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00" windowHeight="5775" activeTab="0"/>
  </bookViews>
  <sheets>
    <sheet name="11 mars 2001" sheetId="1" r:id="rId1"/>
    <sheet name="18 mars 2001" sheetId="2" r:id="rId2"/>
  </sheets>
  <definedNames>
    <definedName name="CRITERIA" localSheetId="1">'18 mars 2001'!$A$1:$H$13</definedName>
    <definedName name="CRITERIA">'11 mars 2001'!$A$1:$K$13</definedName>
    <definedName name="_xlnm.Print_Area" localSheetId="0">'11 mars 2001'!$A$1:$K$15</definedName>
    <definedName name="_xlnm.Print_Area" localSheetId="1">'18 mars 2001'!$A$1:$H$15</definedName>
  </definedNames>
  <calcPr fullCalcOnLoad="1"/>
</workbook>
</file>

<file path=xl/sharedStrings.xml><?xml version="1.0" encoding="utf-8"?>
<sst xmlns="http://schemas.openxmlformats.org/spreadsheetml/2006/main" count="53" uniqueCount="27">
  <si>
    <t>ELECTIONS CANTONALES</t>
  </si>
  <si>
    <t>Rodez-Nord</t>
  </si>
  <si>
    <t>CANTON de RODEZ-NORD</t>
  </si>
  <si>
    <t xml:space="preserve"> </t>
  </si>
  <si>
    <t xml:space="preserve">         </t>
  </si>
  <si>
    <t>CONTROLE</t>
  </si>
  <si>
    <t>BUREAUX</t>
  </si>
  <si>
    <t>INSCRITS</t>
  </si>
  <si>
    <t>VOTANTS</t>
  </si>
  <si>
    <t>Taux
participation</t>
  </si>
  <si>
    <t>NULS</t>
  </si>
  <si>
    <t>EXPRIMES</t>
  </si>
  <si>
    <t>François
REY</t>
  </si>
  <si>
    <t>Georges BUREAU</t>
  </si>
  <si>
    <t>Guy
DRILLIN</t>
  </si>
  <si>
    <t>Christian TEYSSEDRE</t>
  </si>
  <si>
    <t>François-Noël
 MAS</t>
  </si>
  <si>
    <t>Contrôle
Total
Candidats</t>
  </si>
  <si>
    <t>Rappel
EXPRIMES</t>
  </si>
  <si>
    <t>RODEZ N° 16</t>
  </si>
  <si>
    <t>ONET-LE
CHATEAU</t>
  </si>
  <si>
    <t>SEBAZAC-
CONCOURES</t>
  </si>
  <si>
    <t>TOTAL
 GENERAL</t>
  </si>
  <si>
    <t>Le quart est de :</t>
  </si>
  <si>
    <t>10 % correspond à :</t>
  </si>
  <si>
    <t>MAJORITE ABSOLUE :</t>
  </si>
  <si>
    <t>Christian
TEYSSEDRE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</si>
</sst>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8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4"/>
      <name val="Times New Roman"/>
      <family val="0"/>
    </font>
    <font>
      <b/>
      <sz val="18"/>
      <name val="Helv"/>
      <family val="0"/>
    </font>
    <font>
      <b/>
      <u val="single"/>
      <sz val="30"/>
      <name val="Times New Roman"/>
      <family val="0"/>
    </font>
    <font>
      <b/>
      <u val="single"/>
      <sz val="24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sz val="11"/>
      <name val="Times New Roman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8"/>
      <name val="Helv"/>
      <family val="0"/>
    </font>
  </fonts>
  <fills count="3">
    <fill>
      <patternFill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" wrapText="1"/>
      <protection/>
    </xf>
    <xf numFmtId="10" fontId="5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3" fontId="5" fillId="0" borderId="8" xfId="0" applyNumberFormat="1" applyFont="1" applyBorder="1" applyAlignment="1" applyProtection="1">
      <alignment/>
      <protection/>
    </xf>
    <xf numFmtId="10" fontId="5" fillId="0" borderId="9" xfId="0" applyNumberFormat="1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 wrapText="1"/>
      <protection/>
    </xf>
    <xf numFmtId="3" fontId="12" fillId="0" borderId="5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15" fontId="13" fillId="0" borderId="0" xfId="0" applyNumberFormat="1" applyFont="1" applyAlignment="1">
      <alignment/>
    </xf>
    <xf numFmtId="0" fontId="14" fillId="0" borderId="3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5" fillId="0" borderId="15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15" fillId="0" borderId="5" xfId="0" applyFont="1" applyBorder="1" applyAlignment="1" applyProtection="1">
      <alignment horizontal="center" wrapText="1"/>
      <protection/>
    </xf>
    <xf numFmtId="3" fontId="15" fillId="0" borderId="5" xfId="0" applyNumberFormat="1" applyFont="1" applyBorder="1" applyAlignment="1" applyProtection="1">
      <alignment/>
      <protection/>
    </xf>
    <xf numFmtId="2" fontId="15" fillId="0" borderId="13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5" fillId="0" borderId="6" xfId="0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0" fontId="5" fillId="0" borderId="9" xfId="0" applyNumberFormat="1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 locked="0"/>
    </xf>
    <xf numFmtId="10" fontId="5" fillId="0" borderId="1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1" fontId="10" fillId="0" borderId="4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180975</xdr:rowOff>
    </xdr:from>
    <xdr:to>
      <xdr:col>11</xdr:col>
      <xdr:colOff>0</xdr:colOff>
      <xdr:row>5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724650" y="876300"/>
          <a:ext cx="55530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11 mars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266700</xdr:rowOff>
    </xdr:from>
    <xdr:to>
      <xdr:col>7</xdr:col>
      <xdr:colOff>1543050</xdr:colOff>
      <xdr:row>4</xdr:row>
      <xdr:rowOff>28575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5895975" y="647700"/>
          <a:ext cx="32099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18 mars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selection activeCell="G14" sqref="G14"/>
    </sheetView>
  </sheetViews>
  <sheetFormatPr defaultColWidth="10.90625" defaultRowHeight="18"/>
  <cols>
    <col min="1" max="1" width="11.36328125" style="18" customWidth="1"/>
    <col min="2" max="2" width="8.36328125" style="8" customWidth="1"/>
    <col min="3" max="3" width="7.99609375" style="8" customWidth="1"/>
    <col min="4" max="4" width="8.36328125" style="8" customWidth="1"/>
    <col min="5" max="5" width="6.54296875" style="8" customWidth="1"/>
    <col min="6" max="6" width="8.18359375" style="8" customWidth="1"/>
    <col min="7" max="11" width="13.2734375" style="8" customWidth="1"/>
    <col min="12" max="12" width="1.8125" style="8" customWidth="1"/>
    <col min="13" max="14" width="10.54296875" style="8" customWidth="1"/>
    <col min="15" max="16384" width="10.90625" style="8" customWidth="1"/>
  </cols>
  <sheetData>
    <row r="1" spans="1:16" s="7" customFormat="1" ht="30" customHeight="1">
      <c r="A1" s="2" t="s">
        <v>0</v>
      </c>
      <c r="B1" s="3"/>
      <c r="C1" s="3"/>
      <c r="D1" s="3"/>
      <c r="E1" s="3"/>
      <c r="F1" s="4"/>
      <c r="G1" s="5"/>
      <c r="H1" s="5"/>
      <c r="I1" s="5"/>
      <c r="J1" s="5"/>
      <c r="K1" s="4"/>
      <c r="L1" s="4"/>
      <c r="M1" s="6" t="s">
        <v>1</v>
      </c>
      <c r="N1" s="6"/>
      <c r="O1" s="6"/>
      <c r="P1" s="6"/>
    </row>
    <row r="2" spans="1:16" ht="24.75" customHeight="1">
      <c r="A2" s="5"/>
      <c r="B2" s="3"/>
      <c r="C2" s="3"/>
      <c r="D2" s="3"/>
      <c r="E2" s="3"/>
      <c r="F2" s="4"/>
      <c r="G2" s="5"/>
      <c r="H2" s="5"/>
      <c r="I2" s="5"/>
      <c r="J2" s="5"/>
      <c r="K2" s="4"/>
      <c r="L2" s="4"/>
      <c r="M2" s="6"/>
      <c r="N2" s="6"/>
      <c r="O2" s="6"/>
      <c r="P2" s="6"/>
    </row>
    <row r="3" spans="1:16" ht="18.75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6"/>
      <c r="N3" s="6"/>
      <c r="O3" s="6"/>
      <c r="P3" s="6"/>
    </row>
    <row r="4" spans="1:16" s="23" customFormat="1" ht="25.5">
      <c r="A4" s="19" t="s">
        <v>2</v>
      </c>
      <c r="B4" s="19"/>
      <c r="C4" s="19"/>
      <c r="D4" s="19"/>
      <c r="E4" s="19"/>
      <c r="F4" s="19"/>
      <c r="G4" s="20" t="s">
        <v>3</v>
      </c>
      <c r="H4" s="19"/>
      <c r="I4" s="19"/>
      <c r="J4" s="19"/>
      <c r="K4" s="21"/>
      <c r="L4" s="21"/>
      <c r="M4" s="49">
        <v>36961</v>
      </c>
      <c r="N4" s="22"/>
      <c r="O4" s="22"/>
      <c r="P4" s="22"/>
    </row>
    <row r="5" spans="1:16" ht="19.5" thickBot="1">
      <c r="A5" s="11" t="s">
        <v>4</v>
      </c>
      <c r="B5" s="9"/>
      <c r="C5" s="9"/>
      <c r="D5" s="9"/>
      <c r="E5" s="9"/>
      <c r="F5" s="9" t="s">
        <v>3</v>
      </c>
      <c r="G5" s="12"/>
      <c r="H5" s="13"/>
      <c r="I5" s="9"/>
      <c r="J5" s="9"/>
      <c r="K5" s="10"/>
      <c r="L5" s="9"/>
      <c r="M5" s="6"/>
      <c r="N5" s="6"/>
      <c r="O5" s="6"/>
      <c r="P5" s="6"/>
    </row>
    <row r="6" spans="1:16" ht="19.5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10"/>
      <c r="L6" s="9"/>
      <c r="M6" s="14" t="s">
        <v>5</v>
      </c>
      <c r="N6" s="15"/>
      <c r="O6" s="6"/>
      <c r="P6" s="6"/>
    </row>
    <row r="7" spans="1:14" ht="72" customHeight="1" thickBot="1">
      <c r="A7" s="26" t="s">
        <v>6</v>
      </c>
      <c r="B7" s="54" t="s">
        <v>7</v>
      </c>
      <c r="C7" s="54" t="s">
        <v>8</v>
      </c>
      <c r="D7" s="51" t="s">
        <v>9</v>
      </c>
      <c r="E7" s="54" t="s">
        <v>10</v>
      </c>
      <c r="F7" s="54" t="s">
        <v>11</v>
      </c>
      <c r="G7" s="28" t="s">
        <v>12</v>
      </c>
      <c r="H7" s="28" t="s">
        <v>13</v>
      </c>
      <c r="I7" s="28" t="s">
        <v>14</v>
      </c>
      <c r="J7" s="28" t="s">
        <v>15</v>
      </c>
      <c r="K7" s="28" t="s">
        <v>16</v>
      </c>
      <c r="L7" s="1"/>
      <c r="M7" s="16" t="s">
        <v>17</v>
      </c>
      <c r="N7" s="27" t="s">
        <v>18</v>
      </c>
    </row>
    <row r="8" spans="1:14" s="25" customFormat="1" ht="47.25" customHeight="1" thickBot="1">
      <c r="A8" s="24" t="s">
        <v>19</v>
      </c>
      <c r="B8" s="40">
        <v>1551</v>
      </c>
      <c r="C8" s="56">
        <v>1033</v>
      </c>
      <c r="D8" s="53">
        <f>C8*100/B8</f>
        <v>66.60219213410703</v>
      </c>
      <c r="E8" s="40">
        <v>57</v>
      </c>
      <c r="F8" s="41">
        <f>C8-E8</f>
        <v>976</v>
      </c>
      <c r="G8" s="56">
        <v>331</v>
      </c>
      <c r="H8" s="56">
        <v>33</v>
      </c>
      <c r="I8" s="56">
        <v>69</v>
      </c>
      <c r="J8" s="58">
        <v>516</v>
      </c>
      <c r="K8" s="59">
        <v>27</v>
      </c>
      <c r="L8" s="42"/>
      <c r="M8" s="43">
        <f>SUM(G8:K8)</f>
        <v>976</v>
      </c>
      <c r="N8" s="43">
        <f>C8-E8</f>
        <v>976</v>
      </c>
    </row>
    <row r="9" spans="1:14" s="25" customFormat="1" ht="47.25" customHeight="1" thickBot="1">
      <c r="A9" s="24" t="s">
        <v>20</v>
      </c>
      <c r="B9" s="44">
        <v>6928</v>
      </c>
      <c r="C9" s="57">
        <v>4951</v>
      </c>
      <c r="D9" s="55">
        <f>C9*100/B9</f>
        <v>71.4636258660508</v>
      </c>
      <c r="E9" s="45">
        <v>189</v>
      </c>
      <c r="F9" s="45">
        <f>C9-E9</f>
        <v>4762</v>
      </c>
      <c r="G9" s="60">
        <v>2222</v>
      </c>
      <c r="H9" s="57">
        <v>165</v>
      </c>
      <c r="I9" s="57">
        <v>635</v>
      </c>
      <c r="J9" s="61">
        <v>1629</v>
      </c>
      <c r="K9" s="62">
        <v>111</v>
      </c>
      <c r="L9" s="46"/>
      <c r="M9" s="45">
        <f>SUM(G9:K9)</f>
        <v>4762</v>
      </c>
      <c r="N9" s="45">
        <f>C9-E9</f>
        <v>4762</v>
      </c>
    </row>
    <row r="10" spans="1:14" s="25" customFormat="1" ht="47.25" customHeight="1" thickBot="1">
      <c r="A10" s="24" t="s">
        <v>21</v>
      </c>
      <c r="B10" s="44">
        <v>2233</v>
      </c>
      <c r="C10" s="57">
        <v>1569</v>
      </c>
      <c r="D10" s="55">
        <f>C10*100/B10</f>
        <v>70.2642185400806</v>
      </c>
      <c r="E10" s="45">
        <v>103</v>
      </c>
      <c r="F10" s="45">
        <f>C10-E10</f>
        <v>1466</v>
      </c>
      <c r="G10" s="60">
        <v>615</v>
      </c>
      <c r="H10" s="57">
        <v>69</v>
      </c>
      <c r="I10" s="57">
        <v>157</v>
      </c>
      <c r="J10" s="61">
        <v>575</v>
      </c>
      <c r="K10" s="62">
        <v>50</v>
      </c>
      <c r="L10" s="46"/>
      <c r="M10" s="45">
        <f>SUM(G10:K10)</f>
        <v>1466</v>
      </c>
      <c r="N10" s="45">
        <f>C10-E10</f>
        <v>1466</v>
      </c>
    </row>
    <row r="11" spans="1:14" s="39" customFormat="1" ht="54.75" customHeight="1" thickBot="1">
      <c r="A11" s="36" t="s">
        <v>22</v>
      </c>
      <c r="B11" s="37">
        <f>SUM(B8:B10)</f>
        <v>10712</v>
      </c>
      <c r="C11" s="37">
        <f>SUM(C8:C10)</f>
        <v>7553</v>
      </c>
      <c r="D11" s="53">
        <f>C11*100/B11</f>
        <v>70.50970873786407</v>
      </c>
      <c r="E11" s="37">
        <f aca="true" t="shared" si="0" ref="E11:K11">SUM(E8:E10)</f>
        <v>349</v>
      </c>
      <c r="F11" s="37">
        <f t="shared" si="0"/>
        <v>7204</v>
      </c>
      <c r="G11" s="37">
        <f t="shared" si="0"/>
        <v>3168</v>
      </c>
      <c r="H11" s="37">
        <f t="shared" si="0"/>
        <v>267</v>
      </c>
      <c r="I11" s="37">
        <f t="shared" si="0"/>
        <v>861</v>
      </c>
      <c r="J11" s="37">
        <f t="shared" si="0"/>
        <v>2720</v>
      </c>
      <c r="K11" s="37">
        <f t="shared" si="0"/>
        <v>188</v>
      </c>
      <c r="L11" s="38"/>
      <c r="M11" s="37">
        <f>SUM(G11:K11)</f>
        <v>7204</v>
      </c>
      <c r="N11" s="37">
        <f>C11-E11</f>
        <v>7204</v>
      </c>
    </row>
    <row r="12" spans="1:14" ht="39" customHeight="1" thickBot="1">
      <c r="A12" s="47" t="s">
        <v>23</v>
      </c>
      <c r="B12" s="29">
        <f>B11/4</f>
        <v>2678</v>
      </c>
      <c r="C12" s="30">
        <f>C11/B11</f>
        <v>0.7050970873786407</v>
      </c>
      <c r="D12" s="52"/>
      <c r="E12" s="30">
        <f>E11/B11</f>
        <v>0.03258028379387603</v>
      </c>
      <c r="F12" s="30">
        <f>F11/B11</f>
        <v>0.6725168035847647</v>
      </c>
      <c r="G12" s="31">
        <f>G11/F11</f>
        <v>0.43975569128262076</v>
      </c>
      <c r="H12" s="30">
        <f>H11/F11</f>
        <v>0.03706274292059967</v>
      </c>
      <c r="I12" s="30">
        <f>I11/F11</f>
        <v>0.11951693503609107</v>
      </c>
      <c r="J12" s="30">
        <f>J11/F11</f>
        <v>0.3775680177679067</v>
      </c>
      <c r="K12" s="30">
        <f>K11/F11</f>
        <v>0.02609661299278179</v>
      </c>
      <c r="L12" s="32"/>
      <c r="M12" s="17">
        <f>SUM(G12:K12)</f>
        <v>1</v>
      </c>
      <c r="N12" s="17">
        <f>F11/B11</f>
        <v>0.6725168035847647</v>
      </c>
    </row>
    <row r="13" spans="1:12" ht="39" customHeight="1" thickBot="1">
      <c r="A13" s="50" t="s">
        <v>24</v>
      </c>
      <c r="B13" s="33">
        <f>B11/10</f>
        <v>1071.2</v>
      </c>
      <c r="C13" s="48" t="s">
        <v>25</v>
      </c>
      <c r="D13" s="48"/>
      <c r="E13" s="34"/>
      <c r="F13" s="35">
        <f>INT((F11/2)+1)</f>
        <v>3603</v>
      </c>
      <c r="G13" s="9"/>
      <c r="H13" s="9"/>
      <c r="I13" s="9"/>
      <c r="J13" s="9"/>
      <c r="K13" s="9"/>
      <c r="L13" s="9"/>
    </row>
    <row r="14" ht="18.75">
      <c r="A14" s="8"/>
    </row>
    <row r="15" spans="1:1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8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printOptions horizontalCentered="1"/>
  <pageMargins left="0.2362204724409449" right="0.2362204724409449" top="0.5511811023622047" bottom="0" header="0.1968503937007874" footer="0.5118110236220472"/>
  <pageSetup horizontalDpi="300" verticalDpi="300" orientation="landscape" paperSize="9" scale="85" r:id="rId2"/>
  <headerFooter alignWithMargins="0">
    <oddHeader>&amp;LService Population&amp;C   &amp;R&amp;"Helv,Normal"&amp;12Le &amp;D à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workbookViewId="0" topLeftCell="A1">
      <selection activeCell="J5" sqref="J5"/>
    </sheetView>
  </sheetViews>
  <sheetFormatPr defaultColWidth="10.90625" defaultRowHeight="18"/>
  <cols>
    <col min="1" max="1" width="12.90625" style="18" customWidth="1"/>
    <col min="2" max="2" width="8.36328125" style="8" customWidth="1"/>
    <col min="3" max="3" width="7.99609375" style="8" customWidth="1"/>
    <col min="4" max="4" width="8.36328125" style="8" customWidth="1"/>
    <col min="5" max="5" width="6.54296875" style="8" customWidth="1"/>
    <col min="6" max="6" width="8.18359375" style="8" customWidth="1"/>
    <col min="7" max="8" width="19.8125" style="8" customWidth="1"/>
    <col min="9" max="9" width="1.8125" style="8" customWidth="1"/>
    <col min="10" max="11" width="10.54296875" style="8" customWidth="1"/>
    <col min="12" max="16384" width="10.90625" style="8" customWidth="1"/>
  </cols>
  <sheetData>
    <row r="1" spans="1:13" s="7" customFormat="1" ht="30" customHeight="1">
      <c r="A1" s="2" t="s">
        <v>0</v>
      </c>
      <c r="B1" s="3"/>
      <c r="C1" s="3"/>
      <c r="D1" s="3"/>
      <c r="E1" s="3"/>
      <c r="F1" s="4"/>
      <c r="G1" s="5"/>
      <c r="H1" s="5"/>
      <c r="I1" s="4"/>
      <c r="J1" s="6" t="s">
        <v>1</v>
      </c>
      <c r="K1" s="6"/>
      <c r="L1" s="6"/>
      <c r="M1" s="6"/>
    </row>
    <row r="2" spans="1:13" ht="24.75" customHeight="1">
      <c r="A2" s="5"/>
      <c r="B2" s="3"/>
      <c r="C2" s="3"/>
      <c r="D2" s="3"/>
      <c r="E2" s="3"/>
      <c r="F2" s="4"/>
      <c r="G2" s="5"/>
      <c r="H2" s="5"/>
      <c r="I2" s="4"/>
      <c r="J2" s="6"/>
      <c r="K2" s="6"/>
      <c r="L2" s="6"/>
      <c r="M2" s="6"/>
    </row>
    <row r="3" spans="1:13" ht="18.75">
      <c r="A3" s="9"/>
      <c r="B3" s="9"/>
      <c r="C3" s="9"/>
      <c r="D3" s="9"/>
      <c r="E3" s="9"/>
      <c r="F3" s="9"/>
      <c r="G3" s="9"/>
      <c r="H3" s="9"/>
      <c r="I3" s="10"/>
      <c r="J3" s="6"/>
      <c r="K3" s="6"/>
      <c r="L3" s="6"/>
      <c r="M3" s="6"/>
    </row>
    <row r="4" spans="1:13" s="23" customFormat="1" ht="25.5">
      <c r="A4" s="19" t="s">
        <v>2</v>
      </c>
      <c r="B4" s="19"/>
      <c r="C4" s="19"/>
      <c r="D4" s="19"/>
      <c r="E4" s="19"/>
      <c r="F4" s="19"/>
      <c r="G4" s="20" t="s">
        <v>3</v>
      </c>
      <c r="H4" s="19"/>
      <c r="I4" s="21"/>
      <c r="J4" s="49">
        <v>36968</v>
      </c>
      <c r="K4" s="22"/>
      <c r="L4" s="22"/>
      <c r="M4" s="22"/>
    </row>
    <row r="5" spans="1:13" ht="19.5" thickBot="1">
      <c r="A5" s="11" t="s">
        <v>4</v>
      </c>
      <c r="B5" s="9"/>
      <c r="C5" s="9"/>
      <c r="D5" s="9"/>
      <c r="E5" s="9"/>
      <c r="F5" s="9" t="s">
        <v>3</v>
      </c>
      <c r="G5" s="12"/>
      <c r="H5" s="9"/>
      <c r="I5" s="9"/>
      <c r="J5" s="6"/>
      <c r="K5" s="6"/>
      <c r="L5" s="6"/>
      <c r="M5" s="6"/>
    </row>
    <row r="6" spans="1:13" ht="19.5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14" t="s">
        <v>5</v>
      </c>
      <c r="K6" s="15"/>
      <c r="L6" s="6"/>
      <c r="M6" s="6"/>
    </row>
    <row r="7" spans="1:11" ht="72" customHeight="1" thickBot="1">
      <c r="A7" s="26" t="s">
        <v>6</v>
      </c>
      <c r="B7" s="54" t="s">
        <v>7</v>
      </c>
      <c r="C7" s="54" t="s">
        <v>8</v>
      </c>
      <c r="D7" s="51" t="s">
        <v>9</v>
      </c>
      <c r="E7" s="54" t="s">
        <v>10</v>
      </c>
      <c r="F7" s="54" t="s">
        <v>11</v>
      </c>
      <c r="G7" s="28" t="s">
        <v>12</v>
      </c>
      <c r="H7" s="28" t="s">
        <v>26</v>
      </c>
      <c r="I7" s="1"/>
      <c r="J7" s="16" t="s">
        <v>17</v>
      </c>
      <c r="K7" s="27" t="s">
        <v>18</v>
      </c>
    </row>
    <row r="8" spans="1:11" s="70" customFormat="1" ht="53.25" customHeight="1" thickBot="1">
      <c r="A8" s="63" t="s">
        <v>19</v>
      </c>
      <c r="B8" s="64">
        <v>1551</v>
      </c>
      <c r="C8" s="65">
        <v>860</v>
      </c>
      <c r="D8" s="66">
        <f>C8*100/B8</f>
        <v>55.44809800128949</v>
      </c>
      <c r="E8" s="64">
        <v>32</v>
      </c>
      <c r="F8" s="67">
        <v>828</v>
      </c>
      <c r="G8" s="65">
        <v>305</v>
      </c>
      <c r="H8" s="95">
        <v>523</v>
      </c>
      <c r="I8" s="68"/>
      <c r="J8" s="69">
        <f>SUM(G8:H8)</f>
        <v>828</v>
      </c>
      <c r="K8" s="69">
        <f>C8-E8</f>
        <v>828</v>
      </c>
    </row>
    <row r="9" spans="1:11" s="70" customFormat="1" ht="53.25" customHeight="1" thickBot="1">
      <c r="A9" s="63" t="s">
        <v>20</v>
      </c>
      <c r="B9" s="71">
        <v>6928</v>
      </c>
      <c r="C9" s="72">
        <v>4434</v>
      </c>
      <c r="D9" s="73">
        <f>C9*100/B9</f>
        <v>64.00115473441109</v>
      </c>
      <c r="E9" s="74">
        <v>135</v>
      </c>
      <c r="F9" s="74">
        <v>4299</v>
      </c>
      <c r="G9" s="75">
        <v>2014</v>
      </c>
      <c r="H9" s="96">
        <v>2285</v>
      </c>
      <c r="I9" s="76"/>
      <c r="J9" s="74">
        <f>SUM(G9:H9)</f>
        <v>4299</v>
      </c>
      <c r="K9" s="74">
        <f>C9-E9</f>
        <v>4299</v>
      </c>
    </row>
    <row r="10" spans="1:11" s="70" customFormat="1" ht="53.25" customHeight="1" thickBot="1">
      <c r="A10" s="63" t="s">
        <v>21</v>
      </c>
      <c r="B10" s="71">
        <v>2233</v>
      </c>
      <c r="C10" s="72">
        <v>1393</v>
      </c>
      <c r="D10" s="73">
        <f>C10*100/B10</f>
        <v>62.38244514106583</v>
      </c>
      <c r="E10" s="74">
        <v>60</v>
      </c>
      <c r="F10" s="74">
        <v>1333</v>
      </c>
      <c r="G10" s="75">
        <v>553</v>
      </c>
      <c r="H10" s="96">
        <v>780</v>
      </c>
      <c r="I10" s="76"/>
      <c r="J10" s="74">
        <f>SUM(G10:H10)</f>
        <v>1333</v>
      </c>
      <c r="K10" s="74">
        <f>C10-E10</f>
        <v>1333</v>
      </c>
    </row>
    <row r="11" spans="1:11" s="81" customFormat="1" ht="54.75" customHeight="1" thickBot="1">
      <c r="A11" s="77" t="s">
        <v>22</v>
      </c>
      <c r="B11" s="78">
        <f>SUM(B8:B10)</f>
        <v>10712</v>
      </c>
      <c r="C11" s="78">
        <f>SUM(C8:C10)</f>
        <v>6687</v>
      </c>
      <c r="D11" s="79">
        <f>C11*100/B11</f>
        <v>62.425317401045554</v>
      </c>
      <c r="E11" s="78">
        <f>SUM(E8:E10)</f>
        <v>227</v>
      </c>
      <c r="F11" s="78">
        <f>SUM(F8:F10)</f>
        <v>6460</v>
      </c>
      <c r="G11" s="78">
        <f>SUM(G8:G10)</f>
        <v>2872</v>
      </c>
      <c r="H11" s="78">
        <f>SUM(H8:H10)</f>
        <v>3588</v>
      </c>
      <c r="I11" s="80"/>
      <c r="J11" s="78">
        <f>SUM(G11:H11)</f>
        <v>6460</v>
      </c>
      <c r="K11" s="78">
        <f>C11-E11</f>
        <v>6460</v>
      </c>
    </row>
    <row r="12" spans="1:11" s="70" customFormat="1" ht="44.25" customHeight="1" thickBot="1">
      <c r="A12" s="82" t="s">
        <v>23</v>
      </c>
      <c r="B12" s="83">
        <f>B11/4</f>
        <v>2678</v>
      </c>
      <c r="C12" s="84">
        <f>C11/B11</f>
        <v>0.6242531740104555</v>
      </c>
      <c r="D12" s="85"/>
      <c r="E12" s="84">
        <f>E11/B11</f>
        <v>0.021191187453323376</v>
      </c>
      <c r="F12" s="84">
        <f>F11/B11</f>
        <v>0.6030619865571322</v>
      </c>
      <c r="G12" s="86">
        <f>G11/F11</f>
        <v>0.44458204334365325</v>
      </c>
      <c r="H12" s="84">
        <f>H11/F11</f>
        <v>0.5554179566563467</v>
      </c>
      <c r="I12" s="87"/>
      <c r="J12" s="88">
        <f>SUM(G12:H12)</f>
        <v>1</v>
      </c>
      <c r="K12" s="88">
        <f>F11/B11</f>
        <v>0.6030619865571322</v>
      </c>
    </row>
    <row r="13" spans="1:9" s="94" customFormat="1" ht="44.25" customHeight="1" thickBot="1">
      <c r="A13" s="89" t="s">
        <v>24</v>
      </c>
      <c r="B13" s="90">
        <f>B11/10</f>
        <v>1071.2</v>
      </c>
      <c r="C13" s="91" t="s">
        <v>25</v>
      </c>
      <c r="D13" s="91"/>
      <c r="E13" s="91"/>
      <c r="F13" s="92">
        <f>INT((F11/2)+1)</f>
        <v>3231</v>
      </c>
      <c r="G13" s="93"/>
      <c r="H13" s="93"/>
      <c r="I13" s="93"/>
    </row>
    <row r="14" ht="18.75">
      <c r="A14" s="8"/>
    </row>
    <row r="15" spans="1:8" ht="18.75">
      <c r="A15" s="6"/>
      <c r="B15" s="6"/>
      <c r="C15" s="6"/>
      <c r="D15" s="6"/>
      <c r="E15" s="6"/>
      <c r="F15" s="6"/>
      <c r="G15" s="6"/>
      <c r="H15" s="6"/>
    </row>
    <row r="16" spans="1:8" ht="18.75">
      <c r="A16" s="6"/>
      <c r="B16" s="6"/>
      <c r="C16" s="6"/>
      <c r="D16" s="6"/>
      <c r="E16" s="6"/>
      <c r="F16" s="6"/>
      <c r="G16" s="6"/>
      <c r="H16" s="6"/>
    </row>
    <row r="17" spans="1:8" ht="18.75">
      <c r="A17" s="6"/>
      <c r="B17" s="6"/>
      <c r="C17" s="6"/>
      <c r="D17" s="6"/>
      <c r="E17" s="6"/>
      <c r="F17" s="6"/>
      <c r="G17" s="6"/>
      <c r="H17" s="6"/>
    </row>
    <row r="18" spans="1:8" ht="18.75">
      <c r="A18" s="6"/>
      <c r="B18" s="6"/>
      <c r="C18" s="6"/>
      <c r="D18" s="6"/>
      <c r="E18" s="6"/>
      <c r="F18" s="6"/>
      <c r="G18" s="6"/>
      <c r="H18" s="6"/>
    </row>
    <row r="19" spans="1:8" ht="18.75">
      <c r="A19" s="6"/>
      <c r="B19" s="6"/>
      <c r="C19" s="6"/>
      <c r="D19" s="6"/>
      <c r="E19" s="6"/>
      <c r="F19" s="6"/>
      <c r="G19" s="6"/>
      <c r="H19" s="6"/>
    </row>
    <row r="20" spans="1:8" ht="18.75">
      <c r="A20" s="6"/>
      <c r="B20" s="6"/>
      <c r="C20" s="6"/>
      <c r="D20" s="6"/>
      <c r="E20" s="6"/>
      <c r="F20" s="6"/>
      <c r="G20" s="6"/>
      <c r="H20" s="6"/>
    </row>
    <row r="21" spans="1:8" ht="18.75">
      <c r="A21" s="6"/>
      <c r="B21" s="6"/>
      <c r="C21" s="6"/>
      <c r="D21" s="6"/>
      <c r="E21" s="6"/>
      <c r="F21" s="6"/>
      <c r="G21" s="6"/>
      <c r="H21" s="6"/>
    </row>
    <row r="22" spans="1:8" ht="18.75">
      <c r="A22" s="6"/>
      <c r="B22" s="6"/>
      <c r="C22" s="6"/>
      <c r="D22" s="6"/>
      <c r="E22" s="6"/>
      <c r="F22" s="6"/>
      <c r="G22" s="6"/>
      <c r="H22" s="6"/>
    </row>
    <row r="23" spans="1:8" ht="18.75">
      <c r="A23" s="6"/>
      <c r="B23" s="6"/>
      <c r="C23" s="6"/>
      <c r="D23" s="6"/>
      <c r="E23" s="6"/>
      <c r="F23" s="6"/>
      <c r="G23" s="6"/>
      <c r="H23" s="6"/>
    </row>
    <row r="24" spans="1:8" ht="18.75">
      <c r="A24" s="6"/>
      <c r="B24" s="6"/>
      <c r="C24" s="6"/>
      <c r="D24" s="6"/>
      <c r="E24" s="6"/>
      <c r="F24" s="6"/>
      <c r="G24" s="6"/>
      <c r="H24" s="6"/>
    </row>
    <row r="25" spans="1:8" ht="18.75">
      <c r="A25" s="6"/>
      <c r="B25" s="6"/>
      <c r="C25" s="6"/>
      <c r="D25" s="6"/>
      <c r="E25" s="6"/>
      <c r="F25" s="6"/>
      <c r="G25" s="6"/>
      <c r="H25" s="6"/>
    </row>
    <row r="26" spans="1:8" ht="18.75">
      <c r="A26" s="6"/>
      <c r="B26" s="6"/>
      <c r="C26" s="6"/>
      <c r="D26" s="6"/>
      <c r="E26" s="6"/>
      <c r="F26" s="6"/>
      <c r="G26" s="6"/>
      <c r="H26" s="6"/>
    </row>
    <row r="27" spans="1:8" ht="18.75">
      <c r="A27" s="6"/>
      <c r="B27" s="6"/>
      <c r="C27" s="6"/>
      <c r="D27" s="6"/>
      <c r="E27" s="6"/>
      <c r="F27" s="6"/>
      <c r="G27" s="6"/>
      <c r="H27" s="6"/>
    </row>
  </sheetData>
  <printOptions horizontalCentered="1"/>
  <pageMargins left="0.2362204724409449" right="0.2362204724409449" top="0.5511811023622047" bottom="0" header="0.1968503937007874" footer="0.5118110236220472"/>
  <pageSetup horizontalDpi="300" verticalDpi="300" orientation="landscape" paperSize="9" scale="95" r:id="rId2"/>
  <headerFooter alignWithMargins="0">
    <oddHeader>&amp;LService Population&amp;C   &amp;R&amp;"Helv,Normal"&amp;12Le &amp;D à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2001-03-18T19:08:59Z</cp:lastPrinted>
  <dcterms:created xsi:type="dcterms:W3CDTF">2001-02-23T12:32:11Z</dcterms:created>
  <dcterms:modified xsi:type="dcterms:W3CDTF">2010-03-30T08:50:40Z</dcterms:modified>
  <cp:category/>
  <cp:version/>
  <cp:contentType/>
  <cp:contentStatus/>
</cp:coreProperties>
</file>