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40" windowWidth="20730" windowHeight="11565" activeTab="6"/>
  </bookViews>
  <sheets>
    <sheet name="VSI nbre vol" sheetId="1" r:id="rId1"/>
    <sheet name="VSI par tranche et asso" sheetId="2" r:id="rId2"/>
    <sheet name="Evol mois vol" sheetId="3" r:id="rId3"/>
    <sheet name="VSI mois-vol par tranche" sheetId="4" r:id="rId4"/>
    <sheet name="VSI tranche d'âge" sheetId="7" r:id="rId5"/>
    <sheet name="VSI par région" sheetId="40" r:id="rId6"/>
    <sheet name="VSI par pays" sheetId="14" r:id="rId7"/>
    <sheet name="VSI zone géo" sheetId="15" r:id="rId8"/>
    <sheet name="VSI PP" sheetId="16" r:id="rId9"/>
    <sheet name="VSI formation" sheetId="17" r:id="rId10"/>
    <sheet name="VSI activité mission" sheetId="20" r:id="rId11"/>
    <sheet name="VSI fonction" sheetId="21" r:id="rId12"/>
    <sheet name="VSI durée missions" sheetId="23" r:id="rId13"/>
    <sheet name="VEC par pays" sheetId="30" r:id="rId14"/>
    <sheet name="VEC zone géo" sheetId="31" r:id="rId15"/>
    <sheet name="VEC PP" sheetId="32" r:id="rId16"/>
    <sheet name="VEC activité" sheetId="33" r:id="rId17"/>
    <sheet name="Chantiers par pays" sheetId="35" r:id="rId18"/>
    <sheet name="Chantiers zone géo" sheetId="36" r:id="rId19"/>
    <sheet name="Chantiers activité" sheetId="37" r:id="rId20"/>
    <sheet name="SC tous pays" sheetId="58" r:id="rId21"/>
    <sheet name="SC zone géo" sheetId="51" r:id="rId22"/>
    <sheet name="SC réciprocité nationalité" sheetId="61" r:id="rId23"/>
    <sheet name="VIA affectation" sheetId="39" r:id="rId24"/>
    <sheet name="VIA zone géo" sheetId="41" r:id="rId25"/>
    <sheet name="VIA activité" sheetId="43" r:id="rId26"/>
    <sheet name="VIE affec" sheetId="44" r:id="rId27"/>
    <sheet name="VIE zone géo" sheetId="45" r:id="rId28"/>
    <sheet name="VIE secteur" sheetId="46" r:id="rId29"/>
    <sheet name="Cotravaux bénév" sheetId="49" r:id="rId30"/>
    <sheet name="Cotravaux vol" sheetId="48" r:id="rId31"/>
  </sheets>
  <definedNames>
    <definedName name="_xlnm.Print_Area" localSheetId="19">'Chantiers activité'!$A$1:$E$44</definedName>
    <definedName name="_xlnm.Print_Area" localSheetId="17">'Chantiers par pays'!$A$1:$F$33</definedName>
    <definedName name="_xlnm.Print_Area" localSheetId="18">'Chantiers zone géo'!$A$1:$C$47</definedName>
    <definedName name="_xlnm.Print_Area" localSheetId="29">'Cotravaux bénév'!$A$1:$G$45</definedName>
    <definedName name="_xlnm.Print_Area" localSheetId="30">'Cotravaux vol'!$A$1:$G$37</definedName>
    <definedName name="_xlnm.Print_Area" localSheetId="2">'Evol mois vol'!$A$1:$F$43</definedName>
    <definedName name="_xlnm.Print_Area" localSheetId="22">'SC réciprocité nationalité'!$A$1:$H$23</definedName>
    <definedName name="_xlnm.Print_Area" localSheetId="20">'SC tous pays'!$A$49:$G$96</definedName>
    <definedName name="_xlnm.Print_Area" localSheetId="21">'SC zone géo'!$A$1:$C$47</definedName>
    <definedName name="_xlnm.Print_Area" localSheetId="16">'VEC activité'!$A$1:$E$47</definedName>
    <definedName name="_xlnm.Print_Area" localSheetId="13">'VEC par pays'!$A$1:$G$41</definedName>
    <definedName name="_xlnm.Print_Area" localSheetId="15">'VEC PP'!$A$1:$E$34</definedName>
    <definedName name="_xlnm.Print_Area" localSheetId="14">'VEC zone géo'!$A$1:$C$47</definedName>
    <definedName name="_xlnm.Print_Area" localSheetId="25">'VIA activité'!$A$1:$E$48</definedName>
    <definedName name="_xlnm.Print_Area" localSheetId="23">'VIA affectation'!$A$49:$G$95</definedName>
    <definedName name="_xlnm.Print_Area" localSheetId="24">'VIA zone géo'!$A$1:$C$47</definedName>
    <definedName name="_xlnm.Print_Area" localSheetId="26">'VIE affec'!$A$50:$G$97</definedName>
    <definedName name="_xlnm.Print_Area" localSheetId="28">'VIE secteur'!$A$1:$E$31</definedName>
    <definedName name="_xlnm.Print_Area" localSheetId="27">'VIE zone géo'!$A$1:$C$47</definedName>
    <definedName name="_xlnm.Print_Area" localSheetId="10">'VSI activité mission'!$A$1:$E$44</definedName>
    <definedName name="_xlnm.Print_Area" localSheetId="12">'VSI durée missions'!$A$1:$G$40</definedName>
    <definedName name="_xlnm.Print_Area" localSheetId="11">'VSI fonction'!$A$1:$F$46</definedName>
    <definedName name="_xlnm.Print_Area" localSheetId="9">'VSI formation'!$A$1:$E$42</definedName>
    <definedName name="_xlnm.Print_Area" localSheetId="3">'VSI mois-vol par tranche'!$A$1:$H$44</definedName>
    <definedName name="_xlnm.Print_Area" localSheetId="0">'VSI nbre vol'!$A$1:$F$45</definedName>
    <definedName name="_xlnm.Print_Area" localSheetId="6">'VSI par pays'!$A$49:$G$97</definedName>
    <definedName name="_xlnm.Print_Area" localSheetId="5">'VSI par région'!$A$1:$C$48</definedName>
    <definedName name="_xlnm.Print_Area" localSheetId="1">'VSI par tranche et asso'!$A$1:$H$45</definedName>
    <definedName name="_xlnm.Print_Area" localSheetId="8">'VSI PP'!$A$1:$E$31</definedName>
    <definedName name="_xlnm.Print_Area" localSheetId="4">'VSI tranche d''âge'!$A$1:$G$43</definedName>
    <definedName name="_xlnm.Print_Area" localSheetId="7">'VSI zone géo'!$A$1:$C$47</definedName>
  </definedNames>
  <calcPr calcId="145621"/>
</workbook>
</file>

<file path=xl/calcChain.xml><?xml version="1.0" encoding="utf-8"?>
<calcChain xmlns="http://schemas.openxmlformats.org/spreadsheetml/2006/main">
  <c r="D16" i="20" l="1"/>
  <c r="D15" i="20"/>
  <c r="D14" i="20"/>
  <c r="D13" i="20"/>
  <c r="D12" i="20"/>
  <c r="D11" i="20"/>
  <c r="D10" i="20"/>
  <c r="D9" i="20"/>
  <c r="D8" i="20"/>
  <c r="D7" i="20"/>
  <c r="D6" i="20"/>
  <c r="A16" i="20"/>
  <c r="B67" i="40" l="1"/>
  <c r="B21" i="40" l="1"/>
  <c r="C7" i="40" l="1"/>
  <c r="C20" i="40"/>
  <c r="C18" i="40"/>
  <c r="C16" i="40"/>
  <c r="C14" i="40"/>
  <c r="C12" i="40"/>
  <c r="C10" i="40"/>
  <c r="C8" i="40"/>
  <c r="C6" i="40"/>
  <c r="C19" i="40"/>
  <c r="C17" i="40"/>
  <c r="C15" i="40"/>
  <c r="C13" i="40"/>
  <c r="C11" i="40"/>
  <c r="C9" i="40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7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E33" i="35"/>
  <c r="D33" i="35"/>
  <c r="C33" i="35"/>
  <c r="D10" i="37" l="1"/>
  <c r="D9" i="37"/>
  <c r="D8" i="37"/>
  <c r="D7" i="37"/>
  <c r="D6" i="37"/>
  <c r="D5" i="37"/>
  <c r="E16" i="35" l="1"/>
  <c r="E23" i="35"/>
  <c r="E12" i="35"/>
  <c r="E27" i="35"/>
  <c r="E32" i="35"/>
  <c r="E6" i="35"/>
  <c r="E25" i="35"/>
  <c r="E22" i="35"/>
  <c r="E24" i="35"/>
  <c r="E31" i="35"/>
  <c r="E20" i="35"/>
  <c r="E30" i="35"/>
  <c r="E26" i="35"/>
  <c r="E7" i="35"/>
  <c r="E9" i="35"/>
  <c r="E13" i="35"/>
  <c r="E29" i="35"/>
  <c r="E19" i="35"/>
  <c r="E18" i="35"/>
  <c r="E8" i="35"/>
  <c r="E11" i="35"/>
  <c r="E17" i="35"/>
  <c r="E10" i="35"/>
  <c r="E14" i="35"/>
  <c r="E28" i="35"/>
  <c r="E15" i="35"/>
  <c r="E21" i="35"/>
  <c r="C38" i="23" l="1"/>
  <c r="F5" i="23"/>
  <c r="E5" i="23"/>
  <c r="D5" i="23"/>
  <c r="C5" i="23"/>
  <c r="B5" i="45" l="1"/>
  <c r="A6" i="44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E5" i="44" s="1"/>
  <c r="E6" i="44" s="1"/>
  <c r="E7" i="44" s="1"/>
  <c r="E8" i="44" s="1"/>
  <c r="E9" i="44" s="1"/>
  <c r="E10" i="44" s="1"/>
  <c r="E11" i="44" s="1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E37" i="44" s="1"/>
  <c r="E38" i="44" s="1"/>
  <c r="E39" i="44" s="1"/>
  <c r="E40" i="44" s="1"/>
  <c r="E41" i="44" s="1"/>
  <c r="E42" i="44" s="1"/>
  <c r="E43" i="44" s="1"/>
  <c r="E44" i="44" s="1"/>
  <c r="E45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E51" i="44" s="1"/>
  <c r="E52" i="44" s="1"/>
  <c r="E53" i="44" s="1"/>
  <c r="E54" i="44" s="1"/>
  <c r="E55" i="44" s="1"/>
  <c r="E56" i="44" s="1"/>
  <c r="E57" i="44" s="1"/>
  <c r="E58" i="44" s="1"/>
  <c r="E59" i="44" s="1"/>
  <c r="E60" i="44" s="1"/>
  <c r="E61" i="44" s="1"/>
  <c r="E62" i="44" s="1"/>
  <c r="E63" i="44" s="1"/>
  <c r="E64" i="44" s="1"/>
  <c r="E65" i="44" s="1"/>
  <c r="E66" i="44" s="1"/>
  <c r="E67" i="44" s="1"/>
  <c r="E68" i="44" s="1"/>
  <c r="E69" i="44" s="1"/>
  <c r="E70" i="44" s="1"/>
  <c r="E71" i="44" s="1"/>
  <c r="E72" i="44" s="1"/>
  <c r="E73" i="44" s="1"/>
  <c r="D17" i="43" l="1"/>
  <c r="D16" i="43"/>
  <c r="D15" i="43"/>
  <c r="D14" i="43"/>
  <c r="D13" i="43"/>
  <c r="D12" i="43"/>
  <c r="D11" i="43"/>
  <c r="D10" i="43"/>
  <c r="D9" i="43"/>
  <c r="D8" i="43"/>
  <c r="D7" i="43"/>
  <c r="D6" i="43"/>
  <c r="D30" i="46" l="1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C31" i="46"/>
  <c r="C22" i="41" l="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A6" i="39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E5" i="39" s="1"/>
  <c r="E6" i="39" s="1"/>
  <c r="E7" i="39" s="1"/>
  <c r="E8" i="39" s="1"/>
  <c r="E9" i="39" s="1"/>
  <c r="E10" i="39" s="1"/>
  <c r="E11" i="39" s="1"/>
  <c r="E12" i="39" s="1"/>
  <c r="E13" i="39" s="1"/>
  <c r="E14" i="39" s="1"/>
  <c r="E15" i="39" s="1"/>
  <c r="E16" i="39" s="1"/>
  <c r="E17" i="39" s="1"/>
  <c r="E18" i="39" s="1"/>
  <c r="E19" i="39" s="1"/>
  <c r="E20" i="39" s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E50" i="39" s="1"/>
  <c r="E51" i="39" s="1"/>
  <c r="E52" i="39" s="1"/>
  <c r="E53" i="39" s="1"/>
  <c r="E54" i="39" s="1"/>
  <c r="E55" i="39" s="1"/>
  <c r="E56" i="39" s="1"/>
  <c r="E57" i="39" s="1"/>
  <c r="E58" i="39" s="1"/>
  <c r="E59" i="39" s="1"/>
  <c r="E60" i="39" s="1"/>
  <c r="E61" i="39" s="1"/>
  <c r="E62" i="39" s="1"/>
  <c r="E63" i="39" s="1"/>
  <c r="E64" i="39" s="1"/>
  <c r="E65" i="39" s="1"/>
  <c r="E66" i="39" s="1"/>
  <c r="E67" i="39" s="1"/>
  <c r="E68" i="39" s="1"/>
  <c r="E69" i="39" s="1"/>
  <c r="E70" i="39" s="1"/>
  <c r="C21" i="51" l="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B22" i="51"/>
  <c r="A8" i="49" l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E6" i="49" s="1"/>
  <c r="E7" i="49" s="1"/>
  <c r="E8" i="49" s="1"/>
  <c r="E9" i="49" s="1"/>
  <c r="E10" i="49" s="1"/>
  <c r="E11" i="49" s="1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E30" i="49" s="1"/>
  <c r="E31" i="49" s="1"/>
  <c r="E32" i="49" s="1"/>
  <c r="E33" i="49" s="1"/>
  <c r="E34" i="49" s="1"/>
  <c r="E35" i="49" s="1"/>
  <c r="E36" i="49" s="1"/>
  <c r="E37" i="49" s="1"/>
  <c r="E38" i="49" s="1"/>
  <c r="E39" i="49" s="1"/>
  <c r="E40" i="49" s="1"/>
  <c r="E41" i="49" s="1"/>
  <c r="E42" i="49" s="1"/>
  <c r="E43" i="49" s="1"/>
  <c r="A7" i="49"/>
  <c r="E12" i="21" l="1"/>
  <c r="E11" i="21"/>
  <c r="E10" i="21"/>
  <c r="E9" i="21"/>
  <c r="E8" i="21"/>
  <c r="E7" i="21"/>
  <c r="E6" i="21"/>
  <c r="B12" i="21"/>
  <c r="D14" i="33" l="1"/>
  <c r="D13" i="33"/>
  <c r="D12" i="33"/>
  <c r="D11" i="33"/>
  <c r="D10" i="33"/>
  <c r="D9" i="33"/>
  <c r="D8" i="33"/>
  <c r="D7" i="33"/>
  <c r="D6" i="33"/>
  <c r="D24" i="32" l="1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G17" i="4" l="1"/>
  <c r="G44" i="4"/>
  <c r="G45" i="2"/>
  <c r="G18" i="2"/>
  <c r="E16" i="3"/>
  <c r="A6" i="14" l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E5" i="14" s="1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A51" i="14" s="1"/>
  <c r="A52" i="14" s="1"/>
  <c r="A53" i="14" s="1"/>
  <c r="A54" i="14" s="1"/>
  <c r="A55" i="14" s="1"/>
  <c r="A56" i="14" s="1"/>
  <c r="A57" i="14" s="1"/>
  <c r="A58" i="14" s="1"/>
  <c r="E14" i="1" l="1"/>
  <c r="A7" i="30" l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E6" i="30" s="1"/>
  <c r="E7" i="30" s="1"/>
  <c r="E8" i="30" s="1"/>
  <c r="E9" i="30" s="1"/>
  <c r="E10" i="30" s="1"/>
  <c r="E11" i="30" s="1"/>
  <c r="E12" i="30" s="1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E39" i="30" s="1"/>
  <c r="A6" i="58" l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E5" i="58" s="1"/>
  <c r="E6" i="58" s="1"/>
  <c r="E7" i="58" s="1"/>
  <c r="E8" i="58" s="1"/>
  <c r="E9" i="58" s="1"/>
  <c r="E10" i="58" s="1"/>
  <c r="E11" i="58" s="1"/>
  <c r="E12" i="58" s="1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E37" i="58" s="1"/>
  <c r="E38" i="58" s="1"/>
  <c r="E39" i="58" s="1"/>
  <c r="E40" i="58" s="1"/>
  <c r="E41" i="58" s="1"/>
  <c r="E42" i="58" s="1"/>
  <c r="E43" i="58" s="1"/>
  <c r="E44" i="58" s="1"/>
  <c r="E45" i="58" s="1"/>
  <c r="E46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E44" i="4" l="1"/>
  <c r="D44" i="4"/>
  <c r="C44" i="4"/>
  <c r="E45" i="2"/>
  <c r="D45" i="2"/>
  <c r="C45" i="2"/>
  <c r="F44" i="4" l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F45" i="2"/>
  <c r="E18" i="2"/>
  <c r="F18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C21" i="40" l="1"/>
  <c r="D13" i="21"/>
  <c r="B16" i="51" l="1"/>
  <c r="B12" i="51"/>
  <c r="B5" i="51"/>
  <c r="A7" i="48" l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C22" i="51" l="1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B16" i="45"/>
  <c r="B12" i="45"/>
  <c r="B22" i="45" l="1"/>
  <c r="C5" i="45" s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C18" i="43"/>
  <c r="A7" i="43"/>
  <c r="B17" i="41"/>
  <c r="B13" i="41"/>
  <c r="B6" i="41"/>
  <c r="C11" i="45" l="1"/>
  <c r="C20" i="45"/>
  <c r="C18" i="45"/>
  <c r="C16" i="45"/>
  <c r="C14" i="45"/>
  <c r="C12" i="45"/>
  <c r="C10" i="45"/>
  <c r="C8" i="45"/>
  <c r="C6" i="45"/>
  <c r="C21" i="45"/>
  <c r="C19" i="45"/>
  <c r="C17" i="45"/>
  <c r="C15" i="45"/>
  <c r="C13" i="45"/>
  <c r="C9" i="45"/>
  <c r="C7" i="45"/>
  <c r="B23" i="41"/>
  <c r="D31" i="46"/>
  <c r="C22" i="45" l="1"/>
  <c r="D18" i="43"/>
  <c r="C15" i="33"/>
  <c r="C23" i="41" l="1"/>
  <c r="C11" i="37"/>
  <c r="B17" i="36" l="1"/>
  <c r="B13" i="36"/>
  <c r="B6" i="36"/>
  <c r="D11" i="37" l="1"/>
  <c r="B22" i="36"/>
  <c r="C17" i="36" s="1"/>
  <c r="C21" i="36" l="1"/>
  <c r="C19" i="36"/>
  <c r="C16" i="36"/>
  <c r="C14" i="36"/>
  <c r="C11" i="36"/>
  <c r="C9" i="36"/>
  <c r="C7" i="36"/>
  <c r="C20" i="36"/>
  <c r="C18" i="36"/>
  <c r="C15" i="36"/>
  <c r="C13" i="36"/>
  <c r="C12" i="36"/>
  <c r="C10" i="36"/>
  <c r="C8" i="36"/>
  <c r="C6" i="36"/>
  <c r="C22" i="36" l="1"/>
  <c r="A7" i="33" l="1"/>
  <c r="A8" i="33" s="1"/>
  <c r="A9" i="33" s="1"/>
  <c r="A10" i="33" s="1"/>
  <c r="A11" i="33" s="1"/>
  <c r="A12" i="33" s="1"/>
  <c r="A13" i="33" s="1"/>
  <c r="A14" i="33" s="1"/>
  <c r="C25" i="32"/>
  <c r="A7" i="32"/>
  <c r="A8" i="32" s="1"/>
  <c r="A9" i="32" s="1"/>
  <c r="A10" i="32" s="1"/>
  <c r="A11" i="32" s="1"/>
  <c r="B17" i="31" l="1"/>
  <c r="B13" i="31"/>
  <c r="B6" i="31"/>
  <c r="B22" i="31" l="1"/>
  <c r="C21" i="31" s="1"/>
  <c r="D15" i="33"/>
  <c r="D25" i="32"/>
  <c r="C17" i="31" l="1"/>
  <c r="C19" i="31"/>
  <c r="C16" i="31"/>
  <c r="C14" i="31"/>
  <c r="C11" i="31"/>
  <c r="C9" i="31"/>
  <c r="C7" i="31"/>
  <c r="C20" i="31"/>
  <c r="C18" i="31"/>
  <c r="C13" i="31"/>
  <c r="C10" i="31"/>
  <c r="C8" i="31"/>
  <c r="C15" i="31"/>
  <c r="C12" i="31"/>
  <c r="C6" i="31"/>
  <c r="C22" i="31" l="1"/>
  <c r="B7" i="21" l="1"/>
  <c r="B8" i="21" s="1"/>
  <c r="B9" i="21" s="1"/>
  <c r="B10" i="21" s="1"/>
  <c r="B11" i="21" s="1"/>
  <c r="C17" i="20"/>
  <c r="A7" i="20"/>
  <c r="A8" i="20" s="1"/>
  <c r="A9" i="20" s="1"/>
  <c r="A10" i="20" s="1"/>
  <c r="A11" i="20" s="1"/>
  <c r="A12" i="20" s="1"/>
  <c r="A13" i="20" s="1"/>
  <c r="A14" i="20" s="1"/>
  <c r="A15" i="20" s="1"/>
  <c r="E13" i="21" l="1"/>
  <c r="D17" i="20" l="1"/>
  <c r="C10" i="17"/>
  <c r="C16" i="17" s="1"/>
  <c r="D13" i="17" l="1"/>
  <c r="D8" i="17"/>
  <c r="D6" i="17"/>
  <c r="D15" i="17"/>
  <c r="D10" i="17"/>
  <c r="C26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D25" i="16" l="1"/>
  <c r="D23" i="16"/>
  <c r="D21" i="16"/>
  <c r="D17" i="16"/>
  <c r="D13" i="16"/>
  <c r="D24" i="16"/>
  <c r="D22" i="16"/>
  <c r="D20" i="16"/>
  <c r="D18" i="16"/>
  <c r="D16" i="16"/>
  <c r="D14" i="16"/>
  <c r="D12" i="16"/>
  <c r="D10" i="16"/>
  <c r="D8" i="16"/>
  <c r="D19" i="16"/>
  <c r="D15" i="16"/>
  <c r="D11" i="16"/>
  <c r="D9" i="16"/>
  <c r="D7" i="16"/>
  <c r="D16" i="17"/>
  <c r="B16" i="15"/>
  <c r="B12" i="15"/>
  <c r="B5" i="15"/>
  <c r="B21" i="15" l="1"/>
  <c r="C19" i="15" l="1"/>
  <c r="C17" i="15"/>
  <c r="C15" i="15"/>
  <c r="C13" i="15"/>
  <c r="C11" i="15"/>
  <c r="C9" i="15"/>
  <c r="C7" i="15"/>
  <c r="C20" i="15"/>
  <c r="C18" i="15"/>
  <c r="C14" i="15"/>
  <c r="C10" i="15"/>
  <c r="C8" i="15"/>
  <c r="C6" i="15"/>
  <c r="C12" i="15"/>
  <c r="C16" i="15"/>
  <c r="C5" i="15"/>
  <c r="C21" i="15" l="1"/>
  <c r="D15" i="7" l="1"/>
  <c r="C15" i="7"/>
  <c r="E14" i="7"/>
  <c r="E13" i="7"/>
  <c r="E12" i="7"/>
  <c r="E11" i="7"/>
  <c r="E10" i="7"/>
  <c r="E9" i="7"/>
  <c r="F17" i="4"/>
  <c r="E17" i="4"/>
  <c r="D17" i="4"/>
  <c r="C17" i="4"/>
  <c r="E7" i="3"/>
  <c r="E8" i="3"/>
  <c r="E9" i="3"/>
  <c r="E10" i="3"/>
  <c r="E11" i="3"/>
  <c r="E12" i="3"/>
  <c r="E13" i="3"/>
  <c r="E14" i="3"/>
  <c r="E15" i="3"/>
  <c r="E15" i="7" l="1"/>
  <c r="F13" i="7" s="1"/>
  <c r="D18" i="2"/>
  <c r="C18" i="2"/>
  <c r="E5" i="1"/>
  <c r="E6" i="1"/>
  <c r="E7" i="1"/>
  <c r="E8" i="1"/>
  <c r="E9" i="1"/>
  <c r="E10" i="1"/>
  <c r="E11" i="1"/>
  <c r="E12" i="1"/>
  <c r="E13" i="1"/>
  <c r="F9" i="7" l="1"/>
  <c r="F12" i="7"/>
  <c r="F11" i="7"/>
  <c r="F14" i="7"/>
  <c r="F10" i="7"/>
  <c r="F15" i="7" l="1"/>
  <c r="A7" i="6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E6" i="61" s="1"/>
  <c r="E7" i="61" s="1"/>
  <c r="E8" i="61" s="1"/>
  <c r="E9" i="61" s="1"/>
  <c r="E10" i="61" s="1"/>
  <c r="E11" i="61" s="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</calcChain>
</file>

<file path=xl/sharedStrings.xml><?xml version="1.0" encoding="utf-8"?>
<sst xmlns="http://schemas.openxmlformats.org/spreadsheetml/2006/main" count="1367" uniqueCount="445">
  <si>
    <t>Associations agréées</t>
  </si>
  <si>
    <t>AFVP/France Volontaires</t>
  </si>
  <si>
    <t>Effectif total</t>
  </si>
  <si>
    <t>Effectif des volontaires</t>
  </si>
  <si>
    <t>n°</t>
  </si>
  <si>
    <t>Association</t>
  </si>
  <si>
    <t>DCC</t>
  </si>
  <si>
    <t>GER</t>
  </si>
  <si>
    <t>France Volontaires</t>
  </si>
  <si>
    <t>SCD</t>
  </si>
  <si>
    <t>FIDESCO</t>
  </si>
  <si>
    <t>EDM</t>
  </si>
  <si>
    <t>TOTAL</t>
  </si>
  <si>
    <t>Le mois-volontaire est l'unité permettant aux associations de transmettre leurs prévisions d'envoi de volontaires et d'en évaluer le suivi.</t>
  </si>
  <si>
    <t>Mois-volontaires</t>
  </si>
  <si>
    <t>Hommes</t>
  </si>
  <si>
    <t>Femmes</t>
  </si>
  <si>
    <t>Total</t>
  </si>
  <si>
    <t>%</t>
  </si>
  <si>
    <t>TOTAUX</t>
  </si>
  <si>
    <t>Enfants du Mékong</t>
  </si>
  <si>
    <t>DEFAP</t>
  </si>
  <si>
    <t>ATD Quart-Monde</t>
  </si>
  <si>
    <t>CEFODE</t>
  </si>
  <si>
    <t>IFAID Aquitaine</t>
  </si>
  <si>
    <t>Fondation Architectes de l'urgence</t>
  </si>
  <si>
    <t>ASMAE</t>
  </si>
  <si>
    <t>Positive Planet</t>
  </si>
  <si>
    <t>Secours islamique France</t>
  </si>
  <si>
    <t>ACF</t>
  </si>
  <si>
    <t>EED</t>
  </si>
  <si>
    <t>GRET</t>
  </si>
  <si>
    <t>HI</t>
  </si>
  <si>
    <t>Samusocial international</t>
  </si>
  <si>
    <t>AVSF-CICDA</t>
  </si>
  <si>
    <t>MDM</t>
  </si>
  <si>
    <t>UNMFREO</t>
  </si>
  <si>
    <t>Croix-Rouge française</t>
  </si>
  <si>
    <t>EMI</t>
  </si>
  <si>
    <t>Santé Sud</t>
  </si>
  <si>
    <t>GINKGO</t>
  </si>
  <si>
    <t>Douleurs sans frontières</t>
  </si>
  <si>
    <t>Planète Enfants</t>
  </si>
  <si>
    <t>SIPAR</t>
  </si>
  <si>
    <t>Solidarité laïque</t>
  </si>
  <si>
    <t>VOLONTAIRES DE SOLIDARITE INTERNATIONALE :
répartition des volontaires par tranche d'âge et par sexe</t>
  </si>
  <si>
    <t>18 à 25 ans</t>
  </si>
  <si>
    <t>26 à 30 ans</t>
  </si>
  <si>
    <t>31 à 40 ans</t>
  </si>
  <si>
    <t>41 à 50 ans</t>
  </si>
  <si>
    <t>51 à 60 ans</t>
  </si>
  <si>
    <t>61 ans et plus</t>
  </si>
  <si>
    <t>SIF</t>
  </si>
  <si>
    <t>DSF</t>
  </si>
  <si>
    <t>Nombre de volontaires</t>
  </si>
  <si>
    <t>Pays de nationalité</t>
  </si>
  <si>
    <t>Belgique</t>
  </si>
  <si>
    <t>Espagne</t>
  </si>
  <si>
    <t>Etats-Unis</t>
  </si>
  <si>
    <t>Suisse</t>
  </si>
  <si>
    <t>Italie</t>
  </si>
  <si>
    <t>Allemagne</t>
  </si>
  <si>
    <t>Canada</t>
  </si>
  <si>
    <t>Pologne</t>
  </si>
  <si>
    <t>Philippines</t>
  </si>
  <si>
    <t>Haïti</t>
  </si>
  <si>
    <t>Portugal</t>
  </si>
  <si>
    <t>Colombie</t>
  </si>
  <si>
    <t>Pérou</t>
  </si>
  <si>
    <t>Cameroun</t>
  </si>
  <si>
    <t>Bolivie</t>
  </si>
  <si>
    <t>Côte d'Ivoire</t>
  </si>
  <si>
    <t>Bénin</t>
  </si>
  <si>
    <t>Sénégal</t>
  </si>
  <si>
    <t>Niger</t>
  </si>
  <si>
    <t>Argentine</t>
  </si>
  <si>
    <t>Rwanda</t>
  </si>
  <si>
    <t>République tchèque</t>
  </si>
  <si>
    <t>Liban</t>
  </si>
  <si>
    <t>Mauritanie</t>
  </si>
  <si>
    <t>République centrafricaine</t>
  </si>
  <si>
    <t>Burkina-Faso</t>
  </si>
  <si>
    <t>Danemark</t>
  </si>
  <si>
    <t>Guinée Conakry</t>
  </si>
  <si>
    <t>Autriche</t>
  </si>
  <si>
    <t>Ouganda</t>
  </si>
  <si>
    <t>Ukraine</t>
  </si>
  <si>
    <t>Mali</t>
  </si>
  <si>
    <t>Ile Maurice</t>
  </si>
  <si>
    <t>Roumanie</t>
  </si>
  <si>
    <t>Tchad</t>
  </si>
  <si>
    <t>Thaïlande</t>
  </si>
  <si>
    <t>Togo</t>
  </si>
  <si>
    <t>Algérie</t>
  </si>
  <si>
    <t>Cambodge</t>
  </si>
  <si>
    <t>Corée du sud</t>
  </si>
  <si>
    <t>Pays-Bas</t>
  </si>
  <si>
    <t>République démocratique du Congo</t>
  </si>
  <si>
    <t>Madagascar</t>
  </si>
  <si>
    <t>Maroc</t>
  </si>
  <si>
    <t>Pays d'affectation</t>
  </si>
  <si>
    <t>Vietnam</t>
  </si>
  <si>
    <t>Inde</t>
  </si>
  <si>
    <t>Chili</t>
  </si>
  <si>
    <t>Laos</t>
  </si>
  <si>
    <t>Tunisie</t>
  </si>
  <si>
    <t>Birmanie</t>
  </si>
  <si>
    <t>Congo</t>
  </si>
  <si>
    <t>Afrique du sud</t>
  </si>
  <si>
    <t>Israël</t>
  </si>
  <si>
    <t>Brésil</t>
  </si>
  <si>
    <t>Indonésie</t>
  </si>
  <si>
    <t>Comores</t>
  </si>
  <si>
    <t>Egypte</t>
  </si>
  <si>
    <t>Guinéee Bissau</t>
  </si>
  <si>
    <t>Bangladesh</t>
  </si>
  <si>
    <t>Afghanistan</t>
  </si>
  <si>
    <t>Nicaragua</t>
  </si>
  <si>
    <t>Népal</t>
  </si>
  <si>
    <t>Equateur</t>
  </si>
  <si>
    <t>Zambie</t>
  </si>
  <si>
    <t>Australie</t>
  </si>
  <si>
    <t>Fidji</t>
  </si>
  <si>
    <t>Mozambique</t>
  </si>
  <si>
    <t>Mexique</t>
  </si>
  <si>
    <t>Angola</t>
  </si>
  <si>
    <t>Malaisie</t>
  </si>
  <si>
    <t>Burundi</t>
  </si>
  <si>
    <t>Timor oriental</t>
  </si>
  <si>
    <t>Jordanie</t>
  </si>
  <si>
    <t>République Dominicaine</t>
  </si>
  <si>
    <t>Tanzanie</t>
  </si>
  <si>
    <t>Guatémala</t>
  </si>
  <si>
    <t>Irak et Kurdistan d'Irak</t>
  </si>
  <si>
    <t>Chine</t>
  </si>
  <si>
    <t>Kosovo</t>
  </si>
  <si>
    <t>Mongolie</t>
  </si>
  <si>
    <t>Ghana</t>
  </si>
  <si>
    <t>Cuba</t>
  </si>
  <si>
    <t>Vanuatu</t>
  </si>
  <si>
    <t>Honduras</t>
  </si>
  <si>
    <t>Kenya</t>
  </si>
  <si>
    <t>Gabon</t>
  </si>
  <si>
    <t>Ethiopie</t>
  </si>
  <si>
    <t>Uruguay</t>
  </si>
  <si>
    <t>Djibouti</t>
  </si>
  <si>
    <t>Taïwan</t>
  </si>
  <si>
    <t>El Salvador</t>
  </si>
  <si>
    <t>Arménie</t>
  </si>
  <si>
    <t>Tonga</t>
  </si>
  <si>
    <t>Sierra-Leone</t>
  </si>
  <si>
    <t>Malawi</t>
  </si>
  <si>
    <t>Sri-Lanka</t>
  </si>
  <si>
    <t>Turquie</t>
  </si>
  <si>
    <t>Territoires palestiniens</t>
  </si>
  <si>
    <t>Bosnie-Herzégovine</t>
  </si>
  <si>
    <t>Costa-Rica</t>
  </si>
  <si>
    <t>Russie</t>
  </si>
  <si>
    <t>Géorgie</t>
  </si>
  <si>
    <t>Guinée équatoriale</t>
  </si>
  <si>
    <t>Nouvelle Zélande</t>
  </si>
  <si>
    <t>Paraguay</t>
  </si>
  <si>
    <t>Seychelles</t>
  </si>
  <si>
    <t>VOLONTAIRES DE SOLIDARITE INTERNATIONALE :
répartition des volontaires par zone géographique</t>
  </si>
  <si>
    <t>Zone d'intervention des volontaires</t>
  </si>
  <si>
    <t>ZONE AFRIQUE - OCEAN INDIEN</t>
  </si>
  <si>
    <t>Afrique australe</t>
  </si>
  <si>
    <t>Afrique centrale</t>
  </si>
  <si>
    <t>Afrique de l'Est</t>
  </si>
  <si>
    <t>Afrique de l'Ouest</t>
  </si>
  <si>
    <t>Océan indien</t>
  </si>
  <si>
    <t>ZONE ASIE</t>
  </si>
  <si>
    <t>ZONE AMERIQUES - CARAÏBES</t>
  </si>
  <si>
    <t>Amérique centrale et Caraïbes</t>
  </si>
  <si>
    <t>Amérique du Nord</t>
  </si>
  <si>
    <t>Amérique du Sud</t>
  </si>
  <si>
    <t>ZONE AFRIQUE DU NORD - MOYEN-ORIENT</t>
  </si>
  <si>
    <t>Afrique du Nord</t>
  </si>
  <si>
    <t>Proche et moyen-orient</t>
  </si>
  <si>
    <t>EUROPE HORS UE</t>
  </si>
  <si>
    <t>OCEANIE</t>
  </si>
  <si>
    <t>Guinée</t>
  </si>
  <si>
    <t xml:space="preserve">Sénégal </t>
  </si>
  <si>
    <t>VOLONTAIRES DE SOLIDARITE INTERNATIONALE :
répartition des volontaires par niveau de formation</t>
  </si>
  <si>
    <t>Niveau de formation</t>
  </si>
  <si>
    <t>Niveaux IV et V</t>
  </si>
  <si>
    <t>BEP-CAP-BAC (validé)</t>
  </si>
  <si>
    <t>Niveau III</t>
  </si>
  <si>
    <t>BAC +2 (validé)</t>
  </si>
  <si>
    <t>Niveau II</t>
  </si>
  <si>
    <t>BAC +3 (validé)</t>
  </si>
  <si>
    <t>BAC +4 (validé)</t>
  </si>
  <si>
    <t>Niveau I</t>
  </si>
  <si>
    <t>BAC +5/BAC +6/BAC +7/BAC +8 (validé)</t>
  </si>
  <si>
    <t>Autre</t>
  </si>
  <si>
    <t>Domaines d'activité des missions</t>
  </si>
  <si>
    <t>Education - animation - formation</t>
  </si>
  <si>
    <t>Social - enfance - jeunesse</t>
  </si>
  <si>
    <t>Santé - éducation sanitaire et sociale</t>
  </si>
  <si>
    <t>Développement durable - environnement</t>
  </si>
  <si>
    <t>Economie - finance - administration</t>
  </si>
  <si>
    <t>Agriculture, élevage</t>
  </si>
  <si>
    <t>Génie civil - hydraulique - assainissement</t>
  </si>
  <si>
    <t>Autres (décentralisation et maîtrise d'ouvrage, économie, organisation, logistique, mécanique, développement local et territorial…)</t>
  </si>
  <si>
    <t>Culture - patrimoine</t>
  </si>
  <si>
    <t>Fonction des volontaires</t>
  </si>
  <si>
    <t>Administrateur - coordinateur - gestionnaire</t>
  </si>
  <si>
    <t>Enseignant - formateur</t>
  </si>
  <si>
    <t>Animateur - éducateur</t>
  </si>
  <si>
    <t>Personnel médical - paramédical</t>
  </si>
  <si>
    <t>Logisticien</t>
  </si>
  <si>
    <t>VOLONTAIRES DE SOLIDARITE INTERNATIONALE :
répartition des volontaires par fonction exercée pendant leur mission</t>
  </si>
  <si>
    <t>Libéria</t>
  </si>
  <si>
    <t>VOLONTAIRES DE SOLIDARITE INTERNATIONALE : durée moyenne des missions</t>
  </si>
  <si>
    <t>Associations</t>
  </si>
  <si>
    <t>Nombre de retours</t>
  </si>
  <si>
    <t>Moins de 12 mois</t>
  </si>
  <si>
    <t>de 12 à 17 mois</t>
  </si>
  <si>
    <t>De 18 à 24 mois</t>
  </si>
  <si>
    <t>Plus de 24 mois</t>
  </si>
  <si>
    <t>AVSF</t>
  </si>
  <si>
    <t>FAU</t>
  </si>
  <si>
    <t>IFAID</t>
  </si>
  <si>
    <t xml:space="preserve">n° </t>
  </si>
  <si>
    <t xml:space="preserve">Pays d'affectation des volontaires </t>
  </si>
  <si>
    <t>Moldavie</t>
  </si>
  <si>
    <t>Bulgarie</t>
  </si>
  <si>
    <t>Singapour</t>
  </si>
  <si>
    <t>Cap-Vert</t>
  </si>
  <si>
    <t>Namibie</t>
  </si>
  <si>
    <t>Vénézuela</t>
  </si>
  <si>
    <t>Croatie</t>
  </si>
  <si>
    <t>Estonie</t>
  </si>
  <si>
    <t>Hongrie</t>
  </si>
  <si>
    <t>Lettonie</t>
  </si>
  <si>
    <t>Slovénie</t>
  </si>
  <si>
    <t>Albanie</t>
  </si>
  <si>
    <t>Biélorussie</t>
  </si>
  <si>
    <t>Kazakhstan</t>
  </si>
  <si>
    <t>Serbie</t>
  </si>
  <si>
    <t>Turkménistan</t>
  </si>
  <si>
    <t>UNION EUROPEENNE</t>
  </si>
  <si>
    <t>VOLONTAIRES DE SOLIDARITE INTERNATIONALE :
répartition des volontaires par domaine d'activité</t>
  </si>
  <si>
    <t>VOLONTAIRES DE SOLIDARITE INTERNATIONALE :
répartition des missions des volontaires par pays d'affectation</t>
  </si>
  <si>
    <t>VOLONTAIRES D'ECHANGE ET DE COMPETENCES :
répartition des volontaires par domaine d'activité AGIRabcd et GREF</t>
  </si>
  <si>
    <t xml:space="preserve">Pays d'affectation </t>
  </si>
  <si>
    <t>Nombre de jeunes JSI</t>
  </si>
  <si>
    <t>Nombre de jeunes VVVSI</t>
  </si>
  <si>
    <t>TOTAL par pays</t>
  </si>
  <si>
    <t>Burkina Faso</t>
  </si>
  <si>
    <t>Cap Vert</t>
  </si>
  <si>
    <t>France (accueil)</t>
  </si>
  <si>
    <t>UNION EUROPEENNE (accueil en France)</t>
  </si>
  <si>
    <t>VOLONTARIAT D'INITIATION ET D'ECHANGE : 
répartition des projets par domaine d'activité</t>
  </si>
  <si>
    <t>Domaine d'activité des projets</t>
  </si>
  <si>
    <t>nombre de projets</t>
  </si>
  <si>
    <t>Education - formation professionnelle</t>
  </si>
  <si>
    <t>Culture - patrimoine - sport</t>
  </si>
  <si>
    <t>Santé</t>
  </si>
  <si>
    <t>Agriculture - sécurité alimentaire</t>
  </si>
  <si>
    <t>VOLONTAIRES INTERNATIONAUX EN ADMINISTRATION 
pays d'affectation des volontaires</t>
  </si>
  <si>
    <t>Japon</t>
  </si>
  <si>
    <t>Guinée Bissau</t>
  </si>
  <si>
    <t>Nigéria</t>
  </si>
  <si>
    <t>Sao Tome</t>
  </si>
  <si>
    <t>Botswana</t>
  </si>
  <si>
    <t>Zimbabwe</t>
  </si>
  <si>
    <t>Ile de la Dominique</t>
  </si>
  <si>
    <t>Panama</t>
  </si>
  <si>
    <t>République dominicaine</t>
  </si>
  <si>
    <t>Sainte Lucie</t>
  </si>
  <si>
    <t>Trinité et Tobago</t>
  </si>
  <si>
    <t>Arabie saoudite</t>
  </si>
  <si>
    <t>Bahrein</t>
  </si>
  <si>
    <t>Emirats arabes unis</t>
  </si>
  <si>
    <t>Jérusalem</t>
  </si>
  <si>
    <t>Koweit</t>
  </si>
  <si>
    <t>Oman</t>
  </si>
  <si>
    <t>Qatar</t>
  </si>
  <si>
    <t>Soudan</t>
  </si>
  <si>
    <t>Finlande</t>
  </si>
  <si>
    <t>Grèce</t>
  </si>
  <si>
    <t>Irlande</t>
  </si>
  <si>
    <t>Luxembourg</t>
  </si>
  <si>
    <t>Malte</t>
  </si>
  <si>
    <t>Norvège</t>
  </si>
  <si>
    <t>Royaume-Uni</t>
  </si>
  <si>
    <t>Saint Siège</t>
  </si>
  <si>
    <t>Slovaquie</t>
  </si>
  <si>
    <t>Azerbaïdjan</t>
  </si>
  <si>
    <t>Islande</t>
  </si>
  <si>
    <t>Ouzbékistan</t>
  </si>
  <si>
    <t>Suède</t>
  </si>
  <si>
    <t>VOLONTAIRES DE SOLIDARITE INTERNATIONALE :
répartition des volontaires par région</t>
  </si>
  <si>
    <t>Répartition des volontaires par région</t>
  </si>
  <si>
    <t>VOLONTAIRES INTERNATIONAUX EN ADMINISTRATION :
répartition des volontaires par zone géographique</t>
  </si>
  <si>
    <t>VOLONTAIRES INTERNATIONAUX EN ADMINISTRATION :
répartition des volontaires par service d'affectation</t>
  </si>
  <si>
    <t>Institut français</t>
  </si>
  <si>
    <t>Ambassade</t>
  </si>
  <si>
    <t>Agence française de développement</t>
  </si>
  <si>
    <t>Institut de recherche pour le développement</t>
  </si>
  <si>
    <t>Alliance française</t>
  </si>
  <si>
    <t>Universités et lycées</t>
  </si>
  <si>
    <t>Centre européen de recherche nucléaire</t>
  </si>
  <si>
    <t>Consulat général</t>
  </si>
  <si>
    <t>Centres culturels et linguistiques</t>
  </si>
  <si>
    <t>Autres établissements parapublics</t>
  </si>
  <si>
    <t>Représentations permanentes</t>
  </si>
  <si>
    <t>Services d'affectation</t>
  </si>
  <si>
    <t>VOLONTAIRES INTERNATIONAUX EN ENTREPRISES
pays d'affectation des volontaires</t>
  </si>
  <si>
    <t>Hong-Kong</t>
  </si>
  <si>
    <t>Barbade</t>
  </si>
  <si>
    <t>Jamaïque</t>
  </si>
  <si>
    <t>Iran</t>
  </si>
  <si>
    <t>Chypre</t>
  </si>
  <si>
    <t>Lituanie</t>
  </si>
  <si>
    <t>Kirghizistan</t>
  </si>
  <si>
    <t>Monténégro</t>
  </si>
  <si>
    <t>Tadjikistan</t>
  </si>
  <si>
    <t>VOLONTAIRES INTERNATIONAUX EN ENTREPRISES :
répartition des volontaires par zone géographique</t>
  </si>
  <si>
    <t>VOLONTAIRES INTERNATIONAUX EN ENTREPRISES :
répartition des volontaires par secteur</t>
  </si>
  <si>
    <t>Secteur d'affectation</t>
  </si>
  <si>
    <t>Banque</t>
  </si>
  <si>
    <t>Fabrication de véhicules</t>
  </si>
  <si>
    <t>Industrie pharmaceutique</t>
  </si>
  <si>
    <t>Services informatiques</t>
  </si>
  <si>
    <t>Services et conseils aux entreprises</t>
  </si>
  <si>
    <t>Services</t>
  </si>
  <si>
    <t>Conseil, ingénierie en systèmes informatiques</t>
  </si>
  <si>
    <t>Travaux publics</t>
  </si>
  <si>
    <t>Transports ferroviaires et urbains</t>
  </si>
  <si>
    <t>Construction aéronautique et spatiale</t>
  </si>
  <si>
    <t>Editeurs de logiciels</t>
  </si>
  <si>
    <t>Commerce</t>
  </si>
  <si>
    <t>Transports et distribution d'électricité</t>
  </si>
  <si>
    <t>Chimie</t>
  </si>
  <si>
    <t>Exploration, production d'hydrocarbures</t>
  </si>
  <si>
    <t>Administration</t>
  </si>
  <si>
    <t>Industrie télécoms</t>
  </si>
  <si>
    <t>Vins, spiritueux, boissons</t>
  </si>
  <si>
    <t>Composants électroniques</t>
  </si>
  <si>
    <t>Assurance</t>
  </si>
  <si>
    <t>Cosmétiques</t>
  </si>
  <si>
    <t>Industrie du verre</t>
  </si>
  <si>
    <t>Nombre de jeunes</t>
  </si>
  <si>
    <t>Corée</t>
  </si>
  <si>
    <t>Macédoine</t>
  </si>
  <si>
    <t>Nombre d'engagés</t>
  </si>
  <si>
    <t>Monaco</t>
  </si>
  <si>
    <t>Bosnie</t>
  </si>
  <si>
    <t>SERVICE CIVIQUE : pays d'affectation des engagés</t>
  </si>
  <si>
    <t>SERVICE CIVIQUE :
répartition des engagés par zone géographique</t>
  </si>
  <si>
    <t>Ingénieurs-architectes-urbanistes</t>
  </si>
  <si>
    <t>Les autres lieux de résidence des volontaires avant leur mission :</t>
  </si>
  <si>
    <t>Nouvelle Calédonie</t>
  </si>
  <si>
    <t>PAYS</t>
  </si>
  <si>
    <t>CROIX-ROUGE</t>
  </si>
  <si>
    <t>POSITIVE PLANET</t>
  </si>
  <si>
    <t>SAMUSOCIAL</t>
  </si>
  <si>
    <t>SOLIDARITE LAÏQUE</t>
  </si>
  <si>
    <t xml:space="preserve">UNMFREO </t>
  </si>
  <si>
    <t>France VOLONTAIRES</t>
  </si>
  <si>
    <t>Ile de France</t>
  </si>
  <si>
    <t>Auvergne - Rhône Alpes</t>
  </si>
  <si>
    <t>Nouvelle Aquitaine</t>
  </si>
  <si>
    <t>Occitanie</t>
  </si>
  <si>
    <t>Pays de la Loire</t>
  </si>
  <si>
    <t>Bretagne</t>
  </si>
  <si>
    <t>Grand Est</t>
  </si>
  <si>
    <t>Normandie</t>
  </si>
  <si>
    <t>Provence - Alpes Côte d'Azur</t>
  </si>
  <si>
    <t>Centre - Val de Loire</t>
  </si>
  <si>
    <t>Hauts-de-France</t>
  </si>
  <si>
    <t>Service de coopération et d'action culturelle</t>
  </si>
  <si>
    <t>Bourgogne - Franche Comté</t>
  </si>
  <si>
    <t>VOLONTAIRES D'ECHANGE ET DE COMPETENCES :
pays d'affectation des associations AGIRabcd et GREF - 2017</t>
  </si>
  <si>
    <t>Maurice</t>
  </si>
  <si>
    <t>Pour 579 missions de volontaires répertoriées au 31 décembre 2017, les volontaires sont partis dans 70 pays.</t>
  </si>
  <si>
    <t>VOLONTAIRES D'ECHANGE ET DE COMPETENCES :
AGIRabcd et GREF - 2017 : répartition des volontaires par zone géographique</t>
  </si>
  <si>
    <t>Pour 579 missions de volontaires répertoriées au 31 décembre 2017, les 13 zones géographiques représentées sont :</t>
  </si>
  <si>
    <t>Pour 579 missions de volontaires répertoriées et affectés sur une mission au 31 décembre 2017 :</t>
  </si>
  <si>
    <t>Lesotho</t>
  </si>
  <si>
    <t>Dominique (La)</t>
  </si>
  <si>
    <t>Pour 1 929 missions de volontaires répertoriées au 31 décembre 2017, les volontaires ont effectué leur mission dans 94 pays.</t>
  </si>
  <si>
    <t>Pour 1 929 missions de volontaires répertoriées au 31 décembre 2017, toutes les zones géographiques sont représentées :</t>
  </si>
  <si>
    <t>Planète Enfants et Développement</t>
  </si>
  <si>
    <t>(fusion avec Planète Enfants)</t>
  </si>
  <si>
    <t>VOLONTAIRES DE SOLIDARITE INTERNATIONALE :
présence des volontaires dans les 19 pays prioritaires</t>
  </si>
  <si>
    <t>Gambie</t>
  </si>
  <si>
    <t>VOLONTAIRES D'ECHANGE ET DE COMPETENCES :
présence des volontaires dans les 19 pays prioritaires</t>
  </si>
  <si>
    <t>Pour 1 929 missions de volontaires répertoriées au 31 décembre 2017 :</t>
  </si>
  <si>
    <t>En 2017, le plus jeune VSI avait 20 ans, le plus âgé 71 ans.</t>
  </si>
  <si>
    <t>Agriculture, élevage, sécurité alimentaire</t>
  </si>
  <si>
    <t>Infrastructure et développement urbain</t>
  </si>
  <si>
    <t>Technicien spécialiste (autres techniciens)
Conseillers techniques, chargés de mission, chargés d'étude</t>
  </si>
  <si>
    <t>Pour 1 929 missions de volontaires répertoriées au 31 décembre 2017, région de provenance du volontaire selon son dernier lieu de résidence avant la mission :</t>
  </si>
  <si>
    <t>ASSOCIATIONS MEMBRES DU RESEAU COTRAVAUX  : nombre de bénévoles partant sur des chantiers en 2017</t>
  </si>
  <si>
    <t>2 296 bénévoles résidant en France sont partis en 2017 sur des chantiers, sur des missions de courte durée (inférieure à 2 mois).</t>
  </si>
  <si>
    <t>ASSOCIATIONS MEMBRES DU RESEAU COTRAVAUX  : nombre de volontaires partant sur des chantiers en 2017</t>
  </si>
  <si>
    <t>349 volontaires résidant en France sont partis en 2017 sur des chantiers à l'étranger, sur des missions de longue durée (supérieure à 2 mois).</t>
  </si>
  <si>
    <t>la duréee</t>
  </si>
  <si>
    <t>Antilles britanniques</t>
  </si>
  <si>
    <t>Pour 1 549  missions d'engagés du service civique au 31 décembre 2017, les engagés ont effectué leur mission dans 101 pays.
La durée des missions dans ces pays est d'au moins 3 mois (les missions en dessous de 3 mois ne sont pas comptabilisées).</t>
  </si>
  <si>
    <t>Pour 1 549 missions d'engagés du service civique répertoriées au 31 décembre 2017, les 14 zones géographiques représentées sont :</t>
  </si>
  <si>
    <t>Pour 965 missions de volontaires répertoriées au 31 décembre 2017 :</t>
  </si>
  <si>
    <t>Pour 965 missions de volontaires internationaux en administration gérées par le MEAE,  140 pays d'affectation sont connus au 31 décembre 2017 :</t>
  </si>
  <si>
    <t>Pour 965 missions de volontaires répertoriées au 31 décembre 2017, les 14 zones géographiques représentées sont :</t>
  </si>
  <si>
    <t>A cela, il faut également ajouter au 31 décembre 2017 :</t>
  </si>
  <si>
    <t>Produits financiers</t>
  </si>
  <si>
    <t>Transport aérien</t>
  </si>
  <si>
    <t>Produits gourmets et épicerie</t>
  </si>
  <si>
    <t>Etats-unis</t>
  </si>
  <si>
    <t>Autres</t>
  </si>
  <si>
    <t>VOLONTARIAT D'INITIATION ET D'ECHANGE : 
pays d'affectation des dispositifs JSI et VVVSI en 2017</t>
  </si>
  <si>
    <t>VOLONTARIAT D'INITIATION ET D'ECHANGE : 
pays d'affectation des dispositifs JSI et VVVSI en 2017 par zone géographique</t>
  </si>
  <si>
    <t>Sri Lanka</t>
  </si>
  <si>
    <t>Pour 10 108 missions de volontaires internationaux en entreprises, 129 pays d'affectation sont connus au 31 décembre 2017</t>
  </si>
  <si>
    <t>Pour 10 108 missions de volontaires répertoriées au 31 décembre 2017, les 14 zones géographiques représentées sont :</t>
  </si>
  <si>
    <t xml:space="preserve">     - 127 missions de VIA gérées par Business France,</t>
  </si>
  <si>
    <t xml:space="preserve">     - 104 missions de VIA gérées par la Direction générale du Trésor,</t>
  </si>
  <si>
    <t>Soit un total général de : 1 196 missions de VIA.</t>
  </si>
  <si>
    <t>Québec</t>
  </si>
  <si>
    <t>Pour 142 missions d'engagés du service civique en réciprocité en France au 31 décembre 2017, les engagés sont issus de 35 pays.</t>
  </si>
  <si>
    <t>Planète Enfants&amp;développement</t>
  </si>
  <si>
    <t>SERVICE CIVIQUE : RECIPROCITE
pays d'origine des engagés</t>
  </si>
  <si>
    <t>République du Congo</t>
  </si>
  <si>
    <t xml:space="preserve">Pour 1 161 missions de jeunes répertoriés au 31 décembre 2017, les 13 zones géographiques représentées sont : </t>
  </si>
  <si>
    <t>VOLONTAIRES DE SOLIDARITE INTERNATIONALE :
évolution du nombre de volontaires - 2008-2017</t>
  </si>
  <si>
    <t>VOLONTAIRES DE SOLIDARITE INTERNATIONALE :
évolution du nombre de mois-volontaires - 2008-2017</t>
  </si>
  <si>
    <t>Durée moyenne en mois</t>
  </si>
  <si>
    <t>Réunion</t>
  </si>
  <si>
    <t>VOLONTAIRES DE SOLIDARITE INTERNATIONALE : répartition du
nombre de volontaires  par association - 2013-2017</t>
  </si>
  <si>
    <t>Associations dont le nombre de volontaires est supérieur à 100 :</t>
  </si>
  <si>
    <t>Autres associations :</t>
  </si>
  <si>
    <t>VOLONTAIRES DE SOLIDARITE INTERNATIONALE : répartition du
nombre de mois-volontaires par association - 2013-2017</t>
  </si>
  <si>
    <t xml:space="preserve">Associations dont le nombre de volontaires est supérieur à 100 : </t>
  </si>
  <si>
    <t xml:space="preserve">Autres associations : </t>
  </si>
  <si>
    <t xml:space="preserve">Pour 1 929 missions répertoriées au 31 décembre 2017, 647 volontaires (34 %) ont été en poste dans les 19 pays prioritaires, définis par le Comité interministériel de la coopération internationale et du développement du 8 février 2018.  </t>
  </si>
  <si>
    <t>Société civile, gouvernance</t>
  </si>
  <si>
    <t xml:space="preserve">Pour 579 missions répertoriées au 31 décembre 2017, 257 volontaires (44 %) ont été en poste dans les 19 pays prioritaires, définis par le Comité interministériel de la coopération internationale et du développement du 8 février 2018.  </t>
  </si>
  <si>
    <t>1 161 jeunes sont partis en volontariat sur 129 projets, dans 27 pays différents :</t>
  </si>
  <si>
    <t>Corse</t>
  </si>
  <si>
    <t>Guadeloupe</t>
  </si>
  <si>
    <t>Secteur productif, micro-projets, tourisme, artisanat, soutien à la création d'activité</t>
  </si>
  <si>
    <t>Pour 10 112 missions de volontaires répertoriées au 31 décembre 2017, 7 225 volontaires effectuent une mission dans les 25 principaux secteurs d'activité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</si>
</sst>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9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22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/>
    <xf numFmtId="9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3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0" fillId="0" borderId="0" xfId="0" applyAlignment="1"/>
    <xf numFmtId="9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17" fillId="0" borderId="0" xfId="0" applyFont="1" applyAlignment="1"/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9" fontId="0" fillId="0" borderId="0" xfId="0" applyNumberFormat="1"/>
    <xf numFmtId="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/>
    <xf numFmtId="0" fontId="4" fillId="0" borderId="0" xfId="0" applyFont="1"/>
    <xf numFmtId="0" fontId="12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7" fillId="0" borderId="1" xfId="0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1" fontId="14" fillId="0" borderId="1" xfId="1" applyNumberFormat="1" applyFont="1" applyBorder="1" applyAlignment="1">
      <alignment horizontal="center" vertical="top" wrapText="1"/>
    </xf>
    <xf numFmtId="9" fontId="18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20" fillId="0" borderId="0" xfId="0" applyFont="1"/>
    <xf numFmtId="0" fontId="6" fillId="0" borderId="1" xfId="0" applyFont="1" applyFill="1" applyBorder="1"/>
    <xf numFmtId="3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3" fontId="7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3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9" fontId="5" fillId="0" borderId="7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0" fontId="1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1" xfId="1" applyFont="1" applyFill="1" applyBorder="1" applyAlignment="1">
      <alignment horizontal="center" vertical="center"/>
    </xf>
    <xf numFmtId="0" fontId="0" fillId="0" borderId="0" xfId="0" applyAlignment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9" fontId="5" fillId="0" borderId="5" xfId="0" applyNumberFormat="1" applyFont="1" applyBorder="1" applyAlignment="1">
      <alignment horizontal="center" wrapText="1"/>
    </xf>
    <xf numFmtId="9" fontId="5" fillId="0" borderId="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wrapText="1"/>
    </xf>
    <xf numFmtId="9" fontId="23" fillId="0" borderId="0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Border="1" applyAlignment="1"/>
    <xf numFmtId="0" fontId="0" fillId="0" borderId="11" xfId="0" applyBorder="1"/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10" fillId="0" borderId="0" xfId="0" applyFont="1" applyAlignment="1"/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5" fillId="0" borderId="0" xfId="0" applyFont="1" applyAlignment="1">
      <alignment vertical="justify" wrapText="1"/>
    </xf>
    <xf numFmtId="0" fontId="0" fillId="0" borderId="0" xfId="0" applyAlignment="1">
      <alignment vertical="justify"/>
    </xf>
    <xf numFmtId="0" fontId="5" fillId="0" borderId="0" xfId="0" applyFont="1" applyAlignme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0" xfId="0" applyFont="1" applyAlignment="1"/>
    <xf numFmtId="0" fontId="5" fillId="0" borderId="10" xfId="0" applyFont="1" applyBorder="1" applyAlignment="1">
      <alignment wrapText="1"/>
    </xf>
    <xf numFmtId="0" fontId="0" fillId="0" borderId="10" xfId="0" applyBorder="1" applyAlignment="1"/>
    <xf numFmtId="0" fontId="4" fillId="0" borderId="0" xfId="0" applyFont="1" applyAlignment="1"/>
    <xf numFmtId="0" fontId="9" fillId="0" borderId="0" xfId="0" applyFont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3" fontId="3" fillId="0" borderId="0" xfId="0" applyNumberFormat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Evolution du nombre de volontaires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nbre vol'!$C$4</c:f>
              <c:strCache>
                <c:ptCount val="1"/>
                <c:pt idx="0">
                  <c:v>Associations agréées</c:v>
                </c:pt>
              </c:strCache>
            </c:strRef>
          </c:tx>
          <c:marker>
            <c:symbol val="none"/>
          </c:marker>
          <c:cat>
            <c:numRef>
              <c:f>'VSI nbre vol'!$B$5:$B$14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'VSI nbre vol'!$C$5:$C$14</c:f>
              <c:numCache>
                <c:formatCode>#,##0</c:formatCode>
                <c:ptCount val="10"/>
                <c:pt idx="0">
                  <c:v>2058</c:v>
                </c:pt>
                <c:pt idx="1">
                  <c:v>1937</c:v>
                </c:pt>
                <c:pt idx="2">
                  <c:v>1918</c:v>
                </c:pt>
                <c:pt idx="3">
                  <c:v>1871</c:v>
                </c:pt>
                <c:pt idx="4">
                  <c:v>1828</c:v>
                </c:pt>
                <c:pt idx="5">
                  <c:v>1787</c:v>
                </c:pt>
                <c:pt idx="6">
                  <c:v>1731</c:v>
                </c:pt>
                <c:pt idx="7">
                  <c:v>1706</c:v>
                </c:pt>
                <c:pt idx="8">
                  <c:v>1638</c:v>
                </c:pt>
                <c:pt idx="9">
                  <c:v>1636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nbre vol'!$D$4</c:f>
              <c:strCache>
                <c:ptCount val="1"/>
                <c:pt idx="0">
                  <c:v>AFVP/France Volontaires</c:v>
                </c:pt>
              </c:strCache>
            </c:strRef>
          </c:tx>
          <c:marker>
            <c:symbol val="none"/>
          </c:marker>
          <c:cat>
            <c:numRef>
              <c:f>'VSI nbre vol'!$B$5:$B$14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'VSI nbre vol'!$D$5:$D$14</c:f>
              <c:numCache>
                <c:formatCode>General</c:formatCode>
                <c:ptCount val="10"/>
                <c:pt idx="0">
                  <c:v>569</c:v>
                </c:pt>
                <c:pt idx="1">
                  <c:v>625</c:v>
                </c:pt>
                <c:pt idx="2">
                  <c:v>521</c:v>
                </c:pt>
                <c:pt idx="3">
                  <c:v>436</c:v>
                </c:pt>
                <c:pt idx="4">
                  <c:v>386</c:v>
                </c:pt>
                <c:pt idx="5">
                  <c:v>356</c:v>
                </c:pt>
                <c:pt idx="6">
                  <c:v>282</c:v>
                </c:pt>
                <c:pt idx="7">
                  <c:v>250</c:v>
                </c:pt>
                <c:pt idx="8">
                  <c:v>270</c:v>
                </c:pt>
                <c:pt idx="9">
                  <c:v>293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nbre vol'!$E$4</c:f>
              <c:strCache>
                <c:ptCount val="1"/>
                <c:pt idx="0">
                  <c:v>Effectif total</c:v>
                </c:pt>
              </c:strCache>
            </c:strRef>
          </c:tx>
          <c:marker>
            <c:symbol val="none"/>
          </c:marker>
          <c:cat>
            <c:numRef>
              <c:f>'VSI nbre vol'!$B$5:$B$14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'VSI nbre vol'!$E$5:$E$14</c:f>
              <c:numCache>
                <c:formatCode>#,##0</c:formatCode>
                <c:ptCount val="10"/>
                <c:pt idx="0">
                  <c:v>2627</c:v>
                </c:pt>
                <c:pt idx="1">
                  <c:v>2562</c:v>
                </c:pt>
                <c:pt idx="2">
                  <c:v>2439</c:v>
                </c:pt>
                <c:pt idx="3">
                  <c:v>2307</c:v>
                </c:pt>
                <c:pt idx="4">
                  <c:v>2214</c:v>
                </c:pt>
                <c:pt idx="5">
                  <c:v>2143</c:v>
                </c:pt>
                <c:pt idx="6">
                  <c:v>2013</c:v>
                </c:pt>
                <c:pt idx="7">
                  <c:v>1956</c:v>
                </c:pt>
                <c:pt idx="8">
                  <c:v>1908</c:v>
                </c:pt>
                <c:pt idx="9">
                  <c:v>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71200"/>
        <c:axId val="71972736"/>
      </c:lineChart>
      <c:catAx>
        <c:axId val="71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1972736"/>
        <c:crosses val="autoZero"/>
        <c:auto val="1"/>
        <c:lblAlgn val="ctr"/>
        <c:lblOffset val="100"/>
        <c:noMultiLvlLbl val="0"/>
      </c:catAx>
      <c:valAx>
        <c:axId val="7197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197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45117375129925"/>
          <c:y val="0.96363605808863206"/>
          <c:w val="0.75709747515473591"/>
          <c:h val="3.406904846489698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Fonction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fonction'!$D$5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4.660320676525416E-2"/>
                  <c:y val="-0.2090894766883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503368858600199"/>
                  <c:y val="4.63353203006286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780091062843472E-4"/>
                  <c:y val="-8.36464741381250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536808410118965E-2"/>
                  <c:y val="-1.68230942869342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8777613620436449E-2"/>
                  <c:y val="-3.14255065321983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2376784047511991E-2"/>
                  <c:y val="-1.08685756021290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3543297623072791E-2"/>
                  <c:y val="-5.41799384054696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fonction'!$C$6:$C$12</c:f>
              <c:strCache>
                <c:ptCount val="7"/>
                <c:pt idx="0">
                  <c:v>Administrateur - coordinateur - gestionnaire</c:v>
                </c:pt>
                <c:pt idx="1">
                  <c:v>Technicien spécialiste (autres techniciens)
Conseillers techniques, chargés de mission, chargés d'étude</c:v>
                </c:pt>
                <c:pt idx="2">
                  <c:v>Enseignant - formateur</c:v>
                </c:pt>
                <c:pt idx="3">
                  <c:v>Animateur - éducateur</c:v>
                </c:pt>
                <c:pt idx="4">
                  <c:v>Personnel médical - paramédical</c:v>
                </c:pt>
                <c:pt idx="5">
                  <c:v>Ingénieurs-architectes-urbanistes</c:v>
                </c:pt>
                <c:pt idx="6">
                  <c:v>Logisticien</c:v>
                </c:pt>
              </c:strCache>
            </c:strRef>
          </c:cat>
          <c:val>
            <c:numRef>
              <c:f>'VSI fonction'!$D$6:$D$12</c:f>
              <c:numCache>
                <c:formatCode>General</c:formatCode>
                <c:ptCount val="7"/>
                <c:pt idx="0">
                  <c:v>980</c:v>
                </c:pt>
                <c:pt idx="1">
                  <c:v>330</c:v>
                </c:pt>
                <c:pt idx="2">
                  <c:v>249</c:v>
                </c:pt>
                <c:pt idx="3">
                  <c:v>198</c:v>
                </c:pt>
                <c:pt idx="4">
                  <c:v>133</c:v>
                </c:pt>
                <c:pt idx="5">
                  <c:v>27</c:v>
                </c:pt>
                <c:pt idx="6">
                  <c:v>12</c:v>
                </c:pt>
              </c:numCache>
            </c:numRef>
          </c:val>
        </c:ser>
        <c:ser>
          <c:idx val="1"/>
          <c:order val="1"/>
          <c:tx>
            <c:strRef>
              <c:f>'VSI fonction'!$E$5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'VSI fonction'!$C$6:$C$12</c:f>
              <c:strCache>
                <c:ptCount val="7"/>
                <c:pt idx="0">
                  <c:v>Administrateur - coordinateur - gestionnaire</c:v>
                </c:pt>
                <c:pt idx="1">
                  <c:v>Technicien spécialiste (autres techniciens)
Conseillers techniques, chargés de mission, chargés d'étude</c:v>
                </c:pt>
                <c:pt idx="2">
                  <c:v>Enseignant - formateur</c:v>
                </c:pt>
                <c:pt idx="3">
                  <c:v>Animateur - éducateur</c:v>
                </c:pt>
                <c:pt idx="4">
                  <c:v>Personnel médical - paramédical</c:v>
                </c:pt>
                <c:pt idx="5">
                  <c:v>Ingénieurs-architectes-urbanistes</c:v>
                </c:pt>
                <c:pt idx="6">
                  <c:v>Logisticien</c:v>
                </c:pt>
              </c:strCache>
            </c:strRef>
          </c:cat>
          <c:val>
            <c:numRef>
              <c:f>'VSI fonction'!$E$6:$E$12</c:f>
              <c:numCache>
                <c:formatCode>0%</c:formatCode>
                <c:ptCount val="7"/>
                <c:pt idx="0">
                  <c:v>0.50803525142560912</c:v>
                </c:pt>
                <c:pt idx="1">
                  <c:v>0.17107309486780714</c:v>
                </c:pt>
                <c:pt idx="2">
                  <c:v>0.12908242612752721</c:v>
                </c:pt>
                <c:pt idx="3">
                  <c:v>0.1026438569206843</c:v>
                </c:pt>
                <c:pt idx="4">
                  <c:v>6.8947641264904089E-2</c:v>
                </c:pt>
                <c:pt idx="5">
                  <c:v>1.3996889580093312E-2</c:v>
                </c:pt>
                <c:pt idx="6">
                  <c:v>6.2208398133748056E-3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'VSI durée missions'!$C$8</c:f>
              <c:strCache>
                <c:ptCount val="1"/>
                <c:pt idx="0">
                  <c:v>Durée moyenne en mois</c:v>
                </c:pt>
              </c:strCache>
            </c:strRef>
          </c:tx>
          <c:invertIfNegative val="0"/>
          <c:cat>
            <c:strRef>
              <c:f>'VSI durée missions'!$B$9:$B$37</c:f>
              <c:strCache>
                <c:ptCount val="29"/>
                <c:pt idx="0">
                  <c:v>UNMFREO </c:v>
                </c:pt>
                <c:pt idx="1">
                  <c:v>ATD Quart-Monde</c:v>
                </c:pt>
                <c:pt idx="2">
                  <c:v>Planète Enfants&amp;développement</c:v>
                </c:pt>
                <c:pt idx="3">
                  <c:v>SIF</c:v>
                </c:pt>
                <c:pt idx="4">
                  <c:v>CEFODE</c:v>
                </c:pt>
                <c:pt idx="5">
                  <c:v>AVSF</c:v>
                </c:pt>
                <c:pt idx="6">
                  <c:v>DEFAP</c:v>
                </c:pt>
                <c:pt idx="7">
                  <c:v>SCD</c:v>
                </c:pt>
                <c:pt idx="8">
                  <c:v>POSITIVE PLANET</c:v>
                </c:pt>
                <c:pt idx="9">
                  <c:v>GRET</c:v>
                </c:pt>
                <c:pt idx="10">
                  <c:v>EMI</c:v>
                </c:pt>
                <c:pt idx="11">
                  <c:v>ASMAE</c:v>
                </c:pt>
                <c:pt idx="12">
                  <c:v>DSF</c:v>
                </c:pt>
                <c:pt idx="13">
                  <c:v>FIDESCO</c:v>
                </c:pt>
                <c:pt idx="14">
                  <c:v>Santé Sud</c:v>
                </c:pt>
                <c:pt idx="15">
                  <c:v>GER</c:v>
                </c:pt>
                <c:pt idx="16">
                  <c:v>SAMUSOCIAL</c:v>
                </c:pt>
                <c:pt idx="17">
                  <c:v>IFAID</c:v>
                </c:pt>
                <c:pt idx="18">
                  <c:v>DCC</c:v>
                </c:pt>
                <c:pt idx="19">
                  <c:v>HI</c:v>
                </c:pt>
                <c:pt idx="20">
                  <c:v>CROIX-ROUGE</c:v>
                </c:pt>
                <c:pt idx="21">
                  <c:v>EDM</c:v>
                </c:pt>
                <c:pt idx="22">
                  <c:v>France VOLONTAIRES</c:v>
                </c:pt>
                <c:pt idx="23">
                  <c:v>GINKGO</c:v>
                </c:pt>
                <c:pt idx="24">
                  <c:v>MDM</c:v>
                </c:pt>
                <c:pt idx="25">
                  <c:v>FAU</c:v>
                </c:pt>
                <c:pt idx="26">
                  <c:v>ACF</c:v>
                </c:pt>
                <c:pt idx="27">
                  <c:v>SOLIDARITE LAÏQUE</c:v>
                </c:pt>
                <c:pt idx="28">
                  <c:v>SIPAR</c:v>
                </c:pt>
              </c:strCache>
            </c:strRef>
          </c:cat>
          <c:val>
            <c:numRef>
              <c:f>'VSI durée missions'!$C$9:$C$37</c:f>
              <c:numCache>
                <c:formatCode>General</c:formatCode>
                <c:ptCount val="29"/>
                <c:pt idx="0">
                  <c:v>50.5</c:v>
                </c:pt>
                <c:pt idx="1">
                  <c:v>38.799999999999997</c:v>
                </c:pt>
                <c:pt idx="2">
                  <c:v>29.6</c:v>
                </c:pt>
                <c:pt idx="3">
                  <c:v>29</c:v>
                </c:pt>
                <c:pt idx="4">
                  <c:v>27</c:v>
                </c:pt>
                <c:pt idx="5">
                  <c:v>24.6</c:v>
                </c:pt>
                <c:pt idx="6">
                  <c:v>24</c:v>
                </c:pt>
                <c:pt idx="7">
                  <c:v>23.8</c:v>
                </c:pt>
                <c:pt idx="8">
                  <c:v>23.7</c:v>
                </c:pt>
                <c:pt idx="9">
                  <c:v>23</c:v>
                </c:pt>
                <c:pt idx="10">
                  <c:v>22.4</c:v>
                </c:pt>
                <c:pt idx="11">
                  <c:v>22.3</c:v>
                </c:pt>
                <c:pt idx="12">
                  <c:v>22</c:v>
                </c:pt>
                <c:pt idx="13">
                  <c:v>21.6</c:v>
                </c:pt>
                <c:pt idx="14">
                  <c:v>21.6</c:v>
                </c:pt>
                <c:pt idx="15">
                  <c:v>19.8</c:v>
                </c:pt>
                <c:pt idx="16">
                  <c:v>19</c:v>
                </c:pt>
                <c:pt idx="17">
                  <c:v>17.600000000000001</c:v>
                </c:pt>
                <c:pt idx="18">
                  <c:v>17</c:v>
                </c:pt>
                <c:pt idx="19">
                  <c:v>16.8</c:v>
                </c:pt>
                <c:pt idx="20">
                  <c:v>14.6</c:v>
                </c:pt>
                <c:pt idx="21">
                  <c:v>14.2</c:v>
                </c:pt>
                <c:pt idx="22">
                  <c:v>14.12</c:v>
                </c:pt>
                <c:pt idx="23">
                  <c:v>13</c:v>
                </c:pt>
                <c:pt idx="24">
                  <c:v>13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30496"/>
        <c:axId val="81940480"/>
      </c:barChart>
      <c:catAx>
        <c:axId val="81930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4080000"/>
          <a:lstStyle/>
          <a:p>
            <a:pPr>
              <a:defRPr sz="75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1940480"/>
        <c:crosses val="autoZero"/>
        <c:auto val="1"/>
        <c:lblAlgn val="ctr"/>
        <c:lblOffset val="100"/>
        <c:noMultiLvlLbl val="0"/>
      </c:catAx>
      <c:valAx>
        <c:axId val="8194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193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715137760679538E-3"/>
          <c:y val="0.95477386488837601"/>
          <c:w val="0.30384530580426128"/>
          <c:h val="3.395852781169314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'VEC zone géo'!$B$5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5.1857229280096791E-2"/>
                  <c:y val="-0.298864246988325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AFRIQUE OCEAN INDIEN
52%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1010331966217468E-2"/>
                  <c:y val="5.02144280253040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ZONE AMERIQUES CARAÏBES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3895470416470175E-3"/>
                  <c:y val="-0.202777969576029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4917139441054442E-2"/>
                  <c:y val="-2.4588051842595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5768276243146559E-2"/>
                  <c:y val="-2.53336327564211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('VEC zone géo'!$A$6,'VEC zone géo'!$A$12,'VEC zone géo'!$A$13,'VEC zone géo'!$A$17,'VEC zone géo'!$A$20:$A$21)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</c:strCache>
            </c:strRef>
          </c:cat>
          <c:val>
            <c:numRef>
              <c:f>('VEC zone géo'!$B$6,'VEC zone géo'!$B$12,'VEC zone géo'!$B$13,'VEC zone géo'!$B$17,'VEC zone géo'!$B$20:$B$21)</c:f>
              <c:numCache>
                <c:formatCode>General</c:formatCode>
                <c:ptCount val="6"/>
                <c:pt idx="0" formatCode="#,##0">
                  <c:v>302</c:v>
                </c:pt>
                <c:pt idx="1">
                  <c:v>32</c:v>
                </c:pt>
                <c:pt idx="2">
                  <c:v>28</c:v>
                </c:pt>
                <c:pt idx="3">
                  <c:v>139</c:v>
                </c:pt>
                <c:pt idx="4">
                  <c:v>60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'VEC zone géo'!$C$5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('VEC zone géo'!$A$6,'VEC zone géo'!$A$12,'VEC zone géo'!$A$13,'VEC zone géo'!$A$17,'VEC zone géo'!$A$20:$A$21)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</c:strCache>
            </c:strRef>
          </c:cat>
          <c:val>
            <c:numRef>
              <c:f>('VEC zone géo'!$C$6,'VEC zone géo'!$C$12,'VEC zone géo'!$C$13,'VEC zone géo'!$C$17,'VEC zone géo'!$C$20:$C$21)</c:f>
              <c:numCache>
                <c:formatCode>0%</c:formatCode>
                <c:ptCount val="6"/>
                <c:pt idx="0">
                  <c:v>0.52158894645941278</c:v>
                </c:pt>
                <c:pt idx="1">
                  <c:v>5.5267702936096716E-2</c:v>
                </c:pt>
                <c:pt idx="2">
                  <c:v>4.8359240069084632E-2</c:v>
                </c:pt>
                <c:pt idx="3">
                  <c:v>0.24006908462867013</c:v>
                </c:pt>
                <c:pt idx="4">
                  <c:v>0.10362694300518134</c:v>
                </c:pt>
                <c:pt idx="5">
                  <c:v>3.1088082901554404E-2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Nombre de volontaires dans les PP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'VEC PP'!$C$5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cat>
            <c:strRef>
              <c:f>'VEC PP'!$B$6:$B$24</c:f>
              <c:strCache>
                <c:ptCount val="19"/>
                <c:pt idx="0">
                  <c:v>République centrafricaine</c:v>
                </c:pt>
                <c:pt idx="1">
                  <c:v>Bénin</c:v>
                </c:pt>
                <c:pt idx="2">
                  <c:v>Madagascar</c:v>
                </c:pt>
                <c:pt idx="3">
                  <c:v>Sénégal </c:v>
                </c:pt>
                <c:pt idx="4">
                  <c:v>Mali</c:v>
                </c:pt>
                <c:pt idx="5">
                  <c:v>Burkina-Faso</c:v>
                </c:pt>
                <c:pt idx="6">
                  <c:v>Haïti</c:v>
                </c:pt>
                <c:pt idx="7">
                  <c:v>Tchad</c:v>
                </c:pt>
                <c:pt idx="8">
                  <c:v>Comores</c:v>
                </c:pt>
                <c:pt idx="9">
                  <c:v>Togo</c:v>
                </c:pt>
                <c:pt idx="10">
                  <c:v>Burundi</c:v>
                </c:pt>
                <c:pt idx="11">
                  <c:v>Ethiopie</c:v>
                </c:pt>
                <c:pt idx="12">
                  <c:v>République démocratique du Congo</c:v>
                </c:pt>
                <c:pt idx="13">
                  <c:v>Djibouti</c:v>
                </c:pt>
                <c:pt idx="14">
                  <c:v>Niger</c:v>
                </c:pt>
                <c:pt idx="15">
                  <c:v>Guinée</c:v>
                </c:pt>
                <c:pt idx="16">
                  <c:v>Libéria</c:v>
                </c:pt>
                <c:pt idx="17">
                  <c:v>Gambie</c:v>
                </c:pt>
                <c:pt idx="18">
                  <c:v>Mauritanie</c:v>
                </c:pt>
              </c:strCache>
            </c:strRef>
          </c:cat>
          <c:val>
            <c:numRef>
              <c:f>'VEC PP'!$C$6:$C$24</c:f>
              <c:numCache>
                <c:formatCode>#,##0</c:formatCode>
                <c:ptCount val="19"/>
                <c:pt idx="0">
                  <c:v>49</c:v>
                </c:pt>
                <c:pt idx="1">
                  <c:v>39</c:v>
                </c:pt>
                <c:pt idx="2">
                  <c:v>29</c:v>
                </c:pt>
                <c:pt idx="3">
                  <c:v>26</c:v>
                </c:pt>
                <c:pt idx="4">
                  <c:v>21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'VEC PP'!$D$5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'VEC PP'!$B$6:$B$24</c:f>
              <c:strCache>
                <c:ptCount val="19"/>
                <c:pt idx="0">
                  <c:v>République centrafricaine</c:v>
                </c:pt>
                <c:pt idx="1">
                  <c:v>Bénin</c:v>
                </c:pt>
                <c:pt idx="2">
                  <c:v>Madagascar</c:v>
                </c:pt>
                <c:pt idx="3">
                  <c:v>Sénégal </c:v>
                </c:pt>
                <c:pt idx="4">
                  <c:v>Mali</c:v>
                </c:pt>
                <c:pt idx="5">
                  <c:v>Burkina-Faso</c:v>
                </c:pt>
                <c:pt idx="6">
                  <c:v>Haïti</c:v>
                </c:pt>
                <c:pt idx="7">
                  <c:v>Tchad</c:v>
                </c:pt>
                <c:pt idx="8">
                  <c:v>Comores</c:v>
                </c:pt>
                <c:pt idx="9">
                  <c:v>Togo</c:v>
                </c:pt>
                <c:pt idx="10">
                  <c:v>Burundi</c:v>
                </c:pt>
                <c:pt idx="11">
                  <c:v>Ethiopie</c:v>
                </c:pt>
                <c:pt idx="12">
                  <c:v>République démocratique du Congo</c:v>
                </c:pt>
                <c:pt idx="13">
                  <c:v>Djibouti</c:v>
                </c:pt>
                <c:pt idx="14">
                  <c:v>Niger</c:v>
                </c:pt>
                <c:pt idx="15">
                  <c:v>Guinée</c:v>
                </c:pt>
                <c:pt idx="16">
                  <c:v>Libéria</c:v>
                </c:pt>
                <c:pt idx="17">
                  <c:v>Gambie</c:v>
                </c:pt>
                <c:pt idx="18">
                  <c:v>Mauritanie</c:v>
                </c:pt>
              </c:strCache>
            </c:strRef>
          </c:cat>
          <c:val>
            <c:numRef>
              <c:f>'VEC PP'!$D$6:$D$24</c:f>
              <c:numCache>
                <c:formatCode>0%</c:formatCode>
                <c:ptCount val="19"/>
                <c:pt idx="0">
                  <c:v>0.19066147859922178</c:v>
                </c:pt>
                <c:pt idx="1">
                  <c:v>0.1517509727626459</c:v>
                </c:pt>
                <c:pt idx="2">
                  <c:v>0.11284046692607004</c:v>
                </c:pt>
                <c:pt idx="3">
                  <c:v>0.10116731517509728</c:v>
                </c:pt>
                <c:pt idx="4">
                  <c:v>8.171206225680934E-2</c:v>
                </c:pt>
                <c:pt idx="5">
                  <c:v>7.3929961089494164E-2</c:v>
                </c:pt>
                <c:pt idx="6">
                  <c:v>6.6147859922178989E-2</c:v>
                </c:pt>
                <c:pt idx="7">
                  <c:v>6.6147859922178989E-2</c:v>
                </c:pt>
                <c:pt idx="8">
                  <c:v>3.5019455252918288E-2</c:v>
                </c:pt>
                <c:pt idx="9">
                  <c:v>2.7237354085603113E-2</c:v>
                </c:pt>
                <c:pt idx="10">
                  <c:v>2.3346303501945526E-2</c:v>
                </c:pt>
                <c:pt idx="11">
                  <c:v>1.9455252918287938E-2</c:v>
                </c:pt>
                <c:pt idx="12">
                  <c:v>1.9455252918287938E-2</c:v>
                </c:pt>
                <c:pt idx="13">
                  <c:v>1.1673151750972763E-2</c:v>
                </c:pt>
                <c:pt idx="14">
                  <c:v>1.1673151750972763E-2</c:v>
                </c:pt>
                <c:pt idx="15">
                  <c:v>3.8910505836575876E-3</c:v>
                </c:pt>
                <c:pt idx="16">
                  <c:v>3.8910505836575876E-3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50592"/>
        <c:axId val="83552128"/>
      </c:barChart>
      <c:catAx>
        <c:axId val="8355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552128"/>
        <c:crosses val="autoZero"/>
        <c:auto val="1"/>
        <c:lblAlgn val="ctr"/>
        <c:lblOffset val="100"/>
        <c:noMultiLvlLbl val="0"/>
      </c:catAx>
      <c:valAx>
        <c:axId val="83552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55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d'activités des missions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25218609331866E-2"/>
          <c:y val="9.3448992419224761E-2"/>
          <c:w val="0.8634862352050553"/>
          <c:h val="0.82699372457861309"/>
        </c:manualLayout>
      </c:layout>
      <c:pie3DChart>
        <c:varyColors val="1"/>
        <c:ser>
          <c:idx val="0"/>
          <c:order val="0"/>
          <c:tx>
            <c:strRef>
              <c:f>'VEC activité'!$C$5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8.9670876209031927E-2"/>
                  <c:y val="0.104378727702973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Education - animation formation
72%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63740542794845E-3"/>
                  <c:y val="6.78346124260997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Economie - finance administration
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30904892096436E-2"/>
                  <c:y val="1.7182975150953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2826861205918711E-2"/>
                  <c:y val="-6.2547084953572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721122518752983"/>
                  <c:y val="-3.6744299756906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0220577933545686"/>
                  <c:y val="-2.2904667672252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'VEC activité'!$B$6:$B$12</c:f>
              <c:strCache>
                <c:ptCount val="7"/>
                <c:pt idx="0">
                  <c:v>Education - animation - formation</c:v>
                </c:pt>
                <c:pt idx="1">
                  <c:v>Economie - finance - administration</c:v>
                </c:pt>
                <c:pt idx="2">
                  <c:v>Santé - éducation sanitaire et sociale</c:v>
                </c:pt>
                <c:pt idx="3">
                  <c:v>Société civile, gouvernance</c:v>
                </c:pt>
                <c:pt idx="4">
                  <c:v>Génie civil - hydraulique - assainissement</c:v>
                </c:pt>
                <c:pt idx="5">
                  <c:v>Agriculture, élevage</c:v>
                </c:pt>
                <c:pt idx="6">
                  <c:v>Social - enfance - jeunesse</c:v>
                </c:pt>
              </c:strCache>
            </c:strRef>
          </c:cat>
          <c:val>
            <c:numRef>
              <c:f>'VEC activité'!$C$6:$C$12</c:f>
              <c:numCache>
                <c:formatCode>General</c:formatCode>
                <c:ptCount val="7"/>
                <c:pt idx="0">
                  <c:v>416</c:v>
                </c:pt>
                <c:pt idx="1">
                  <c:v>51</c:v>
                </c:pt>
                <c:pt idx="2">
                  <c:v>48</c:v>
                </c:pt>
                <c:pt idx="3">
                  <c:v>21</c:v>
                </c:pt>
                <c:pt idx="4">
                  <c:v>19</c:v>
                </c:pt>
                <c:pt idx="5">
                  <c:v>14</c:v>
                </c:pt>
                <c:pt idx="6">
                  <c:v>9</c:v>
                </c:pt>
              </c:numCache>
            </c:numRef>
          </c:val>
        </c:ser>
        <c:ser>
          <c:idx val="1"/>
          <c:order val="1"/>
          <c:tx>
            <c:strRef>
              <c:f>'VEC activité'!$D$5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'VEC activité'!$B$6:$B$12</c:f>
              <c:strCache>
                <c:ptCount val="7"/>
                <c:pt idx="0">
                  <c:v>Education - animation - formation</c:v>
                </c:pt>
                <c:pt idx="1">
                  <c:v>Economie - finance - administration</c:v>
                </c:pt>
                <c:pt idx="2">
                  <c:v>Santé - éducation sanitaire et sociale</c:v>
                </c:pt>
                <c:pt idx="3">
                  <c:v>Société civile, gouvernance</c:v>
                </c:pt>
                <c:pt idx="4">
                  <c:v>Génie civil - hydraulique - assainissement</c:v>
                </c:pt>
                <c:pt idx="5">
                  <c:v>Agriculture, élevage</c:v>
                </c:pt>
                <c:pt idx="6">
                  <c:v>Social - enfance - jeunesse</c:v>
                </c:pt>
              </c:strCache>
            </c:strRef>
          </c:cat>
          <c:val>
            <c:numRef>
              <c:f>'VEC activité'!$D$6:$D$12</c:f>
              <c:numCache>
                <c:formatCode>0%</c:formatCode>
                <c:ptCount val="7"/>
                <c:pt idx="0">
                  <c:v>0.71848013816925738</c:v>
                </c:pt>
                <c:pt idx="1">
                  <c:v>8.8082901554404139E-2</c:v>
                </c:pt>
                <c:pt idx="2">
                  <c:v>8.2901554404145081E-2</c:v>
                </c:pt>
                <c:pt idx="3">
                  <c:v>3.6269430051813469E-2</c:v>
                </c:pt>
                <c:pt idx="4">
                  <c:v>3.281519861830743E-2</c:v>
                </c:pt>
                <c:pt idx="5">
                  <c:v>2.4179620034542316E-2</c:v>
                </c:pt>
                <c:pt idx="6">
                  <c:v>1.5544041450777202E-2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'Chantiers zone géo'!$B$5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7.3658830620855938E-3"/>
                  <c:y val="-0.256001402747412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AFRIQUE  OCEAN INDIEN
52%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3155823876445817E-2"/>
                  <c:y val="8.23936569515449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949367088607592E-3"/>
                  <c:y val="3.94101885489783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ZONE AMERIQUES CARAÏBES
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157247749094655E-4"/>
                  <c:y val="-2.74986712255957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8.4151063395556572E-2"/>
                  <c:y val="-2.115145836415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('Chantiers zone géo'!$A$6,'Chantiers zone géo'!$A$12:$A$13,'Chantiers zone géo'!$A$17,'Chantiers zone géo'!$A$20:$A$21)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 (accueil en France)</c:v>
                </c:pt>
              </c:strCache>
            </c:strRef>
          </c:cat>
          <c:val>
            <c:numRef>
              <c:f>('Chantiers zone géo'!$B$6,'Chantiers zone géo'!$B$12:$B$13,'Chantiers zone géo'!$B$17,'Chantiers zone géo'!$B$20:$B$21)</c:f>
              <c:numCache>
                <c:formatCode>General</c:formatCode>
                <c:ptCount val="6"/>
                <c:pt idx="0">
                  <c:v>609</c:v>
                </c:pt>
                <c:pt idx="1">
                  <c:v>103</c:v>
                </c:pt>
                <c:pt idx="2">
                  <c:v>87</c:v>
                </c:pt>
                <c:pt idx="3">
                  <c:v>287</c:v>
                </c:pt>
                <c:pt idx="4">
                  <c:v>0</c:v>
                </c:pt>
                <c:pt idx="5">
                  <c:v>75</c:v>
                </c:pt>
              </c:numCache>
            </c:numRef>
          </c:val>
        </c:ser>
        <c:ser>
          <c:idx val="1"/>
          <c:order val="1"/>
          <c:tx>
            <c:strRef>
              <c:f>'Chantiers zone géo'!$C$5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('Chantiers zone géo'!$A$6,'Chantiers zone géo'!$A$12:$A$13,'Chantiers zone géo'!$A$17,'Chantiers zone géo'!$A$20:$A$21)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 (accueil en France)</c:v>
                </c:pt>
              </c:strCache>
            </c:strRef>
          </c:cat>
          <c:val>
            <c:numRef>
              <c:f>('Chantiers zone géo'!$C$6,'Chantiers zone géo'!$C$12:$C$13,'Chantiers zone géo'!$C$17,'Chantiers zone géo'!$C$20:$C$21)</c:f>
              <c:numCache>
                <c:formatCode>0%</c:formatCode>
                <c:ptCount val="6"/>
                <c:pt idx="0">
                  <c:v>0.52454780361757103</c:v>
                </c:pt>
                <c:pt idx="1">
                  <c:v>8.8716623600344532E-2</c:v>
                </c:pt>
                <c:pt idx="2">
                  <c:v>7.4935400516795869E-2</c:v>
                </c:pt>
                <c:pt idx="3">
                  <c:v>0.24720068906115417</c:v>
                </c:pt>
                <c:pt idx="4">
                  <c:v>0</c:v>
                </c:pt>
                <c:pt idx="5">
                  <c:v>6.4599483204134361E-2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 des projets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'Chantiers activité'!$C$4</c:f>
              <c:strCache>
                <c:ptCount val="1"/>
                <c:pt idx="0">
                  <c:v>nombre de projets</c:v>
                </c:pt>
              </c:strCache>
            </c:strRef>
          </c:tx>
          <c:dLbls>
            <c:dLbl>
              <c:idx val="0"/>
              <c:layout>
                <c:manualLayout>
                  <c:x val="-0.10085409252669039"/>
                  <c:y val="-0.10557758644080541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473431034643801E-2"/>
                  <c:y val="1.74288824876068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Social - enfance  jeunesse
22%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193357058125741E-2"/>
                  <c:y val="9.0483420145523838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Culture - patrimoine  sport
18%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396204033214708E-2"/>
                  <c:y val="-2.1521773866465584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0882300744435457E-2"/>
                  <c:y val="-1.1091719675867263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723466061404246"/>
                  <c:y val="-7.036247599445343E-3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Développement durable environnement
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'Chantiers activité'!$B$5:$B$10</c:f>
              <c:strCache>
                <c:ptCount val="6"/>
                <c:pt idx="0">
                  <c:v>Education - formation professionnelle</c:v>
                </c:pt>
                <c:pt idx="1">
                  <c:v>Social - enfance - jeunesse</c:v>
                </c:pt>
                <c:pt idx="2">
                  <c:v>Culture - patrimoine - sport</c:v>
                </c:pt>
                <c:pt idx="3">
                  <c:v>Agriculture - sécurité alimentaire</c:v>
                </c:pt>
                <c:pt idx="4">
                  <c:v>Santé</c:v>
                </c:pt>
                <c:pt idx="5">
                  <c:v>Développement durable - environnement</c:v>
                </c:pt>
              </c:strCache>
            </c:strRef>
          </c:cat>
          <c:val>
            <c:numRef>
              <c:f>'Chantiers activité'!$C$5:$C$10</c:f>
              <c:numCache>
                <c:formatCode>General</c:formatCode>
                <c:ptCount val="6"/>
                <c:pt idx="0">
                  <c:v>49</c:v>
                </c:pt>
                <c:pt idx="1">
                  <c:v>28</c:v>
                </c:pt>
                <c:pt idx="2">
                  <c:v>24</c:v>
                </c:pt>
                <c:pt idx="3">
                  <c:v>15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strRef>
              <c:f>'Chantiers activité'!$D$4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'Chantiers activité'!$B$5:$B$10</c:f>
              <c:strCache>
                <c:ptCount val="6"/>
                <c:pt idx="0">
                  <c:v>Education - formation professionnelle</c:v>
                </c:pt>
                <c:pt idx="1">
                  <c:v>Social - enfance - jeunesse</c:v>
                </c:pt>
                <c:pt idx="2">
                  <c:v>Culture - patrimoine - sport</c:v>
                </c:pt>
                <c:pt idx="3">
                  <c:v>Agriculture - sécurité alimentaire</c:v>
                </c:pt>
                <c:pt idx="4">
                  <c:v>Santé</c:v>
                </c:pt>
                <c:pt idx="5">
                  <c:v>Développement durable - environnement</c:v>
                </c:pt>
              </c:strCache>
            </c:strRef>
          </c:cat>
          <c:val>
            <c:numRef>
              <c:f>'Chantiers activité'!$D$5:$D$10</c:f>
              <c:numCache>
                <c:formatCode>0%</c:formatCode>
                <c:ptCount val="6"/>
                <c:pt idx="0">
                  <c:v>0.37984496124031009</c:v>
                </c:pt>
                <c:pt idx="1">
                  <c:v>0.21705426356589147</c:v>
                </c:pt>
                <c:pt idx="2">
                  <c:v>0.18604651162790697</c:v>
                </c:pt>
                <c:pt idx="3">
                  <c:v>0.11627906976744186</c:v>
                </c:pt>
                <c:pt idx="4">
                  <c:v>5.4263565891472867E-2</c:v>
                </c:pt>
                <c:pt idx="5">
                  <c:v>4.6511627906976744E-2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engagés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'SC zone géo'!$B$4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6.4950359465936233E-2"/>
                  <c:y val="-2.005825993501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9021263646392028E-3"/>
                  <c:y val="-0.146581623616137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247289740956293E-2"/>
                  <c:y val="5.70191812978683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225531591159801"/>
                  <c:y val="6.2830081552367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2741070409677054E-3"/>
                  <c:y val="-9.24232785818384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3456141351896231"/>
                  <c:y val="-6.57699354053402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('SC zone géo'!$A$5,'SC zone géo'!$A$11:$A$12,'SC zone géo'!$A$16,'SC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('SC zone géo'!$B$5,'SC zone géo'!$B$11:$B$12,'SC zone géo'!$B$16,'SC zone géo'!$B$19:$B$21)</c:f>
              <c:numCache>
                <c:formatCode>#,##0</c:formatCode>
                <c:ptCount val="7"/>
                <c:pt idx="0">
                  <c:v>273</c:v>
                </c:pt>
                <c:pt idx="1">
                  <c:v>228</c:v>
                </c:pt>
                <c:pt idx="2">
                  <c:v>266</c:v>
                </c:pt>
                <c:pt idx="3" formatCode="General">
                  <c:v>296</c:v>
                </c:pt>
                <c:pt idx="4" formatCode="General">
                  <c:v>59</c:v>
                </c:pt>
                <c:pt idx="5">
                  <c:v>425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'SC zone géo'!$C$4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('SC zone géo'!$A$5,'SC zone géo'!$A$11:$A$12,'SC zone géo'!$A$16,'SC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('SC zone géo'!$C$5,'SC zone géo'!$C$11:$C$12,'SC zone géo'!$C$16,'SC zone géo'!$C$19:$C$21)</c:f>
              <c:numCache>
                <c:formatCode>0%</c:formatCode>
                <c:ptCount val="7"/>
                <c:pt idx="0">
                  <c:v>0.1762427372498386</c:v>
                </c:pt>
                <c:pt idx="1">
                  <c:v>0.14719173660426083</c:v>
                </c:pt>
                <c:pt idx="2">
                  <c:v>0.17172369270497095</c:v>
                </c:pt>
                <c:pt idx="3">
                  <c:v>0.19109102646868947</c:v>
                </c:pt>
                <c:pt idx="4">
                  <c:v>3.8089089735313109E-2</c:v>
                </c:pt>
                <c:pt idx="5">
                  <c:v>0.27437056165267915</c:v>
                </c:pt>
                <c:pt idx="6">
                  <c:v>1.2911555842479018E-3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des volontaires par zone géographique</a:t>
            </a:r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'VIA zone géo'!$B$5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1.6291836077943787E-2"/>
                  <c:y val="-2.7038028494260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645394772532278E-2"/>
                  <c:y val="4.4183348486589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647370210874357"/>
                  <c:y val="3.0282490610468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365706973251701E-3"/>
                  <c:y val="-4.36248000127089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3712372174549957E-2"/>
                  <c:y val="-5.04777247138820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2032750983988449E-2"/>
                  <c:y val="-1.6773261322175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('VIA zone géo'!$A$6,'VIA zone géo'!$A$12:$A$13,'VIA zone géo'!$A$17,'VIA zone géo'!$A$20:$A$22)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('VIA zone géo'!$B$6,'VIA zone géo'!$B$12:$B$13,'VIA zone géo'!$B$17,'VIA zone géo'!$B$20:$B$22)</c:f>
              <c:numCache>
                <c:formatCode>General</c:formatCode>
                <c:ptCount val="7"/>
                <c:pt idx="0" formatCode="#,##0">
                  <c:v>238</c:v>
                </c:pt>
                <c:pt idx="1">
                  <c:v>199</c:v>
                </c:pt>
                <c:pt idx="2">
                  <c:v>157</c:v>
                </c:pt>
                <c:pt idx="3">
                  <c:v>119</c:v>
                </c:pt>
                <c:pt idx="4">
                  <c:v>133</c:v>
                </c:pt>
                <c:pt idx="5">
                  <c:v>114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'VIA zone géo'!$C$5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('VIA zone géo'!$A$6,'VIA zone géo'!$A$12:$A$13,'VIA zone géo'!$A$17,'VIA zone géo'!$A$20:$A$22)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('VIA zone géo'!$C$6,'VIA zone géo'!$C$12:$C$13,'VIA zone géo'!$C$17,'VIA zone géo'!$C$20:$C$22)</c:f>
              <c:numCache>
                <c:formatCode>0%</c:formatCode>
                <c:ptCount val="7"/>
                <c:pt idx="0">
                  <c:v>0.24663212435233162</c:v>
                </c:pt>
                <c:pt idx="1">
                  <c:v>0.20621761658031088</c:v>
                </c:pt>
                <c:pt idx="2">
                  <c:v>0.16269430051813472</c:v>
                </c:pt>
                <c:pt idx="3">
                  <c:v>0.12331606217616581</c:v>
                </c:pt>
                <c:pt idx="4">
                  <c:v>0.1378238341968912</c:v>
                </c:pt>
                <c:pt idx="5">
                  <c:v>0.11813471502590674</c:v>
                </c:pt>
                <c:pt idx="6">
                  <c:v>5.1813471502590676E-3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Service d'affectation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des volontaires</a:t>
            </a:r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'VIA activité'!$C$5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7.6922730408459553E-2"/>
                  <c:y val="-1.57099927726425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3218890257347006E-3"/>
                  <c:y val="-7.430889800746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024785829544723E-2"/>
                  <c:y val="4.27085854774482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345889226835589"/>
                  <c:y val="5.9806068545229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5.2539394893262744E-4"/>
                  <c:y val="-3.9140515044315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0396956962375366E-3"/>
                  <c:y val="1.5005515614895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5.1491640766231223E-2"/>
                  <c:y val="-1.8364525086538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15785472687236982"/>
                  <c:y val="-1.9135950397504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'VIA activité'!$B$6:$B$17</c:f>
              <c:strCache>
                <c:ptCount val="12"/>
                <c:pt idx="0">
                  <c:v>Institut français</c:v>
                </c:pt>
                <c:pt idx="1">
                  <c:v>Service de coopération et d'action culturelle</c:v>
                </c:pt>
                <c:pt idx="2">
                  <c:v>Ambassade</c:v>
                </c:pt>
                <c:pt idx="3">
                  <c:v>Agence française de développement</c:v>
                </c:pt>
                <c:pt idx="4">
                  <c:v>Autres établissements parapublics</c:v>
                </c:pt>
                <c:pt idx="5">
                  <c:v>Alliance française</c:v>
                </c:pt>
                <c:pt idx="6">
                  <c:v>Institut de recherche pour le développement</c:v>
                </c:pt>
                <c:pt idx="7">
                  <c:v>Universités et lycées</c:v>
                </c:pt>
                <c:pt idx="8">
                  <c:v>Centre européen de recherche nucléaire</c:v>
                </c:pt>
                <c:pt idx="9">
                  <c:v>Consulat général</c:v>
                </c:pt>
                <c:pt idx="10">
                  <c:v>Centres culturels et linguistiques</c:v>
                </c:pt>
                <c:pt idx="11">
                  <c:v>Représentations permanentes</c:v>
                </c:pt>
              </c:strCache>
            </c:strRef>
          </c:cat>
          <c:val>
            <c:numRef>
              <c:f>'VIA activité'!$C$6:$C$17</c:f>
              <c:numCache>
                <c:formatCode>General</c:formatCode>
                <c:ptCount val="12"/>
                <c:pt idx="0">
                  <c:v>176</c:v>
                </c:pt>
                <c:pt idx="1">
                  <c:v>165</c:v>
                </c:pt>
                <c:pt idx="2">
                  <c:v>140</c:v>
                </c:pt>
                <c:pt idx="3">
                  <c:v>131</c:v>
                </c:pt>
                <c:pt idx="4">
                  <c:v>53</c:v>
                </c:pt>
                <c:pt idx="5">
                  <c:v>66</c:v>
                </c:pt>
                <c:pt idx="6">
                  <c:v>57</c:v>
                </c:pt>
                <c:pt idx="7">
                  <c:v>37</c:v>
                </c:pt>
                <c:pt idx="8">
                  <c:v>62</c:v>
                </c:pt>
                <c:pt idx="9">
                  <c:v>50</c:v>
                </c:pt>
                <c:pt idx="10">
                  <c:v>12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'VIA activité'!$D$5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'VIA activité'!$B$6:$B$17</c:f>
              <c:strCache>
                <c:ptCount val="12"/>
                <c:pt idx="0">
                  <c:v>Institut français</c:v>
                </c:pt>
                <c:pt idx="1">
                  <c:v>Service de coopération et d'action culturelle</c:v>
                </c:pt>
                <c:pt idx="2">
                  <c:v>Ambassade</c:v>
                </c:pt>
                <c:pt idx="3">
                  <c:v>Agence française de développement</c:v>
                </c:pt>
                <c:pt idx="4">
                  <c:v>Autres établissements parapublics</c:v>
                </c:pt>
                <c:pt idx="5">
                  <c:v>Alliance française</c:v>
                </c:pt>
                <c:pt idx="6">
                  <c:v>Institut de recherche pour le développement</c:v>
                </c:pt>
                <c:pt idx="7">
                  <c:v>Universités et lycées</c:v>
                </c:pt>
                <c:pt idx="8">
                  <c:v>Centre européen de recherche nucléaire</c:v>
                </c:pt>
                <c:pt idx="9">
                  <c:v>Consulat général</c:v>
                </c:pt>
                <c:pt idx="10">
                  <c:v>Centres culturels et linguistiques</c:v>
                </c:pt>
                <c:pt idx="11">
                  <c:v>Représentations permanentes</c:v>
                </c:pt>
              </c:strCache>
            </c:strRef>
          </c:cat>
          <c:val>
            <c:numRef>
              <c:f>'VIA activité'!$D$6:$D$17</c:f>
              <c:numCache>
                <c:formatCode>0%</c:formatCode>
                <c:ptCount val="12"/>
                <c:pt idx="0">
                  <c:v>0.18238341968911917</c:v>
                </c:pt>
                <c:pt idx="1">
                  <c:v>0.17098445595854922</c:v>
                </c:pt>
                <c:pt idx="2">
                  <c:v>0.14507772020725387</c:v>
                </c:pt>
                <c:pt idx="3">
                  <c:v>0.13575129533678756</c:v>
                </c:pt>
                <c:pt idx="4">
                  <c:v>5.4922279792746116E-2</c:v>
                </c:pt>
                <c:pt idx="5">
                  <c:v>6.8393782383419685E-2</c:v>
                </c:pt>
                <c:pt idx="6">
                  <c:v>5.9067357512953368E-2</c:v>
                </c:pt>
                <c:pt idx="7">
                  <c:v>3.8341968911917101E-2</c:v>
                </c:pt>
                <c:pt idx="8">
                  <c:v>6.4248704663212433E-2</c:v>
                </c:pt>
                <c:pt idx="9">
                  <c:v>5.181347150259067E-2</c:v>
                </c:pt>
                <c:pt idx="10">
                  <c:v>1.2435233160621761E-2</c:v>
                </c:pt>
                <c:pt idx="11">
                  <c:v>1.6580310880829015E-2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par tranche et asso'!$B$12</c:f>
              <c:strCache>
                <c:ptCount val="1"/>
                <c:pt idx="0">
                  <c:v>DCC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asso'!$C$12:$G$12</c:f>
              <c:numCache>
                <c:formatCode>General</c:formatCode>
                <c:ptCount val="5"/>
                <c:pt idx="0">
                  <c:v>448</c:v>
                </c:pt>
                <c:pt idx="1">
                  <c:v>421</c:v>
                </c:pt>
                <c:pt idx="2">
                  <c:v>449</c:v>
                </c:pt>
                <c:pt idx="3">
                  <c:v>449</c:v>
                </c:pt>
                <c:pt idx="4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par tranche et asso'!$B$13</c:f>
              <c:strCache>
                <c:ptCount val="1"/>
                <c:pt idx="0">
                  <c:v>GER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asso'!$C$13:$G$13</c:f>
              <c:numCache>
                <c:formatCode>General</c:formatCode>
                <c:ptCount val="5"/>
                <c:pt idx="0">
                  <c:v>424</c:v>
                </c:pt>
                <c:pt idx="1">
                  <c:v>374</c:v>
                </c:pt>
                <c:pt idx="2">
                  <c:v>400</c:v>
                </c:pt>
                <c:pt idx="3">
                  <c:v>409</c:v>
                </c:pt>
                <c:pt idx="4">
                  <c:v>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par tranche et asso'!$B$14</c:f>
              <c:strCache>
                <c:ptCount val="1"/>
                <c:pt idx="0">
                  <c:v>France Volontaires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asso'!$C$14:$G$14</c:f>
              <c:numCache>
                <c:formatCode>General</c:formatCode>
                <c:ptCount val="5"/>
                <c:pt idx="0">
                  <c:v>356</c:v>
                </c:pt>
                <c:pt idx="1">
                  <c:v>282</c:v>
                </c:pt>
                <c:pt idx="2">
                  <c:v>250</c:v>
                </c:pt>
                <c:pt idx="3">
                  <c:v>270</c:v>
                </c:pt>
                <c:pt idx="4">
                  <c:v>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'VSI par tranche et asso'!$B$15</c:f>
              <c:strCache>
                <c:ptCount val="1"/>
                <c:pt idx="0">
                  <c:v>SCD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asso'!$C$15:$G$15</c:f>
              <c:numCache>
                <c:formatCode>General</c:formatCode>
                <c:ptCount val="5"/>
                <c:pt idx="0">
                  <c:v>265</c:v>
                </c:pt>
                <c:pt idx="1">
                  <c:v>242</c:v>
                </c:pt>
                <c:pt idx="2">
                  <c:v>240</c:v>
                </c:pt>
                <c:pt idx="3">
                  <c:v>209</c:v>
                </c:pt>
                <c:pt idx="4">
                  <c:v>213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'VSI par tranche et asso'!$B$16</c:f>
              <c:strCache>
                <c:ptCount val="1"/>
                <c:pt idx="0">
                  <c:v>FIDESCO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asso'!$C$16:$G$16</c:f>
              <c:numCache>
                <c:formatCode>General</c:formatCode>
                <c:ptCount val="5"/>
                <c:pt idx="0">
                  <c:v>253</c:v>
                </c:pt>
                <c:pt idx="1">
                  <c:v>241</c:v>
                </c:pt>
                <c:pt idx="2">
                  <c:v>205</c:v>
                </c:pt>
                <c:pt idx="3">
                  <c:v>187</c:v>
                </c:pt>
                <c:pt idx="4">
                  <c:v>187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'VSI par tranche et asso'!$B$17</c:f>
              <c:strCache>
                <c:ptCount val="1"/>
                <c:pt idx="0">
                  <c:v>Enfants du Mékong</c:v>
                </c:pt>
              </c:strCache>
            </c:strRef>
          </c:tx>
          <c:marker>
            <c:symbol val="none"/>
          </c:marker>
          <c:cat>
            <c:numRef>
              <c:f>'VSI par tranche et asso'!$C$11:$G$11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par tranche et asso'!$C$17:$G$17</c:f>
              <c:numCache>
                <c:formatCode>General</c:formatCode>
                <c:ptCount val="5"/>
                <c:pt idx="0">
                  <c:v>51</c:v>
                </c:pt>
                <c:pt idx="1">
                  <c:v>113</c:v>
                </c:pt>
                <c:pt idx="2">
                  <c:v>113</c:v>
                </c:pt>
                <c:pt idx="3">
                  <c:v>121</c:v>
                </c:pt>
                <c:pt idx="4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82720"/>
        <c:axId val="72400896"/>
      </c:lineChart>
      <c:catAx>
        <c:axId val="72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400896"/>
        <c:crosses val="autoZero"/>
        <c:auto val="1"/>
        <c:lblAlgn val="ctr"/>
        <c:lblOffset val="100"/>
        <c:noMultiLvlLbl val="0"/>
      </c:catAx>
      <c:valAx>
        <c:axId val="7240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382720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5.00000438175612E-2"/>
          <c:y val="0.8237473908837244"/>
          <c:w val="0.89999991236487764"/>
          <c:h val="0.1367464669999284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38721891528414E-3"/>
          <c:y val="7.3040328557656409E-2"/>
          <c:w val="0.9483160143376993"/>
          <c:h val="0.91788465932204322"/>
        </c:manualLayout>
      </c:layout>
      <c:pie3DChart>
        <c:varyColors val="1"/>
        <c:ser>
          <c:idx val="0"/>
          <c:order val="0"/>
          <c:tx>
            <c:strRef>
              <c:f>'VIE zone géo'!$B$4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4.5430019127768437E-2"/>
                  <c:y val="1.3404216192721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707589161324287E-2"/>
                  <c:y val="-2.45096433009568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0978351976425123E-3"/>
                  <c:y val="-9.6182690539478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073946503490718E-3"/>
                  <c:y val="5.58436564856144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1249284634393732"/>
                  <c:y val="3.24924352608790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983679298626936E-3"/>
                  <c:y val="-0.29538715303899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6.377380962117052E-3"/>
                  <c:y val="1.2262734674089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('VIE zone géo'!$A$5,'VIE zone géo'!$A$11:$A$12,'VIE zone géo'!$A$16,'VIE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('VIE zone géo'!$B$5,'VIE zone géo'!$B$11:$B$12,'VIE zone géo'!$B$16,'VIE zone géo'!$B$19:$B$21)</c:f>
              <c:numCache>
                <c:formatCode>#,##0</c:formatCode>
                <c:ptCount val="7"/>
                <c:pt idx="0">
                  <c:v>589</c:v>
                </c:pt>
                <c:pt idx="1">
                  <c:v>1335</c:v>
                </c:pt>
                <c:pt idx="2">
                  <c:v>2210</c:v>
                </c:pt>
                <c:pt idx="3" formatCode="General">
                  <c:v>491</c:v>
                </c:pt>
                <c:pt idx="4" formatCode="General">
                  <c:v>335</c:v>
                </c:pt>
                <c:pt idx="5">
                  <c:v>4997</c:v>
                </c:pt>
                <c:pt idx="6" formatCode="General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'VIE zone géo'!$C$4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('VIE zone géo'!$A$5,'VIE zone géo'!$A$11:$A$12,'VIE zone géo'!$A$16,'VIE zone géo'!$A$19:$A$21)</c:f>
              <c:strCache>
                <c:ptCount val="7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UNION EUROPEENNE</c:v>
                </c:pt>
                <c:pt idx="6">
                  <c:v>OCEANIE</c:v>
                </c:pt>
              </c:strCache>
            </c:strRef>
          </c:cat>
          <c:val>
            <c:numRef>
              <c:f>('VIE zone géo'!$C$5,'VIE zone géo'!$C$11:$C$12,'VIE zone géo'!$C$16,'VIE zone géo'!$C$19:$C$21)</c:f>
              <c:numCache>
                <c:formatCode>0%</c:formatCode>
                <c:ptCount val="7"/>
                <c:pt idx="0">
                  <c:v>5.827067669172932E-2</c:v>
                </c:pt>
                <c:pt idx="1">
                  <c:v>0.13207360506529481</c:v>
                </c:pt>
                <c:pt idx="2">
                  <c:v>0.2186387020182034</c:v>
                </c:pt>
                <c:pt idx="3">
                  <c:v>4.8575385833003561E-2</c:v>
                </c:pt>
                <c:pt idx="4">
                  <c:v>3.3142065690542143E-2</c:v>
                </c:pt>
                <c:pt idx="5">
                  <c:v>0.49436090225563911</c:v>
                </c:pt>
                <c:pt idx="6">
                  <c:v>1.4938662445587654E-2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Evolution du nombre de</a:t>
            </a:r>
            <a:r>
              <a:rPr lang="fr-FR" sz="900" baseline="0">
                <a:latin typeface="Arial" panose="020B0604020202020204" pitchFamily="34" charset="0"/>
                <a:cs typeface="Arial" panose="020B0604020202020204" pitchFamily="34" charset="0"/>
              </a:rPr>
              <a:t> mois-volontaires</a:t>
            </a:r>
            <a:endParaRPr lang="fr-FR" sz="9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 mois vol'!$C$6</c:f>
              <c:strCache>
                <c:ptCount val="1"/>
                <c:pt idx="0">
                  <c:v>Associations agréées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'Evol mois vol'!$C$7:$C$16</c:f>
              <c:numCache>
                <c:formatCode>#,##0</c:formatCode>
                <c:ptCount val="10"/>
                <c:pt idx="0">
                  <c:v>15222</c:v>
                </c:pt>
                <c:pt idx="1">
                  <c:v>14299</c:v>
                </c:pt>
                <c:pt idx="2">
                  <c:v>14153</c:v>
                </c:pt>
                <c:pt idx="3">
                  <c:v>14052</c:v>
                </c:pt>
                <c:pt idx="4">
                  <c:v>13943</c:v>
                </c:pt>
                <c:pt idx="5">
                  <c:v>13078</c:v>
                </c:pt>
                <c:pt idx="6">
                  <c:v>12843</c:v>
                </c:pt>
                <c:pt idx="7">
                  <c:v>12966</c:v>
                </c:pt>
                <c:pt idx="8">
                  <c:v>12698</c:v>
                </c:pt>
                <c:pt idx="9">
                  <c:v>12380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 mois vol'!$D$6</c:f>
              <c:strCache>
                <c:ptCount val="1"/>
                <c:pt idx="0">
                  <c:v>AFVP/France Volontaires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'Evol mois vol'!$D$7:$D$16</c:f>
              <c:numCache>
                <c:formatCode>#,##0</c:formatCode>
                <c:ptCount val="10"/>
                <c:pt idx="0">
                  <c:v>4453</c:v>
                </c:pt>
                <c:pt idx="1">
                  <c:v>4975</c:v>
                </c:pt>
                <c:pt idx="2">
                  <c:v>3950</c:v>
                </c:pt>
                <c:pt idx="3">
                  <c:v>2840</c:v>
                </c:pt>
                <c:pt idx="4">
                  <c:v>3009</c:v>
                </c:pt>
                <c:pt idx="5">
                  <c:v>2531</c:v>
                </c:pt>
                <c:pt idx="6">
                  <c:v>2144</c:v>
                </c:pt>
                <c:pt idx="7">
                  <c:v>1693</c:v>
                </c:pt>
                <c:pt idx="8">
                  <c:v>1893</c:v>
                </c:pt>
                <c:pt idx="9">
                  <c:v>2150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 mois vol'!$E$6</c:f>
              <c:strCache>
                <c:ptCount val="1"/>
                <c:pt idx="0">
                  <c:v>Effectif total</c:v>
                </c:pt>
              </c:strCache>
            </c:strRef>
          </c:tx>
          <c:marker>
            <c:symbol val="none"/>
          </c:marker>
          <c:cat>
            <c:numRef>
              <c:f>'Evol mois vol'!$B$7:$B$16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'Evol mois vol'!$E$7:$E$16</c:f>
              <c:numCache>
                <c:formatCode>#,##0</c:formatCode>
                <c:ptCount val="10"/>
                <c:pt idx="0">
                  <c:v>19675</c:v>
                </c:pt>
                <c:pt idx="1">
                  <c:v>19274</c:v>
                </c:pt>
                <c:pt idx="2">
                  <c:v>18103</c:v>
                </c:pt>
                <c:pt idx="3">
                  <c:v>16892</c:v>
                </c:pt>
                <c:pt idx="4">
                  <c:v>16952</c:v>
                </c:pt>
                <c:pt idx="5">
                  <c:v>15609</c:v>
                </c:pt>
                <c:pt idx="6">
                  <c:v>14987</c:v>
                </c:pt>
                <c:pt idx="7">
                  <c:v>14659</c:v>
                </c:pt>
                <c:pt idx="8">
                  <c:v>14591</c:v>
                </c:pt>
                <c:pt idx="9">
                  <c:v>14530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2880"/>
        <c:axId val="72764416"/>
      </c:lineChart>
      <c:catAx>
        <c:axId val="72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764416"/>
        <c:crosses val="autoZero"/>
        <c:auto val="1"/>
        <c:lblAlgn val="ctr"/>
        <c:lblOffset val="100"/>
        <c:noMultiLvlLbl val="0"/>
      </c:catAx>
      <c:valAx>
        <c:axId val="7276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76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754340247784175E-2"/>
          <c:y val="0.96394632411562886"/>
          <c:w val="0.81049131950443165"/>
          <c:h val="2.9227737317818213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'VSI mois-vol par tranche'!$B$11</c:f>
              <c:strCache>
                <c:ptCount val="1"/>
                <c:pt idx="0">
                  <c:v>DCC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tranche'!$C$11:$G$11</c:f>
              <c:numCache>
                <c:formatCode>#,##0</c:formatCode>
                <c:ptCount val="5"/>
                <c:pt idx="0">
                  <c:v>3201</c:v>
                </c:pt>
                <c:pt idx="1">
                  <c:v>3016</c:v>
                </c:pt>
                <c:pt idx="2">
                  <c:v>3162</c:v>
                </c:pt>
                <c:pt idx="3">
                  <c:v>3283</c:v>
                </c:pt>
                <c:pt idx="4">
                  <c:v>3135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'VSI mois-vol par tranche'!$B$12</c:f>
              <c:strCache>
                <c:ptCount val="1"/>
                <c:pt idx="0">
                  <c:v>GER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tranche'!$C$12:$G$12</c:f>
              <c:numCache>
                <c:formatCode>#,##0</c:formatCode>
                <c:ptCount val="5"/>
                <c:pt idx="0">
                  <c:v>3342</c:v>
                </c:pt>
                <c:pt idx="1">
                  <c:v>2818</c:v>
                </c:pt>
                <c:pt idx="2">
                  <c:v>3016</c:v>
                </c:pt>
                <c:pt idx="3">
                  <c:v>3204</c:v>
                </c:pt>
                <c:pt idx="4">
                  <c:v>3269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'VSI mois-vol par tranche'!$B$13</c:f>
              <c:strCache>
                <c:ptCount val="1"/>
                <c:pt idx="0">
                  <c:v>France Volontaires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tranche'!$C$13:$G$13</c:f>
              <c:numCache>
                <c:formatCode>#,##0</c:formatCode>
                <c:ptCount val="5"/>
                <c:pt idx="0">
                  <c:v>2094</c:v>
                </c:pt>
                <c:pt idx="1">
                  <c:v>1989</c:v>
                </c:pt>
                <c:pt idx="2">
                  <c:v>1891</c:v>
                </c:pt>
                <c:pt idx="3">
                  <c:v>1653</c:v>
                </c:pt>
                <c:pt idx="4">
                  <c:v>2150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'VSI mois-vol par tranche'!$B$14</c:f>
              <c:strCache>
                <c:ptCount val="1"/>
                <c:pt idx="0">
                  <c:v>SCD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tranche'!$C$14:$G$14</c:f>
              <c:numCache>
                <c:formatCode>#,##0</c:formatCode>
                <c:ptCount val="5"/>
                <c:pt idx="0">
                  <c:v>2531</c:v>
                </c:pt>
                <c:pt idx="1">
                  <c:v>2144</c:v>
                </c:pt>
                <c:pt idx="2">
                  <c:v>1693</c:v>
                </c:pt>
                <c:pt idx="3">
                  <c:v>1893</c:v>
                </c:pt>
                <c:pt idx="4">
                  <c:v>1630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'VSI mois-vol par tranche'!$B$15</c:f>
              <c:strCache>
                <c:ptCount val="1"/>
                <c:pt idx="0">
                  <c:v>FIDESCO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tranche'!$C$15:$G$15</c:f>
              <c:numCache>
                <c:formatCode>#,##0</c:formatCode>
                <c:ptCount val="5"/>
                <c:pt idx="0">
                  <c:v>1774</c:v>
                </c:pt>
                <c:pt idx="1">
                  <c:v>1700</c:v>
                </c:pt>
                <c:pt idx="2">
                  <c:v>1659</c:v>
                </c:pt>
                <c:pt idx="3">
                  <c:v>1430</c:v>
                </c:pt>
                <c:pt idx="4">
                  <c:v>1401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'VSI mois-vol par tranche'!$B$16</c:f>
              <c:strCache>
                <c:ptCount val="1"/>
                <c:pt idx="0">
                  <c:v>Enfants du Mékong</c:v>
                </c:pt>
              </c:strCache>
            </c:strRef>
          </c:tx>
          <c:marker>
            <c:symbol val="none"/>
          </c:marker>
          <c:cat>
            <c:numRef>
              <c:f>'VSI mois-vol par tranche'!$C$10:$G$10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'VSI mois-vol par tranche'!$C$16:$G$16</c:f>
              <c:numCache>
                <c:formatCode>#,##0</c:formatCode>
                <c:ptCount val="5"/>
                <c:pt idx="0">
                  <c:v>217</c:v>
                </c:pt>
                <c:pt idx="1">
                  <c:v>745</c:v>
                </c:pt>
                <c:pt idx="2">
                  <c:v>842</c:v>
                </c:pt>
                <c:pt idx="3">
                  <c:v>829</c:v>
                </c:pt>
                <c:pt idx="4">
                  <c:v>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90848"/>
        <c:axId val="72592384"/>
      </c:lineChart>
      <c:catAx>
        <c:axId val="725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592384"/>
        <c:crosses val="autoZero"/>
        <c:auto val="1"/>
        <c:lblAlgn val="ctr"/>
        <c:lblOffset val="100"/>
        <c:noMultiLvlLbl val="0"/>
      </c:catAx>
      <c:valAx>
        <c:axId val="72592384"/>
        <c:scaling>
          <c:orientation val="minMax"/>
          <c:max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259084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5.0000052581082657E-2"/>
          <c:y val="0.86999435879957032"/>
          <c:w val="0.89999989483783471"/>
          <c:h val="0.12061596289672318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Nombre de volontaires par tranche d'âge en 2017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tranche d''âge'!$A$30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9.4116782235379476E-2"/>
                  <c:y val="2.71115559135041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4970642066601973E-2"/>
                  <c:y val="7.5576398622406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695429866476678E-3"/>
                  <c:y val="-8.38025864603130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540210541831985E-3"/>
                  <c:y val="-9.1355195269313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9481176835485E-2"/>
                  <c:y val="-7.36957826052789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2384882967485163E-2"/>
                  <c:y val="-3.40614778074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tranche d''âge'!$B$21:$G$21</c:f>
              <c:strCache>
                <c:ptCount val="6"/>
                <c:pt idx="0">
                  <c:v>18 à 25 ans</c:v>
                </c:pt>
                <c:pt idx="1">
                  <c:v>26 à 30 ans</c:v>
                </c:pt>
                <c:pt idx="2">
                  <c:v>31 à 40 ans</c:v>
                </c:pt>
                <c:pt idx="3">
                  <c:v>41 à 50 ans</c:v>
                </c:pt>
                <c:pt idx="4">
                  <c:v>51 à 60 ans</c:v>
                </c:pt>
                <c:pt idx="5">
                  <c:v>61 ans et plus</c:v>
                </c:pt>
              </c:strCache>
            </c:strRef>
          </c:cat>
          <c:val>
            <c:numRef>
              <c:f>'VSI tranche d''âge'!$B$30:$G$30</c:f>
              <c:numCache>
                <c:formatCode>0%</c:formatCode>
                <c:ptCount val="6"/>
                <c:pt idx="0">
                  <c:v>0.15</c:v>
                </c:pt>
                <c:pt idx="1">
                  <c:v>0.46</c:v>
                </c:pt>
                <c:pt idx="2">
                  <c:v>0.27</c:v>
                </c:pt>
                <c:pt idx="3">
                  <c:v>0.06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'VSI tranche d''âge'!$A$30:$G$30</c:f>
              <c:strCache>
                <c:ptCount val="1"/>
                <c:pt idx="0">
                  <c:v>2017 15% 46% 27% 6% 3% 2%</c:v>
                </c:pt>
              </c:strCache>
            </c:strRef>
          </c:tx>
          <c:cat>
            <c:strRef>
              <c:f>'VSI tranche d''âge'!$B$21:$G$21</c:f>
              <c:strCache>
                <c:ptCount val="6"/>
                <c:pt idx="0">
                  <c:v>18 à 25 ans</c:v>
                </c:pt>
                <c:pt idx="1">
                  <c:v>26 à 30 ans</c:v>
                </c:pt>
                <c:pt idx="2">
                  <c:v>31 à 40 ans</c:v>
                </c:pt>
                <c:pt idx="3">
                  <c:v>41 à 50 ans</c:v>
                </c:pt>
                <c:pt idx="4">
                  <c:v>51 à 60 ans</c:v>
                </c:pt>
                <c:pt idx="5">
                  <c:v>61 ans et plus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Répartition des volontaires par zone géographique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714245616108401E-2"/>
                  <c:y val="-0.10191274283485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498032727147382"/>
                  <c:y val="0.10172490486881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6419612651608015E-2"/>
                  <c:y val="-1.8457451854662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198135645802248E-2"/>
                  <c:y val="-1.1893453077401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('VSI zone géo'!$A$5,'VSI zone géo'!$A$11:$A$12,'VSI zone géo'!$A$16,'VSI zone géo'!$A$19:$A$20)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OCEANIE</c:v>
                </c:pt>
              </c:strCache>
            </c:strRef>
          </c:cat>
          <c:val>
            <c:numRef>
              <c:f>('VSI zone géo'!$B$5,'VSI zone géo'!$B$11:$B$12,'VSI zone géo'!$B$16,'VSI zone géo'!$B$19:$B$20)</c:f>
              <c:numCache>
                <c:formatCode>General</c:formatCode>
                <c:ptCount val="6"/>
                <c:pt idx="0" formatCode="#,##0">
                  <c:v>868</c:v>
                </c:pt>
                <c:pt idx="1">
                  <c:v>580</c:v>
                </c:pt>
                <c:pt idx="2">
                  <c:v>258</c:v>
                </c:pt>
                <c:pt idx="3">
                  <c:v>208</c:v>
                </c:pt>
                <c:pt idx="4">
                  <c:v>11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cat>
            <c:strRef>
              <c:f>('VSI zone géo'!$A$5,'VSI zone géo'!$A$11:$A$12,'VSI zone géo'!$A$16,'VSI zone géo'!$A$19:$A$20)</c:f>
              <c:strCache>
                <c:ptCount val="6"/>
                <c:pt idx="0">
                  <c:v>ZONE AFRIQUE - OCEAN INDIEN</c:v>
                </c:pt>
                <c:pt idx="1">
                  <c:v>ZONE ASIE</c:v>
                </c:pt>
                <c:pt idx="2">
                  <c:v>ZONE AMERIQUES - CARAÏBES</c:v>
                </c:pt>
                <c:pt idx="3">
                  <c:v>ZONE AFRIQUE DU NORD - MOYEN-ORIENT</c:v>
                </c:pt>
                <c:pt idx="4">
                  <c:v>EUROPE HORS UE</c:v>
                </c:pt>
                <c:pt idx="5">
                  <c:v>OCEANIE</c:v>
                </c:pt>
              </c:strCache>
            </c:strRef>
          </c:cat>
          <c:val>
            <c:numRef>
              <c:f>('VSI zone géo'!$C$5,'VSI zone géo'!$C$11:$C$12,'VSI zone géo'!$C$16,'VSI zone géo'!$C$19:$C$20)</c:f>
              <c:numCache>
                <c:formatCode>0%</c:formatCode>
                <c:ptCount val="6"/>
                <c:pt idx="0">
                  <c:v>0.44997407983411092</c:v>
                </c:pt>
                <c:pt idx="1">
                  <c:v>0.30067392431311563</c:v>
                </c:pt>
                <c:pt idx="2">
                  <c:v>0.13374805598755832</c:v>
                </c:pt>
                <c:pt idx="3">
                  <c:v>0.10782789009849664</c:v>
                </c:pt>
                <c:pt idx="4">
                  <c:v>5.7024364955935722E-3</c:v>
                </c:pt>
                <c:pt idx="5">
                  <c:v>2.0736132711249352E-3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900">
                <a:latin typeface="Arial" panose="020B0604020202020204" pitchFamily="34" charset="0"/>
                <a:cs typeface="Arial" panose="020B0604020202020204" pitchFamily="34" charset="0"/>
              </a:rPr>
              <a:t>Nombre de volontaires dans les PP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'VSI PP'!$C$6</c:f>
              <c:strCache>
                <c:ptCount val="1"/>
                <c:pt idx="0">
                  <c:v>Nombre de volontaires</c:v>
                </c:pt>
              </c:strCache>
            </c:strRef>
          </c:tx>
          <c:invertIfNegative val="0"/>
          <c:cat>
            <c:strRef>
              <c:f>'VSI PP'!$B$7:$B$25</c:f>
              <c:strCache>
                <c:ptCount val="19"/>
                <c:pt idx="0">
                  <c:v>Madagascar</c:v>
                </c:pt>
                <c:pt idx="1">
                  <c:v>Haïti</c:v>
                </c:pt>
                <c:pt idx="2">
                  <c:v>Sénégal </c:v>
                </c:pt>
                <c:pt idx="3">
                  <c:v>Burkina-Faso</c:v>
                </c:pt>
                <c:pt idx="4">
                  <c:v>Guinée</c:v>
                </c:pt>
                <c:pt idx="5">
                  <c:v>Tchad</c:v>
                </c:pt>
                <c:pt idx="6">
                  <c:v>Togo</c:v>
                </c:pt>
                <c:pt idx="7">
                  <c:v>République démocratique du Congo</c:v>
                </c:pt>
                <c:pt idx="8">
                  <c:v>Bénin</c:v>
                </c:pt>
                <c:pt idx="9">
                  <c:v>Comores</c:v>
                </c:pt>
                <c:pt idx="10">
                  <c:v>République centrafricaine</c:v>
                </c:pt>
                <c:pt idx="11">
                  <c:v>Mauritanie</c:v>
                </c:pt>
                <c:pt idx="12">
                  <c:v>Burundi</c:v>
                </c:pt>
                <c:pt idx="13">
                  <c:v>Djibouti</c:v>
                </c:pt>
                <c:pt idx="14">
                  <c:v>Ethiopie</c:v>
                </c:pt>
                <c:pt idx="15">
                  <c:v>Niger</c:v>
                </c:pt>
                <c:pt idx="16">
                  <c:v>Mali</c:v>
                </c:pt>
                <c:pt idx="17">
                  <c:v>Gambie</c:v>
                </c:pt>
                <c:pt idx="18">
                  <c:v>Libéria</c:v>
                </c:pt>
              </c:strCache>
            </c:strRef>
          </c:cat>
          <c:val>
            <c:numRef>
              <c:f>'VSI PP'!$C$7:$C$25</c:f>
              <c:numCache>
                <c:formatCode>#,##0</c:formatCode>
                <c:ptCount val="19"/>
                <c:pt idx="0">
                  <c:v>169</c:v>
                </c:pt>
                <c:pt idx="1">
                  <c:v>73</c:v>
                </c:pt>
                <c:pt idx="2">
                  <c:v>71</c:v>
                </c:pt>
                <c:pt idx="3">
                  <c:v>62</c:v>
                </c:pt>
                <c:pt idx="4">
                  <c:v>47</c:v>
                </c:pt>
                <c:pt idx="5">
                  <c:v>44</c:v>
                </c:pt>
                <c:pt idx="6">
                  <c:v>42</c:v>
                </c:pt>
                <c:pt idx="7">
                  <c:v>33</c:v>
                </c:pt>
                <c:pt idx="8">
                  <c:v>28</c:v>
                </c:pt>
                <c:pt idx="9">
                  <c:v>24</c:v>
                </c:pt>
                <c:pt idx="10">
                  <c:v>19</c:v>
                </c:pt>
                <c:pt idx="11">
                  <c:v>17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'VSI PP'!$D$6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'VSI PP'!$B$7:$B$25</c:f>
              <c:strCache>
                <c:ptCount val="19"/>
                <c:pt idx="0">
                  <c:v>Madagascar</c:v>
                </c:pt>
                <c:pt idx="1">
                  <c:v>Haïti</c:v>
                </c:pt>
                <c:pt idx="2">
                  <c:v>Sénégal </c:v>
                </c:pt>
                <c:pt idx="3">
                  <c:v>Burkina-Faso</c:v>
                </c:pt>
                <c:pt idx="4">
                  <c:v>Guinée</c:v>
                </c:pt>
                <c:pt idx="5">
                  <c:v>Tchad</c:v>
                </c:pt>
                <c:pt idx="6">
                  <c:v>Togo</c:v>
                </c:pt>
                <c:pt idx="7">
                  <c:v>République démocratique du Congo</c:v>
                </c:pt>
                <c:pt idx="8">
                  <c:v>Bénin</c:v>
                </c:pt>
                <c:pt idx="9">
                  <c:v>Comores</c:v>
                </c:pt>
                <c:pt idx="10">
                  <c:v>République centrafricaine</c:v>
                </c:pt>
                <c:pt idx="11">
                  <c:v>Mauritanie</c:v>
                </c:pt>
                <c:pt idx="12">
                  <c:v>Burundi</c:v>
                </c:pt>
                <c:pt idx="13">
                  <c:v>Djibouti</c:v>
                </c:pt>
                <c:pt idx="14">
                  <c:v>Ethiopie</c:v>
                </c:pt>
                <c:pt idx="15">
                  <c:v>Niger</c:v>
                </c:pt>
                <c:pt idx="16">
                  <c:v>Mali</c:v>
                </c:pt>
                <c:pt idx="17">
                  <c:v>Gambie</c:v>
                </c:pt>
                <c:pt idx="18">
                  <c:v>Libéria</c:v>
                </c:pt>
              </c:strCache>
            </c:strRef>
          </c:cat>
          <c:val>
            <c:numRef>
              <c:f>'VSI PP'!$D$7:$D$25</c:f>
              <c:numCache>
                <c:formatCode>0%</c:formatCode>
                <c:ptCount val="19"/>
                <c:pt idx="0">
                  <c:v>0.26120556414219476</c:v>
                </c:pt>
                <c:pt idx="1">
                  <c:v>0.11282843894899536</c:v>
                </c:pt>
                <c:pt idx="2">
                  <c:v>0.10973724884080371</c:v>
                </c:pt>
                <c:pt idx="3">
                  <c:v>9.5826893353941262E-2</c:v>
                </c:pt>
                <c:pt idx="4">
                  <c:v>7.2642967542503864E-2</c:v>
                </c:pt>
                <c:pt idx="5">
                  <c:v>6.8006182380216385E-2</c:v>
                </c:pt>
                <c:pt idx="6">
                  <c:v>6.4914992272024727E-2</c:v>
                </c:pt>
                <c:pt idx="7">
                  <c:v>5.1004636785162288E-2</c:v>
                </c:pt>
                <c:pt idx="8">
                  <c:v>4.3276661514683151E-2</c:v>
                </c:pt>
                <c:pt idx="9">
                  <c:v>3.7094281298299843E-2</c:v>
                </c:pt>
                <c:pt idx="10">
                  <c:v>2.9366306027820709E-2</c:v>
                </c:pt>
                <c:pt idx="11">
                  <c:v>2.6275115919629059E-2</c:v>
                </c:pt>
                <c:pt idx="12">
                  <c:v>1.0819165378670788E-2</c:v>
                </c:pt>
                <c:pt idx="13">
                  <c:v>4.6367851622874804E-3</c:v>
                </c:pt>
                <c:pt idx="14">
                  <c:v>4.6367851622874804E-3</c:v>
                </c:pt>
                <c:pt idx="15">
                  <c:v>4.6367851622874804E-3</c:v>
                </c:pt>
                <c:pt idx="16">
                  <c:v>3.0911901081916537E-3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01984"/>
        <c:axId val="82055936"/>
      </c:barChart>
      <c:catAx>
        <c:axId val="73001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2055936"/>
        <c:crosses val="autoZero"/>
        <c:auto val="1"/>
        <c:lblAlgn val="ctr"/>
        <c:lblOffset val="100"/>
        <c:noMultiLvlLbl val="0"/>
      </c:catAx>
      <c:valAx>
        <c:axId val="8205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30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Niveau de formation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'VSI formation'!$C$5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1.7651314420423718E-2"/>
                  <c:y val="-2.315398966167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03524478277299E-2"/>
                  <c:y val="4.47231265134628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297252912774891E-3"/>
                  <c:y val="-1.78672268817721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6845751581939705"/>
                  <c:y val="0.123095723014256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8787381143233626E-2"/>
                  <c:y val="-2.043844315794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('VSI formation'!$B$6,'VSI formation'!$B$8,'VSI formation'!$B$10,'VSI formation'!$B$13,'VSI formation'!$B$15)</c:f>
              <c:strCache>
                <c:ptCount val="5"/>
                <c:pt idx="0">
                  <c:v>Niveaux IV et V</c:v>
                </c:pt>
                <c:pt idx="1">
                  <c:v>Niveau III</c:v>
                </c:pt>
                <c:pt idx="2">
                  <c:v>Niveau II</c:v>
                </c:pt>
                <c:pt idx="3">
                  <c:v>Niveau I</c:v>
                </c:pt>
                <c:pt idx="4">
                  <c:v>Autre</c:v>
                </c:pt>
              </c:strCache>
            </c:strRef>
          </c:cat>
          <c:val>
            <c:numRef>
              <c:f>('VSI formation'!$C$6,'VSI formation'!$C$8,'VSI formation'!$C$10,'VSI formation'!$C$13,'VSI formation'!$C$15)</c:f>
              <c:numCache>
                <c:formatCode>General</c:formatCode>
                <c:ptCount val="5"/>
                <c:pt idx="0">
                  <c:v>70</c:v>
                </c:pt>
                <c:pt idx="1">
                  <c:v>79</c:v>
                </c:pt>
                <c:pt idx="2">
                  <c:v>449</c:v>
                </c:pt>
                <c:pt idx="3" formatCode="#,##0">
                  <c:v>1322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'VSI formation'!$D$5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('VSI formation'!$B$6,'VSI formation'!$B$8,'VSI formation'!$B$10,'VSI formation'!$B$13,'VSI formation'!$B$15)</c:f>
              <c:strCache>
                <c:ptCount val="5"/>
                <c:pt idx="0">
                  <c:v>Niveaux IV et V</c:v>
                </c:pt>
                <c:pt idx="1">
                  <c:v>Niveau III</c:v>
                </c:pt>
                <c:pt idx="2">
                  <c:v>Niveau II</c:v>
                </c:pt>
                <c:pt idx="3">
                  <c:v>Niveau I</c:v>
                </c:pt>
                <c:pt idx="4">
                  <c:v>Autre</c:v>
                </c:pt>
              </c:strCache>
            </c:strRef>
          </c:cat>
          <c:val>
            <c:numRef>
              <c:f>('VSI formation'!$D$6,'VSI formation'!$D$8,'VSI formation'!$D$10,'VSI formation'!$D$13,'VSI formation'!$D$15)</c:f>
              <c:numCache>
                <c:formatCode>0%</c:formatCode>
                <c:ptCount val="5"/>
                <c:pt idx="0">
                  <c:v>3.6288232244686365E-2</c:v>
                </c:pt>
                <c:pt idx="1">
                  <c:v>4.0953862104717471E-2</c:v>
                </c:pt>
                <c:pt idx="2">
                  <c:v>0.23276308968377399</c:v>
                </c:pt>
                <c:pt idx="3">
                  <c:v>0.68532918610679106</c:v>
                </c:pt>
                <c:pt idx="4">
                  <c:v>4.6656298600311046E-3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Domaines d'activité des volontaires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050912844871568E-2"/>
          <c:y val="7.5626266342875365E-2"/>
          <c:w val="0.9739490871551284"/>
          <c:h val="0.92437373365712461"/>
        </c:manualLayout>
      </c:layout>
      <c:pie3DChart>
        <c:varyColors val="1"/>
        <c:ser>
          <c:idx val="0"/>
          <c:order val="0"/>
          <c:tx>
            <c:strRef>
              <c:f>'VSI activité mission'!$C$5</c:f>
              <c:strCache>
                <c:ptCount val="1"/>
                <c:pt idx="0">
                  <c:v>Nombre de volontaires</c:v>
                </c:pt>
              </c:strCache>
            </c:strRef>
          </c:tx>
          <c:dLbls>
            <c:dLbl>
              <c:idx val="0"/>
              <c:layout>
                <c:manualLayout>
                  <c:x val="-8.2613999049987365E-3"/>
                  <c:y val="-3.1488593570072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5506443172087447E-2"/>
                  <c:y val="4.16656609512595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160783921757007E-2"/>
                  <c:y val="6.0112149532710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4961466280384651E-2"/>
                  <c:y val="-6.0035420806044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4073400544812794E-4"/>
                  <c:y val="-0.10718218166654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195880487288199E-3"/>
                  <c:y val="3.89334510756248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3795653432231077E-2"/>
                  <c:y val="-2.5322442171364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5933722897353808"/>
                  <c:y val="-9.0859764024824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259824510128762E-2"/>
                  <c:y val="-7.2591163258742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Autres 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9.0796661902787013E-2"/>
                  <c:y val="-1.0134079034513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'VSI activité mission'!$B$6:$B$16</c:f>
              <c:strCache>
                <c:ptCount val="11"/>
                <c:pt idx="0">
                  <c:v>Education - animation - formation</c:v>
                </c:pt>
                <c:pt idx="1">
                  <c:v>Social - enfance - jeunesse</c:v>
                </c:pt>
                <c:pt idx="2">
                  <c:v>Santé - éducation sanitaire et sociale</c:v>
                </c:pt>
                <c:pt idx="3">
                  <c:v>Secteur productif, micro-projets, tourisme, artisanat, soutien à la création d'activité</c:v>
                </c:pt>
                <c:pt idx="4">
                  <c:v>Développement durable - environnement</c:v>
                </c:pt>
                <c:pt idx="5">
                  <c:v>Agriculture, élevage, sécurité alimentaire</c:v>
                </c:pt>
                <c:pt idx="6">
                  <c:v>Génie civil - hydraulique - assainissement</c:v>
                </c:pt>
                <c:pt idx="7">
                  <c:v>Société civile, gouvernance</c:v>
                </c:pt>
                <c:pt idx="8">
                  <c:v>Culture - patrimoine</c:v>
                </c:pt>
                <c:pt idx="9">
                  <c:v>Autres (décentralisation et maîtrise d'ouvrage, économie, organisation, logistique, mécanique, développement local et territorial…)</c:v>
                </c:pt>
                <c:pt idx="10">
                  <c:v>Infrastructure et développement urbain</c:v>
                </c:pt>
              </c:strCache>
            </c:strRef>
          </c:cat>
          <c:val>
            <c:numRef>
              <c:f>'VSI activité mission'!$C$6:$C$16</c:f>
              <c:numCache>
                <c:formatCode>General</c:formatCode>
                <c:ptCount val="11"/>
                <c:pt idx="0">
                  <c:v>562</c:v>
                </c:pt>
                <c:pt idx="1">
                  <c:v>376</c:v>
                </c:pt>
                <c:pt idx="2">
                  <c:v>213</c:v>
                </c:pt>
                <c:pt idx="3">
                  <c:v>186</c:v>
                </c:pt>
                <c:pt idx="4">
                  <c:v>162</c:v>
                </c:pt>
                <c:pt idx="5">
                  <c:v>123</c:v>
                </c:pt>
                <c:pt idx="6">
                  <c:v>88</c:v>
                </c:pt>
                <c:pt idx="7">
                  <c:v>81</c:v>
                </c:pt>
                <c:pt idx="8">
                  <c:v>67</c:v>
                </c:pt>
                <c:pt idx="9">
                  <c:v>54</c:v>
                </c:pt>
                <c:pt idx="1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'VSI activité mission'!$D$5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'VSI activité mission'!$B$6:$B$16</c:f>
              <c:strCache>
                <c:ptCount val="11"/>
                <c:pt idx="0">
                  <c:v>Education - animation - formation</c:v>
                </c:pt>
                <c:pt idx="1">
                  <c:v>Social - enfance - jeunesse</c:v>
                </c:pt>
                <c:pt idx="2">
                  <c:v>Santé - éducation sanitaire et sociale</c:v>
                </c:pt>
                <c:pt idx="3">
                  <c:v>Secteur productif, micro-projets, tourisme, artisanat, soutien à la création d'activité</c:v>
                </c:pt>
                <c:pt idx="4">
                  <c:v>Développement durable - environnement</c:v>
                </c:pt>
                <c:pt idx="5">
                  <c:v>Agriculture, élevage, sécurité alimentaire</c:v>
                </c:pt>
                <c:pt idx="6">
                  <c:v>Génie civil - hydraulique - assainissement</c:v>
                </c:pt>
                <c:pt idx="7">
                  <c:v>Société civile, gouvernance</c:v>
                </c:pt>
                <c:pt idx="8">
                  <c:v>Culture - patrimoine</c:v>
                </c:pt>
                <c:pt idx="9">
                  <c:v>Autres (décentralisation et maîtrise d'ouvrage, économie, organisation, logistique, mécanique, développement local et territorial…)</c:v>
                </c:pt>
                <c:pt idx="10">
                  <c:v>Infrastructure et développement urbain</c:v>
                </c:pt>
              </c:strCache>
            </c:strRef>
          </c:cat>
          <c:val>
            <c:numRef>
              <c:f>'VSI activité mission'!$D$6:$D$16</c:f>
              <c:numCache>
                <c:formatCode>0%</c:formatCode>
                <c:ptCount val="11"/>
                <c:pt idx="0">
                  <c:v>0.29134266459305341</c:v>
                </c:pt>
                <c:pt idx="1">
                  <c:v>0.19491964748574392</c:v>
                </c:pt>
                <c:pt idx="2">
                  <c:v>0.1104199066874028</c:v>
                </c:pt>
                <c:pt idx="3">
                  <c:v>9.6423017107309481E-2</c:v>
                </c:pt>
                <c:pt idx="4">
                  <c:v>8.3981337480559873E-2</c:v>
                </c:pt>
                <c:pt idx="5">
                  <c:v>6.3763608087091764E-2</c:v>
                </c:pt>
                <c:pt idx="6">
                  <c:v>4.5619491964748578E-2</c:v>
                </c:pt>
                <c:pt idx="7">
                  <c:v>4.1990668740279936E-2</c:v>
                </c:pt>
                <c:pt idx="8">
                  <c:v>3.4733022291342668E-2</c:v>
                </c:pt>
                <c:pt idx="9">
                  <c:v>2.7993779160186624E-2</c:v>
                </c:pt>
                <c:pt idx="10">
                  <c:v>8.812856402280975E-3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57149</xdr:rowOff>
    </xdr:from>
    <xdr:to>
      <xdr:col>5</xdr:col>
      <xdr:colOff>742951</xdr:colOff>
      <xdr:row>44</xdr:row>
      <xdr:rowOff>123824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14</xdr:row>
      <xdr:rowOff>66674</xdr:rowOff>
    </xdr:from>
    <xdr:to>
      <xdr:col>5</xdr:col>
      <xdr:colOff>752474</xdr:colOff>
      <xdr:row>45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85725</xdr:rowOff>
    </xdr:from>
    <xdr:to>
      <xdr:col>6</xdr:col>
      <xdr:colOff>723900</xdr:colOff>
      <xdr:row>39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22</xdr:row>
      <xdr:rowOff>133349</xdr:rowOff>
    </xdr:from>
    <xdr:to>
      <xdr:col>2</xdr:col>
      <xdr:colOff>971549</xdr:colOff>
      <xdr:row>46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171449</xdr:rowOff>
    </xdr:from>
    <xdr:to>
      <xdr:col>4</xdr:col>
      <xdr:colOff>723900</xdr:colOff>
      <xdr:row>33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76199</xdr:rowOff>
    </xdr:from>
    <xdr:to>
      <xdr:col>5</xdr:col>
      <xdr:colOff>0</xdr:colOff>
      <xdr:row>46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22</xdr:row>
      <xdr:rowOff>171449</xdr:rowOff>
    </xdr:from>
    <xdr:to>
      <xdr:col>2</xdr:col>
      <xdr:colOff>704849</xdr:colOff>
      <xdr:row>46</xdr:row>
      <xdr:rowOff>161924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13</xdr:row>
      <xdr:rowOff>190499</xdr:rowOff>
    </xdr:from>
    <xdr:to>
      <xdr:col>4</xdr:col>
      <xdr:colOff>685801</xdr:colOff>
      <xdr:row>43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114300</xdr:rowOff>
    </xdr:from>
    <xdr:to>
      <xdr:col>3</xdr:col>
      <xdr:colOff>0</xdr:colOff>
      <xdr:row>46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23</xdr:row>
      <xdr:rowOff>114301</xdr:rowOff>
    </xdr:from>
    <xdr:to>
      <xdr:col>2</xdr:col>
      <xdr:colOff>971550</xdr:colOff>
      <xdr:row>46</xdr:row>
      <xdr:rowOff>95251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47625</xdr:rowOff>
    </xdr:from>
    <xdr:to>
      <xdr:col>4</xdr:col>
      <xdr:colOff>714375</xdr:colOff>
      <xdr:row>47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</xdr:rowOff>
    </xdr:from>
    <xdr:to>
      <xdr:col>7</xdr:col>
      <xdr:colOff>704850</xdr:colOff>
      <xdr:row>6</xdr:row>
      <xdr:rowOff>533401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22</xdr:row>
      <xdr:rowOff>123826</xdr:rowOff>
    </xdr:from>
    <xdr:to>
      <xdr:col>2</xdr:col>
      <xdr:colOff>1066799</xdr:colOff>
      <xdr:row>46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142875</xdr:rowOff>
    </xdr:from>
    <xdr:to>
      <xdr:col>5</xdr:col>
      <xdr:colOff>923925</xdr:colOff>
      <xdr:row>42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19050</xdr:rowOff>
    </xdr:from>
    <xdr:to>
      <xdr:col>8</xdr:col>
      <xdr:colOff>0</xdr:colOff>
      <xdr:row>7</xdr:row>
      <xdr:rowOff>76200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85725</xdr:rowOff>
    </xdr:from>
    <xdr:to>
      <xdr:col>6</xdr:col>
      <xdr:colOff>419101</xdr:colOff>
      <xdr:row>43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28575</xdr:rowOff>
    </xdr:from>
    <xdr:to>
      <xdr:col>2</xdr:col>
      <xdr:colOff>790575</xdr:colOff>
      <xdr:row>45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104775</xdr:rowOff>
    </xdr:from>
    <xdr:to>
      <xdr:col>4</xdr:col>
      <xdr:colOff>752475</xdr:colOff>
      <xdr:row>30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17</xdr:row>
      <xdr:rowOff>66675</xdr:rowOff>
    </xdr:from>
    <xdr:to>
      <xdr:col>4</xdr:col>
      <xdr:colOff>1028700</xdr:colOff>
      <xdr:row>41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18</xdr:row>
      <xdr:rowOff>38101</xdr:rowOff>
    </xdr:from>
    <xdr:to>
      <xdr:col>4</xdr:col>
      <xdr:colOff>352425</xdr:colOff>
      <xdr:row>43</xdr:row>
      <xdr:rowOff>95251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Layout" zoomScaleNormal="100" workbookViewId="0">
      <selection activeCell="H30" sqref="H30"/>
    </sheetView>
  </sheetViews>
  <sheetFormatPr baseColWidth="10" defaultRowHeight="15" x14ac:dyDescent="0.25"/>
  <cols>
    <col min="1" max="1" width="4.140625" customWidth="1"/>
    <col min="3" max="3" width="19.140625" customWidth="1"/>
    <col min="4" max="4" width="16.28515625" customWidth="1"/>
    <col min="5" max="5" width="14" customWidth="1"/>
    <col min="7" max="7" width="16" customWidth="1"/>
  </cols>
  <sheetData>
    <row r="1" spans="1:7" ht="33" customHeight="1" thickTop="1" thickBot="1" x14ac:dyDescent="0.3">
      <c r="A1" s="167" t="s">
        <v>427</v>
      </c>
      <c r="B1" s="168"/>
      <c r="C1" s="168"/>
      <c r="D1" s="168"/>
      <c r="E1" s="168"/>
      <c r="F1" s="169"/>
      <c r="G1" s="5"/>
    </row>
    <row r="2" spans="1:7" ht="15.75" thickTop="1" x14ac:dyDescent="0.25"/>
    <row r="3" spans="1:7" x14ac:dyDescent="0.25">
      <c r="B3" s="170" t="s">
        <v>3</v>
      </c>
      <c r="C3" s="171"/>
      <c r="D3" s="171"/>
      <c r="E3" s="171"/>
      <c r="F3" s="4"/>
    </row>
    <row r="4" spans="1:7" ht="32.25" customHeight="1" x14ac:dyDescent="0.25">
      <c r="B4" s="6"/>
      <c r="C4" s="9" t="s">
        <v>0</v>
      </c>
      <c r="D4" s="9" t="s">
        <v>1</v>
      </c>
      <c r="E4" s="10" t="s">
        <v>2</v>
      </c>
      <c r="F4" s="3"/>
      <c r="G4" s="3"/>
    </row>
    <row r="5" spans="1:7" x14ac:dyDescent="0.25">
      <c r="B5" s="7">
        <v>2008</v>
      </c>
      <c r="C5" s="8">
        <v>2058</v>
      </c>
      <c r="D5" s="59">
        <v>569</v>
      </c>
      <c r="E5" s="114">
        <f t="shared" ref="E5:E14" si="0">SUM(C5:D5)</f>
        <v>2627</v>
      </c>
      <c r="F5" s="2"/>
      <c r="G5" s="2"/>
    </row>
    <row r="6" spans="1:7" x14ac:dyDescent="0.25">
      <c r="B6" s="7">
        <v>2009</v>
      </c>
      <c r="C6" s="8">
        <v>1937</v>
      </c>
      <c r="D6" s="59">
        <v>625</v>
      </c>
      <c r="E6" s="114">
        <f t="shared" si="0"/>
        <v>2562</v>
      </c>
      <c r="F6" s="2"/>
      <c r="G6" s="2"/>
    </row>
    <row r="7" spans="1:7" x14ac:dyDescent="0.25">
      <c r="B7" s="7">
        <v>2010</v>
      </c>
      <c r="C7" s="8">
        <v>1918</v>
      </c>
      <c r="D7" s="59">
        <v>521</v>
      </c>
      <c r="E7" s="114">
        <f t="shared" si="0"/>
        <v>2439</v>
      </c>
      <c r="F7" s="2"/>
      <c r="G7" s="2"/>
    </row>
    <row r="8" spans="1:7" x14ac:dyDescent="0.25">
      <c r="B8" s="7">
        <v>2011</v>
      </c>
      <c r="C8" s="8">
        <v>1871</v>
      </c>
      <c r="D8" s="59">
        <v>436</v>
      </c>
      <c r="E8" s="114">
        <f t="shared" si="0"/>
        <v>2307</v>
      </c>
      <c r="F8" s="2"/>
      <c r="G8" s="2"/>
    </row>
    <row r="9" spans="1:7" x14ac:dyDescent="0.25">
      <c r="B9" s="7">
        <v>2012</v>
      </c>
      <c r="C9" s="8">
        <v>1828</v>
      </c>
      <c r="D9" s="59">
        <v>386</v>
      </c>
      <c r="E9" s="114">
        <f t="shared" si="0"/>
        <v>2214</v>
      </c>
      <c r="F9" s="2"/>
      <c r="G9" s="2"/>
    </row>
    <row r="10" spans="1:7" x14ac:dyDescent="0.25">
      <c r="B10" s="7">
        <v>2013</v>
      </c>
      <c r="C10" s="8">
        <v>1787</v>
      </c>
      <c r="D10" s="59">
        <v>356</v>
      </c>
      <c r="E10" s="114">
        <f t="shared" si="0"/>
        <v>2143</v>
      </c>
      <c r="F10" s="2"/>
      <c r="G10" s="2"/>
    </row>
    <row r="11" spans="1:7" x14ac:dyDescent="0.25">
      <c r="B11" s="7">
        <v>2014</v>
      </c>
      <c r="C11" s="8">
        <v>1731</v>
      </c>
      <c r="D11" s="59">
        <v>282</v>
      </c>
      <c r="E11" s="114">
        <f t="shared" si="0"/>
        <v>2013</v>
      </c>
      <c r="F11" s="2"/>
      <c r="G11" s="2"/>
    </row>
    <row r="12" spans="1:7" x14ac:dyDescent="0.25">
      <c r="B12" s="7">
        <v>2015</v>
      </c>
      <c r="C12" s="8">
        <v>1706</v>
      </c>
      <c r="D12" s="59">
        <v>250</v>
      </c>
      <c r="E12" s="114">
        <f t="shared" si="0"/>
        <v>1956</v>
      </c>
      <c r="F12" s="2"/>
      <c r="G12" s="2"/>
    </row>
    <row r="13" spans="1:7" x14ac:dyDescent="0.25">
      <c r="B13" s="7">
        <v>2016</v>
      </c>
      <c r="C13" s="8">
        <v>1638</v>
      </c>
      <c r="D13" s="59">
        <v>270</v>
      </c>
      <c r="E13" s="114">
        <f t="shared" si="0"/>
        <v>1908</v>
      </c>
      <c r="F13" s="2"/>
      <c r="G13" s="2"/>
    </row>
    <row r="14" spans="1:7" x14ac:dyDescent="0.25">
      <c r="B14" s="7">
        <v>2017</v>
      </c>
      <c r="C14" s="8">
        <v>1636</v>
      </c>
      <c r="D14" s="17">
        <v>293</v>
      </c>
      <c r="E14" s="8">
        <f t="shared" si="0"/>
        <v>1929</v>
      </c>
    </row>
  </sheetData>
  <mergeCells count="2">
    <mergeCell ref="A1:F1"/>
    <mergeCell ref="B3:E3"/>
  </mergeCells>
  <pageMargins left="0.7" right="0.7" top="0.75" bottom="0.75" header="0.3" footer="0.3"/>
  <pageSetup paperSize="9" orientation="portrait" r:id="rId1"/>
  <headerFooter>
    <oddFooter>&amp;R&amp;"Times New Roman,Normal"&amp;10 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topLeftCell="A9" zoomScaleNormal="100" workbookViewId="0">
      <selection sqref="A1:E42"/>
    </sheetView>
  </sheetViews>
  <sheetFormatPr baseColWidth="10" defaultRowHeight="15" x14ac:dyDescent="0.25"/>
  <cols>
    <col min="1" max="1" width="15.28515625" customWidth="1"/>
    <col min="2" max="2" width="25.7109375" customWidth="1"/>
    <col min="3" max="3" width="14.7109375" customWidth="1"/>
    <col min="4" max="4" width="10.7109375" customWidth="1"/>
    <col min="5" max="5" width="16.42578125" customWidth="1"/>
  </cols>
  <sheetData>
    <row r="1" spans="1:8" ht="33" customHeight="1" thickTop="1" thickBot="1" x14ac:dyDescent="0.3">
      <c r="A1" s="167" t="s">
        <v>183</v>
      </c>
      <c r="B1" s="172"/>
      <c r="C1" s="172"/>
      <c r="D1" s="172"/>
      <c r="E1" s="173"/>
      <c r="F1" s="51"/>
      <c r="G1" s="51"/>
      <c r="H1" s="51"/>
    </row>
    <row r="2" spans="1:8" ht="15.75" thickTop="1" x14ac:dyDescent="0.25"/>
    <row r="3" spans="1:8" x14ac:dyDescent="0.25">
      <c r="A3" s="191" t="s">
        <v>390</v>
      </c>
      <c r="B3" s="186"/>
      <c r="C3" s="186"/>
      <c r="D3" s="186"/>
      <c r="E3" s="186"/>
      <c r="F3" s="56"/>
      <c r="G3" s="55"/>
      <c r="H3" s="56"/>
    </row>
    <row r="5" spans="1:8" ht="24" x14ac:dyDescent="0.25">
      <c r="B5" s="21" t="s">
        <v>184</v>
      </c>
      <c r="C5" s="21" t="s">
        <v>54</v>
      </c>
      <c r="D5" s="21" t="s">
        <v>18</v>
      </c>
    </row>
    <row r="6" spans="1:8" x14ac:dyDescent="0.25">
      <c r="B6" s="14" t="s">
        <v>185</v>
      </c>
      <c r="C6" s="11">
        <v>70</v>
      </c>
      <c r="D6" s="45">
        <f>C6/C16</f>
        <v>3.6288232244686365E-2</v>
      </c>
    </row>
    <row r="7" spans="1:8" x14ac:dyDescent="0.25">
      <c r="B7" s="12" t="s">
        <v>186</v>
      </c>
      <c r="C7" s="15">
        <v>70</v>
      </c>
      <c r="D7" s="15"/>
    </row>
    <row r="8" spans="1:8" x14ac:dyDescent="0.25">
      <c r="B8" s="14" t="s">
        <v>187</v>
      </c>
      <c r="C8" s="11">
        <v>79</v>
      </c>
      <c r="D8" s="45">
        <f>C8/C16</f>
        <v>4.0953862104717471E-2</v>
      </c>
    </row>
    <row r="9" spans="1:8" x14ac:dyDescent="0.25">
      <c r="B9" s="12" t="s">
        <v>188</v>
      </c>
      <c r="C9" s="15">
        <v>79</v>
      </c>
      <c r="D9" s="15"/>
    </row>
    <row r="10" spans="1:8" x14ac:dyDescent="0.25">
      <c r="B10" s="14" t="s">
        <v>189</v>
      </c>
      <c r="C10" s="11">
        <f>SUM(C11:C12)</f>
        <v>449</v>
      </c>
      <c r="D10" s="45">
        <f>C10/C16</f>
        <v>0.23276308968377399</v>
      </c>
    </row>
    <row r="11" spans="1:8" x14ac:dyDescent="0.25">
      <c r="B11" s="12" t="s">
        <v>190</v>
      </c>
      <c r="C11" s="15">
        <v>285</v>
      </c>
      <c r="D11" s="15"/>
    </row>
    <row r="12" spans="1:8" x14ac:dyDescent="0.25">
      <c r="B12" s="12" t="s">
        <v>191</v>
      </c>
      <c r="C12" s="15">
        <v>164</v>
      </c>
      <c r="D12" s="15"/>
    </row>
    <row r="13" spans="1:8" x14ac:dyDescent="0.25">
      <c r="B13" s="14" t="s">
        <v>192</v>
      </c>
      <c r="C13" s="44">
        <v>1322</v>
      </c>
      <c r="D13" s="45">
        <f>C13/C16</f>
        <v>0.68532918610679106</v>
      </c>
    </row>
    <row r="14" spans="1:8" ht="26.25" customHeight="1" x14ac:dyDescent="0.25">
      <c r="B14" s="22" t="s">
        <v>193</v>
      </c>
      <c r="C14" s="24">
        <v>1322</v>
      </c>
      <c r="D14" s="15"/>
    </row>
    <row r="15" spans="1:8" x14ac:dyDescent="0.25">
      <c r="B15" s="14" t="s">
        <v>194</v>
      </c>
      <c r="C15" s="11">
        <v>9</v>
      </c>
      <c r="D15" s="45">
        <f>C15/C16</f>
        <v>4.6656298600311046E-3</v>
      </c>
    </row>
    <row r="16" spans="1:8" x14ac:dyDescent="0.25">
      <c r="B16" s="14" t="s">
        <v>19</v>
      </c>
      <c r="C16" s="44">
        <f>C6+C8+C10+C13+C15</f>
        <v>1929</v>
      </c>
      <c r="D16" s="45">
        <f>SUM(D6:D15)</f>
        <v>0.99999999999999989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Layout" zoomScaleNormal="100" workbookViewId="0">
      <selection sqref="A1:E44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8" ht="33" customHeight="1" thickTop="1" thickBot="1" x14ac:dyDescent="0.3">
      <c r="A1" s="167" t="s">
        <v>242</v>
      </c>
      <c r="B1" s="172"/>
      <c r="C1" s="172"/>
      <c r="D1" s="172"/>
      <c r="E1" s="173"/>
    </row>
    <row r="2" spans="1:8" ht="12.75" customHeight="1" thickTop="1" x14ac:dyDescent="0.25"/>
    <row r="3" spans="1:8" ht="23.25" customHeight="1" x14ac:dyDescent="0.25">
      <c r="A3" s="183" t="s">
        <v>390</v>
      </c>
      <c r="B3" s="192"/>
      <c r="C3" s="192"/>
      <c r="D3" s="192"/>
      <c r="E3" s="192"/>
      <c r="F3" s="53"/>
      <c r="G3" s="53"/>
      <c r="H3" s="53"/>
    </row>
    <row r="5" spans="1:8" ht="24" x14ac:dyDescent="0.25">
      <c r="A5" s="20" t="s">
        <v>4</v>
      </c>
      <c r="B5" s="10" t="s">
        <v>195</v>
      </c>
      <c r="C5" s="21" t="s">
        <v>54</v>
      </c>
      <c r="D5" s="20" t="s">
        <v>18</v>
      </c>
    </row>
    <row r="6" spans="1:8" x14ac:dyDescent="0.25">
      <c r="A6" s="15">
        <v>1</v>
      </c>
      <c r="B6" s="6" t="s">
        <v>196</v>
      </c>
      <c r="C6" s="15">
        <v>562</v>
      </c>
      <c r="D6" s="40">
        <f>C6/C17</f>
        <v>0.29134266459305341</v>
      </c>
    </row>
    <row r="7" spans="1:8" x14ac:dyDescent="0.25">
      <c r="A7" s="15">
        <f>A6+1</f>
        <v>2</v>
      </c>
      <c r="B7" s="6" t="s">
        <v>197</v>
      </c>
      <c r="C7" s="15">
        <v>376</v>
      </c>
      <c r="D7" s="40">
        <f>C7/C17</f>
        <v>0.19491964748574392</v>
      </c>
    </row>
    <row r="8" spans="1:8" x14ac:dyDescent="0.25">
      <c r="A8" s="15">
        <f t="shared" ref="A8:A16" si="0">A7+1</f>
        <v>3</v>
      </c>
      <c r="B8" s="6" t="s">
        <v>198</v>
      </c>
      <c r="C8" s="15">
        <v>213</v>
      </c>
      <c r="D8" s="40">
        <f>C8/C17</f>
        <v>0.1104199066874028</v>
      </c>
    </row>
    <row r="9" spans="1:8" ht="26.25" x14ac:dyDescent="0.25">
      <c r="A9" s="15">
        <f t="shared" si="0"/>
        <v>4</v>
      </c>
      <c r="B9" s="57" t="s">
        <v>443</v>
      </c>
      <c r="C9" s="23">
        <v>186</v>
      </c>
      <c r="D9" s="42">
        <f>C9/C17</f>
        <v>9.6423017107309481E-2</v>
      </c>
    </row>
    <row r="10" spans="1:8" x14ac:dyDescent="0.25">
      <c r="A10" s="15">
        <f t="shared" si="0"/>
        <v>5</v>
      </c>
      <c r="B10" s="6" t="s">
        <v>199</v>
      </c>
      <c r="C10" s="15">
        <v>162</v>
      </c>
      <c r="D10" s="40">
        <f>C10/C17</f>
        <v>8.3981337480559873E-2</v>
      </c>
    </row>
    <row r="11" spans="1:8" x14ac:dyDescent="0.25">
      <c r="A11" s="15">
        <f t="shared" si="0"/>
        <v>6</v>
      </c>
      <c r="B11" s="6" t="s">
        <v>392</v>
      </c>
      <c r="C11" s="15">
        <v>123</v>
      </c>
      <c r="D11" s="40">
        <f>C11/C17</f>
        <v>6.3763608087091764E-2</v>
      </c>
    </row>
    <row r="12" spans="1:8" x14ac:dyDescent="0.25">
      <c r="A12" s="15">
        <f t="shared" si="0"/>
        <v>7</v>
      </c>
      <c r="B12" s="6" t="s">
        <v>202</v>
      </c>
      <c r="C12" s="15">
        <v>88</v>
      </c>
      <c r="D12" s="40">
        <f>C12/C17</f>
        <v>4.5619491964748578E-2</v>
      </c>
    </row>
    <row r="13" spans="1:8" x14ac:dyDescent="0.25">
      <c r="A13" s="15">
        <f t="shared" si="0"/>
        <v>8</v>
      </c>
      <c r="B13" s="6" t="s">
        <v>438</v>
      </c>
      <c r="C13" s="15">
        <v>81</v>
      </c>
      <c r="D13" s="40">
        <f>C13/C17</f>
        <v>4.1990668740279936E-2</v>
      </c>
    </row>
    <row r="14" spans="1:8" x14ac:dyDescent="0.25">
      <c r="A14" s="15">
        <f t="shared" si="0"/>
        <v>9</v>
      </c>
      <c r="B14" s="6" t="s">
        <v>204</v>
      </c>
      <c r="C14" s="15">
        <v>67</v>
      </c>
      <c r="D14" s="40">
        <f>C14/C17</f>
        <v>3.4733022291342668E-2</v>
      </c>
    </row>
    <row r="15" spans="1:8" ht="39" x14ac:dyDescent="0.25">
      <c r="A15" s="23">
        <f t="shared" si="0"/>
        <v>10</v>
      </c>
      <c r="B15" s="57" t="s">
        <v>203</v>
      </c>
      <c r="C15" s="23">
        <v>54</v>
      </c>
      <c r="D15" s="42">
        <f>C15/C17</f>
        <v>2.7993779160186624E-2</v>
      </c>
    </row>
    <row r="16" spans="1:8" x14ac:dyDescent="0.25">
      <c r="A16" s="23">
        <f t="shared" si="0"/>
        <v>11</v>
      </c>
      <c r="B16" s="6" t="s">
        <v>393</v>
      </c>
      <c r="C16" s="15">
        <v>17</v>
      </c>
      <c r="D16" s="42">
        <f>C16/C17</f>
        <v>8.812856402280975E-3</v>
      </c>
    </row>
    <row r="17" spans="1:4" x14ac:dyDescent="0.25">
      <c r="A17" s="12"/>
      <c r="B17" s="14" t="s">
        <v>19</v>
      </c>
      <c r="C17" s="44">
        <f>SUM(C6:C16)</f>
        <v>1929</v>
      </c>
      <c r="D17" s="45">
        <f>SUM(D6:D16)</f>
        <v>1</v>
      </c>
    </row>
  </sheetData>
  <sortState ref="B6:D16">
    <sortCondition descending="1" ref="C6:C16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21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topLeftCell="A13" zoomScaleNormal="100" workbookViewId="0">
      <selection activeCell="H30" sqref="H30"/>
    </sheetView>
  </sheetViews>
  <sheetFormatPr baseColWidth="10" defaultRowHeight="15" x14ac:dyDescent="0.25"/>
  <cols>
    <col min="1" max="1" width="8.28515625" customWidth="1"/>
    <col min="2" max="2" width="2.85546875" customWidth="1"/>
    <col min="3" max="3" width="38.28515625" customWidth="1"/>
    <col min="4" max="4" width="14.140625" customWidth="1"/>
  </cols>
  <sheetData>
    <row r="1" spans="1:7" ht="33" customHeight="1" thickTop="1" thickBot="1" x14ac:dyDescent="0.3">
      <c r="A1" s="167" t="s">
        <v>211</v>
      </c>
      <c r="B1" s="172"/>
      <c r="C1" s="172"/>
      <c r="D1" s="172"/>
      <c r="E1" s="172"/>
      <c r="F1" s="173"/>
      <c r="G1" s="54"/>
    </row>
    <row r="2" spans="1:7" ht="15.75" thickTop="1" x14ac:dyDescent="0.25"/>
    <row r="3" spans="1:7" x14ac:dyDescent="0.25">
      <c r="A3" s="19" t="s">
        <v>390</v>
      </c>
      <c r="B3" s="3"/>
      <c r="C3" s="3"/>
      <c r="D3" s="3"/>
      <c r="E3" s="3"/>
    </row>
    <row r="4" spans="1:7" x14ac:dyDescent="0.25">
      <c r="B4" s="3"/>
      <c r="C4" s="3"/>
      <c r="D4" s="3"/>
      <c r="E4" s="3"/>
    </row>
    <row r="5" spans="1:7" ht="25.5" x14ac:dyDescent="0.25">
      <c r="B5" s="10" t="s">
        <v>4</v>
      </c>
      <c r="C5" s="10" t="s">
        <v>205</v>
      </c>
      <c r="D5" s="9" t="s">
        <v>54</v>
      </c>
      <c r="E5" s="10" t="s">
        <v>18</v>
      </c>
    </row>
    <row r="6" spans="1:7" x14ac:dyDescent="0.25">
      <c r="B6" s="17">
        <v>1</v>
      </c>
      <c r="C6" s="6" t="s">
        <v>206</v>
      </c>
      <c r="D6" s="17">
        <v>980</v>
      </c>
      <c r="E6" s="37">
        <f>D6/D13</f>
        <v>0.50803525142560912</v>
      </c>
    </row>
    <row r="7" spans="1:7" ht="39" x14ac:dyDescent="0.25">
      <c r="B7" s="17">
        <f>B6+1</f>
        <v>2</v>
      </c>
      <c r="C7" s="57" t="s">
        <v>394</v>
      </c>
      <c r="D7" s="59">
        <v>330</v>
      </c>
      <c r="E7" s="132">
        <f>D7/D13</f>
        <v>0.17107309486780714</v>
      </c>
    </row>
    <row r="8" spans="1:7" x14ac:dyDescent="0.25">
      <c r="B8" s="59">
        <f t="shared" ref="B8:B12" si="0">B7+1</f>
        <v>3</v>
      </c>
      <c r="C8" s="6" t="s">
        <v>207</v>
      </c>
      <c r="D8" s="17">
        <v>249</v>
      </c>
      <c r="E8" s="132">
        <f>D8/D13</f>
        <v>0.12908242612752721</v>
      </c>
    </row>
    <row r="9" spans="1:7" x14ac:dyDescent="0.25">
      <c r="B9" s="17">
        <f t="shared" si="0"/>
        <v>4</v>
      </c>
      <c r="C9" s="6" t="s">
        <v>208</v>
      </c>
      <c r="D9" s="17">
        <v>198</v>
      </c>
      <c r="E9" s="37">
        <f>D9/D13</f>
        <v>0.1026438569206843</v>
      </c>
    </row>
    <row r="10" spans="1:7" x14ac:dyDescent="0.25">
      <c r="B10" s="17">
        <f t="shared" si="0"/>
        <v>5</v>
      </c>
      <c r="C10" s="6" t="s">
        <v>209</v>
      </c>
      <c r="D10" s="17">
        <v>133</v>
      </c>
      <c r="E10" s="37">
        <f>D10/D13</f>
        <v>6.8947641264904089E-2</v>
      </c>
    </row>
    <row r="11" spans="1:7" x14ac:dyDescent="0.25">
      <c r="B11" s="17">
        <f t="shared" si="0"/>
        <v>6</v>
      </c>
      <c r="C11" s="6" t="s">
        <v>352</v>
      </c>
      <c r="D11" s="17">
        <v>27</v>
      </c>
      <c r="E11" s="37">
        <f>D11/D13</f>
        <v>1.3996889580093312E-2</v>
      </c>
    </row>
    <row r="12" spans="1:7" x14ac:dyDescent="0.25">
      <c r="B12" s="17">
        <f t="shared" si="0"/>
        <v>7</v>
      </c>
      <c r="C12" s="6" t="s">
        <v>210</v>
      </c>
      <c r="D12" s="17">
        <v>12</v>
      </c>
      <c r="E12" s="37">
        <f>D12/D13</f>
        <v>6.2208398133748056E-3</v>
      </c>
    </row>
    <row r="13" spans="1:7" x14ac:dyDescent="0.25">
      <c r="B13" s="6"/>
      <c r="C13" s="36" t="s">
        <v>19</v>
      </c>
      <c r="D13" s="18">
        <f>SUM(D6:D12)</f>
        <v>1929</v>
      </c>
      <c r="E13" s="52">
        <f>SUM(E6:E12)</f>
        <v>0.99999999999999989</v>
      </c>
    </row>
  </sheetData>
  <sortState ref="C6:D12">
    <sortCondition descending="1" ref="D6:D12"/>
  </sortState>
  <mergeCells count="1">
    <mergeCell ref="A1:F1"/>
  </mergeCells>
  <pageMargins left="0.7" right="0.7" top="0.75" bottom="0.75" header="0.3" footer="0.3"/>
  <pageSetup paperSize="9" orientation="portrait" r:id="rId1"/>
  <headerFooter>
    <oddFooter>&amp;R&amp;"Times New Roman,Normal"&amp;10 22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topLeftCell="A11" zoomScaleNormal="100" workbookViewId="0">
      <selection activeCell="H30" sqref="H30"/>
    </sheetView>
  </sheetViews>
  <sheetFormatPr baseColWidth="10" defaultRowHeight="15" x14ac:dyDescent="0.25"/>
  <cols>
    <col min="1" max="1" width="3.42578125" customWidth="1"/>
    <col min="2" max="2" width="21.28515625" customWidth="1"/>
    <col min="3" max="3" width="11.42578125" customWidth="1"/>
    <col min="7" max="7" width="12.140625" customWidth="1"/>
  </cols>
  <sheetData>
    <row r="1" spans="1:8" ht="33" customHeight="1" thickTop="1" thickBot="1" x14ac:dyDescent="0.3">
      <c r="A1" s="193" t="s">
        <v>213</v>
      </c>
      <c r="B1" s="194"/>
      <c r="C1" s="194"/>
      <c r="D1" s="194"/>
      <c r="E1" s="194"/>
      <c r="F1" s="194"/>
      <c r="G1" s="195"/>
      <c r="H1" s="152"/>
    </row>
    <row r="2" spans="1:8" ht="15.75" thickTop="1" x14ac:dyDescent="0.25"/>
    <row r="3" spans="1:8" ht="25.5" x14ac:dyDescent="0.25">
      <c r="B3" s="106" t="s">
        <v>215</v>
      </c>
      <c r="C3" s="106" t="s">
        <v>216</v>
      </c>
      <c r="D3" s="107" t="s">
        <v>217</v>
      </c>
      <c r="E3" s="106" t="s">
        <v>218</v>
      </c>
      <c r="F3" s="106" t="s">
        <v>219</v>
      </c>
    </row>
    <row r="4" spans="1:8" x14ac:dyDescent="0.25">
      <c r="B4" s="196">
        <v>764</v>
      </c>
      <c r="C4" s="109">
        <v>142</v>
      </c>
      <c r="D4" s="109">
        <v>296</v>
      </c>
      <c r="E4" s="109">
        <v>173</v>
      </c>
      <c r="F4" s="109">
        <v>153</v>
      </c>
    </row>
    <row r="5" spans="1:8" x14ac:dyDescent="0.25">
      <c r="B5" s="197"/>
      <c r="C5" s="108">
        <f>C4/B4</f>
        <v>0.18586387434554974</v>
      </c>
      <c r="D5" s="108">
        <f>D4/B4</f>
        <v>0.38743455497382201</v>
      </c>
      <c r="E5" s="108">
        <f>E4/B4</f>
        <v>0.22643979057591623</v>
      </c>
      <c r="F5" s="108">
        <f>F4/B4</f>
        <v>0.20026178010471204</v>
      </c>
    </row>
    <row r="8" spans="1:8" ht="38.25" x14ac:dyDescent="0.25">
      <c r="B8" s="10" t="s">
        <v>214</v>
      </c>
      <c r="C8" s="103" t="s">
        <v>429</v>
      </c>
      <c r="D8" s="101"/>
    </row>
    <row r="9" spans="1:8" x14ac:dyDescent="0.25">
      <c r="B9" s="6" t="s">
        <v>360</v>
      </c>
      <c r="C9" s="104">
        <v>50.5</v>
      </c>
    </row>
    <row r="10" spans="1:8" x14ac:dyDescent="0.25">
      <c r="B10" s="6" t="s">
        <v>22</v>
      </c>
      <c r="C10" s="104">
        <v>38.799999999999997</v>
      </c>
    </row>
    <row r="11" spans="1:8" ht="26.25" x14ac:dyDescent="0.25">
      <c r="B11" s="57" t="s">
        <v>423</v>
      </c>
      <c r="C11" s="104">
        <v>29.6</v>
      </c>
    </row>
    <row r="12" spans="1:8" x14ac:dyDescent="0.25">
      <c r="B12" s="6" t="s">
        <v>52</v>
      </c>
      <c r="C12" s="104">
        <v>29</v>
      </c>
    </row>
    <row r="13" spans="1:8" x14ac:dyDescent="0.25">
      <c r="B13" s="6" t="s">
        <v>23</v>
      </c>
      <c r="C13" s="104">
        <v>27</v>
      </c>
    </row>
    <row r="14" spans="1:8" x14ac:dyDescent="0.25">
      <c r="B14" s="6" t="s">
        <v>220</v>
      </c>
      <c r="C14" s="151">
        <v>24.6</v>
      </c>
    </row>
    <row r="15" spans="1:8" x14ac:dyDescent="0.25">
      <c r="B15" s="6" t="s">
        <v>21</v>
      </c>
      <c r="C15" s="104">
        <v>24</v>
      </c>
    </row>
    <row r="16" spans="1:8" x14ac:dyDescent="0.25">
      <c r="B16" s="6" t="s">
        <v>9</v>
      </c>
      <c r="C16" s="104">
        <v>23.8</v>
      </c>
    </row>
    <row r="17" spans="2:3" x14ac:dyDescent="0.25">
      <c r="B17" s="6" t="s">
        <v>357</v>
      </c>
      <c r="C17" s="104">
        <v>23.7</v>
      </c>
    </row>
    <row r="18" spans="2:3" x14ac:dyDescent="0.25">
      <c r="B18" s="6" t="s">
        <v>31</v>
      </c>
      <c r="C18" s="104">
        <v>23</v>
      </c>
    </row>
    <row r="19" spans="2:3" x14ac:dyDescent="0.25">
      <c r="B19" s="6" t="s">
        <v>38</v>
      </c>
      <c r="C19" s="104">
        <v>22.4</v>
      </c>
    </row>
    <row r="20" spans="2:3" x14ac:dyDescent="0.25">
      <c r="B20" s="6" t="s">
        <v>26</v>
      </c>
      <c r="C20" s="104">
        <v>22.3</v>
      </c>
    </row>
    <row r="21" spans="2:3" x14ac:dyDescent="0.25">
      <c r="B21" s="6" t="s">
        <v>53</v>
      </c>
      <c r="C21" s="104">
        <v>22</v>
      </c>
    </row>
    <row r="22" spans="2:3" x14ac:dyDescent="0.25">
      <c r="B22" s="6" t="s">
        <v>10</v>
      </c>
      <c r="C22" s="104">
        <v>21.6</v>
      </c>
    </row>
    <row r="23" spans="2:3" x14ac:dyDescent="0.25">
      <c r="B23" s="6" t="s">
        <v>39</v>
      </c>
      <c r="C23" s="104">
        <v>21.6</v>
      </c>
    </row>
    <row r="24" spans="2:3" x14ac:dyDescent="0.25">
      <c r="B24" s="6" t="s">
        <v>7</v>
      </c>
      <c r="C24" s="104">
        <v>19.8</v>
      </c>
    </row>
    <row r="25" spans="2:3" x14ac:dyDescent="0.25">
      <c r="B25" s="6" t="s">
        <v>358</v>
      </c>
      <c r="C25" s="104">
        <v>19</v>
      </c>
    </row>
    <row r="26" spans="2:3" x14ac:dyDescent="0.25">
      <c r="B26" s="6" t="s">
        <v>222</v>
      </c>
      <c r="C26" s="104">
        <v>17.600000000000001</v>
      </c>
    </row>
    <row r="27" spans="2:3" x14ac:dyDescent="0.25">
      <c r="B27" s="6" t="s">
        <v>6</v>
      </c>
      <c r="C27" s="105">
        <v>17</v>
      </c>
    </row>
    <row r="28" spans="2:3" x14ac:dyDescent="0.25">
      <c r="B28" s="6" t="s">
        <v>32</v>
      </c>
      <c r="C28" s="104">
        <v>16.8</v>
      </c>
    </row>
    <row r="29" spans="2:3" x14ac:dyDescent="0.25">
      <c r="B29" s="6" t="s">
        <v>356</v>
      </c>
      <c r="C29" s="104">
        <v>14.6</v>
      </c>
    </row>
    <row r="30" spans="2:3" x14ac:dyDescent="0.25">
      <c r="B30" s="6" t="s">
        <v>11</v>
      </c>
      <c r="C30" s="104">
        <v>14.2</v>
      </c>
    </row>
    <row r="31" spans="2:3" x14ac:dyDescent="0.25">
      <c r="B31" s="6" t="s">
        <v>361</v>
      </c>
      <c r="C31" s="104">
        <v>14.12</v>
      </c>
    </row>
    <row r="32" spans="2:3" x14ac:dyDescent="0.25">
      <c r="B32" s="6" t="s">
        <v>40</v>
      </c>
      <c r="C32" s="104">
        <v>13</v>
      </c>
    </row>
    <row r="33" spans="2:3" x14ac:dyDescent="0.25">
      <c r="B33" s="6" t="s">
        <v>35</v>
      </c>
      <c r="C33" s="104">
        <v>13</v>
      </c>
    </row>
    <row r="34" spans="2:3" x14ac:dyDescent="0.25">
      <c r="B34" s="6" t="s">
        <v>221</v>
      </c>
      <c r="C34" s="104">
        <v>8</v>
      </c>
    </row>
    <row r="35" spans="2:3" x14ac:dyDescent="0.25">
      <c r="B35" s="6" t="s">
        <v>29</v>
      </c>
      <c r="C35" s="104">
        <v>0</v>
      </c>
    </row>
    <row r="36" spans="2:3" x14ac:dyDescent="0.25">
      <c r="B36" s="6" t="s">
        <v>359</v>
      </c>
      <c r="C36" s="104">
        <v>0</v>
      </c>
    </row>
    <row r="37" spans="2:3" x14ac:dyDescent="0.25">
      <c r="B37" s="6" t="s">
        <v>43</v>
      </c>
      <c r="C37" s="104">
        <v>0</v>
      </c>
    </row>
    <row r="38" spans="2:3" x14ac:dyDescent="0.25">
      <c r="B38" s="36" t="s">
        <v>12</v>
      </c>
      <c r="C38" s="7">
        <f>SUM(C10:C37)</f>
        <v>520.5200000000001</v>
      </c>
    </row>
  </sheetData>
  <sortState ref="B9:C37">
    <sortCondition descending="1" ref="C9:C37"/>
  </sortState>
  <mergeCells count="2">
    <mergeCell ref="A1:G1"/>
    <mergeCell ref="B4:B5"/>
  </mergeCells>
  <pageMargins left="0.7" right="0.7" top="0.75" bottom="0.75" header="0.3" footer="0.3"/>
  <pageSetup paperSize="9" orientation="portrait" r:id="rId1"/>
  <headerFooter>
    <oddFooter>&amp;R&amp;"Times New Roman,Normal"&amp;10 23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topLeftCell="A5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23.28515625" customWidth="1"/>
    <col min="4" max="4" width="5.7109375" customWidth="1"/>
    <col min="5" max="5" width="2.85546875" customWidth="1"/>
    <col min="6" max="6" width="23.28515625" customWidth="1"/>
  </cols>
  <sheetData>
    <row r="1" spans="1:7" ht="33" customHeight="1" thickTop="1" thickBot="1" x14ac:dyDescent="0.3">
      <c r="A1" s="193" t="s">
        <v>375</v>
      </c>
      <c r="B1" s="172"/>
      <c r="C1" s="172"/>
      <c r="D1" s="172"/>
      <c r="E1" s="172"/>
      <c r="F1" s="172"/>
      <c r="G1" s="173"/>
    </row>
    <row r="2" spans="1:7" ht="15.75" thickTop="1" x14ac:dyDescent="0.25"/>
    <row r="3" spans="1:7" ht="25.5" customHeight="1" x14ac:dyDescent="0.25">
      <c r="A3" s="185" t="s">
        <v>377</v>
      </c>
      <c r="B3" s="198"/>
      <c r="C3" s="198"/>
      <c r="D3" s="198"/>
      <c r="E3" s="198"/>
      <c r="F3" s="198"/>
      <c r="G3" s="198"/>
    </row>
    <row r="5" spans="1:7" ht="24" x14ac:dyDescent="0.25">
      <c r="A5" s="20" t="s">
        <v>223</v>
      </c>
      <c r="B5" s="21" t="s">
        <v>224</v>
      </c>
      <c r="C5" s="21" t="s">
        <v>54</v>
      </c>
      <c r="E5" s="20" t="s">
        <v>223</v>
      </c>
      <c r="F5" s="21" t="s">
        <v>224</v>
      </c>
      <c r="G5" s="21" t="s">
        <v>54</v>
      </c>
    </row>
    <row r="6" spans="1:7" x14ac:dyDescent="0.25">
      <c r="A6" s="15">
        <v>1</v>
      </c>
      <c r="B6" s="12" t="s">
        <v>99</v>
      </c>
      <c r="C6" s="15">
        <v>85</v>
      </c>
      <c r="E6" s="15">
        <f>A41+1</f>
        <v>37</v>
      </c>
      <c r="F6" s="12" t="s">
        <v>68</v>
      </c>
      <c r="G6" s="15">
        <v>3</v>
      </c>
    </row>
    <row r="7" spans="1:7" x14ac:dyDescent="0.25">
      <c r="A7" s="15">
        <f>A6+1</f>
        <v>2</v>
      </c>
      <c r="B7" s="12" t="s">
        <v>80</v>
      </c>
      <c r="C7" s="15">
        <v>49</v>
      </c>
      <c r="E7" s="15">
        <f t="shared" ref="E7:E35" si="0">E6+1</f>
        <v>38</v>
      </c>
      <c r="F7" s="60" t="s">
        <v>157</v>
      </c>
      <c r="G7" s="15">
        <v>3</v>
      </c>
    </row>
    <row r="8" spans="1:7" x14ac:dyDescent="0.25">
      <c r="A8" s="15">
        <f t="shared" ref="A8:A40" si="1">A7+1</f>
        <v>3</v>
      </c>
      <c r="B8" s="12" t="s">
        <v>72</v>
      </c>
      <c r="C8" s="15">
        <v>39</v>
      </c>
      <c r="E8" s="15">
        <f t="shared" si="0"/>
        <v>39</v>
      </c>
      <c r="F8" s="12" t="s">
        <v>131</v>
      </c>
      <c r="G8" s="23">
        <v>3</v>
      </c>
    </row>
    <row r="9" spans="1:7" x14ac:dyDescent="0.25">
      <c r="A9" s="15">
        <f t="shared" si="1"/>
        <v>4</v>
      </c>
      <c r="B9" s="12" t="s">
        <v>105</v>
      </c>
      <c r="C9" s="15">
        <v>32</v>
      </c>
      <c r="E9" s="15">
        <f t="shared" si="0"/>
        <v>40</v>
      </c>
      <c r="F9" s="61" t="s">
        <v>153</v>
      </c>
      <c r="G9" s="15">
        <v>3</v>
      </c>
    </row>
    <row r="10" spans="1:7" x14ac:dyDescent="0.25">
      <c r="A10" s="15">
        <f t="shared" si="1"/>
        <v>5</v>
      </c>
      <c r="B10" s="61" t="s">
        <v>98</v>
      </c>
      <c r="C10" s="15">
        <v>29</v>
      </c>
      <c r="E10" s="15">
        <f t="shared" si="0"/>
        <v>41</v>
      </c>
      <c r="F10" s="12" t="s">
        <v>228</v>
      </c>
      <c r="G10" s="15">
        <v>2</v>
      </c>
    </row>
    <row r="11" spans="1:7" x14ac:dyDescent="0.25">
      <c r="A11" s="15">
        <f t="shared" si="1"/>
        <v>6</v>
      </c>
      <c r="B11" s="12" t="s">
        <v>69</v>
      </c>
      <c r="C11" s="15">
        <v>26</v>
      </c>
      <c r="E11" s="15">
        <f t="shared" si="0"/>
        <v>42</v>
      </c>
      <c r="F11" s="12" t="s">
        <v>232</v>
      </c>
      <c r="G11" s="23">
        <v>2</v>
      </c>
    </row>
    <row r="12" spans="1:7" x14ac:dyDescent="0.25">
      <c r="A12" s="15">
        <f t="shared" si="1"/>
        <v>7</v>
      </c>
      <c r="B12" s="12" t="s">
        <v>73</v>
      </c>
      <c r="C12" s="15">
        <v>26</v>
      </c>
      <c r="E12" s="15">
        <f t="shared" si="0"/>
        <v>43</v>
      </c>
      <c r="F12" s="12" t="s">
        <v>132</v>
      </c>
      <c r="G12" s="15">
        <v>2</v>
      </c>
    </row>
    <row r="13" spans="1:7" x14ac:dyDescent="0.25">
      <c r="A13" s="15">
        <f t="shared" si="1"/>
        <v>8</v>
      </c>
      <c r="B13" s="12" t="s">
        <v>87</v>
      </c>
      <c r="C13" s="15">
        <v>21</v>
      </c>
      <c r="E13" s="15">
        <f t="shared" si="0"/>
        <v>44</v>
      </c>
      <c r="F13" s="12" t="s">
        <v>233</v>
      </c>
      <c r="G13" s="15">
        <v>2</v>
      </c>
    </row>
    <row r="14" spans="1:7" x14ac:dyDescent="0.25">
      <c r="A14" s="15">
        <f t="shared" si="1"/>
        <v>9</v>
      </c>
      <c r="B14" s="12" t="s">
        <v>81</v>
      </c>
      <c r="C14" s="15">
        <v>19</v>
      </c>
      <c r="E14" s="15">
        <f t="shared" si="0"/>
        <v>45</v>
      </c>
      <c r="F14" s="12" t="s">
        <v>313</v>
      </c>
      <c r="G14" s="23">
        <v>2</v>
      </c>
    </row>
    <row r="15" spans="1:7" x14ac:dyDescent="0.25">
      <c r="A15" s="15">
        <f t="shared" si="1"/>
        <v>10</v>
      </c>
      <c r="B15" s="12" t="s">
        <v>65</v>
      </c>
      <c r="C15" s="15">
        <v>17</v>
      </c>
      <c r="E15" s="15">
        <f t="shared" si="0"/>
        <v>46</v>
      </c>
      <c r="F15" s="12" t="s">
        <v>346</v>
      </c>
      <c r="G15" s="15">
        <v>2</v>
      </c>
    </row>
    <row r="16" spans="1:7" x14ac:dyDescent="0.25">
      <c r="A16" s="15">
        <f t="shared" si="1"/>
        <v>11</v>
      </c>
      <c r="B16" s="60" t="s">
        <v>90</v>
      </c>
      <c r="C16" s="15">
        <v>17</v>
      </c>
      <c r="E16" s="15">
        <f t="shared" si="0"/>
        <v>47</v>
      </c>
      <c r="F16" s="12" t="s">
        <v>151</v>
      </c>
      <c r="G16" s="15">
        <v>2</v>
      </c>
    </row>
    <row r="17" spans="1:7" x14ac:dyDescent="0.25">
      <c r="A17" s="15">
        <f t="shared" si="1"/>
        <v>12</v>
      </c>
      <c r="B17" s="12" t="s">
        <v>134</v>
      </c>
      <c r="C17" s="15">
        <v>15</v>
      </c>
      <c r="E17" s="15">
        <f t="shared" si="0"/>
        <v>48</v>
      </c>
      <c r="F17" s="12" t="s">
        <v>117</v>
      </c>
      <c r="G17" s="15">
        <v>2</v>
      </c>
    </row>
    <row r="18" spans="1:7" x14ac:dyDescent="0.25">
      <c r="A18" s="15">
        <f t="shared" si="1"/>
        <v>13</v>
      </c>
      <c r="B18" s="12" t="s">
        <v>86</v>
      </c>
      <c r="C18" s="15">
        <v>13</v>
      </c>
      <c r="E18" s="15">
        <f t="shared" si="0"/>
        <v>49</v>
      </c>
      <c r="F18" s="41" t="s">
        <v>89</v>
      </c>
      <c r="G18" s="15">
        <v>2</v>
      </c>
    </row>
    <row r="19" spans="1:7" x14ac:dyDescent="0.25">
      <c r="A19" s="15">
        <f t="shared" si="1"/>
        <v>14</v>
      </c>
      <c r="B19" s="12" t="s">
        <v>93</v>
      </c>
      <c r="C19" s="15">
        <v>12</v>
      </c>
      <c r="E19" s="15">
        <f t="shared" si="0"/>
        <v>50</v>
      </c>
      <c r="F19" s="12" t="s">
        <v>76</v>
      </c>
      <c r="G19" s="15">
        <v>2</v>
      </c>
    </row>
    <row r="20" spans="1:7" x14ac:dyDescent="0.25">
      <c r="A20" s="15">
        <f t="shared" si="1"/>
        <v>15</v>
      </c>
      <c r="B20" s="12" t="s">
        <v>71</v>
      </c>
      <c r="C20" s="15">
        <v>10</v>
      </c>
      <c r="E20" s="15">
        <f t="shared" si="0"/>
        <v>51</v>
      </c>
      <c r="F20" s="12" t="s">
        <v>239</v>
      </c>
      <c r="G20" s="15">
        <v>2</v>
      </c>
    </row>
    <row r="21" spans="1:7" x14ac:dyDescent="0.25">
      <c r="A21" s="15">
        <f t="shared" si="1"/>
        <v>16</v>
      </c>
      <c r="B21" s="12" t="s">
        <v>225</v>
      </c>
      <c r="C21" s="15">
        <v>10</v>
      </c>
      <c r="E21" s="15">
        <f t="shared" si="0"/>
        <v>52</v>
      </c>
      <c r="F21" s="12" t="s">
        <v>288</v>
      </c>
      <c r="G21" s="15">
        <v>2</v>
      </c>
    </row>
    <row r="22" spans="1:7" x14ac:dyDescent="0.25">
      <c r="A22" s="15">
        <f t="shared" si="1"/>
        <v>17</v>
      </c>
      <c r="B22" s="12" t="s">
        <v>112</v>
      </c>
      <c r="C22" s="15">
        <v>9</v>
      </c>
      <c r="E22" s="15">
        <f t="shared" si="0"/>
        <v>53</v>
      </c>
      <c r="F22" s="12" t="s">
        <v>240</v>
      </c>
      <c r="G22" s="15">
        <v>2</v>
      </c>
    </row>
    <row r="23" spans="1:7" x14ac:dyDescent="0.25">
      <c r="A23" s="15">
        <f t="shared" si="1"/>
        <v>18</v>
      </c>
      <c r="B23" s="12" t="s">
        <v>158</v>
      </c>
      <c r="C23" s="15">
        <v>9</v>
      </c>
      <c r="E23" s="15">
        <f t="shared" si="0"/>
        <v>54</v>
      </c>
      <c r="F23" s="12" t="s">
        <v>94</v>
      </c>
      <c r="G23" s="15">
        <v>1</v>
      </c>
    </row>
    <row r="24" spans="1:7" x14ac:dyDescent="0.25">
      <c r="A24" s="15">
        <f t="shared" si="1"/>
        <v>19</v>
      </c>
      <c r="B24" s="12" t="s">
        <v>148</v>
      </c>
      <c r="C24" s="15">
        <v>7</v>
      </c>
      <c r="E24" s="15">
        <f t="shared" si="0"/>
        <v>55</v>
      </c>
      <c r="F24" s="12" t="s">
        <v>103</v>
      </c>
      <c r="G24" s="15">
        <v>1</v>
      </c>
    </row>
    <row r="25" spans="1:7" x14ac:dyDescent="0.25">
      <c r="A25" s="15">
        <f t="shared" si="1"/>
        <v>20</v>
      </c>
      <c r="B25" s="12" t="s">
        <v>113</v>
      </c>
      <c r="C25" s="15">
        <v>7</v>
      </c>
      <c r="E25" s="15">
        <f t="shared" si="0"/>
        <v>56</v>
      </c>
      <c r="F25" s="12" t="s">
        <v>95</v>
      </c>
      <c r="G25" s="15">
        <v>1</v>
      </c>
    </row>
    <row r="26" spans="1:7" x14ac:dyDescent="0.25">
      <c r="A26" s="15">
        <f t="shared" si="1"/>
        <v>21</v>
      </c>
      <c r="B26" s="12" t="s">
        <v>92</v>
      </c>
      <c r="C26" s="15">
        <v>7</v>
      </c>
      <c r="E26" s="15">
        <f t="shared" si="0"/>
        <v>57</v>
      </c>
      <c r="F26" s="12" t="s">
        <v>231</v>
      </c>
      <c r="G26" s="15">
        <v>1</v>
      </c>
    </row>
    <row r="27" spans="1:7" x14ac:dyDescent="0.25">
      <c r="A27" s="15">
        <f t="shared" si="1"/>
        <v>22</v>
      </c>
      <c r="B27" s="12" t="s">
        <v>101</v>
      </c>
      <c r="C27" s="15">
        <v>7</v>
      </c>
      <c r="E27" s="15">
        <f t="shared" si="0"/>
        <v>58</v>
      </c>
      <c r="F27" s="12" t="s">
        <v>119</v>
      </c>
      <c r="G27" s="15">
        <v>1</v>
      </c>
    </row>
    <row r="28" spans="1:7" x14ac:dyDescent="0.25">
      <c r="A28" s="15">
        <f t="shared" si="1"/>
        <v>23</v>
      </c>
      <c r="B28" s="12" t="s">
        <v>127</v>
      </c>
      <c r="C28" s="15">
        <v>6</v>
      </c>
      <c r="E28" s="15">
        <f t="shared" si="0"/>
        <v>59</v>
      </c>
      <c r="F28" s="12" t="s">
        <v>181</v>
      </c>
      <c r="G28" s="15">
        <v>1</v>
      </c>
    </row>
    <row r="29" spans="1:7" x14ac:dyDescent="0.25">
      <c r="A29" s="15">
        <f t="shared" si="1"/>
        <v>24</v>
      </c>
      <c r="B29" s="12" t="s">
        <v>107</v>
      </c>
      <c r="C29" s="15">
        <v>6</v>
      </c>
      <c r="E29" s="15">
        <f t="shared" si="0"/>
        <v>60</v>
      </c>
      <c r="F29" s="12" t="s">
        <v>102</v>
      </c>
      <c r="G29" s="23">
        <v>1</v>
      </c>
    </row>
    <row r="30" spans="1:7" x14ac:dyDescent="0.25">
      <c r="A30" s="15">
        <f t="shared" si="1"/>
        <v>25</v>
      </c>
      <c r="B30" s="12" t="s">
        <v>142</v>
      </c>
      <c r="C30" s="15">
        <v>6</v>
      </c>
      <c r="E30" s="15">
        <f t="shared" si="0"/>
        <v>61</v>
      </c>
      <c r="F30" s="12" t="s">
        <v>78</v>
      </c>
      <c r="G30" s="15">
        <v>1</v>
      </c>
    </row>
    <row r="31" spans="1:7" x14ac:dyDescent="0.25">
      <c r="A31" s="15">
        <f t="shared" si="1"/>
        <v>26</v>
      </c>
      <c r="B31" s="12" t="s">
        <v>143</v>
      </c>
      <c r="C31" s="15">
        <v>5</v>
      </c>
      <c r="E31" s="15">
        <f t="shared" si="0"/>
        <v>62</v>
      </c>
      <c r="F31" s="12" t="s">
        <v>212</v>
      </c>
      <c r="G31" s="15">
        <v>1</v>
      </c>
    </row>
    <row r="32" spans="1:7" x14ac:dyDescent="0.25">
      <c r="A32" s="15">
        <f t="shared" si="1"/>
        <v>27</v>
      </c>
      <c r="B32" s="12" t="s">
        <v>376</v>
      </c>
      <c r="C32" s="15">
        <v>5</v>
      </c>
      <c r="E32" s="15">
        <f t="shared" si="0"/>
        <v>63</v>
      </c>
      <c r="F32" s="60" t="s">
        <v>124</v>
      </c>
      <c r="G32" s="15">
        <v>1</v>
      </c>
    </row>
    <row r="33" spans="1:7" ht="24" x14ac:dyDescent="0.25">
      <c r="A33" s="23">
        <f t="shared" si="1"/>
        <v>28</v>
      </c>
      <c r="B33" s="41" t="s">
        <v>97</v>
      </c>
      <c r="C33" s="23">
        <v>5</v>
      </c>
      <c r="E33" s="61">
        <f t="shared" si="0"/>
        <v>64</v>
      </c>
      <c r="F33" s="61" t="s">
        <v>136</v>
      </c>
      <c r="G33" s="23">
        <v>1</v>
      </c>
    </row>
    <row r="34" spans="1:7" x14ac:dyDescent="0.25">
      <c r="A34" s="15">
        <f t="shared" si="1"/>
        <v>29</v>
      </c>
      <c r="B34" s="12" t="s">
        <v>104</v>
      </c>
      <c r="C34" s="15">
        <v>4</v>
      </c>
      <c r="E34" s="15">
        <f t="shared" si="0"/>
        <v>65</v>
      </c>
      <c r="F34" s="12" t="s">
        <v>118</v>
      </c>
      <c r="G34" s="15">
        <v>1</v>
      </c>
    </row>
    <row r="35" spans="1:7" x14ac:dyDescent="0.25">
      <c r="A35" s="15">
        <f t="shared" si="1"/>
        <v>30</v>
      </c>
      <c r="B35" s="12" t="s">
        <v>289</v>
      </c>
      <c r="C35" s="15">
        <v>3</v>
      </c>
      <c r="E35" s="15">
        <f t="shared" si="0"/>
        <v>66</v>
      </c>
      <c r="F35" s="12" t="s">
        <v>268</v>
      </c>
      <c r="G35" s="15">
        <v>1</v>
      </c>
    </row>
    <row r="36" spans="1:7" x14ac:dyDescent="0.25">
      <c r="A36" s="15">
        <f t="shared" si="1"/>
        <v>31</v>
      </c>
      <c r="B36" s="12" t="s">
        <v>155</v>
      </c>
      <c r="C36" s="23">
        <v>3</v>
      </c>
      <c r="E36" s="15">
        <f t="shared" ref="E36:E39" si="2">E35+1</f>
        <v>67</v>
      </c>
      <c r="F36" s="60" t="s">
        <v>63</v>
      </c>
      <c r="G36" s="15">
        <v>1</v>
      </c>
    </row>
    <row r="37" spans="1:7" x14ac:dyDescent="0.25">
      <c r="A37" s="15">
        <f t="shared" si="1"/>
        <v>32</v>
      </c>
      <c r="B37" s="12" t="s">
        <v>226</v>
      </c>
      <c r="C37" s="15">
        <v>3</v>
      </c>
      <c r="E37" s="15">
        <f t="shared" si="2"/>
        <v>68</v>
      </c>
      <c r="F37" s="41" t="s">
        <v>77</v>
      </c>
      <c r="G37" s="15">
        <v>1</v>
      </c>
    </row>
    <row r="38" spans="1:7" x14ac:dyDescent="0.25">
      <c r="A38" s="15">
        <f t="shared" si="1"/>
        <v>33</v>
      </c>
      <c r="B38" s="12" t="s">
        <v>145</v>
      </c>
      <c r="C38" s="15">
        <v>3</v>
      </c>
      <c r="E38" s="15">
        <f t="shared" si="2"/>
        <v>69</v>
      </c>
      <c r="F38" s="12" t="s">
        <v>235</v>
      </c>
      <c r="G38" s="15">
        <v>1</v>
      </c>
    </row>
    <row r="39" spans="1:7" x14ac:dyDescent="0.25">
      <c r="A39" s="15">
        <f t="shared" si="1"/>
        <v>34</v>
      </c>
      <c r="B39" s="12" t="s">
        <v>238</v>
      </c>
      <c r="C39" s="15">
        <v>3</v>
      </c>
      <c r="E39" s="15">
        <f t="shared" si="2"/>
        <v>70</v>
      </c>
      <c r="F39" s="60" t="s">
        <v>91</v>
      </c>
      <c r="G39" s="15">
        <v>1</v>
      </c>
    </row>
    <row r="40" spans="1:7" x14ac:dyDescent="0.25">
      <c r="A40" s="15">
        <f t="shared" si="1"/>
        <v>35</v>
      </c>
      <c r="B40" s="12" t="s">
        <v>234</v>
      </c>
      <c r="C40" s="15">
        <v>3</v>
      </c>
      <c r="E40" s="13"/>
      <c r="F40" s="113" t="s">
        <v>12</v>
      </c>
      <c r="G40" s="11">
        <v>579</v>
      </c>
    </row>
    <row r="41" spans="1:7" x14ac:dyDescent="0.25">
      <c r="A41" s="15">
        <f>A40+1</f>
        <v>36</v>
      </c>
      <c r="B41" s="12" t="s">
        <v>74</v>
      </c>
      <c r="C41" s="15">
        <v>3</v>
      </c>
    </row>
  </sheetData>
  <sortState ref="B2:C71">
    <sortCondition descending="1" ref="C2:C71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topLeftCell="A15" zoomScaleNormal="100" workbookViewId="0">
      <selection activeCell="H30" sqref="H30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8" ht="44.25" customHeight="1" thickTop="1" thickBot="1" x14ac:dyDescent="0.3">
      <c r="A1" s="193" t="s">
        <v>378</v>
      </c>
      <c r="B1" s="172"/>
      <c r="C1" s="173"/>
      <c r="D1" s="58"/>
      <c r="E1" s="58"/>
      <c r="F1" s="58"/>
      <c r="G1" s="58"/>
      <c r="H1" s="58"/>
    </row>
    <row r="2" spans="1:8" ht="9.75" customHeight="1" thickTop="1" x14ac:dyDescent="0.25"/>
    <row r="3" spans="1:8" ht="32.25" customHeight="1" x14ac:dyDescent="0.25">
      <c r="A3" s="185" t="s">
        <v>379</v>
      </c>
      <c r="B3" s="198"/>
      <c r="C3" s="198"/>
      <c r="D3" s="58"/>
      <c r="E3" s="58"/>
      <c r="F3" s="58"/>
      <c r="G3" s="58"/>
    </row>
    <row r="5" spans="1:8" ht="25.5" x14ac:dyDescent="0.25">
      <c r="A5" s="10" t="s">
        <v>164</v>
      </c>
      <c r="B5" s="9" t="s">
        <v>54</v>
      </c>
      <c r="C5" s="10" t="s">
        <v>18</v>
      </c>
    </row>
    <row r="6" spans="1:8" x14ac:dyDescent="0.25">
      <c r="A6" s="36" t="s">
        <v>165</v>
      </c>
      <c r="B6" s="18">
        <f>SUM(B7:B11)</f>
        <v>302</v>
      </c>
      <c r="C6" s="52">
        <f>B6/B22</f>
        <v>0.52158894645941278</v>
      </c>
    </row>
    <row r="7" spans="1:8" x14ac:dyDescent="0.25">
      <c r="A7" s="6" t="s">
        <v>166</v>
      </c>
      <c r="B7" s="17">
        <v>2</v>
      </c>
      <c r="C7" s="37">
        <f>B7/B22</f>
        <v>3.4542314335060447E-3</v>
      </c>
    </row>
    <row r="8" spans="1:8" x14ac:dyDescent="0.25">
      <c r="A8" s="6" t="s">
        <v>167</v>
      </c>
      <c r="B8" s="17">
        <v>109</v>
      </c>
      <c r="C8" s="37">
        <f>B8/B22</f>
        <v>0.18825561312607944</v>
      </c>
    </row>
    <row r="9" spans="1:8" x14ac:dyDescent="0.25">
      <c r="A9" s="6" t="s">
        <v>168</v>
      </c>
      <c r="B9" s="17">
        <v>19</v>
      </c>
      <c r="C9" s="37">
        <f>B9/B22</f>
        <v>3.281519861830743E-2</v>
      </c>
    </row>
    <row r="10" spans="1:8" x14ac:dyDescent="0.25">
      <c r="A10" s="6" t="s">
        <v>169</v>
      </c>
      <c r="B10" s="17">
        <v>129</v>
      </c>
      <c r="C10" s="37">
        <f>B10/B22</f>
        <v>0.22279792746113988</v>
      </c>
    </row>
    <row r="11" spans="1:8" x14ac:dyDescent="0.25">
      <c r="A11" s="6" t="s">
        <v>170</v>
      </c>
      <c r="B11" s="17">
        <v>43</v>
      </c>
      <c r="C11" s="37">
        <f>B11/B22</f>
        <v>7.426597582037997E-2</v>
      </c>
    </row>
    <row r="12" spans="1:8" x14ac:dyDescent="0.25">
      <c r="A12" s="36" t="s">
        <v>171</v>
      </c>
      <c r="B12" s="7">
        <v>32</v>
      </c>
      <c r="C12" s="52">
        <f>B12/B22</f>
        <v>5.5267702936096716E-2</v>
      </c>
    </row>
    <row r="13" spans="1:8" x14ac:dyDescent="0.25">
      <c r="A13" s="36" t="s">
        <v>172</v>
      </c>
      <c r="B13" s="7">
        <f>SUM(B14:B16)</f>
        <v>28</v>
      </c>
      <c r="C13" s="52">
        <f>B13/B22</f>
        <v>4.8359240069084632E-2</v>
      </c>
    </row>
    <row r="14" spans="1:8" x14ac:dyDescent="0.25">
      <c r="A14" s="6" t="s">
        <v>173</v>
      </c>
      <c r="B14" s="17">
        <v>22</v>
      </c>
      <c r="C14" s="37">
        <f>B14/B22</f>
        <v>3.7996545768566495E-2</v>
      </c>
    </row>
    <row r="15" spans="1:8" x14ac:dyDescent="0.25">
      <c r="A15" s="6" t="s">
        <v>174</v>
      </c>
      <c r="B15" s="17">
        <v>0</v>
      </c>
      <c r="C15" s="37">
        <f>B15/B22</f>
        <v>0</v>
      </c>
    </row>
    <row r="16" spans="1:8" x14ac:dyDescent="0.25">
      <c r="A16" s="6" t="s">
        <v>175</v>
      </c>
      <c r="B16" s="17">
        <v>6</v>
      </c>
      <c r="C16" s="37">
        <f>B16/B22</f>
        <v>1.0362694300518135E-2</v>
      </c>
    </row>
    <row r="17" spans="1:3" x14ac:dyDescent="0.25">
      <c r="A17" s="36" t="s">
        <v>176</v>
      </c>
      <c r="B17" s="7">
        <f>SUM(B18:B19)</f>
        <v>139</v>
      </c>
      <c r="C17" s="52">
        <f>B17/B22</f>
        <v>0.24006908462867013</v>
      </c>
    </row>
    <row r="18" spans="1:3" x14ac:dyDescent="0.25">
      <c r="A18" s="6" t="s">
        <v>177</v>
      </c>
      <c r="B18" s="17">
        <v>136</v>
      </c>
      <c r="C18" s="37">
        <f>B18/B22</f>
        <v>0.23488773747841105</v>
      </c>
    </row>
    <row r="19" spans="1:3" x14ac:dyDescent="0.25">
      <c r="A19" s="6" t="s">
        <v>178</v>
      </c>
      <c r="B19" s="17">
        <v>3</v>
      </c>
      <c r="C19" s="37">
        <f>B19/B22</f>
        <v>5.1813471502590676E-3</v>
      </c>
    </row>
    <row r="20" spans="1:3" x14ac:dyDescent="0.25">
      <c r="A20" s="36" t="s">
        <v>179</v>
      </c>
      <c r="B20" s="7">
        <v>60</v>
      </c>
      <c r="C20" s="52">
        <f>B20/B22</f>
        <v>0.10362694300518134</v>
      </c>
    </row>
    <row r="21" spans="1:3" x14ac:dyDescent="0.25">
      <c r="A21" s="36" t="s">
        <v>241</v>
      </c>
      <c r="B21" s="7">
        <v>18</v>
      </c>
      <c r="C21" s="52">
        <f>B21/B22</f>
        <v>3.1088082901554404E-2</v>
      </c>
    </row>
    <row r="22" spans="1:3" x14ac:dyDescent="0.25">
      <c r="A22" s="36" t="s">
        <v>19</v>
      </c>
      <c r="B22" s="18">
        <f>B6+B12+B13+B17+B20+B21</f>
        <v>579</v>
      </c>
      <c r="C22" s="52">
        <f>C6+C12+C13+C17+C20+C21</f>
        <v>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27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topLeftCell="A14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37.5703125" customWidth="1"/>
    <col min="3" max="3" width="14.42578125" customWidth="1"/>
  </cols>
  <sheetData>
    <row r="1" spans="1:8" ht="33" customHeight="1" thickTop="1" thickBot="1" x14ac:dyDescent="0.3">
      <c r="A1" s="193" t="s">
        <v>389</v>
      </c>
      <c r="B1" s="172"/>
      <c r="C1" s="172"/>
      <c r="D1" s="172"/>
      <c r="E1" s="173"/>
      <c r="F1" s="152"/>
      <c r="G1" s="62"/>
      <c r="H1" s="62"/>
    </row>
    <row r="2" spans="1:8" ht="21" customHeight="1" thickTop="1" x14ac:dyDescent="0.25">
      <c r="A2" s="199"/>
      <c r="B2" s="198"/>
      <c r="C2" s="198"/>
      <c r="D2" s="198"/>
      <c r="E2" s="198"/>
      <c r="F2" s="62"/>
      <c r="G2" s="62"/>
      <c r="H2" s="62"/>
    </row>
    <row r="3" spans="1:8" ht="45.75" customHeight="1" x14ac:dyDescent="0.25">
      <c r="A3" s="200" t="s">
        <v>439</v>
      </c>
      <c r="B3" s="201"/>
      <c r="C3" s="201"/>
      <c r="D3" s="201"/>
      <c r="E3" s="201"/>
      <c r="F3" s="62"/>
      <c r="G3" s="62"/>
      <c r="H3" s="62"/>
    </row>
    <row r="4" spans="1:8" ht="20.25" customHeight="1" x14ac:dyDescent="0.25">
      <c r="A4" s="189"/>
      <c r="B4" s="190"/>
      <c r="C4" s="190"/>
      <c r="D4" s="190"/>
      <c r="E4" s="190"/>
    </row>
    <row r="5" spans="1:8" ht="24" x14ac:dyDescent="0.25">
      <c r="A5" s="20" t="s">
        <v>4</v>
      </c>
      <c r="B5" s="20" t="s">
        <v>100</v>
      </c>
      <c r="C5" s="21" t="s">
        <v>54</v>
      </c>
      <c r="D5" s="38" t="s">
        <v>18</v>
      </c>
    </row>
    <row r="6" spans="1:8" x14ac:dyDescent="0.25">
      <c r="A6" s="15">
        <v>1</v>
      </c>
      <c r="B6" s="12" t="s">
        <v>80</v>
      </c>
      <c r="C6" s="16">
        <v>49</v>
      </c>
      <c r="D6" s="40">
        <f>C6/C25</f>
        <v>0.19066147859922178</v>
      </c>
    </row>
    <row r="7" spans="1:8" x14ac:dyDescent="0.25">
      <c r="A7" s="15">
        <f>A6+1</f>
        <v>2</v>
      </c>
      <c r="B7" s="12" t="s">
        <v>72</v>
      </c>
      <c r="C7" s="16">
        <v>39</v>
      </c>
      <c r="D7" s="40">
        <f>C7/C25</f>
        <v>0.1517509727626459</v>
      </c>
    </row>
    <row r="8" spans="1:8" x14ac:dyDescent="0.25">
      <c r="A8" s="15">
        <f t="shared" ref="A8:A24" si="0">A7+1</f>
        <v>3</v>
      </c>
      <c r="B8" s="12" t="s">
        <v>98</v>
      </c>
      <c r="C8" s="16">
        <v>29</v>
      </c>
      <c r="D8" s="40">
        <f>C8/C25</f>
        <v>0.11284046692607004</v>
      </c>
    </row>
    <row r="9" spans="1:8" x14ac:dyDescent="0.25">
      <c r="A9" s="15">
        <f t="shared" si="0"/>
        <v>4</v>
      </c>
      <c r="B9" s="12" t="s">
        <v>182</v>
      </c>
      <c r="C9" s="16">
        <v>26</v>
      </c>
      <c r="D9" s="40">
        <f>C9/C25</f>
        <v>0.10116731517509728</v>
      </c>
    </row>
    <row r="10" spans="1:8" x14ac:dyDescent="0.25">
      <c r="A10" s="15">
        <f t="shared" si="0"/>
        <v>5</v>
      </c>
      <c r="B10" s="12" t="s">
        <v>87</v>
      </c>
      <c r="C10" s="16">
        <v>21</v>
      </c>
      <c r="D10" s="40">
        <f>C10/C25</f>
        <v>8.171206225680934E-2</v>
      </c>
    </row>
    <row r="11" spans="1:8" x14ac:dyDescent="0.25">
      <c r="A11" s="15">
        <f t="shared" si="0"/>
        <v>6</v>
      </c>
      <c r="B11" s="12" t="s">
        <v>81</v>
      </c>
      <c r="C11" s="16">
        <v>19</v>
      </c>
      <c r="D11" s="40">
        <f>C11/C25</f>
        <v>7.3929961089494164E-2</v>
      </c>
    </row>
    <row r="12" spans="1:8" x14ac:dyDescent="0.25">
      <c r="A12" s="15">
        <f t="shared" si="0"/>
        <v>7</v>
      </c>
      <c r="B12" s="12" t="s">
        <v>65</v>
      </c>
      <c r="C12" s="16">
        <v>17</v>
      </c>
      <c r="D12" s="40">
        <f>C12/C25</f>
        <v>6.6147859922178989E-2</v>
      </c>
    </row>
    <row r="13" spans="1:8" x14ac:dyDescent="0.25">
      <c r="A13" s="15">
        <f t="shared" si="0"/>
        <v>8</v>
      </c>
      <c r="B13" s="12" t="s">
        <v>90</v>
      </c>
      <c r="C13" s="16">
        <v>17</v>
      </c>
      <c r="D13" s="40">
        <f>C13/C25</f>
        <v>6.6147859922178989E-2</v>
      </c>
    </row>
    <row r="14" spans="1:8" ht="15.75" customHeight="1" x14ac:dyDescent="0.25">
      <c r="A14" s="15">
        <f t="shared" si="0"/>
        <v>9</v>
      </c>
      <c r="B14" s="12" t="s">
        <v>112</v>
      </c>
      <c r="C14" s="16">
        <v>9</v>
      </c>
      <c r="D14" s="40">
        <f>C14/C25</f>
        <v>3.5019455252918288E-2</v>
      </c>
    </row>
    <row r="15" spans="1:8" ht="15.75" customHeight="1" x14ac:dyDescent="0.25">
      <c r="A15" s="15">
        <f t="shared" si="0"/>
        <v>10</v>
      </c>
      <c r="B15" s="12" t="s">
        <v>92</v>
      </c>
      <c r="C15" s="16">
        <v>7</v>
      </c>
      <c r="D15" s="40">
        <f>C15/C25</f>
        <v>2.7237354085603113E-2</v>
      </c>
    </row>
    <row r="16" spans="1:8" x14ac:dyDescent="0.25">
      <c r="A16" s="15">
        <f t="shared" si="0"/>
        <v>11</v>
      </c>
      <c r="B16" s="12" t="s">
        <v>127</v>
      </c>
      <c r="C16" s="16">
        <v>6</v>
      </c>
      <c r="D16" s="40">
        <f>C16/C25</f>
        <v>2.3346303501945526E-2</v>
      </c>
    </row>
    <row r="17" spans="1:4" x14ac:dyDescent="0.25">
      <c r="A17" s="15">
        <f t="shared" si="0"/>
        <v>12</v>
      </c>
      <c r="B17" s="12" t="s">
        <v>143</v>
      </c>
      <c r="C17" s="16">
        <v>5</v>
      </c>
      <c r="D17" s="40">
        <f>C17/C25</f>
        <v>1.9455252918287938E-2</v>
      </c>
    </row>
    <row r="18" spans="1:4" x14ac:dyDescent="0.25">
      <c r="A18" s="15">
        <f t="shared" si="0"/>
        <v>13</v>
      </c>
      <c r="B18" s="39" t="s">
        <v>97</v>
      </c>
      <c r="C18" s="16">
        <v>5</v>
      </c>
      <c r="D18" s="40">
        <f>C18/C25</f>
        <v>1.9455252918287938E-2</v>
      </c>
    </row>
    <row r="19" spans="1:4" x14ac:dyDescent="0.25">
      <c r="A19" s="15">
        <f t="shared" si="0"/>
        <v>14</v>
      </c>
      <c r="B19" s="12" t="s">
        <v>145</v>
      </c>
      <c r="C19" s="16">
        <v>3</v>
      </c>
      <c r="D19" s="40">
        <f>C19/C25</f>
        <v>1.1673151750972763E-2</v>
      </c>
    </row>
    <row r="20" spans="1:4" x14ac:dyDescent="0.25">
      <c r="A20" s="15">
        <f t="shared" si="0"/>
        <v>15</v>
      </c>
      <c r="B20" s="12" t="s">
        <v>74</v>
      </c>
      <c r="C20" s="16">
        <v>3</v>
      </c>
      <c r="D20" s="40">
        <f>C20/C25</f>
        <v>1.1673151750972763E-2</v>
      </c>
    </row>
    <row r="21" spans="1:4" x14ac:dyDescent="0.25">
      <c r="A21" s="15">
        <f t="shared" si="0"/>
        <v>16</v>
      </c>
      <c r="B21" s="12" t="s">
        <v>181</v>
      </c>
      <c r="C21" s="16">
        <v>1</v>
      </c>
      <c r="D21" s="40">
        <f>C21/C25</f>
        <v>3.8910505836575876E-3</v>
      </c>
    </row>
    <row r="22" spans="1:4" x14ac:dyDescent="0.25">
      <c r="A22" s="15">
        <f t="shared" si="0"/>
        <v>17</v>
      </c>
      <c r="B22" s="12" t="s">
        <v>212</v>
      </c>
      <c r="C22" s="16">
        <v>1</v>
      </c>
      <c r="D22" s="40">
        <f>C22/C25</f>
        <v>3.8910505836575876E-3</v>
      </c>
    </row>
    <row r="23" spans="1:4" x14ac:dyDescent="0.25">
      <c r="A23" s="15">
        <f t="shared" si="0"/>
        <v>18</v>
      </c>
      <c r="B23" s="12" t="s">
        <v>388</v>
      </c>
      <c r="C23" s="16">
        <v>0</v>
      </c>
      <c r="D23" s="40">
        <f>C23/C25</f>
        <v>0</v>
      </c>
    </row>
    <row r="24" spans="1:4" x14ac:dyDescent="0.25">
      <c r="A24" s="15">
        <f t="shared" si="0"/>
        <v>19</v>
      </c>
      <c r="B24" s="12" t="s">
        <v>79</v>
      </c>
      <c r="C24" s="16">
        <v>0</v>
      </c>
      <c r="D24" s="40">
        <f>C24/C25</f>
        <v>0</v>
      </c>
    </row>
    <row r="25" spans="1:4" x14ac:dyDescent="0.25">
      <c r="A25" s="12"/>
      <c r="B25" s="14" t="s">
        <v>19</v>
      </c>
      <c r="C25" s="44">
        <f>SUM(C6:C24)</f>
        <v>257</v>
      </c>
      <c r="D25" s="45">
        <f>SUM(D6:D24)</f>
        <v>1</v>
      </c>
    </row>
  </sheetData>
  <sortState ref="B6:C24">
    <sortCondition descending="1" ref="C6:C24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  <headerFooter>
    <oddFooter>&amp;R&amp;"Times New Roman,Normal"&amp;10 28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topLeftCell="A16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7" ht="33" customHeight="1" thickTop="1" thickBot="1" x14ac:dyDescent="0.3">
      <c r="A1" s="193" t="s">
        <v>244</v>
      </c>
      <c r="B1" s="172"/>
      <c r="C1" s="172"/>
      <c r="D1" s="172"/>
      <c r="E1" s="173"/>
      <c r="F1" s="47"/>
      <c r="G1" s="47"/>
    </row>
    <row r="2" spans="1:7" ht="15.75" thickTop="1" x14ac:dyDescent="0.25"/>
    <row r="3" spans="1:7" ht="27" customHeight="1" x14ac:dyDescent="0.25">
      <c r="A3" s="202" t="s">
        <v>380</v>
      </c>
      <c r="B3" s="181"/>
      <c r="C3" s="181"/>
      <c r="D3" s="181"/>
      <c r="E3" s="181"/>
    </row>
    <row r="5" spans="1:7" ht="24" x14ac:dyDescent="0.25">
      <c r="A5" s="20" t="s">
        <v>4</v>
      </c>
      <c r="B5" s="10" t="s">
        <v>195</v>
      </c>
      <c r="C5" s="21" t="s">
        <v>54</v>
      </c>
      <c r="D5" s="20" t="s">
        <v>18</v>
      </c>
    </row>
    <row r="6" spans="1:7" x14ac:dyDescent="0.25">
      <c r="A6" s="15">
        <v>1</v>
      </c>
      <c r="B6" s="6" t="s">
        <v>196</v>
      </c>
      <c r="C6" s="15">
        <v>416</v>
      </c>
      <c r="D6" s="40">
        <f>C6/C15</f>
        <v>0.71848013816925738</v>
      </c>
    </row>
    <row r="7" spans="1:7" x14ac:dyDescent="0.25">
      <c r="A7" s="15">
        <f>A6+1</f>
        <v>2</v>
      </c>
      <c r="B7" s="6" t="s">
        <v>200</v>
      </c>
      <c r="C7" s="15">
        <v>51</v>
      </c>
      <c r="D7" s="40">
        <f>C7/C15</f>
        <v>8.8082901554404139E-2</v>
      </c>
    </row>
    <row r="8" spans="1:7" x14ac:dyDescent="0.25">
      <c r="A8" s="15">
        <f t="shared" ref="A8:A14" si="0">A7+1</f>
        <v>3</v>
      </c>
      <c r="B8" s="6" t="s">
        <v>198</v>
      </c>
      <c r="C8" s="15">
        <v>48</v>
      </c>
      <c r="D8" s="40">
        <f>C8/C15</f>
        <v>8.2901554404145081E-2</v>
      </c>
    </row>
    <row r="9" spans="1:7" x14ac:dyDescent="0.25">
      <c r="A9" s="15">
        <f t="shared" si="0"/>
        <v>4</v>
      </c>
      <c r="B9" s="6" t="s">
        <v>438</v>
      </c>
      <c r="C9" s="15">
        <v>21</v>
      </c>
      <c r="D9" s="40">
        <f>C9/C15</f>
        <v>3.6269430051813469E-2</v>
      </c>
    </row>
    <row r="10" spans="1:7" x14ac:dyDescent="0.25">
      <c r="A10" s="15">
        <f t="shared" si="0"/>
        <v>5</v>
      </c>
      <c r="B10" s="6" t="s">
        <v>202</v>
      </c>
      <c r="C10" s="15">
        <v>19</v>
      </c>
      <c r="D10" s="40">
        <f>C10/C15</f>
        <v>3.281519861830743E-2</v>
      </c>
    </row>
    <row r="11" spans="1:7" x14ac:dyDescent="0.25">
      <c r="A11" s="15">
        <f t="shared" si="0"/>
        <v>6</v>
      </c>
      <c r="B11" s="6" t="s">
        <v>201</v>
      </c>
      <c r="C11" s="15">
        <v>14</v>
      </c>
      <c r="D11" s="40">
        <f>C11/C15</f>
        <v>2.4179620034542316E-2</v>
      </c>
    </row>
    <row r="12" spans="1:7" x14ac:dyDescent="0.25">
      <c r="A12" s="15">
        <f t="shared" si="0"/>
        <v>7</v>
      </c>
      <c r="B12" s="6" t="s">
        <v>197</v>
      </c>
      <c r="C12" s="15">
        <v>9</v>
      </c>
      <c r="D12" s="40">
        <f>C12/C15</f>
        <v>1.5544041450777202E-2</v>
      </c>
    </row>
    <row r="13" spans="1:7" x14ac:dyDescent="0.25">
      <c r="A13" s="15">
        <f t="shared" si="0"/>
        <v>8</v>
      </c>
      <c r="B13" s="6" t="s">
        <v>204</v>
      </c>
      <c r="C13" s="15">
        <v>1</v>
      </c>
      <c r="D13" s="40">
        <f>C13/C15</f>
        <v>1.7271157167530224E-3</v>
      </c>
    </row>
    <row r="14" spans="1:7" x14ac:dyDescent="0.25">
      <c r="A14" s="15">
        <f t="shared" si="0"/>
        <v>9</v>
      </c>
      <c r="B14" s="6" t="s">
        <v>199</v>
      </c>
      <c r="C14" s="15">
        <v>0</v>
      </c>
      <c r="D14" s="40">
        <f>C14/C15</f>
        <v>0</v>
      </c>
    </row>
    <row r="15" spans="1:7" x14ac:dyDescent="0.25">
      <c r="A15" s="12"/>
      <c r="B15" s="14" t="s">
        <v>19</v>
      </c>
      <c r="C15" s="44">
        <f>SUM(C6:C14)</f>
        <v>579</v>
      </c>
      <c r="D15" s="45">
        <f>SUM(D6:D14)</f>
        <v>0.99999999999999989</v>
      </c>
    </row>
  </sheetData>
  <sortState ref="B6:D14">
    <sortCondition descending="1" ref="C6:C14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29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topLeftCell="A5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21.7109375" customWidth="1"/>
    <col min="3" max="4" width="15.7109375" customWidth="1"/>
  </cols>
  <sheetData>
    <row r="1" spans="1:7" ht="33" customHeight="1" thickTop="1" thickBot="1" x14ac:dyDescent="0.3">
      <c r="A1" s="193" t="s">
        <v>413</v>
      </c>
      <c r="B1" s="172"/>
      <c r="C1" s="172"/>
      <c r="D1" s="172"/>
      <c r="E1" s="172"/>
      <c r="F1" s="173"/>
      <c r="G1" s="47"/>
    </row>
    <row r="2" spans="1:7" ht="9.75" customHeight="1" thickTop="1" x14ac:dyDescent="0.25">
      <c r="A2" s="64"/>
      <c r="B2" s="63"/>
      <c r="C2" s="63"/>
      <c r="D2" s="63"/>
      <c r="E2" s="63"/>
      <c r="F2" s="63"/>
      <c r="G2" s="47"/>
    </row>
    <row r="3" spans="1:7" x14ac:dyDescent="0.25">
      <c r="A3" s="203" t="s">
        <v>440</v>
      </c>
      <c r="B3" s="198"/>
      <c r="C3" s="198"/>
      <c r="D3" s="198"/>
      <c r="E3" s="198"/>
      <c r="F3" s="198"/>
      <c r="G3" s="63"/>
    </row>
    <row r="4" spans="1:7" ht="6.75" customHeight="1" x14ac:dyDescent="0.25">
      <c r="A4" s="19"/>
      <c r="B4" s="19"/>
      <c r="C4" s="19"/>
      <c r="D4" s="19"/>
      <c r="E4" s="19"/>
      <c r="F4" s="19"/>
    </row>
    <row r="5" spans="1:7" ht="24" x14ac:dyDescent="0.25">
      <c r="A5" s="20" t="s">
        <v>4</v>
      </c>
      <c r="B5" s="21" t="s">
        <v>245</v>
      </c>
      <c r="C5" s="21" t="s">
        <v>246</v>
      </c>
      <c r="D5" s="21" t="s">
        <v>247</v>
      </c>
      <c r="E5" s="67" t="s">
        <v>248</v>
      </c>
      <c r="F5" s="68" t="s">
        <v>18</v>
      </c>
    </row>
    <row r="6" spans="1:7" x14ac:dyDescent="0.25">
      <c r="A6" s="15">
        <v>1</v>
      </c>
      <c r="B6" s="12" t="s">
        <v>73</v>
      </c>
      <c r="C6" s="15">
        <v>150</v>
      </c>
      <c r="D6" s="15">
        <v>159</v>
      </c>
      <c r="E6" s="15">
        <f t="shared" ref="E6:E32" si="0">C6+D6</f>
        <v>309</v>
      </c>
      <c r="F6" s="40">
        <f>E6/E33</f>
        <v>0.26614987080103358</v>
      </c>
    </row>
    <row r="7" spans="1:7" x14ac:dyDescent="0.25">
      <c r="A7" s="15">
        <f>A6+1</f>
        <v>2</v>
      </c>
      <c r="B7" s="12" t="s">
        <v>99</v>
      </c>
      <c r="C7" s="15">
        <v>32</v>
      </c>
      <c r="D7" s="15">
        <v>201</v>
      </c>
      <c r="E7" s="15">
        <f t="shared" si="0"/>
        <v>233</v>
      </c>
      <c r="F7" s="40">
        <f>E7/E33</f>
        <v>0.20068906115417742</v>
      </c>
    </row>
    <row r="8" spans="1:7" x14ac:dyDescent="0.25">
      <c r="A8" s="15">
        <f t="shared" ref="A8:A32" si="1">A7+1</f>
        <v>3</v>
      </c>
      <c r="B8" s="70" t="s">
        <v>251</v>
      </c>
      <c r="C8" s="71">
        <v>27</v>
      </c>
      <c r="D8" s="71">
        <v>48</v>
      </c>
      <c r="E8" s="71">
        <f t="shared" si="0"/>
        <v>75</v>
      </c>
      <c r="F8" s="72">
        <f>E8/E33</f>
        <v>6.4599483204134361E-2</v>
      </c>
    </row>
    <row r="9" spans="1:7" x14ac:dyDescent="0.25">
      <c r="A9" s="15">
        <f t="shared" si="1"/>
        <v>4</v>
      </c>
      <c r="B9" s="12" t="s">
        <v>98</v>
      </c>
      <c r="C9" s="15">
        <v>62</v>
      </c>
      <c r="D9" s="15">
        <v>7</v>
      </c>
      <c r="E9" s="15">
        <f t="shared" si="0"/>
        <v>69</v>
      </c>
      <c r="F9" s="40">
        <f>E9/E33</f>
        <v>5.9431524547803614E-2</v>
      </c>
    </row>
    <row r="10" spans="1:7" x14ac:dyDescent="0.25">
      <c r="A10" s="15">
        <f t="shared" si="1"/>
        <v>5</v>
      </c>
      <c r="B10" s="12" t="s">
        <v>249</v>
      </c>
      <c r="C10" s="15">
        <v>28</v>
      </c>
      <c r="D10" s="15">
        <v>30</v>
      </c>
      <c r="E10" s="15">
        <f t="shared" si="0"/>
        <v>58</v>
      </c>
      <c r="F10" s="40">
        <f>E10/E33</f>
        <v>4.9956933677863913E-2</v>
      </c>
    </row>
    <row r="11" spans="1:7" x14ac:dyDescent="0.25">
      <c r="A11" s="15">
        <f t="shared" si="1"/>
        <v>6</v>
      </c>
      <c r="B11" s="12" t="s">
        <v>69</v>
      </c>
      <c r="C11" s="15">
        <v>38</v>
      </c>
      <c r="D11" s="15">
        <v>12</v>
      </c>
      <c r="E11" s="15">
        <f t="shared" si="0"/>
        <v>50</v>
      </c>
      <c r="F11" s="40">
        <f>E11/E33</f>
        <v>4.3066322136089581E-2</v>
      </c>
    </row>
    <row r="12" spans="1:7" x14ac:dyDescent="0.25">
      <c r="A12" s="15">
        <f t="shared" si="1"/>
        <v>7</v>
      </c>
      <c r="B12" s="60" t="s">
        <v>92</v>
      </c>
      <c r="C12" s="69">
        <v>30</v>
      </c>
      <c r="D12" s="69">
        <v>18</v>
      </c>
      <c r="E12" s="69">
        <f t="shared" si="0"/>
        <v>48</v>
      </c>
      <c r="F12" s="40">
        <f>E12/E33</f>
        <v>4.1343669250645997E-2</v>
      </c>
    </row>
    <row r="13" spans="1:7" x14ac:dyDescent="0.25">
      <c r="A13" s="15">
        <f t="shared" si="1"/>
        <v>8</v>
      </c>
      <c r="B13" s="12" t="s">
        <v>78</v>
      </c>
      <c r="C13" s="15">
        <v>16</v>
      </c>
      <c r="D13" s="15">
        <v>24</v>
      </c>
      <c r="E13" s="15">
        <f t="shared" si="0"/>
        <v>40</v>
      </c>
      <c r="F13" s="40">
        <f>E13/E33</f>
        <v>3.4453057708871665E-2</v>
      </c>
    </row>
    <row r="14" spans="1:7" x14ac:dyDescent="0.25">
      <c r="A14" s="15">
        <f t="shared" si="1"/>
        <v>9</v>
      </c>
      <c r="B14" s="12" t="s">
        <v>110</v>
      </c>
      <c r="C14" s="15">
        <v>27</v>
      </c>
      <c r="D14" s="15">
        <v>12</v>
      </c>
      <c r="E14" s="15">
        <f t="shared" si="0"/>
        <v>39</v>
      </c>
      <c r="F14" s="40">
        <f>E14/E33</f>
        <v>3.3591731266149873E-2</v>
      </c>
    </row>
    <row r="15" spans="1:7" x14ac:dyDescent="0.25">
      <c r="A15" s="15">
        <f t="shared" si="1"/>
        <v>10</v>
      </c>
      <c r="B15" s="12" t="s">
        <v>72</v>
      </c>
      <c r="C15" s="15">
        <v>28</v>
      </c>
      <c r="D15" s="15">
        <v>6</v>
      </c>
      <c r="E15" s="15">
        <f t="shared" si="0"/>
        <v>34</v>
      </c>
      <c r="F15" s="40">
        <f>E15/E33</f>
        <v>2.9285099052540915E-2</v>
      </c>
    </row>
    <row r="16" spans="1:7" x14ac:dyDescent="0.25">
      <c r="A16" s="15">
        <f t="shared" si="1"/>
        <v>11</v>
      </c>
      <c r="B16" s="12" t="s">
        <v>101</v>
      </c>
      <c r="C16" s="15">
        <v>15</v>
      </c>
      <c r="D16" s="15">
        <v>10</v>
      </c>
      <c r="E16" s="15">
        <f t="shared" si="0"/>
        <v>25</v>
      </c>
      <c r="F16" s="40">
        <f>E16/E33</f>
        <v>2.1533161068044791E-2</v>
      </c>
    </row>
    <row r="17" spans="1:6" x14ac:dyDescent="0.25">
      <c r="A17" s="15">
        <f t="shared" si="1"/>
        <v>12</v>
      </c>
      <c r="B17" s="12" t="s">
        <v>94</v>
      </c>
      <c r="C17" s="15">
        <v>11</v>
      </c>
      <c r="D17" s="15">
        <v>12</v>
      </c>
      <c r="E17" s="15">
        <f t="shared" si="0"/>
        <v>23</v>
      </c>
      <c r="F17" s="40">
        <f>E17/E33</f>
        <v>1.9810508182601206E-2</v>
      </c>
    </row>
    <row r="18" spans="1:6" x14ac:dyDescent="0.25">
      <c r="A18" s="15">
        <f t="shared" si="1"/>
        <v>13</v>
      </c>
      <c r="B18" s="12" t="s">
        <v>181</v>
      </c>
      <c r="C18" s="15">
        <v>16</v>
      </c>
      <c r="D18" s="15">
        <v>6</v>
      </c>
      <c r="E18" s="15">
        <f t="shared" si="0"/>
        <v>22</v>
      </c>
      <c r="F18" s="40">
        <f>E18/E33</f>
        <v>1.8949181739879414E-2</v>
      </c>
    </row>
    <row r="19" spans="1:6" x14ac:dyDescent="0.25">
      <c r="A19" s="15">
        <f t="shared" si="1"/>
        <v>14</v>
      </c>
      <c r="B19" s="12" t="s">
        <v>102</v>
      </c>
      <c r="C19" s="15">
        <v>12</v>
      </c>
      <c r="D19" s="15">
        <v>8</v>
      </c>
      <c r="E19" s="15">
        <f t="shared" si="0"/>
        <v>20</v>
      </c>
      <c r="F19" s="40">
        <f>E19/E33</f>
        <v>1.7226528854435832E-2</v>
      </c>
    </row>
    <row r="20" spans="1:6" x14ac:dyDescent="0.25">
      <c r="A20" s="15">
        <f t="shared" si="1"/>
        <v>15</v>
      </c>
      <c r="B20" s="12" t="s">
        <v>117</v>
      </c>
      <c r="C20" s="15">
        <v>19</v>
      </c>
      <c r="D20" s="15">
        <v>0</v>
      </c>
      <c r="E20" s="15">
        <f t="shared" si="0"/>
        <v>19</v>
      </c>
      <c r="F20" s="40">
        <f>E20/E33</f>
        <v>1.636520241171404E-2</v>
      </c>
    </row>
    <row r="21" spans="1:6" x14ac:dyDescent="0.25">
      <c r="A21" s="15">
        <f t="shared" si="1"/>
        <v>16</v>
      </c>
      <c r="B21" s="41" t="s">
        <v>75</v>
      </c>
      <c r="C21" s="148">
        <v>4</v>
      </c>
      <c r="D21" s="148">
        <v>12</v>
      </c>
      <c r="E21" s="148">
        <f t="shared" si="0"/>
        <v>16</v>
      </c>
      <c r="F21" s="149">
        <f>E21/E33</f>
        <v>1.3781223083548665E-2</v>
      </c>
    </row>
    <row r="22" spans="1:6" x14ac:dyDescent="0.25">
      <c r="A22" s="15">
        <f t="shared" si="1"/>
        <v>17</v>
      </c>
      <c r="B22" s="12" t="s">
        <v>64</v>
      </c>
      <c r="C22" s="15">
        <v>7</v>
      </c>
      <c r="D22" s="15">
        <v>7</v>
      </c>
      <c r="E22" s="15">
        <f t="shared" si="0"/>
        <v>14</v>
      </c>
      <c r="F22" s="40">
        <f>E22/E33</f>
        <v>1.2058570198105082E-2</v>
      </c>
    </row>
    <row r="23" spans="1:6" x14ac:dyDescent="0.25">
      <c r="A23" s="15">
        <f t="shared" si="1"/>
        <v>18</v>
      </c>
      <c r="B23" s="12" t="s">
        <v>105</v>
      </c>
      <c r="C23" s="15">
        <v>0</v>
      </c>
      <c r="D23" s="15">
        <v>14</v>
      </c>
      <c r="E23" s="15">
        <f t="shared" si="0"/>
        <v>14</v>
      </c>
      <c r="F23" s="40">
        <f>E23/E33</f>
        <v>1.2058570198105082E-2</v>
      </c>
    </row>
    <row r="24" spans="1:6" x14ac:dyDescent="0.25">
      <c r="A24" s="15">
        <f t="shared" si="1"/>
        <v>19</v>
      </c>
      <c r="B24" s="12" t="s">
        <v>68</v>
      </c>
      <c r="C24" s="15">
        <v>8</v>
      </c>
      <c r="D24" s="15">
        <v>0</v>
      </c>
      <c r="E24" s="15">
        <f t="shared" si="0"/>
        <v>8</v>
      </c>
      <c r="F24" s="40">
        <f>E24/E33</f>
        <v>6.8906115417743325E-3</v>
      </c>
    </row>
    <row r="25" spans="1:6" x14ac:dyDescent="0.25">
      <c r="A25" s="15">
        <f t="shared" si="1"/>
        <v>20</v>
      </c>
      <c r="B25" s="147" t="s">
        <v>425</v>
      </c>
      <c r="C25" s="15">
        <v>8</v>
      </c>
      <c r="D25" s="15">
        <v>0</v>
      </c>
      <c r="E25" s="15">
        <f t="shared" si="0"/>
        <v>8</v>
      </c>
      <c r="F25" s="40">
        <f>E25/E33</f>
        <v>6.8906115417743325E-3</v>
      </c>
    </row>
    <row r="26" spans="1:6" x14ac:dyDescent="0.25">
      <c r="A26" s="15">
        <f t="shared" si="1"/>
        <v>21</v>
      </c>
      <c r="B26" s="12" t="s">
        <v>136</v>
      </c>
      <c r="C26" s="15">
        <v>6</v>
      </c>
      <c r="D26" s="15">
        <v>0</v>
      </c>
      <c r="E26" s="15">
        <f t="shared" si="0"/>
        <v>6</v>
      </c>
      <c r="F26" s="40">
        <f>E26/E33</f>
        <v>5.1679586563307496E-3</v>
      </c>
    </row>
    <row r="27" spans="1:6" x14ac:dyDescent="0.25">
      <c r="A27" s="15">
        <f t="shared" si="1"/>
        <v>22</v>
      </c>
      <c r="B27" s="12" t="s">
        <v>131</v>
      </c>
      <c r="C27" s="15">
        <v>6</v>
      </c>
      <c r="D27" s="15">
        <v>0</v>
      </c>
      <c r="E27" s="15">
        <f t="shared" si="0"/>
        <v>6</v>
      </c>
      <c r="F27" s="40">
        <f>E27/E33</f>
        <v>5.1679586563307496E-3</v>
      </c>
    </row>
    <row r="28" spans="1:6" x14ac:dyDescent="0.25">
      <c r="A28" s="15">
        <f t="shared" si="1"/>
        <v>23</v>
      </c>
      <c r="B28" s="12" t="s">
        <v>70</v>
      </c>
      <c r="C28" s="15">
        <v>5</v>
      </c>
      <c r="D28" s="15">
        <v>0</v>
      </c>
      <c r="E28" s="15">
        <f t="shared" si="0"/>
        <v>5</v>
      </c>
      <c r="F28" s="40">
        <f>E28/E33</f>
        <v>4.3066322136089581E-3</v>
      </c>
    </row>
    <row r="29" spans="1:6" x14ac:dyDescent="0.25">
      <c r="A29" s="15">
        <f t="shared" si="1"/>
        <v>24</v>
      </c>
      <c r="B29" s="12" t="s">
        <v>104</v>
      </c>
      <c r="C29" s="15">
        <v>5</v>
      </c>
      <c r="D29" s="15">
        <v>0</v>
      </c>
      <c r="E29" s="15">
        <f t="shared" si="0"/>
        <v>5</v>
      </c>
      <c r="F29" s="40">
        <f>E29/E33</f>
        <v>4.3066322136089581E-3</v>
      </c>
    </row>
    <row r="30" spans="1:6" x14ac:dyDescent="0.25">
      <c r="A30" s="15">
        <f t="shared" si="1"/>
        <v>25</v>
      </c>
      <c r="B30" s="12" t="s">
        <v>118</v>
      </c>
      <c r="C30" s="15">
        <v>5</v>
      </c>
      <c r="D30" s="15">
        <v>0</v>
      </c>
      <c r="E30" s="15">
        <f t="shared" si="0"/>
        <v>5</v>
      </c>
      <c r="F30" s="40">
        <f>E30/E33</f>
        <v>4.3066322136089581E-3</v>
      </c>
    </row>
    <row r="31" spans="1:6" x14ac:dyDescent="0.25">
      <c r="A31" s="15">
        <f t="shared" si="1"/>
        <v>26</v>
      </c>
      <c r="B31" s="12" t="s">
        <v>85</v>
      </c>
      <c r="C31" s="15">
        <v>5</v>
      </c>
      <c r="D31" s="15">
        <v>0</v>
      </c>
      <c r="E31" s="15">
        <f t="shared" si="0"/>
        <v>5</v>
      </c>
      <c r="F31" s="40">
        <f>E31/E33</f>
        <v>4.3066322136089581E-3</v>
      </c>
    </row>
    <row r="32" spans="1:6" x14ac:dyDescent="0.25">
      <c r="A32" s="15">
        <f t="shared" si="1"/>
        <v>27</v>
      </c>
      <c r="B32" s="12" t="s">
        <v>415</v>
      </c>
      <c r="C32" s="15">
        <v>5</v>
      </c>
      <c r="D32" s="15">
        <v>0</v>
      </c>
      <c r="E32" s="15">
        <f t="shared" si="0"/>
        <v>5</v>
      </c>
      <c r="F32" s="40">
        <f>E32/E33</f>
        <v>4.3066322136089581E-3</v>
      </c>
    </row>
    <row r="33" spans="1:6" x14ac:dyDescent="0.25">
      <c r="A33" s="12"/>
      <c r="B33" s="14" t="s">
        <v>12</v>
      </c>
      <c r="C33" s="44">
        <f>SUM(C6:C32)</f>
        <v>575</v>
      </c>
      <c r="D33" s="44">
        <f>SUM(D6:D32)</f>
        <v>586</v>
      </c>
      <c r="E33" s="161">
        <f>SUM(E6:E32)</f>
        <v>1161</v>
      </c>
      <c r="F33" s="45">
        <f>SUM(F6:F32)</f>
        <v>1</v>
      </c>
    </row>
  </sheetData>
  <sortState ref="B6:F32">
    <sortCondition descending="1" ref="E6:E32"/>
  </sortState>
  <mergeCells count="2">
    <mergeCell ref="A1:F1"/>
    <mergeCell ref="A3:F3"/>
  </mergeCells>
  <pageMargins left="0.7" right="0.7" top="0.75" bottom="0.75" header="0.3" footer="0.3"/>
  <pageSetup paperSize="9" orientation="portrait" r:id="rId1"/>
  <headerFooter>
    <oddFooter>&amp;R&amp;"Times New Roman,Normal"&amp;10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topLeftCell="A17" zoomScaleNormal="100" workbookViewId="0">
      <selection activeCell="H30" sqref="H30"/>
    </sheetView>
  </sheetViews>
  <sheetFormatPr baseColWidth="10" defaultRowHeight="15" x14ac:dyDescent="0.25"/>
  <cols>
    <col min="1" max="1" width="53.28515625" customWidth="1"/>
    <col min="2" max="2" width="15.42578125" customWidth="1"/>
  </cols>
  <sheetData>
    <row r="1" spans="1:7" ht="33" customHeight="1" thickTop="1" thickBot="1" x14ac:dyDescent="0.3">
      <c r="A1" s="193" t="s">
        <v>414</v>
      </c>
      <c r="B1" s="172"/>
      <c r="C1" s="173"/>
      <c r="D1" s="63"/>
      <c r="E1" s="63"/>
      <c r="F1" s="63"/>
      <c r="G1" s="63"/>
    </row>
    <row r="2" spans="1:7" ht="15.75" thickTop="1" x14ac:dyDescent="0.25"/>
    <row r="3" spans="1:7" ht="25.5" customHeight="1" x14ac:dyDescent="0.25">
      <c r="A3" s="203" t="s">
        <v>426</v>
      </c>
      <c r="B3" s="184"/>
      <c r="C3" s="184"/>
      <c r="D3" s="73"/>
      <c r="E3" s="73"/>
      <c r="F3" s="73"/>
      <c r="G3" s="73"/>
    </row>
    <row r="5" spans="1:7" ht="25.5" x14ac:dyDescent="0.25">
      <c r="A5" s="10" t="s">
        <v>164</v>
      </c>
      <c r="B5" s="9" t="s">
        <v>54</v>
      </c>
      <c r="C5" s="10" t="s">
        <v>18</v>
      </c>
    </row>
    <row r="6" spans="1:7" x14ac:dyDescent="0.25">
      <c r="A6" s="36" t="s">
        <v>165</v>
      </c>
      <c r="B6" s="7">
        <f>SUM(B7:B11)</f>
        <v>609</v>
      </c>
      <c r="C6" s="52">
        <f>B6/B22</f>
        <v>0.52454780361757103</v>
      </c>
    </row>
    <row r="7" spans="1:7" x14ac:dyDescent="0.25">
      <c r="A7" s="6" t="s">
        <v>166</v>
      </c>
      <c r="B7" s="17">
        <v>0</v>
      </c>
      <c r="C7" s="37">
        <f>B7/B22</f>
        <v>0</v>
      </c>
    </row>
    <row r="8" spans="1:7" x14ac:dyDescent="0.25">
      <c r="A8" s="6" t="s">
        <v>167</v>
      </c>
      <c r="B8" s="17">
        <v>58</v>
      </c>
      <c r="C8" s="37">
        <f>B8/B22</f>
        <v>4.9956933677863913E-2</v>
      </c>
    </row>
    <row r="9" spans="1:7" x14ac:dyDescent="0.25">
      <c r="A9" s="6" t="s">
        <v>168</v>
      </c>
      <c r="B9" s="17">
        <v>11</v>
      </c>
      <c r="C9" s="37">
        <f>B9/B22</f>
        <v>9.4745908699397068E-3</v>
      </c>
    </row>
    <row r="10" spans="1:7" x14ac:dyDescent="0.25">
      <c r="A10" s="6" t="s">
        <v>169</v>
      </c>
      <c r="B10" s="17">
        <v>471</v>
      </c>
      <c r="C10" s="37">
        <f>B10/B22</f>
        <v>0.40568475452196384</v>
      </c>
    </row>
    <row r="11" spans="1:7" x14ac:dyDescent="0.25">
      <c r="A11" s="6" t="s">
        <v>170</v>
      </c>
      <c r="B11" s="17">
        <v>69</v>
      </c>
      <c r="C11" s="37">
        <f>B11/B22</f>
        <v>5.9431524547803614E-2</v>
      </c>
    </row>
    <row r="12" spans="1:7" x14ac:dyDescent="0.25">
      <c r="A12" s="36" t="s">
        <v>171</v>
      </c>
      <c r="B12" s="7">
        <v>103</v>
      </c>
      <c r="C12" s="52">
        <f>B12/B22</f>
        <v>8.8716623600344532E-2</v>
      </c>
    </row>
    <row r="13" spans="1:7" x14ac:dyDescent="0.25">
      <c r="A13" s="36" t="s">
        <v>172</v>
      </c>
      <c r="B13" s="7">
        <f>SUM(B14:B16)</f>
        <v>87</v>
      </c>
      <c r="C13" s="52">
        <f>B13/B22</f>
        <v>7.4935400516795869E-2</v>
      </c>
    </row>
    <row r="14" spans="1:7" x14ac:dyDescent="0.25">
      <c r="A14" s="6" t="s">
        <v>173</v>
      </c>
      <c r="B14" s="17">
        <v>19</v>
      </c>
      <c r="C14" s="37">
        <f>B14/B22</f>
        <v>1.636520241171404E-2</v>
      </c>
    </row>
    <row r="15" spans="1:7" x14ac:dyDescent="0.25">
      <c r="A15" s="6" t="s">
        <v>174</v>
      </c>
      <c r="B15" s="17">
        <v>0</v>
      </c>
      <c r="C15" s="37">
        <f>B15/B22</f>
        <v>0</v>
      </c>
    </row>
    <row r="16" spans="1:7" x14ac:dyDescent="0.25">
      <c r="A16" s="6" t="s">
        <v>175</v>
      </c>
      <c r="B16" s="17">
        <v>68</v>
      </c>
      <c r="C16" s="37">
        <f>B16/B22</f>
        <v>5.8570198105081829E-2</v>
      </c>
    </row>
    <row r="17" spans="1:3" x14ac:dyDescent="0.25">
      <c r="A17" s="36" t="s">
        <v>176</v>
      </c>
      <c r="B17" s="7">
        <f>SUM(B18:B19)</f>
        <v>287</v>
      </c>
      <c r="C17" s="52">
        <f>B17/B22</f>
        <v>0.24720068906115417</v>
      </c>
    </row>
    <row r="18" spans="1:3" x14ac:dyDescent="0.25">
      <c r="A18" s="6" t="s">
        <v>177</v>
      </c>
      <c r="B18" s="17">
        <v>247</v>
      </c>
      <c r="C18" s="37">
        <f>B18/B22</f>
        <v>0.2127476313522825</v>
      </c>
    </row>
    <row r="19" spans="1:3" x14ac:dyDescent="0.25">
      <c r="A19" s="6" t="s">
        <v>178</v>
      </c>
      <c r="B19" s="17">
        <v>40</v>
      </c>
      <c r="C19" s="37">
        <f>B19/B22</f>
        <v>3.4453057708871665E-2</v>
      </c>
    </row>
    <row r="20" spans="1:3" x14ac:dyDescent="0.25">
      <c r="A20" s="36" t="s">
        <v>179</v>
      </c>
      <c r="B20" s="7">
        <v>0</v>
      </c>
      <c r="C20" s="52">
        <f>B20/B22</f>
        <v>0</v>
      </c>
    </row>
    <row r="21" spans="1:3" x14ac:dyDescent="0.25">
      <c r="A21" s="36" t="s">
        <v>252</v>
      </c>
      <c r="B21" s="7">
        <v>75</v>
      </c>
      <c r="C21" s="52">
        <f>B21/B22</f>
        <v>6.4599483204134361E-2</v>
      </c>
    </row>
    <row r="22" spans="1:3" x14ac:dyDescent="0.25">
      <c r="A22" s="36" t="s">
        <v>19</v>
      </c>
      <c r="B22" s="18">
        <f>+B6+B12+B13+B17+B20+B21</f>
        <v>1161</v>
      </c>
      <c r="C22" s="52">
        <f>C6+C12+C13+C17+C20+C21</f>
        <v>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32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19.5703125" customWidth="1"/>
    <col min="3" max="7" width="9.7109375" customWidth="1"/>
  </cols>
  <sheetData>
    <row r="1" spans="1:10" ht="30.75" customHeight="1" thickTop="1" thickBot="1" x14ac:dyDescent="0.3">
      <c r="A1" s="167" t="s">
        <v>431</v>
      </c>
      <c r="B1" s="172"/>
      <c r="C1" s="172"/>
      <c r="D1" s="172"/>
      <c r="E1" s="172"/>
      <c r="F1" s="172"/>
      <c r="G1" s="172"/>
      <c r="H1" s="173"/>
      <c r="I1" s="150"/>
      <c r="J1" s="150"/>
    </row>
    <row r="2" spans="1:10" ht="6.75" customHeight="1" thickTop="1" x14ac:dyDescent="0.25"/>
    <row r="7" spans="1:10" ht="48.75" customHeight="1" x14ac:dyDescent="0.25"/>
    <row r="8" spans="1:10" hidden="1" x14ac:dyDescent="0.25"/>
    <row r="9" spans="1:10" hidden="1" x14ac:dyDescent="0.25"/>
    <row r="10" spans="1:10" ht="18" customHeight="1" x14ac:dyDescent="0.25">
      <c r="A10" s="174" t="s">
        <v>432</v>
      </c>
      <c r="B10" s="174"/>
      <c r="C10" s="174"/>
      <c r="D10" s="174"/>
      <c r="E10" s="174"/>
      <c r="F10" s="174"/>
      <c r="G10" s="174"/>
      <c r="H10" s="174"/>
    </row>
    <row r="11" spans="1:10" x14ac:dyDescent="0.25">
      <c r="A11" s="91" t="s">
        <v>4</v>
      </c>
      <c r="B11" s="91" t="s">
        <v>5</v>
      </c>
      <c r="C11" s="91">
        <v>2013</v>
      </c>
      <c r="D11" s="91">
        <v>2014</v>
      </c>
      <c r="E11" s="91">
        <v>2015</v>
      </c>
      <c r="F11" s="91">
        <v>2016</v>
      </c>
      <c r="G11" s="91">
        <v>2017</v>
      </c>
    </row>
    <row r="12" spans="1:10" x14ac:dyDescent="0.25">
      <c r="A12" s="48">
        <v>1</v>
      </c>
      <c r="B12" s="28" t="s">
        <v>6</v>
      </c>
      <c r="C12" s="27">
        <v>448</v>
      </c>
      <c r="D12" s="27">
        <v>421</v>
      </c>
      <c r="E12" s="27">
        <v>449</v>
      </c>
      <c r="F12" s="27">
        <v>449</v>
      </c>
      <c r="G12" s="27">
        <v>429</v>
      </c>
    </row>
    <row r="13" spans="1:10" x14ac:dyDescent="0.25">
      <c r="A13" s="48">
        <v>2</v>
      </c>
      <c r="B13" s="28" t="s">
        <v>7</v>
      </c>
      <c r="C13" s="27">
        <v>424</v>
      </c>
      <c r="D13" s="27">
        <v>374</v>
      </c>
      <c r="E13" s="27">
        <v>400</v>
      </c>
      <c r="F13" s="27">
        <v>409</v>
      </c>
      <c r="G13" s="27">
        <v>422</v>
      </c>
    </row>
    <row r="14" spans="1:10" x14ac:dyDescent="0.25">
      <c r="A14" s="48">
        <v>3</v>
      </c>
      <c r="B14" s="28" t="s">
        <v>8</v>
      </c>
      <c r="C14" s="27">
        <v>356</v>
      </c>
      <c r="D14" s="27">
        <v>282</v>
      </c>
      <c r="E14" s="27">
        <v>250</v>
      </c>
      <c r="F14" s="27">
        <v>270</v>
      </c>
      <c r="G14" s="27">
        <v>293</v>
      </c>
    </row>
    <row r="15" spans="1:10" x14ac:dyDescent="0.25">
      <c r="A15" s="48">
        <v>4</v>
      </c>
      <c r="B15" s="28" t="s">
        <v>9</v>
      </c>
      <c r="C15" s="27">
        <v>265</v>
      </c>
      <c r="D15" s="27">
        <v>242</v>
      </c>
      <c r="E15" s="27">
        <v>240</v>
      </c>
      <c r="F15" s="27">
        <v>209</v>
      </c>
      <c r="G15" s="27">
        <v>213</v>
      </c>
    </row>
    <row r="16" spans="1:10" x14ac:dyDescent="0.25">
      <c r="A16" s="48">
        <v>5</v>
      </c>
      <c r="B16" s="28" t="s">
        <v>10</v>
      </c>
      <c r="C16" s="27">
        <v>253</v>
      </c>
      <c r="D16" s="27">
        <v>241</v>
      </c>
      <c r="E16" s="27">
        <v>205</v>
      </c>
      <c r="F16" s="27">
        <v>187</v>
      </c>
      <c r="G16" s="27">
        <v>187</v>
      </c>
    </row>
    <row r="17" spans="1:7" x14ac:dyDescent="0.25">
      <c r="A17" s="48">
        <v>6</v>
      </c>
      <c r="B17" s="28" t="s">
        <v>20</v>
      </c>
      <c r="C17" s="27">
        <v>51</v>
      </c>
      <c r="D17" s="27">
        <v>113</v>
      </c>
      <c r="E17" s="27">
        <v>113</v>
      </c>
      <c r="F17" s="27">
        <v>121</v>
      </c>
      <c r="G17" s="27">
        <v>115</v>
      </c>
    </row>
    <row r="18" spans="1:7" x14ac:dyDescent="0.25">
      <c r="A18" s="97"/>
      <c r="B18" s="35" t="s">
        <v>12</v>
      </c>
      <c r="C18" s="50">
        <f t="shared" ref="C18:F18" si="0">SUM(C12:C17)</f>
        <v>1797</v>
      </c>
      <c r="D18" s="50">
        <f t="shared" si="0"/>
        <v>1673</v>
      </c>
      <c r="E18" s="50">
        <f t="shared" si="0"/>
        <v>1657</v>
      </c>
      <c r="F18" s="50">
        <f t="shared" si="0"/>
        <v>1645</v>
      </c>
      <c r="G18" s="50">
        <f>SUM(G12:G17)</f>
        <v>1659</v>
      </c>
    </row>
    <row r="19" spans="1:7" ht="20.25" customHeight="1" x14ac:dyDescent="0.25">
      <c r="A19" s="175" t="s">
        <v>433</v>
      </c>
      <c r="B19" s="176"/>
      <c r="C19" s="176"/>
      <c r="D19" s="176"/>
      <c r="E19" s="176"/>
      <c r="F19" s="176"/>
      <c r="G19" s="176"/>
    </row>
    <row r="20" spans="1:7" x14ac:dyDescent="0.25">
      <c r="A20" s="91" t="s">
        <v>4</v>
      </c>
      <c r="B20" s="91" t="s">
        <v>5</v>
      </c>
      <c r="C20" s="91">
        <v>2013</v>
      </c>
      <c r="D20" s="91">
        <v>2014</v>
      </c>
      <c r="E20" s="91">
        <v>2015</v>
      </c>
      <c r="F20" s="91">
        <v>2016</v>
      </c>
      <c r="G20" s="91">
        <v>2017</v>
      </c>
    </row>
    <row r="21" spans="1:7" x14ac:dyDescent="0.25">
      <c r="A21" s="48">
        <v>1</v>
      </c>
      <c r="B21" s="28" t="s">
        <v>21</v>
      </c>
      <c r="C21" s="99">
        <v>52</v>
      </c>
      <c r="D21" s="33">
        <v>51</v>
      </c>
      <c r="E21" s="31">
        <v>47</v>
      </c>
      <c r="F21" s="31">
        <v>43</v>
      </c>
      <c r="G21" s="27">
        <v>42</v>
      </c>
    </row>
    <row r="22" spans="1:7" x14ac:dyDescent="0.25">
      <c r="A22" s="48">
        <f t="shared" ref="A22:A44" si="1">A21+1</f>
        <v>2</v>
      </c>
      <c r="B22" s="28" t="s">
        <v>22</v>
      </c>
      <c r="C22" s="99">
        <v>43</v>
      </c>
      <c r="D22" s="99">
        <v>36</v>
      </c>
      <c r="E22" s="99">
        <v>36</v>
      </c>
      <c r="F22" s="31">
        <v>36</v>
      </c>
      <c r="G22" s="27">
        <v>34</v>
      </c>
    </row>
    <row r="23" spans="1:7" x14ac:dyDescent="0.25">
      <c r="A23" s="48">
        <f t="shared" si="1"/>
        <v>3</v>
      </c>
      <c r="B23" s="28" t="s">
        <v>23</v>
      </c>
      <c r="C23" s="99">
        <v>34</v>
      </c>
      <c r="D23" s="99">
        <v>37</v>
      </c>
      <c r="E23" s="99">
        <v>34</v>
      </c>
      <c r="F23" s="31">
        <v>29</v>
      </c>
      <c r="G23" s="27">
        <v>28</v>
      </c>
    </row>
    <row r="24" spans="1:7" x14ac:dyDescent="0.25">
      <c r="A24" s="48">
        <f t="shared" si="1"/>
        <v>4</v>
      </c>
      <c r="B24" s="28" t="s">
        <v>24</v>
      </c>
      <c r="C24" s="99">
        <v>14</v>
      </c>
      <c r="D24" s="99">
        <v>23</v>
      </c>
      <c r="E24" s="99">
        <v>22</v>
      </c>
      <c r="F24" s="31">
        <v>16</v>
      </c>
      <c r="G24" s="27">
        <v>17</v>
      </c>
    </row>
    <row r="25" spans="1:7" x14ac:dyDescent="0.25">
      <c r="A25" s="48">
        <f t="shared" si="1"/>
        <v>5</v>
      </c>
      <c r="B25" s="28" t="s">
        <v>27</v>
      </c>
      <c r="C25" s="99">
        <v>22</v>
      </c>
      <c r="D25" s="99">
        <v>15</v>
      </c>
      <c r="E25" s="99">
        <v>15</v>
      </c>
      <c r="F25" s="31">
        <v>13</v>
      </c>
      <c r="G25" s="27">
        <v>14</v>
      </c>
    </row>
    <row r="26" spans="1:7" x14ac:dyDescent="0.25">
      <c r="A26" s="48">
        <f t="shared" si="1"/>
        <v>6</v>
      </c>
      <c r="B26" s="28" t="s">
        <v>26</v>
      </c>
      <c r="C26" s="99">
        <v>24</v>
      </c>
      <c r="D26" s="99">
        <v>19</v>
      </c>
      <c r="E26" s="99">
        <v>15</v>
      </c>
      <c r="F26" s="31">
        <v>12</v>
      </c>
      <c r="G26" s="27">
        <v>11</v>
      </c>
    </row>
    <row r="27" spans="1:7" x14ac:dyDescent="0.25">
      <c r="A27" s="48">
        <f t="shared" si="1"/>
        <v>7</v>
      </c>
      <c r="B27" s="28" t="s">
        <v>31</v>
      </c>
      <c r="C27" s="99">
        <v>16</v>
      </c>
      <c r="D27" s="99">
        <v>19</v>
      </c>
      <c r="E27" s="99">
        <v>12</v>
      </c>
      <c r="F27" s="31">
        <v>10</v>
      </c>
      <c r="G27" s="27">
        <v>9</v>
      </c>
    </row>
    <row r="28" spans="1:7" ht="16.5" customHeight="1" x14ac:dyDescent="0.25">
      <c r="A28" s="48">
        <f t="shared" si="1"/>
        <v>8</v>
      </c>
      <c r="B28" s="127" t="s">
        <v>37</v>
      </c>
      <c r="C28" s="99">
        <v>0</v>
      </c>
      <c r="D28" s="99">
        <v>2</v>
      </c>
      <c r="E28" s="99">
        <v>4</v>
      </c>
      <c r="F28" s="31">
        <v>10</v>
      </c>
      <c r="G28" s="31">
        <v>12</v>
      </c>
    </row>
    <row r="29" spans="1:7" ht="24" customHeight="1" x14ac:dyDescent="0.25">
      <c r="A29" s="80">
        <f t="shared" si="1"/>
        <v>9</v>
      </c>
      <c r="B29" s="32" t="s">
        <v>25</v>
      </c>
      <c r="C29" s="99">
        <v>33</v>
      </c>
      <c r="D29" s="99">
        <v>31</v>
      </c>
      <c r="E29" s="99">
        <v>18</v>
      </c>
      <c r="F29" s="31">
        <v>9</v>
      </c>
      <c r="G29" s="33">
        <v>9</v>
      </c>
    </row>
    <row r="30" spans="1:7" ht="36" customHeight="1" x14ac:dyDescent="0.25">
      <c r="A30" s="80">
        <f t="shared" si="1"/>
        <v>10</v>
      </c>
      <c r="B30" s="129" t="s">
        <v>30</v>
      </c>
      <c r="C30" s="99">
        <v>14</v>
      </c>
      <c r="D30" s="99">
        <v>19</v>
      </c>
      <c r="E30" s="99">
        <v>12</v>
      </c>
      <c r="F30" s="31">
        <v>9</v>
      </c>
      <c r="G30" s="128" t="s">
        <v>386</v>
      </c>
    </row>
    <row r="31" spans="1:7" x14ac:dyDescent="0.25">
      <c r="A31" s="48">
        <f t="shared" si="1"/>
        <v>11</v>
      </c>
      <c r="B31" s="28" t="s">
        <v>32</v>
      </c>
      <c r="C31" s="99">
        <v>13</v>
      </c>
      <c r="D31" s="99">
        <v>10</v>
      </c>
      <c r="E31" s="99">
        <v>10</v>
      </c>
      <c r="F31" s="31">
        <v>9</v>
      </c>
      <c r="G31" s="27">
        <v>9</v>
      </c>
    </row>
    <row r="32" spans="1:7" x14ac:dyDescent="0.25">
      <c r="A32" s="48">
        <f t="shared" si="1"/>
        <v>12</v>
      </c>
      <c r="B32" s="32" t="s">
        <v>33</v>
      </c>
      <c r="C32" s="99">
        <v>8</v>
      </c>
      <c r="D32" s="99">
        <v>9</v>
      </c>
      <c r="E32" s="99">
        <v>9</v>
      </c>
      <c r="F32" s="31">
        <v>9</v>
      </c>
      <c r="G32" s="31">
        <v>9</v>
      </c>
    </row>
    <row r="33" spans="1:7" x14ac:dyDescent="0.25">
      <c r="A33" s="48">
        <f t="shared" si="1"/>
        <v>13</v>
      </c>
      <c r="B33" s="28" t="s">
        <v>38</v>
      </c>
      <c r="C33" s="99">
        <v>3</v>
      </c>
      <c r="D33" s="99">
        <v>3</v>
      </c>
      <c r="E33" s="99">
        <v>4</v>
      </c>
      <c r="F33" s="31">
        <v>9</v>
      </c>
      <c r="G33" s="27">
        <v>8</v>
      </c>
    </row>
    <row r="34" spans="1:7" x14ac:dyDescent="0.25">
      <c r="A34" s="48">
        <f t="shared" si="1"/>
        <v>14</v>
      </c>
      <c r="B34" s="28" t="s">
        <v>40</v>
      </c>
      <c r="C34" s="99">
        <v>0</v>
      </c>
      <c r="D34" s="99">
        <v>0</v>
      </c>
      <c r="E34" s="99">
        <v>3</v>
      </c>
      <c r="F34" s="31">
        <v>8</v>
      </c>
      <c r="G34" s="27">
        <v>16</v>
      </c>
    </row>
    <row r="35" spans="1:7" x14ac:dyDescent="0.25">
      <c r="A35" s="48">
        <f t="shared" si="1"/>
        <v>15</v>
      </c>
      <c r="B35" s="32" t="s">
        <v>41</v>
      </c>
      <c r="C35" s="99">
        <v>4</v>
      </c>
      <c r="D35" s="99">
        <v>4</v>
      </c>
      <c r="E35" s="99">
        <v>3</v>
      </c>
      <c r="F35" s="31">
        <v>8</v>
      </c>
      <c r="G35" s="31">
        <v>13</v>
      </c>
    </row>
    <row r="36" spans="1:7" x14ac:dyDescent="0.25">
      <c r="A36" s="48">
        <f t="shared" si="1"/>
        <v>16</v>
      </c>
      <c r="B36" s="28" t="s">
        <v>34</v>
      </c>
      <c r="C36" s="99">
        <v>3</v>
      </c>
      <c r="D36" s="99">
        <v>4</v>
      </c>
      <c r="E36" s="99">
        <v>8</v>
      </c>
      <c r="F36" s="31">
        <v>7</v>
      </c>
      <c r="G36" s="31">
        <v>4</v>
      </c>
    </row>
    <row r="37" spans="1:7" x14ac:dyDescent="0.25">
      <c r="A37" s="48">
        <f t="shared" si="1"/>
        <v>17</v>
      </c>
      <c r="B37" s="32" t="s">
        <v>28</v>
      </c>
      <c r="C37" s="99">
        <v>0</v>
      </c>
      <c r="D37" s="99">
        <v>14</v>
      </c>
      <c r="E37" s="99">
        <v>15</v>
      </c>
      <c r="F37" s="31">
        <v>6</v>
      </c>
      <c r="G37" s="31">
        <v>7</v>
      </c>
    </row>
    <row r="38" spans="1:7" x14ac:dyDescent="0.25">
      <c r="A38" s="48">
        <f t="shared" si="1"/>
        <v>18</v>
      </c>
      <c r="B38" s="28" t="s">
        <v>35</v>
      </c>
      <c r="C38" s="99">
        <v>13</v>
      </c>
      <c r="D38" s="99">
        <v>12</v>
      </c>
      <c r="E38" s="99">
        <v>8</v>
      </c>
      <c r="F38" s="31">
        <v>6</v>
      </c>
      <c r="G38" s="27">
        <v>3</v>
      </c>
    </row>
    <row r="39" spans="1:7" x14ac:dyDescent="0.25">
      <c r="A39" s="48">
        <f t="shared" si="1"/>
        <v>19</v>
      </c>
      <c r="B39" s="28" t="s">
        <v>36</v>
      </c>
      <c r="C39" s="99">
        <v>6</v>
      </c>
      <c r="D39" s="99">
        <v>5</v>
      </c>
      <c r="E39" s="99">
        <v>5</v>
      </c>
      <c r="F39" s="31">
        <v>4</v>
      </c>
      <c r="G39" s="27">
        <v>5</v>
      </c>
    </row>
    <row r="40" spans="1:7" x14ac:dyDescent="0.25">
      <c r="A40" s="48">
        <f t="shared" si="1"/>
        <v>20</v>
      </c>
      <c r="B40" s="28" t="s">
        <v>39</v>
      </c>
      <c r="C40" s="99">
        <v>1</v>
      </c>
      <c r="D40" s="99">
        <v>2</v>
      </c>
      <c r="E40" s="99">
        <v>4</v>
      </c>
      <c r="F40" s="33">
        <v>4</v>
      </c>
      <c r="G40" s="27">
        <v>3</v>
      </c>
    </row>
    <row r="41" spans="1:7" x14ac:dyDescent="0.25">
      <c r="A41" s="48">
        <f t="shared" si="1"/>
        <v>21</v>
      </c>
      <c r="B41" s="28" t="s">
        <v>44</v>
      </c>
      <c r="C41" s="99">
        <v>0</v>
      </c>
      <c r="D41" s="99">
        <v>0</v>
      </c>
      <c r="E41" s="99">
        <v>0</v>
      </c>
      <c r="F41" s="31">
        <v>4</v>
      </c>
      <c r="G41" s="27">
        <v>4</v>
      </c>
    </row>
    <row r="42" spans="1:7" ht="22.5" customHeight="1" x14ac:dyDescent="0.25">
      <c r="A42" s="80">
        <f t="shared" si="1"/>
        <v>22</v>
      </c>
      <c r="B42" s="32" t="s">
        <v>385</v>
      </c>
      <c r="C42" s="99">
        <v>3</v>
      </c>
      <c r="D42" s="99">
        <v>3</v>
      </c>
      <c r="E42" s="99">
        <v>1</v>
      </c>
      <c r="F42" s="31">
        <v>2</v>
      </c>
      <c r="G42" s="31">
        <v>12</v>
      </c>
    </row>
    <row r="43" spans="1:7" x14ac:dyDescent="0.25">
      <c r="A43" s="48">
        <f t="shared" si="1"/>
        <v>23</v>
      </c>
      <c r="B43" s="28" t="s">
        <v>29</v>
      </c>
      <c r="C43" s="99">
        <v>39</v>
      </c>
      <c r="D43" s="99">
        <v>21</v>
      </c>
      <c r="E43" s="99">
        <v>14</v>
      </c>
      <c r="F43" s="31">
        <v>0</v>
      </c>
      <c r="G43" s="27">
        <v>0</v>
      </c>
    </row>
    <row r="44" spans="1:7" x14ac:dyDescent="0.25">
      <c r="A44" s="48">
        <f t="shared" si="1"/>
        <v>24</v>
      </c>
      <c r="B44" s="28" t="s">
        <v>43</v>
      </c>
      <c r="C44" s="99">
        <v>1</v>
      </c>
      <c r="D44" s="99">
        <v>1</v>
      </c>
      <c r="E44" s="99">
        <v>0</v>
      </c>
      <c r="F44" s="31">
        <v>0</v>
      </c>
      <c r="G44" s="27">
        <v>1</v>
      </c>
    </row>
    <row r="45" spans="1:7" x14ac:dyDescent="0.25">
      <c r="A45" s="97"/>
      <c r="B45" s="35" t="s">
        <v>12</v>
      </c>
      <c r="C45" s="100">
        <f t="shared" ref="C45:F45" si="2">SUM(C21:C44)</f>
        <v>346</v>
      </c>
      <c r="D45" s="100">
        <f t="shared" si="2"/>
        <v>340</v>
      </c>
      <c r="E45" s="100">
        <f t="shared" si="2"/>
        <v>299</v>
      </c>
      <c r="F45" s="25">
        <f t="shared" si="2"/>
        <v>263</v>
      </c>
      <c r="G45" s="25">
        <f>SUM(G21:G44)</f>
        <v>270</v>
      </c>
    </row>
  </sheetData>
  <sortState ref="B25:I48">
    <sortCondition descending="1" ref="F25:F48"/>
  </sortState>
  <mergeCells count="3">
    <mergeCell ref="A1:H1"/>
    <mergeCell ref="A10:H10"/>
    <mergeCell ref="A19:G19"/>
  </mergeCells>
  <pageMargins left="0.7" right="0.7" top="0.75" bottom="0.75" header="0.3" footer="0.3"/>
  <pageSetup paperSize="9" orientation="portrait" r:id="rId1"/>
  <headerFooter>
    <oddFooter>&amp;R&amp;"Times New Roman,Normal"&amp;10 9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topLeftCell="A18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41.140625" customWidth="1"/>
    <col min="3" max="3" width="15.5703125" customWidth="1"/>
  </cols>
  <sheetData>
    <row r="1" spans="1:7" ht="33" customHeight="1" thickTop="1" thickBot="1" x14ac:dyDescent="0.3">
      <c r="A1" s="193" t="s">
        <v>253</v>
      </c>
      <c r="B1" s="172"/>
      <c r="C1" s="172"/>
      <c r="D1" s="172"/>
      <c r="E1" s="173"/>
      <c r="F1" s="65"/>
      <c r="G1" s="65"/>
    </row>
    <row r="2" spans="1:7" ht="15.75" thickTop="1" x14ac:dyDescent="0.25">
      <c r="A2" s="66"/>
      <c r="B2" s="65"/>
      <c r="C2" s="65"/>
      <c r="D2" s="65"/>
      <c r="E2" s="65"/>
    </row>
    <row r="4" spans="1:7" ht="25.5" x14ac:dyDescent="0.25">
      <c r="A4" s="10" t="s">
        <v>4</v>
      </c>
      <c r="B4" s="10" t="s">
        <v>254</v>
      </c>
      <c r="C4" s="9" t="s">
        <v>255</v>
      </c>
      <c r="D4" s="10" t="s">
        <v>18</v>
      </c>
    </row>
    <row r="5" spans="1:7" x14ac:dyDescent="0.25">
      <c r="A5" s="17">
        <v>1</v>
      </c>
      <c r="B5" s="6" t="s">
        <v>256</v>
      </c>
      <c r="C5" s="17">
        <v>49</v>
      </c>
      <c r="D5" s="37">
        <f>C5/C11</f>
        <v>0.37984496124031009</v>
      </c>
    </row>
    <row r="6" spans="1:7" x14ac:dyDescent="0.25">
      <c r="A6" s="17">
        <v>2</v>
      </c>
      <c r="B6" s="6" t="s">
        <v>197</v>
      </c>
      <c r="C6" s="17">
        <v>28</v>
      </c>
      <c r="D6" s="37">
        <f>C6/C11</f>
        <v>0.21705426356589147</v>
      </c>
    </row>
    <row r="7" spans="1:7" x14ac:dyDescent="0.25">
      <c r="A7" s="17">
        <v>3</v>
      </c>
      <c r="B7" s="6" t="s">
        <v>257</v>
      </c>
      <c r="C7" s="17">
        <v>24</v>
      </c>
      <c r="D7" s="37">
        <f>C7/C11</f>
        <v>0.18604651162790697</v>
      </c>
    </row>
    <row r="8" spans="1:7" x14ac:dyDescent="0.25">
      <c r="A8" s="17">
        <v>4</v>
      </c>
      <c r="B8" s="6" t="s">
        <v>259</v>
      </c>
      <c r="C8" s="17">
        <v>15</v>
      </c>
      <c r="D8" s="37">
        <f>C8/C11</f>
        <v>0.11627906976744186</v>
      </c>
    </row>
    <row r="9" spans="1:7" x14ac:dyDescent="0.25">
      <c r="A9" s="17">
        <v>5</v>
      </c>
      <c r="B9" s="6" t="s">
        <v>258</v>
      </c>
      <c r="C9" s="17">
        <v>7</v>
      </c>
      <c r="D9" s="37">
        <f>C9/C11</f>
        <v>5.4263565891472867E-2</v>
      </c>
    </row>
    <row r="10" spans="1:7" x14ac:dyDescent="0.25">
      <c r="A10" s="17">
        <v>6</v>
      </c>
      <c r="B10" s="6" t="s">
        <v>199</v>
      </c>
      <c r="C10" s="17">
        <v>6</v>
      </c>
      <c r="D10" s="37">
        <f>C10/C11</f>
        <v>4.6511627906976744E-2</v>
      </c>
    </row>
    <row r="11" spans="1:7" x14ac:dyDescent="0.25">
      <c r="A11" s="36"/>
      <c r="B11" s="36" t="s">
        <v>19</v>
      </c>
      <c r="C11" s="7">
        <f>SUM(C5:C10)</f>
        <v>129</v>
      </c>
      <c r="D11" s="52">
        <f>SUM(D5:D10)</f>
        <v>0.99999999999999989</v>
      </c>
    </row>
  </sheetData>
  <sortState ref="B5:D10">
    <sortCondition descending="1" ref="C5:C10"/>
  </sortState>
  <mergeCells count="1">
    <mergeCell ref="A1:E1"/>
  </mergeCells>
  <pageMargins left="0.7" right="0.7" top="0.75" bottom="0.75" header="0.3" footer="0.3"/>
  <pageSetup paperSize="9" orientation="portrait" r:id="rId1"/>
  <headerFooter>
    <oddFooter>&amp;R&amp;"Times New Roman,Normal"&amp;10 33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A29" zoomScaleNormal="100" workbookViewId="0">
      <selection activeCell="A49" sqref="A49:G96"/>
    </sheetView>
  </sheetViews>
  <sheetFormatPr baseColWidth="10" defaultRowHeight="15" x14ac:dyDescent="0.25"/>
  <cols>
    <col min="1" max="1" width="4.5703125" customWidth="1"/>
    <col min="2" max="2" width="21.7109375" customWidth="1"/>
    <col min="5" max="5" width="4.5703125" customWidth="1"/>
    <col min="6" max="6" width="21.7109375" customWidth="1"/>
  </cols>
  <sheetData>
    <row r="1" spans="1:7" ht="33" customHeight="1" thickTop="1" thickBot="1" x14ac:dyDescent="0.3">
      <c r="A1" s="204" t="s">
        <v>350</v>
      </c>
      <c r="B1" s="205"/>
      <c r="C1" s="205"/>
      <c r="D1" s="205"/>
      <c r="E1" s="205"/>
      <c r="F1" s="205"/>
      <c r="G1" s="206"/>
    </row>
    <row r="2" spans="1:7" ht="45" customHeight="1" thickTop="1" x14ac:dyDescent="0.25">
      <c r="A2" s="207" t="s">
        <v>402</v>
      </c>
      <c r="B2" s="208"/>
      <c r="C2" s="208"/>
      <c r="D2" s="208"/>
      <c r="E2" s="208"/>
      <c r="F2" s="208"/>
      <c r="G2" s="208"/>
    </row>
    <row r="3" spans="1:7" ht="3" hidden="1" customHeight="1" x14ac:dyDescent="0.25">
      <c r="A3" s="3" t="s">
        <v>400</v>
      </c>
      <c r="B3" s="3"/>
      <c r="C3" s="3"/>
      <c r="D3" s="3"/>
      <c r="E3" s="3"/>
      <c r="F3" s="3"/>
      <c r="G3" s="3"/>
    </row>
    <row r="4" spans="1:7" ht="25.5" x14ac:dyDescent="0.25">
      <c r="A4" s="9" t="s">
        <v>4</v>
      </c>
      <c r="B4" s="9" t="s">
        <v>245</v>
      </c>
      <c r="C4" s="9" t="s">
        <v>347</v>
      </c>
      <c r="D4" s="88"/>
      <c r="E4" s="9" t="s">
        <v>4</v>
      </c>
      <c r="F4" s="9" t="s">
        <v>245</v>
      </c>
      <c r="G4" s="9" t="s">
        <v>347</v>
      </c>
    </row>
    <row r="5" spans="1:7" x14ac:dyDescent="0.25">
      <c r="A5" s="6">
        <v>1</v>
      </c>
      <c r="B5" s="6" t="s">
        <v>61</v>
      </c>
      <c r="C5" s="17">
        <v>238</v>
      </c>
      <c r="D5" s="3"/>
      <c r="E5" s="6">
        <f>A46+1</f>
        <v>43</v>
      </c>
      <c r="F5" s="6" t="s">
        <v>110</v>
      </c>
      <c r="G5" s="17">
        <v>6</v>
      </c>
    </row>
    <row r="6" spans="1:7" x14ac:dyDescent="0.25">
      <c r="A6" s="6">
        <f>A5+1</f>
        <v>2</v>
      </c>
      <c r="B6" s="6" t="s">
        <v>109</v>
      </c>
      <c r="C6" s="17">
        <v>110</v>
      </c>
      <c r="D6" s="3"/>
      <c r="E6" s="6">
        <f>E5+1</f>
        <v>44</v>
      </c>
      <c r="F6" s="6" t="s">
        <v>103</v>
      </c>
      <c r="G6" s="17">
        <v>6</v>
      </c>
    </row>
    <row r="7" spans="1:7" x14ac:dyDescent="0.25">
      <c r="A7" s="6">
        <f t="shared" ref="A7:A46" si="0">A6+1</f>
        <v>3</v>
      </c>
      <c r="B7" s="6" t="s">
        <v>99</v>
      </c>
      <c r="C7" s="17">
        <v>101</v>
      </c>
      <c r="D7" s="3"/>
      <c r="E7" s="6">
        <f t="shared" ref="E7:E28" si="1">E6+1</f>
        <v>45</v>
      </c>
      <c r="F7" s="6" t="s">
        <v>261</v>
      </c>
      <c r="G7" s="17">
        <v>6</v>
      </c>
    </row>
    <row r="8" spans="1:7" x14ac:dyDescent="0.25">
      <c r="A8" s="6">
        <f t="shared" si="0"/>
        <v>4</v>
      </c>
      <c r="B8" s="6" t="s">
        <v>73</v>
      </c>
      <c r="C8" s="17">
        <v>93</v>
      </c>
      <c r="D8" s="3"/>
      <c r="E8" s="6">
        <f t="shared" si="1"/>
        <v>46</v>
      </c>
      <c r="F8" s="6" t="s">
        <v>112</v>
      </c>
      <c r="G8" s="17">
        <v>5</v>
      </c>
    </row>
    <row r="9" spans="1:7" x14ac:dyDescent="0.25">
      <c r="A9" s="6">
        <f t="shared" si="0"/>
        <v>5</v>
      </c>
      <c r="B9" s="6" t="s">
        <v>105</v>
      </c>
      <c r="C9" s="17">
        <v>66</v>
      </c>
      <c r="D9" s="3"/>
      <c r="E9" s="6">
        <f t="shared" si="1"/>
        <v>47</v>
      </c>
      <c r="F9" s="6" t="s">
        <v>65</v>
      </c>
      <c r="G9" s="17">
        <v>5</v>
      </c>
    </row>
    <row r="10" spans="1:7" x14ac:dyDescent="0.25">
      <c r="A10" s="6">
        <f t="shared" si="0"/>
        <v>6</v>
      </c>
      <c r="B10" s="6" t="s">
        <v>68</v>
      </c>
      <c r="C10" s="17">
        <v>56</v>
      </c>
      <c r="D10" s="3"/>
      <c r="E10" s="6">
        <f t="shared" si="1"/>
        <v>48</v>
      </c>
      <c r="F10" s="6" t="s">
        <v>233</v>
      </c>
      <c r="G10" s="17">
        <v>5</v>
      </c>
    </row>
    <row r="11" spans="1:7" x14ac:dyDescent="0.25">
      <c r="A11" s="6">
        <f t="shared" si="0"/>
        <v>7</v>
      </c>
      <c r="B11" s="6" t="s">
        <v>102</v>
      </c>
      <c r="C11" s="17">
        <v>53</v>
      </c>
      <c r="D11" s="3"/>
      <c r="E11" s="6">
        <f t="shared" si="1"/>
        <v>49</v>
      </c>
      <c r="F11" s="6" t="s">
        <v>104</v>
      </c>
      <c r="G11" s="17">
        <v>5</v>
      </c>
    </row>
    <row r="12" spans="1:7" x14ac:dyDescent="0.25">
      <c r="A12" s="6">
        <f t="shared" si="0"/>
        <v>8</v>
      </c>
      <c r="B12" s="6" t="s">
        <v>62</v>
      </c>
      <c r="C12" s="17">
        <v>48</v>
      </c>
      <c r="D12" s="3"/>
      <c r="E12" s="6">
        <f t="shared" si="1"/>
        <v>50</v>
      </c>
      <c r="F12" s="6" t="s">
        <v>74</v>
      </c>
      <c r="G12" s="17">
        <v>5</v>
      </c>
    </row>
    <row r="13" spans="1:7" x14ac:dyDescent="0.25">
      <c r="A13" s="6">
        <f t="shared" si="0"/>
        <v>9</v>
      </c>
      <c r="B13" s="6" t="s">
        <v>94</v>
      </c>
      <c r="C13" s="17">
        <v>47</v>
      </c>
      <c r="D13" s="3"/>
      <c r="E13" s="6">
        <f t="shared" si="1"/>
        <v>51</v>
      </c>
      <c r="F13" s="6" t="s">
        <v>268</v>
      </c>
      <c r="G13" s="17">
        <v>5</v>
      </c>
    </row>
    <row r="14" spans="1:7" x14ac:dyDescent="0.25">
      <c r="A14" s="6">
        <f t="shared" si="0"/>
        <v>10</v>
      </c>
      <c r="B14" s="6" t="s">
        <v>101</v>
      </c>
      <c r="C14" s="17">
        <v>41</v>
      </c>
      <c r="D14" s="3"/>
      <c r="E14" s="6">
        <f t="shared" si="1"/>
        <v>52</v>
      </c>
      <c r="F14" s="6" t="s">
        <v>292</v>
      </c>
      <c r="G14" s="17">
        <v>5</v>
      </c>
    </row>
    <row r="15" spans="1:7" x14ac:dyDescent="0.25">
      <c r="A15" s="6">
        <f t="shared" si="0"/>
        <v>11</v>
      </c>
      <c r="B15" s="6" t="s">
        <v>98</v>
      </c>
      <c r="C15" s="17">
        <v>37</v>
      </c>
      <c r="D15" s="3"/>
      <c r="E15" s="6">
        <f t="shared" si="1"/>
        <v>53</v>
      </c>
      <c r="F15" s="6" t="s">
        <v>144</v>
      </c>
      <c r="G15" s="17">
        <v>5</v>
      </c>
    </row>
    <row r="16" spans="1:7" x14ac:dyDescent="0.25">
      <c r="A16" s="6">
        <f t="shared" si="0"/>
        <v>12</v>
      </c>
      <c r="B16" s="6" t="s">
        <v>56</v>
      </c>
      <c r="C16" s="17">
        <v>35</v>
      </c>
      <c r="D16" s="3"/>
      <c r="E16" s="6">
        <f t="shared" si="1"/>
        <v>54</v>
      </c>
      <c r="F16" s="6" t="s">
        <v>75</v>
      </c>
      <c r="G16" s="17">
        <v>4</v>
      </c>
    </row>
    <row r="17" spans="1:7" x14ac:dyDescent="0.25">
      <c r="A17" s="6">
        <f t="shared" si="0"/>
        <v>13</v>
      </c>
      <c r="B17" s="6" t="s">
        <v>58</v>
      </c>
      <c r="C17" s="17">
        <v>32</v>
      </c>
      <c r="D17" s="3"/>
      <c r="E17" s="6">
        <f t="shared" si="1"/>
        <v>55</v>
      </c>
      <c r="F17" s="6" t="s">
        <v>107</v>
      </c>
      <c r="G17" s="17">
        <v>4</v>
      </c>
    </row>
    <row r="18" spans="1:7" x14ac:dyDescent="0.25">
      <c r="A18" s="6">
        <f t="shared" si="0"/>
        <v>14</v>
      </c>
      <c r="B18" s="6" t="s">
        <v>119</v>
      </c>
      <c r="C18" s="17">
        <v>31</v>
      </c>
      <c r="D18" s="3"/>
      <c r="E18" s="6">
        <f t="shared" si="1"/>
        <v>56</v>
      </c>
      <c r="F18" s="6" t="s">
        <v>132</v>
      </c>
      <c r="G18" s="17">
        <v>4</v>
      </c>
    </row>
    <row r="19" spans="1:7" x14ac:dyDescent="0.25">
      <c r="A19" s="6">
        <f t="shared" si="0"/>
        <v>15</v>
      </c>
      <c r="B19" s="6" t="s">
        <v>57</v>
      </c>
      <c r="C19" s="17">
        <v>29</v>
      </c>
      <c r="D19" s="3"/>
      <c r="E19" s="6">
        <f t="shared" si="1"/>
        <v>57</v>
      </c>
      <c r="F19" s="6" t="s">
        <v>310</v>
      </c>
      <c r="G19" s="17">
        <v>4</v>
      </c>
    </row>
    <row r="20" spans="1:7" x14ac:dyDescent="0.25">
      <c r="A20" s="6">
        <f t="shared" si="0"/>
        <v>16</v>
      </c>
      <c r="B20" s="6" t="s">
        <v>60</v>
      </c>
      <c r="C20" s="17">
        <v>27</v>
      </c>
      <c r="D20" s="3"/>
      <c r="E20" s="6">
        <f t="shared" si="1"/>
        <v>58</v>
      </c>
      <c r="F20" s="6" t="s">
        <v>282</v>
      </c>
      <c r="G20" s="17">
        <v>4</v>
      </c>
    </row>
    <row r="21" spans="1:7" x14ac:dyDescent="0.25">
      <c r="A21" s="6">
        <f t="shared" si="0"/>
        <v>17</v>
      </c>
      <c r="B21" s="6" t="s">
        <v>67</v>
      </c>
      <c r="C21" s="17">
        <v>25</v>
      </c>
      <c r="D21" s="3"/>
      <c r="E21" s="6">
        <f t="shared" si="1"/>
        <v>59</v>
      </c>
      <c r="F21" s="6" t="s">
        <v>141</v>
      </c>
      <c r="G21" s="17">
        <v>4</v>
      </c>
    </row>
    <row r="22" spans="1:7" x14ac:dyDescent="0.25">
      <c r="A22" s="6">
        <f t="shared" si="0"/>
        <v>18</v>
      </c>
      <c r="B22" s="6" t="s">
        <v>64</v>
      </c>
      <c r="C22" s="17">
        <v>24</v>
      </c>
      <c r="D22" s="3"/>
      <c r="E22" s="6">
        <f t="shared" si="1"/>
        <v>60</v>
      </c>
      <c r="F22" s="6" t="s">
        <v>348</v>
      </c>
      <c r="G22" s="17">
        <v>4</v>
      </c>
    </row>
    <row r="23" spans="1:7" x14ac:dyDescent="0.25">
      <c r="A23" s="6">
        <f t="shared" si="0"/>
        <v>19</v>
      </c>
      <c r="B23" s="6" t="s">
        <v>89</v>
      </c>
      <c r="C23" s="17">
        <v>24</v>
      </c>
      <c r="D23" s="3"/>
      <c r="E23" s="6">
        <f t="shared" si="1"/>
        <v>61</v>
      </c>
      <c r="F23" s="6" t="s">
        <v>161</v>
      </c>
      <c r="G23" s="17">
        <v>4</v>
      </c>
    </row>
    <row r="24" spans="1:7" x14ac:dyDescent="0.25">
      <c r="A24" s="6">
        <f t="shared" si="0"/>
        <v>20</v>
      </c>
      <c r="B24" s="6" t="s">
        <v>148</v>
      </c>
      <c r="C24" s="17">
        <v>22</v>
      </c>
      <c r="D24" s="3"/>
      <c r="E24" s="6">
        <f t="shared" si="1"/>
        <v>62</v>
      </c>
      <c r="F24" s="6" t="s">
        <v>96</v>
      </c>
      <c r="G24" s="17">
        <v>4</v>
      </c>
    </row>
    <row r="25" spans="1:7" x14ac:dyDescent="0.25">
      <c r="A25" s="6">
        <f t="shared" si="0"/>
        <v>21</v>
      </c>
      <c r="B25" s="6" t="s">
        <v>92</v>
      </c>
      <c r="C25" s="17">
        <v>19</v>
      </c>
      <c r="D25" s="3"/>
      <c r="E25" s="6">
        <f t="shared" si="1"/>
        <v>63</v>
      </c>
      <c r="F25" s="6" t="s">
        <v>77</v>
      </c>
      <c r="G25" s="17">
        <v>4</v>
      </c>
    </row>
    <row r="26" spans="1:7" x14ac:dyDescent="0.25">
      <c r="A26" s="6">
        <f t="shared" si="0"/>
        <v>22</v>
      </c>
      <c r="B26" s="6" t="s">
        <v>72</v>
      </c>
      <c r="C26" s="17">
        <v>17</v>
      </c>
      <c r="D26" s="3"/>
      <c r="E26" s="6">
        <f t="shared" si="1"/>
        <v>64</v>
      </c>
      <c r="F26" s="6" t="s">
        <v>239</v>
      </c>
      <c r="G26" s="17">
        <v>4</v>
      </c>
    </row>
    <row r="27" spans="1:7" x14ac:dyDescent="0.25">
      <c r="A27" s="6">
        <f t="shared" si="0"/>
        <v>23</v>
      </c>
      <c r="B27" s="6" t="s">
        <v>118</v>
      </c>
      <c r="C27" s="17">
        <v>17</v>
      </c>
      <c r="D27" s="3"/>
      <c r="E27" s="6">
        <f t="shared" si="1"/>
        <v>65</v>
      </c>
      <c r="F27" s="6" t="s">
        <v>139</v>
      </c>
      <c r="G27" s="17">
        <v>4</v>
      </c>
    </row>
    <row r="28" spans="1:7" x14ac:dyDescent="0.25">
      <c r="A28" s="6">
        <f t="shared" si="0"/>
        <v>24</v>
      </c>
      <c r="B28" s="6" t="s">
        <v>81</v>
      </c>
      <c r="C28" s="17">
        <v>16</v>
      </c>
      <c r="D28" s="3"/>
      <c r="E28" s="6">
        <f t="shared" si="1"/>
        <v>66</v>
      </c>
      <c r="F28" s="6" t="s">
        <v>93</v>
      </c>
      <c r="G28" s="17">
        <v>3</v>
      </c>
    </row>
    <row r="29" spans="1:7" x14ac:dyDescent="0.25">
      <c r="A29" s="6">
        <f t="shared" si="0"/>
        <v>25</v>
      </c>
      <c r="B29" s="6" t="s">
        <v>69</v>
      </c>
      <c r="C29" s="17">
        <v>15</v>
      </c>
      <c r="D29" s="3"/>
      <c r="E29" s="6">
        <f t="shared" ref="E29:E46" si="2">E28+1</f>
        <v>67</v>
      </c>
      <c r="F29" s="6" t="s">
        <v>115</v>
      </c>
      <c r="G29" s="17">
        <v>3</v>
      </c>
    </row>
    <row r="30" spans="1:7" x14ac:dyDescent="0.25">
      <c r="A30" s="6">
        <f t="shared" si="0"/>
        <v>26</v>
      </c>
      <c r="B30" s="6" t="s">
        <v>71</v>
      </c>
      <c r="C30" s="17">
        <v>15</v>
      </c>
      <c r="D30" s="3"/>
      <c r="E30" s="6">
        <f t="shared" si="2"/>
        <v>68</v>
      </c>
      <c r="F30" s="6" t="s">
        <v>106</v>
      </c>
      <c r="G30" s="17">
        <v>3</v>
      </c>
    </row>
    <row r="31" spans="1:7" x14ac:dyDescent="0.25">
      <c r="A31" s="6">
        <f t="shared" si="0"/>
        <v>27</v>
      </c>
      <c r="B31" s="6" t="s">
        <v>124</v>
      </c>
      <c r="C31" s="17">
        <v>13</v>
      </c>
      <c r="D31" s="3"/>
      <c r="E31" s="6">
        <f t="shared" si="2"/>
        <v>69</v>
      </c>
      <c r="F31" s="6" t="s">
        <v>113</v>
      </c>
      <c r="G31" s="17">
        <v>3</v>
      </c>
    </row>
    <row r="32" spans="1:7" x14ac:dyDescent="0.25">
      <c r="A32" s="6">
        <f t="shared" si="0"/>
        <v>28</v>
      </c>
      <c r="B32" s="6" t="s">
        <v>286</v>
      </c>
      <c r="C32" s="17">
        <v>12</v>
      </c>
      <c r="D32" s="3"/>
      <c r="E32" s="6">
        <f t="shared" si="2"/>
        <v>70</v>
      </c>
      <c r="F32" s="6" t="s">
        <v>274</v>
      </c>
      <c r="G32" s="17">
        <v>3</v>
      </c>
    </row>
    <row r="33" spans="1:12" x14ac:dyDescent="0.25">
      <c r="A33" s="6">
        <f t="shared" si="0"/>
        <v>29</v>
      </c>
      <c r="B33" s="6" t="s">
        <v>66</v>
      </c>
      <c r="C33" s="17">
        <v>11</v>
      </c>
      <c r="D33" s="3"/>
      <c r="E33" s="6">
        <f t="shared" si="2"/>
        <v>71</v>
      </c>
      <c r="F33" s="6" t="s">
        <v>137</v>
      </c>
      <c r="G33" s="17">
        <v>3</v>
      </c>
    </row>
    <row r="34" spans="1:12" x14ac:dyDescent="0.25">
      <c r="A34" s="6">
        <f t="shared" si="0"/>
        <v>30</v>
      </c>
      <c r="B34" s="6" t="s">
        <v>117</v>
      </c>
      <c r="C34" s="17">
        <v>10</v>
      </c>
      <c r="D34" s="3"/>
      <c r="E34" s="6">
        <f t="shared" si="2"/>
        <v>72</v>
      </c>
      <c r="F34" s="6" t="s">
        <v>79</v>
      </c>
      <c r="G34" s="17">
        <v>3</v>
      </c>
    </row>
    <row r="35" spans="1:12" x14ac:dyDescent="0.25">
      <c r="A35" s="6">
        <f t="shared" si="0"/>
        <v>31</v>
      </c>
      <c r="B35" s="6" t="s">
        <v>83</v>
      </c>
      <c r="C35" s="17">
        <v>9</v>
      </c>
      <c r="D35" s="3"/>
      <c r="E35" s="6">
        <f t="shared" si="2"/>
        <v>73</v>
      </c>
      <c r="F35" s="6" t="s">
        <v>76</v>
      </c>
      <c r="G35" s="17">
        <v>3</v>
      </c>
    </row>
    <row r="36" spans="1:12" x14ac:dyDescent="0.25">
      <c r="A36" s="6">
        <f t="shared" si="0"/>
        <v>32</v>
      </c>
      <c r="B36" s="6" t="s">
        <v>78</v>
      </c>
      <c r="C36" s="17">
        <v>9</v>
      </c>
      <c r="D36" s="3"/>
      <c r="E36" s="6">
        <f t="shared" si="2"/>
        <v>74</v>
      </c>
      <c r="F36" s="6" t="s">
        <v>90</v>
      </c>
      <c r="G36" s="17">
        <v>3</v>
      </c>
    </row>
    <row r="37" spans="1:12" x14ac:dyDescent="0.25">
      <c r="A37" s="6">
        <f t="shared" si="0"/>
        <v>33</v>
      </c>
      <c r="B37" s="6" t="s">
        <v>108</v>
      </c>
      <c r="C37" s="17">
        <v>8</v>
      </c>
      <c r="D37" s="3"/>
      <c r="E37" s="6">
        <f t="shared" si="2"/>
        <v>75</v>
      </c>
      <c r="F37" s="6" t="s">
        <v>153</v>
      </c>
      <c r="G37" s="17">
        <v>3</v>
      </c>
    </row>
    <row r="38" spans="1:12" ht="12" customHeight="1" x14ac:dyDescent="0.25">
      <c r="A38" s="6">
        <f t="shared" si="0"/>
        <v>34</v>
      </c>
      <c r="B38" s="6" t="s">
        <v>111</v>
      </c>
      <c r="C38" s="17">
        <v>8</v>
      </c>
      <c r="D38" s="3"/>
      <c r="E38" s="6">
        <f t="shared" si="2"/>
        <v>76</v>
      </c>
      <c r="F38" s="6" t="s">
        <v>236</v>
      </c>
      <c r="G38" s="17">
        <v>2</v>
      </c>
    </row>
    <row r="39" spans="1:12" ht="12" customHeight="1" x14ac:dyDescent="0.25">
      <c r="A39" s="6">
        <f t="shared" si="0"/>
        <v>35</v>
      </c>
      <c r="B39" s="6" t="s">
        <v>346</v>
      </c>
      <c r="C39" s="17">
        <v>8</v>
      </c>
      <c r="D39" s="3"/>
      <c r="E39" s="6">
        <f t="shared" si="2"/>
        <v>77</v>
      </c>
      <c r="F39" s="6" t="s">
        <v>349</v>
      </c>
      <c r="G39" s="17">
        <v>2</v>
      </c>
      <c r="J39" s="133"/>
      <c r="K39" s="133"/>
      <c r="L39" s="133"/>
    </row>
    <row r="40" spans="1:12" x14ac:dyDescent="0.25">
      <c r="A40" s="6">
        <f t="shared" si="0"/>
        <v>36</v>
      </c>
      <c r="B40" s="6" t="s">
        <v>85</v>
      </c>
      <c r="C40" s="17">
        <v>8</v>
      </c>
      <c r="D40" s="3"/>
      <c r="E40" s="6">
        <f t="shared" si="2"/>
        <v>78</v>
      </c>
      <c r="F40" s="6" t="s">
        <v>95</v>
      </c>
      <c r="G40" s="17">
        <v>2</v>
      </c>
    </row>
    <row r="41" spans="1:12" x14ac:dyDescent="0.25">
      <c r="A41" s="6">
        <f t="shared" si="0"/>
        <v>37</v>
      </c>
      <c r="B41" s="6" t="s">
        <v>70</v>
      </c>
      <c r="C41" s="17">
        <v>7</v>
      </c>
      <c r="D41" s="3"/>
      <c r="E41" s="6">
        <f t="shared" si="2"/>
        <v>79</v>
      </c>
      <c r="F41" s="6" t="s">
        <v>156</v>
      </c>
      <c r="G41" s="17">
        <v>2</v>
      </c>
    </row>
    <row r="42" spans="1:12" x14ac:dyDescent="0.25">
      <c r="A42" s="6">
        <f t="shared" si="0"/>
        <v>38</v>
      </c>
      <c r="B42" s="6" t="s">
        <v>231</v>
      </c>
      <c r="C42" s="17">
        <v>7</v>
      </c>
      <c r="D42" s="3"/>
      <c r="E42" s="6">
        <f t="shared" si="2"/>
        <v>80</v>
      </c>
      <c r="F42" s="6" t="s">
        <v>135</v>
      </c>
      <c r="G42" s="17">
        <v>2</v>
      </c>
    </row>
    <row r="43" spans="1:12" x14ac:dyDescent="0.25">
      <c r="A43" s="6">
        <f t="shared" si="0"/>
        <v>39</v>
      </c>
      <c r="B43" s="6" t="s">
        <v>281</v>
      </c>
      <c r="C43" s="17">
        <v>7</v>
      </c>
      <c r="D43" s="3"/>
      <c r="E43" s="6">
        <f t="shared" si="2"/>
        <v>81</v>
      </c>
      <c r="F43" s="6" t="s">
        <v>126</v>
      </c>
      <c r="G43" s="17">
        <v>2</v>
      </c>
    </row>
    <row r="44" spans="1:12" x14ac:dyDescent="0.25">
      <c r="A44" s="6">
        <f t="shared" si="0"/>
        <v>40</v>
      </c>
      <c r="B44" s="6" t="s">
        <v>284</v>
      </c>
      <c r="C44" s="17">
        <v>7</v>
      </c>
      <c r="D44" s="3"/>
      <c r="E44" s="6">
        <f t="shared" si="2"/>
        <v>82</v>
      </c>
      <c r="F44" s="6" t="s">
        <v>225</v>
      </c>
      <c r="G44" s="17">
        <v>2</v>
      </c>
    </row>
    <row r="45" spans="1:12" x14ac:dyDescent="0.25">
      <c r="A45" s="6">
        <f t="shared" si="0"/>
        <v>41</v>
      </c>
      <c r="B45" s="6" t="s">
        <v>63</v>
      </c>
      <c r="C45" s="17">
        <v>7</v>
      </c>
      <c r="D45" s="3"/>
      <c r="E45" s="6">
        <f t="shared" si="2"/>
        <v>83</v>
      </c>
      <c r="F45" s="6" t="s">
        <v>136</v>
      </c>
      <c r="G45" s="17">
        <v>2</v>
      </c>
    </row>
    <row r="46" spans="1:12" x14ac:dyDescent="0.25">
      <c r="A46" s="6">
        <f t="shared" si="0"/>
        <v>42</v>
      </c>
      <c r="B46" s="6" t="s">
        <v>91</v>
      </c>
      <c r="C46" s="17">
        <v>7</v>
      </c>
      <c r="D46" s="3"/>
      <c r="E46" s="6">
        <f t="shared" si="2"/>
        <v>84</v>
      </c>
      <c r="F46" s="6" t="s">
        <v>157</v>
      </c>
      <c r="G46" s="17">
        <v>2</v>
      </c>
    </row>
    <row r="47" spans="1:12" x14ac:dyDescent="0.25">
      <c r="D47" s="3"/>
      <c r="G47" s="112">
        <v>36</v>
      </c>
    </row>
    <row r="49" spans="1:3" ht="25.5" x14ac:dyDescent="0.25">
      <c r="A49" s="9" t="s">
        <v>4</v>
      </c>
      <c r="B49" s="9" t="s">
        <v>245</v>
      </c>
      <c r="C49" s="9" t="s">
        <v>347</v>
      </c>
    </row>
    <row r="50" spans="1:3" x14ac:dyDescent="0.25">
      <c r="A50" s="6">
        <f>E46+1</f>
        <v>85</v>
      </c>
      <c r="B50" s="6" t="s">
        <v>270</v>
      </c>
      <c r="C50" s="17">
        <v>2</v>
      </c>
    </row>
    <row r="51" spans="1:3" x14ac:dyDescent="0.25">
      <c r="A51" s="6">
        <f>A50+1</f>
        <v>86</v>
      </c>
      <c r="B51" s="6" t="s">
        <v>162</v>
      </c>
      <c r="C51" s="17">
        <v>2</v>
      </c>
    </row>
    <row r="52" spans="1:3" x14ac:dyDescent="0.25">
      <c r="A52" s="6">
        <f>A51+1</f>
        <v>87</v>
      </c>
      <c r="B52" s="6" t="s">
        <v>401</v>
      </c>
      <c r="C52" s="17">
        <v>1</v>
      </c>
    </row>
    <row r="53" spans="1:3" x14ac:dyDescent="0.25">
      <c r="A53" s="6">
        <f t="shared" ref="A53:A66" si="3">A52+1</f>
        <v>88</v>
      </c>
      <c r="B53" s="6" t="s">
        <v>121</v>
      </c>
      <c r="C53" s="17">
        <v>1</v>
      </c>
    </row>
    <row r="54" spans="1:3" x14ac:dyDescent="0.25">
      <c r="A54" s="6">
        <f t="shared" si="3"/>
        <v>89</v>
      </c>
      <c r="B54" s="6" t="s">
        <v>84</v>
      </c>
      <c r="C54" s="17">
        <v>1</v>
      </c>
    </row>
    <row r="55" spans="1:3" x14ac:dyDescent="0.25">
      <c r="A55" s="6">
        <f t="shared" si="3"/>
        <v>90</v>
      </c>
      <c r="B55" s="6" t="s">
        <v>250</v>
      </c>
      <c r="C55" s="17">
        <v>1</v>
      </c>
    </row>
    <row r="56" spans="1:3" x14ac:dyDescent="0.25">
      <c r="A56" s="6">
        <f t="shared" si="3"/>
        <v>91</v>
      </c>
      <c r="B56" s="6" t="s">
        <v>314</v>
      </c>
      <c r="C56" s="17">
        <v>1</v>
      </c>
    </row>
    <row r="57" spans="1:3" x14ac:dyDescent="0.25">
      <c r="A57" s="6">
        <f t="shared" si="3"/>
        <v>92</v>
      </c>
      <c r="B57" s="6" t="s">
        <v>232</v>
      </c>
      <c r="C57" s="17">
        <v>1</v>
      </c>
    </row>
    <row r="58" spans="1:3" x14ac:dyDescent="0.25">
      <c r="A58" s="6">
        <f t="shared" si="3"/>
        <v>93</v>
      </c>
      <c r="B58" s="6" t="s">
        <v>142</v>
      </c>
      <c r="C58" s="17">
        <v>1</v>
      </c>
    </row>
    <row r="59" spans="1:3" x14ac:dyDescent="0.25">
      <c r="A59" s="6">
        <f t="shared" si="3"/>
        <v>94</v>
      </c>
      <c r="B59" s="6" t="s">
        <v>158</v>
      </c>
      <c r="C59" s="17">
        <v>1</v>
      </c>
    </row>
    <row r="60" spans="1:3" x14ac:dyDescent="0.25">
      <c r="A60" s="6">
        <f t="shared" si="3"/>
        <v>95</v>
      </c>
      <c r="B60" s="6" t="s">
        <v>88</v>
      </c>
      <c r="C60" s="17">
        <v>1</v>
      </c>
    </row>
    <row r="61" spans="1:3" x14ac:dyDescent="0.25">
      <c r="A61" s="6">
        <f t="shared" si="3"/>
        <v>96</v>
      </c>
      <c r="B61" s="6" t="s">
        <v>316</v>
      </c>
      <c r="C61" s="17">
        <v>1</v>
      </c>
    </row>
    <row r="62" spans="1:3" x14ac:dyDescent="0.25">
      <c r="A62" s="6">
        <f t="shared" si="3"/>
        <v>97</v>
      </c>
      <c r="B62" s="6" t="s">
        <v>229</v>
      </c>
      <c r="C62" s="17">
        <v>1</v>
      </c>
    </row>
    <row r="63" spans="1:3" x14ac:dyDescent="0.25">
      <c r="A63" s="6">
        <f t="shared" si="3"/>
        <v>98</v>
      </c>
      <c r="B63" s="6" t="s">
        <v>160</v>
      </c>
      <c r="C63" s="17">
        <v>1</v>
      </c>
    </row>
    <row r="64" spans="1:3" x14ac:dyDescent="0.25">
      <c r="A64" s="6">
        <f t="shared" si="3"/>
        <v>99</v>
      </c>
      <c r="B64" s="6" t="s">
        <v>288</v>
      </c>
      <c r="C64" s="17">
        <v>1</v>
      </c>
    </row>
    <row r="65" spans="1:3" x14ac:dyDescent="0.25">
      <c r="A65" s="6">
        <f t="shared" si="3"/>
        <v>100</v>
      </c>
      <c r="B65" s="6" t="s">
        <v>318</v>
      </c>
      <c r="C65" s="17">
        <v>1</v>
      </c>
    </row>
    <row r="66" spans="1:3" x14ac:dyDescent="0.25">
      <c r="A66" s="6">
        <f t="shared" si="3"/>
        <v>101</v>
      </c>
      <c r="B66" s="6" t="s">
        <v>154</v>
      </c>
      <c r="C66" s="17">
        <v>1</v>
      </c>
    </row>
    <row r="67" spans="1:3" x14ac:dyDescent="0.25">
      <c r="A67" s="6"/>
      <c r="B67" s="36" t="s">
        <v>12</v>
      </c>
      <c r="C67" s="18">
        <v>1549</v>
      </c>
    </row>
    <row r="96" spans="7:7" x14ac:dyDescent="0.25">
      <c r="G96" s="112">
        <v>37</v>
      </c>
    </row>
  </sheetData>
  <sortState ref="B5:C105">
    <sortCondition descending="1" ref="C5:C105"/>
  </sortState>
  <mergeCells count="2">
    <mergeCell ref="A1:G1"/>
    <mergeCell ref="A2:G2"/>
  </mergeCells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topLeftCell="A17" zoomScaleNormal="100" workbookViewId="0">
      <selection activeCell="H30" sqref="H30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93" t="s">
        <v>351</v>
      </c>
      <c r="B1" s="172"/>
      <c r="C1" s="173"/>
      <c r="D1" s="86"/>
      <c r="E1" s="86"/>
      <c r="F1" s="86"/>
      <c r="G1" s="86"/>
    </row>
    <row r="2" spans="1:7" ht="28.5" customHeight="1" thickTop="1" x14ac:dyDescent="0.25">
      <c r="A2" s="185" t="s">
        <v>403</v>
      </c>
      <c r="B2" s="198"/>
      <c r="C2" s="198"/>
      <c r="D2" s="86"/>
      <c r="E2" s="86"/>
      <c r="F2" s="86"/>
      <c r="G2" s="86"/>
    </row>
    <row r="3" spans="1:7" ht="9" customHeight="1" x14ac:dyDescent="0.25"/>
    <row r="4" spans="1:7" ht="25.5" x14ac:dyDescent="0.25">
      <c r="A4" s="10" t="s">
        <v>164</v>
      </c>
      <c r="B4" s="9" t="s">
        <v>54</v>
      </c>
      <c r="C4" s="10" t="s">
        <v>18</v>
      </c>
    </row>
    <row r="5" spans="1:7" x14ac:dyDescent="0.25">
      <c r="A5" s="36" t="s">
        <v>165</v>
      </c>
      <c r="B5" s="18">
        <f>SUM(B6:B10)</f>
        <v>273</v>
      </c>
      <c r="C5" s="52">
        <f>B5/B22</f>
        <v>0.1762427372498386</v>
      </c>
    </row>
    <row r="6" spans="1:7" x14ac:dyDescent="0.25">
      <c r="A6" s="6" t="s">
        <v>166</v>
      </c>
      <c r="B6" s="17">
        <v>9</v>
      </c>
      <c r="C6" s="37">
        <f>B6/B22</f>
        <v>5.8102001291155583E-3</v>
      </c>
    </row>
    <row r="7" spans="1:7" x14ac:dyDescent="0.25">
      <c r="A7" s="6" t="s">
        <v>167</v>
      </c>
      <c r="B7" s="17">
        <v>23</v>
      </c>
      <c r="C7" s="37">
        <f>B7/B22</f>
        <v>1.4848289218850872E-2</v>
      </c>
    </row>
    <row r="8" spans="1:7" x14ac:dyDescent="0.25">
      <c r="A8" s="6" t="s">
        <v>168</v>
      </c>
      <c r="B8" s="17">
        <v>15</v>
      </c>
      <c r="C8" s="37">
        <f>B8/B22</f>
        <v>9.6836668818592632E-3</v>
      </c>
    </row>
    <row r="9" spans="1:7" x14ac:dyDescent="0.25">
      <c r="A9" s="6" t="s">
        <v>169</v>
      </c>
      <c r="B9" s="17">
        <v>181</v>
      </c>
      <c r="C9" s="37">
        <f>B9/B22</f>
        <v>0.11684958037443512</v>
      </c>
    </row>
    <row r="10" spans="1:7" x14ac:dyDescent="0.25">
      <c r="A10" s="6" t="s">
        <v>170</v>
      </c>
      <c r="B10" s="17">
        <v>45</v>
      </c>
      <c r="C10" s="37">
        <f>B10/B22</f>
        <v>2.9051000645577793E-2</v>
      </c>
    </row>
    <row r="11" spans="1:7" x14ac:dyDescent="0.25">
      <c r="A11" s="36" t="s">
        <v>171</v>
      </c>
      <c r="B11" s="18">
        <v>228</v>
      </c>
      <c r="C11" s="52">
        <f>B11/B22</f>
        <v>0.14719173660426083</v>
      </c>
    </row>
    <row r="12" spans="1:7" x14ac:dyDescent="0.25">
      <c r="A12" s="36" t="s">
        <v>172</v>
      </c>
      <c r="B12" s="18">
        <f>SUM(B13:B15)</f>
        <v>266</v>
      </c>
      <c r="C12" s="52">
        <f>B12/B22</f>
        <v>0.17172369270497095</v>
      </c>
    </row>
    <row r="13" spans="1:7" x14ac:dyDescent="0.25">
      <c r="A13" s="6" t="s">
        <v>173</v>
      </c>
      <c r="B13" s="17">
        <v>29</v>
      </c>
      <c r="C13" s="37">
        <f>B13/B22</f>
        <v>1.8721755971594579E-2</v>
      </c>
    </row>
    <row r="14" spans="1:7" x14ac:dyDescent="0.25">
      <c r="A14" s="6" t="s">
        <v>174</v>
      </c>
      <c r="B14" s="8">
        <v>80</v>
      </c>
      <c r="C14" s="37">
        <f>B14/B22</f>
        <v>5.1646223369916075E-2</v>
      </c>
    </row>
    <row r="15" spans="1:7" x14ac:dyDescent="0.25">
      <c r="A15" s="6" t="s">
        <v>175</v>
      </c>
      <c r="B15" s="17">
        <v>157</v>
      </c>
      <c r="C15" s="37">
        <f>B15/B22</f>
        <v>0.1013557133634603</v>
      </c>
    </row>
    <row r="16" spans="1:7" x14ac:dyDescent="0.25">
      <c r="A16" s="36" t="s">
        <v>176</v>
      </c>
      <c r="B16" s="7">
        <f>SUM(B17:B18)</f>
        <v>296</v>
      </c>
      <c r="C16" s="52">
        <f>B16/B22</f>
        <v>0.19109102646868947</v>
      </c>
    </row>
    <row r="17" spans="1:3" x14ac:dyDescent="0.25">
      <c r="A17" s="6" t="s">
        <v>177</v>
      </c>
      <c r="B17" s="17">
        <v>173</v>
      </c>
      <c r="C17" s="37">
        <f>B17/B22</f>
        <v>0.11168495803744351</v>
      </c>
    </row>
    <row r="18" spans="1:3" x14ac:dyDescent="0.25">
      <c r="A18" s="6" t="s">
        <v>178</v>
      </c>
      <c r="B18" s="17">
        <v>123</v>
      </c>
      <c r="C18" s="37">
        <f>B18/B22</f>
        <v>7.9406068431245966E-2</v>
      </c>
    </row>
    <row r="19" spans="1:3" x14ac:dyDescent="0.25">
      <c r="A19" s="36" t="s">
        <v>179</v>
      </c>
      <c r="B19" s="7">
        <v>59</v>
      </c>
      <c r="C19" s="52">
        <f>B19/B22</f>
        <v>3.8089089735313109E-2</v>
      </c>
    </row>
    <row r="20" spans="1:3" x14ac:dyDescent="0.25">
      <c r="A20" s="36" t="s">
        <v>241</v>
      </c>
      <c r="B20" s="18">
        <v>425</v>
      </c>
      <c r="C20" s="52">
        <f>B20/B22</f>
        <v>0.27437056165267915</v>
      </c>
    </row>
    <row r="21" spans="1:3" x14ac:dyDescent="0.25">
      <c r="A21" s="36" t="s">
        <v>180</v>
      </c>
      <c r="B21" s="18">
        <v>2</v>
      </c>
      <c r="C21" s="52">
        <f>B21/B22</f>
        <v>1.2911555842479018E-3</v>
      </c>
    </row>
    <row r="22" spans="1:3" x14ac:dyDescent="0.25">
      <c r="A22" s="36" t="s">
        <v>19</v>
      </c>
      <c r="B22" s="18">
        <f>B5+B11+B12+B16+B19+B20+B21</f>
        <v>1549</v>
      </c>
      <c r="C22" s="52">
        <f>+C5+C11+C12+C16+C19+C20</f>
        <v>0.99870884441575214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Footer>&amp;R&amp;"Times New Roman,Normal"&amp;10 38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topLeftCell="A11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18.7109375" customWidth="1"/>
    <col min="3" max="3" width="11.28515625" customWidth="1"/>
    <col min="4" max="4" width="2.42578125" customWidth="1"/>
    <col min="5" max="5" width="2.85546875" customWidth="1"/>
    <col min="6" max="6" width="18.7109375" customWidth="1"/>
    <col min="7" max="7" width="11.28515625" customWidth="1"/>
  </cols>
  <sheetData>
    <row r="1" spans="1:8" ht="33" customHeight="1" thickTop="1" thickBot="1" x14ac:dyDescent="0.3">
      <c r="A1" s="193" t="s">
        <v>424</v>
      </c>
      <c r="B1" s="172"/>
      <c r="C1" s="172"/>
      <c r="D1" s="172"/>
      <c r="E1" s="172"/>
      <c r="F1" s="172"/>
      <c r="G1" s="172"/>
      <c r="H1" s="173"/>
    </row>
    <row r="2" spans="1:8" ht="32.25" customHeight="1" thickTop="1" x14ac:dyDescent="0.25">
      <c r="A2" s="209" t="s">
        <v>422</v>
      </c>
      <c r="B2" s="210"/>
      <c r="C2" s="210"/>
      <c r="D2" s="210"/>
      <c r="E2" s="210"/>
      <c r="F2" s="210"/>
      <c r="G2" s="210"/>
      <c r="H2" s="210"/>
    </row>
    <row r="3" spans="1:8" ht="14.25" customHeight="1" x14ac:dyDescent="0.25">
      <c r="A3" s="145"/>
      <c r="B3" s="47"/>
      <c r="C3" s="47"/>
      <c r="D3" s="47"/>
      <c r="E3" s="47"/>
      <c r="F3" s="47"/>
      <c r="G3" s="146"/>
    </row>
    <row r="5" spans="1:8" ht="24" x14ac:dyDescent="0.25">
      <c r="A5" s="20" t="s">
        <v>4</v>
      </c>
      <c r="B5" s="20" t="s">
        <v>55</v>
      </c>
      <c r="C5" s="21" t="s">
        <v>347</v>
      </c>
      <c r="E5" s="20" t="s">
        <v>4</v>
      </c>
      <c r="F5" s="20" t="s">
        <v>55</v>
      </c>
      <c r="G5" s="21" t="s">
        <v>347</v>
      </c>
    </row>
    <row r="6" spans="1:8" x14ac:dyDescent="0.25">
      <c r="A6" s="15">
        <v>1</v>
      </c>
      <c r="B6" s="12" t="s">
        <v>72</v>
      </c>
      <c r="C6" s="16">
        <v>18</v>
      </c>
      <c r="E6" s="15">
        <f>A23+1</f>
        <v>19</v>
      </c>
      <c r="F6" s="12" t="s">
        <v>65</v>
      </c>
      <c r="G6" s="16">
        <v>2</v>
      </c>
    </row>
    <row r="7" spans="1:8" x14ac:dyDescent="0.25">
      <c r="A7" s="15">
        <f t="shared" ref="A7:A23" si="0">A6+1</f>
        <v>2</v>
      </c>
      <c r="B7" s="60" t="s">
        <v>99</v>
      </c>
      <c r="C7" s="15">
        <v>16</v>
      </c>
      <c r="E7" s="15">
        <f t="shared" ref="E7:E16" si="1">E6+1</f>
        <v>20</v>
      </c>
      <c r="F7" s="12" t="s">
        <v>261</v>
      </c>
      <c r="G7" s="16">
        <v>2</v>
      </c>
    </row>
    <row r="8" spans="1:8" x14ac:dyDescent="0.25">
      <c r="A8" s="15">
        <f t="shared" si="0"/>
        <v>3</v>
      </c>
      <c r="B8" s="60" t="s">
        <v>105</v>
      </c>
      <c r="C8" s="15">
        <v>16</v>
      </c>
      <c r="E8" s="15">
        <f t="shared" si="1"/>
        <v>21</v>
      </c>
      <c r="F8" s="12" t="s">
        <v>141</v>
      </c>
      <c r="G8" s="16">
        <v>2</v>
      </c>
    </row>
    <row r="9" spans="1:8" x14ac:dyDescent="0.25">
      <c r="A9" s="15">
        <f t="shared" si="0"/>
        <v>4</v>
      </c>
      <c r="B9" s="12" t="s">
        <v>81</v>
      </c>
      <c r="C9" s="16">
        <v>11</v>
      </c>
      <c r="E9" s="15">
        <f t="shared" si="1"/>
        <v>22</v>
      </c>
      <c r="F9" s="12" t="s">
        <v>346</v>
      </c>
      <c r="G9" s="16">
        <v>2</v>
      </c>
    </row>
    <row r="10" spans="1:8" x14ac:dyDescent="0.25">
      <c r="A10" s="15">
        <f t="shared" si="0"/>
        <v>5</v>
      </c>
      <c r="B10" s="60" t="s">
        <v>92</v>
      </c>
      <c r="C10" s="15">
        <v>10</v>
      </c>
      <c r="E10" s="15">
        <f t="shared" si="1"/>
        <v>23</v>
      </c>
      <c r="F10" s="12" t="s">
        <v>236</v>
      </c>
      <c r="G10" s="16">
        <v>1</v>
      </c>
    </row>
    <row r="11" spans="1:8" x14ac:dyDescent="0.25">
      <c r="A11" s="15">
        <f t="shared" si="0"/>
        <v>6</v>
      </c>
      <c r="B11" s="60" t="s">
        <v>73</v>
      </c>
      <c r="C11" s="15">
        <v>7</v>
      </c>
      <c r="E11" s="15">
        <f t="shared" si="1"/>
        <v>24</v>
      </c>
      <c r="F11" s="12" t="s">
        <v>148</v>
      </c>
      <c r="G11" s="16">
        <v>1</v>
      </c>
    </row>
    <row r="12" spans="1:8" x14ac:dyDescent="0.25">
      <c r="A12" s="15">
        <f t="shared" si="0"/>
        <v>7</v>
      </c>
      <c r="B12" s="22" t="s">
        <v>137</v>
      </c>
      <c r="C12" s="24">
        <v>6</v>
      </c>
      <c r="E12" s="15">
        <f t="shared" si="1"/>
        <v>25</v>
      </c>
      <c r="F12" s="12" t="s">
        <v>289</v>
      </c>
      <c r="G12" s="16">
        <v>1</v>
      </c>
    </row>
    <row r="13" spans="1:8" x14ac:dyDescent="0.25">
      <c r="A13" s="15">
        <f t="shared" si="0"/>
        <v>8</v>
      </c>
      <c r="B13" s="12" t="s">
        <v>102</v>
      </c>
      <c r="C13" s="16">
        <v>5</v>
      </c>
      <c r="E13" s="15">
        <f t="shared" si="1"/>
        <v>26</v>
      </c>
      <c r="F13" s="12" t="s">
        <v>94</v>
      </c>
      <c r="G13" s="16">
        <v>1</v>
      </c>
    </row>
    <row r="14" spans="1:8" x14ac:dyDescent="0.25">
      <c r="A14" s="15">
        <f t="shared" si="0"/>
        <v>9</v>
      </c>
      <c r="B14" s="12" t="s">
        <v>71</v>
      </c>
      <c r="C14" s="16">
        <v>4</v>
      </c>
      <c r="E14" s="15">
        <f t="shared" si="1"/>
        <v>27</v>
      </c>
      <c r="F14" s="22" t="s">
        <v>62</v>
      </c>
      <c r="G14" s="24">
        <v>1</v>
      </c>
    </row>
    <row r="15" spans="1:8" x14ac:dyDescent="0.25">
      <c r="A15" s="15">
        <f t="shared" si="0"/>
        <v>10</v>
      </c>
      <c r="B15" s="12" t="s">
        <v>181</v>
      </c>
      <c r="C15" s="16">
        <v>4</v>
      </c>
      <c r="E15" s="15">
        <f t="shared" si="1"/>
        <v>28</v>
      </c>
      <c r="F15" s="12" t="s">
        <v>103</v>
      </c>
      <c r="G15" s="16">
        <v>1</v>
      </c>
    </row>
    <row r="16" spans="1:8" x14ac:dyDescent="0.25">
      <c r="A16" s="15">
        <f t="shared" si="0"/>
        <v>11</v>
      </c>
      <c r="B16" s="22" t="s">
        <v>111</v>
      </c>
      <c r="C16" s="16">
        <v>4</v>
      </c>
      <c r="E16" s="15">
        <f t="shared" si="1"/>
        <v>29</v>
      </c>
      <c r="F16" s="12" t="s">
        <v>58</v>
      </c>
      <c r="G16" s="16">
        <v>1</v>
      </c>
    </row>
    <row r="17" spans="1:7" x14ac:dyDescent="0.25">
      <c r="A17" s="15">
        <f t="shared" si="0"/>
        <v>12</v>
      </c>
      <c r="B17" s="60" t="s">
        <v>74</v>
      </c>
      <c r="C17" s="15">
        <v>4</v>
      </c>
      <c r="E17" s="15">
        <f t="shared" ref="E17:E22" si="2">E16+1</f>
        <v>30</v>
      </c>
      <c r="F17" s="12" t="s">
        <v>140</v>
      </c>
      <c r="G17" s="16">
        <v>1</v>
      </c>
    </row>
    <row r="18" spans="1:7" x14ac:dyDescent="0.25">
      <c r="A18" s="15">
        <f t="shared" si="0"/>
        <v>13</v>
      </c>
      <c r="B18" s="60" t="s">
        <v>124</v>
      </c>
      <c r="C18" s="15">
        <v>3</v>
      </c>
      <c r="E18" s="15">
        <f t="shared" si="2"/>
        <v>31</v>
      </c>
      <c r="F18" s="60" t="s">
        <v>225</v>
      </c>
      <c r="G18" s="15">
        <v>1</v>
      </c>
    </row>
    <row r="19" spans="1:7" x14ac:dyDescent="0.25">
      <c r="A19" s="15">
        <f t="shared" si="0"/>
        <v>14</v>
      </c>
      <c r="B19" s="60" t="s">
        <v>68</v>
      </c>
      <c r="C19" s="15">
        <v>3</v>
      </c>
      <c r="E19" s="15">
        <f t="shared" si="2"/>
        <v>32</v>
      </c>
      <c r="F19" s="60" t="s">
        <v>421</v>
      </c>
      <c r="G19" s="15">
        <v>1</v>
      </c>
    </row>
    <row r="20" spans="1:7" x14ac:dyDescent="0.25">
      <c r="A20" s="15">
        <f t="shared" si="0"/>
        <v>15</v>
      </c>
      <c r="B20" s="60" t="s">
        <v>153</v>
      </c>
      <c r="C20" s="15">
        <v>3</v>
      </c>
      <c r="E20" s="15">
        <f t="shared" si="2"/>
        <v>33</v>
      </c>
      <c r="F20" s="60" t="s">
        <v>157</v>
      </c>
      <c r="G20" s="15">
        <v>1</v>
      </c>
    </row>
    <row r="21" spans="1:7" x14ac:dyDescent="0.25">
      <c r="A21" s="15">
        <f t="shared" si="0"/>
        <v>16</v>
      </c>
      <c r="B21" s="60" t="s">
        <v>101</v>
      </c>
      <c r="C21" s="15">
        <v>3</v>
      </c>
      <c r="E21" s="15">
        <f t="shared" si="2"/>
        <v>34</v>
      </c>
      <c r="F21" s="60" t="s">
        <v>239</v>
      </c>
      <c r="G21" s="15">
        <v>1</v>
      </c>
    </row>
    <row r="22" spans="1:7" x14ac:dyDescent="0.25">
      <c r="A22" s="15">
        <f t="shared" si="0"/>
        <v>17</v>
      </c>
      <c r="B22" s="12" t="s">
        <v>67</v>
      </c>
      <c r="C22" s="16">
        <v>2</v>
      </c>
      <c r="E22" s="15">
        <f t="shared" si="2"/>
        <v>35</v>
      </c>
      <c r="F22" s="60" t="s">
        <v>131</v>
      </c>
      <c r="G22" s="15">
        <v>1</v>
      </c>
    </row>
    <row r="23" spans="1:7" x14ac:dyDescent="0.25">
      <c r="A23" s="15">
        <f t="shared" si="0"/>
        <v>18</v>
      </c>
      <c r="B23" s="12" t="s">
        <v>345</v>
      </c>
      <c r="C23" s="16">
        <v>2</v>
      </c>
      <c r="E23" s="15"/>
      <c r="F23" s="113" t="s">
        <v>12</v>
      </c>
      <c r="G23" s="44">
        <v>142</v>
      </c>
    </row>
  </sheetData>
  <sortState ref="B5:C39">
    <sortCondition descending="1" ref="C5:C39"/>
  </sortState>
  <mergeCells count="2">
    <mergeCell ref="A1:H1"/>
    <mergeCell ref="A2:H2"/>
  </mergeCells>
  <pageMargins left="0.7" right="0.7" top="0.75" bottom="0.75" header="0.3" footer="0.3"/>
  <pageSetup paperSize="9" orientation="portrait" r:id="rId1"/>
  <headerFooter>
    <oddFooter>&amp;R&amp;"Times New Roman,Normal"&amp;10 39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A29" workbookViewId="0">
      <selection activeCell="A49" sqref="A49:G95"/>
    </sheetView>
  </sheetViews>
  <sheetFormatPr baseColWidth="10" defaultRowHeight="15" x14ac:dyDescent="0.25"/>
  <cols>
    <col min="1" max="1" width="3.42578125" customWidth="1"/>
    <col min="2" max="2" width="25" customWidth="1"/>
    <col min="4" max="4" width="4.7109375" customWidth="1"/>
    <col min="5" max="5" width="3.7109375" customWidth="1"/>
    <col min="6" max="6" width="25" customWidth="1"/>
  </cols>
  <sheetData>
    <row r="1" spans="1:9" ht="33" customHeight="1" thickTop="1" thickBot="1" x14ac:dyDescent="0.3">
      <c r="A1" s="193" t="s">
        <v>260</v>
      </c>
      <c r="B1" s="172"/>
      <c r="C1" s="172"/>
      <c r="D1" s="172"/>
      <c r="E1" s="172"/>
      <c r="F1" s="172"/>
      <c r="G1" s="173"/>
      <c r="H1" s="65"/>
      <c r="I1" s="65"/>
    </row>
    <row r="2" spans="1:9" ht="28.5" customHeight="1" thickTop="1" x14ac:dyDescent="0.25">
      <c r="A2" s="185" t="s">
        <v>405</v>
      </c>
      <c r="B2" s="198"/>
      <c r="C2" s="198"/>
      <c r="D2" s="198"/>
      <c r="E2" s="198"/>
      <c r="F2" s="198"/>
      <c r="G2" s="198"/>
    </row>
    <row r="4" spans="1:9" ht="22.5" x14ac:dyDescent="0.25">
      <c r="A4" s="25" t="s">
        <v>4</v>
      </c>
      <c r="B4" s="25" t="s">
        <v>100</v>
      </c>
      <c r="C4" s="26" t="s">
        <v>54</v>
      </c>
      <c r="E4" s="25" t="s">
        <v>4</v>
      </c>
      <c r="F4" s="25" t="s">
        <v>100</v>
      </c>
      <c r="G4" s="26" t="s">
        <v>54</v>
      </c>
    </row>
    <row r="5" spans="1:9" x14ac:dyDescent="0.25">
      <c r="A5" s="76">
        <v>1</v>
      </c>
      <c r="B5" s="28" t="s">
        <v>59</v>
      </c>
      <c r="C5" s="27">
        <v>67</v>
      </c>
      <c r="E5" s="76">
        <f>A45+1</f>
        <v>42</v>
      </c>
      <c r="F5" s="28" t="s">
        <v>78</v>
      </c>
      <c r="G5" s="27">
        <v>7</v>
      </c>
    </row>
    <row r="6" spans="1:9" x14ac:dyDescent="0.25">
      <c r="A6" s="76">
        <f>A5+1</f>
        <v>2</v>
      </c>
      <c r="B6" s="74" t="s">
        <v>134</v>
      </c>
      <c r="C6" s="75">
        <v>43</v>
      </c>
      <c r="E6" s="76">
        <f t="shared" ref="E6:E45" si="0">E5+1</f>
        <v>43</v>
      </c>
      <c r="F6" s="28" t="s">
        <v>79</v>
      </c>
      <c r="G6" s="29">
        <v>7</v>
      </c>
    </row>
    <row r="7" spans="1:9" x14ac:dyDescent="0.25">
      <c r="A7" s="76">
        <f t="shared" ref="A7:A45" si="1">A6+1</f>
        <v>3</v>
      </c>
      <c r="B7" s="28" t="s">
        <v>58</v>
      </c>
      <c r="C7" s="27">
        <v>40</v>
      </c>
      <c r="E7" s="76">
        <f t="shared" si="0"/>
        <v>44</v>
      </c>
      <c r="F7" s="28" t="s">
        <v>123</v>
      </c>
      <c r="G7" s="27">
        <v>7</v>
      </c>
    </row>
    <row r="8" spans="1:9" x14ac:dyDescent="0.25">
      <c r="A8" s="76">
        <f t="shared" si="1"/>
        <v>4</v>
      </c>
      <c r="B8" s="74" t="s">
        <v>102</v>
      </c>
      <c r="C8" s="75">
        <v>26</v>
      </c>
      <c r="E8" s="76">
        <f t="shared" si="0"/>
        <v>45</v>
      </c>
      <c r="F8" s="28" t="s">
        <v>286</v>
      </c>
      <c r="G8" s="27">
        <v>7</v>
      </c>
    </row>
    <row r="9" spans="1:9" x14ac:dyDescent="0.25">
      <c r="A9" s="76">
        <f t="shared" si="1"/>
        <v>5</v>
      </c>
      <c r="B9" s="28" t="s">
        <v>110</v>
      </c>
      <c r="C9" s="27">
        <v>21</v>
      </c>
      <c r="E9" s="76">
        <f t="shared" si="0"/>
        <v>46</v>
      </c>
      <c r="F9" s="28" t="s">
        <v>93</v>
      </c>
      <c r="G9" s="27">
        <v>6</v>
      </c>
    </row>
    <row r="10" spans="1:9" x14ac:dyDescent="0.25">
      <c r="A10" s="76">
        <f t="shared" si="1"/>
        <v>6</v>
      </c>
      <c r="B10" s="74" t="s">
        <v>261</v>
      </c>
      <c r="C10" s="75">
        <v>21</v>
      </c>
      <c r="E10" s="76">
        <f t="shared" si="0"/>
        <v>47</v>
      </c>
      <c r="F10" s="28" t="s">
        <v>272</v>
      </c>
      <c r="G10" s="27">
        <v>6</v>
      </c>
    </row>
    <row r="11" spans="1:9" x14ac:dyDescent="0.25">
      <c r="A11" s="76">
        <f t="shared" si="1"/>
        <v>7</v>
      </c>
      <c r="B11" s="28" t="s">
        <v>157</v>
      </c>
      <c r="C11" s="27">
        <v>19</v>
      </c>
      <c r="E11" s="76">
        <f t="shared" si="0"/>
        <v>48</v>
      </c>
      <c r="F11" s="28" t="s">
        <v>112</v>
      </c>
      <c r="G11" s="27">
        <v>6</v>
      </c>
    </row>
    <row r="12" spans="1:9" x14ac:dyDescent="0.25">
      <c r="A12" s="76">
        <f t="shared" si="1"/>
        <v>8</v>
      </c>
      <c r="B12" s="28" t="s">
        <v>73</v>
      </c>
      <c r="C12" s="29">
        <v>19</v>
      </c>
      <c r="E12" s="76">
        <f t="shared" si="0"/>
        <v>49</v>
      </c>
      <c r="F12" s="28" t="s">
        <v>145</v>
      </c>
      <c r="G12" s="27">
        <v>6</v>
      </c>
    </row>
    <row r="13" spans="1:9" x14ac:dyDescent="0.25">
      <c r="A13" s="76">
        <f t="shared" si="1"/>
        <v>9</v>
      </c>
      <c r="B13" s="28" t="s">
        <v>99</v>
      </c>
      <c r="C13" s="27">
        <v>18</v>
      </c>
      <c r="E13" s="76">
        <f t="shared" si="0"/>
        <v>50</v>
      </c>
      <c r="F13" s="28" t="s">
        <v>137</v>
      </c>
      <c r="G13" s="29">
        <v>6</v>
      </c>
    </row>
    <row r="14" spans="1:9" x14ac:dyDescent="0.25">
      <c r="A14" s="76">
        <f t="shared" si="1"/>
        <v>10</v>
      </c>
      <c r="B14" s="28" t="s">
        <v>101</v>
      </c>
      <c r="C14" s="29">
        <v>18</v>
      </c>
      <c r="E14" s="76">
        <f t="shared" si="0"/>
        <v>51</v>
      </c>
      <c r="F14" s="28" t="s">
        <v>68</v>
      </c>
      <c r="G14" s="27">
        <v>6</v>
      </c>
    </row>
    <row r="15" spans="1:9" x14ac:dyDescent="0.25">
      <c r="A15" s="76">
        <f t="shared" si="1"/>
        <v>11</v>
      </c>
      <c r="B15" s="28" t="s">
        <v>71</v>
      </c>
      <c r="C15" s="29">
        <v>16</v>
      </c>
      <c r="E15" s="76">
        <f t="shared" si="0"/>
        <v>52</v>
      </c>
      <c r="F15" s="28" t="s">
        <v>64</v>
      </c>
      <c r="G15" s="29">
        <v>6</v>
      </c>
    </row>
    <row r="16" spans="1:9" x14ac:dyDescent="0.25">
      <c r="A16" s="76">
        <f t="shared" si="1"/>
        <v>12</v>
      </c>
      <c r="B16" s="28" t="s">
        <v>275</v>
      </c>
      <c r="C16" s="27">
        <v>16</v>
      </c>
      <c r="E16" s="76">
        <f t="shared" si="0"/>
        <v>53</v>
      </c>
      <c r="F16" s="28" t="s">
        <v>63</v>
      </c>
      <c r="G16" s="27">
        <v>6</v>
      </c>
    </row>
    <row r="17" spans="1:7" x14ac:dyDescent="0.25">
      <c r="A17" s="76">
        <f t="shared" si="1"/>
        <v>13</v>
      </c>
      <c r="B17" s="28" t="s">
        <v>98</v>
      </c>
      <c r="C17" s="27">
        <v>16</v>
      </c>
      <c r="E17" s="76">
        <f t="shared" si="0"/>
        <v>54</v>
      </c>
      <c r="F17" s="28" t="s">
        <v>80</v>
      </c>
      <c r="G17" s="27">
        <v>6</v>
      </c>
    </row>
    <row r="18" spans="1:7" x14ac:dyDescent="0.25">
      <c r="A18" s="76">
        <f t="shared" si="1"/>
        <v>14</v>
      </c>
      <c r="B18" s="28" t="s">
        <v>105</v>
      </c>
      <c r="C18" s="27">
        <v>16</v>
      </c>
      <c r="E18" s="76">
        <f t="shared" si="0"/>
        <v>55</v>
      </c>
      <c r="F18" s="28" t="s">
        <v>89</v>
      </c>
      <c r="G18" s="27">
        <v>6</v>
      </c>
    </row>
    <row r="19" spans="1:7" x14ac:dyDescent="0.25">
      <c r="A19" s="76">
        <f t="shared" si="1"/>
        <v>15</v>
      </c>
      <c r="B19" s="28" t="s">
        <v>61</v>
      </c>
      <c r="C19" s="27">
        <v>15</v>
      </c>
      <c r="E19" s="76">
        <f t="shared" si="0"/>
        <v>56</v>
      </c>
      <c r="F19" s="28" t="s">
        <v>92</v>
      </c>
      <c r="G19" s="27">
        <v>6</v>
      </c>
    </row>
    <row r="20" spans="1:7" x14ac:dyDescent="0.25">
      <c r="A20" s="76">
        <f t="shared" si="1"/>
        <v>16</v>
      </c>
      <c r="B20" s="28" t="s">
        <v>69</v>
      </c>
      <c r="C20" s="27">
        <v>15</v>
      </c>
      <c r="E20" s="76">
        <f t="shared" si="0"/>
        <v>57</v>
      </c>
      <c r="F20" s="28" t="s">
        <v>125</v>
      </c>
      <c r="G20" s="27">
        <v>5</v>
      </c>
    </row>
    <row r="21" spans="1:7" x14ac:dyDescent="0.25">
      <c r="A21" s="76">
        <f t="shared" si="1"/>
        <v>17</v>
      </c>
      <c r="B21" s="74" t="s">
        <v>111</v>
      </c>
      <c r="C21" s="75">
        <v>15</v>
      </c>
      <c r="E21" s="76">
        <f t="shared" si="0"/>
        <v>58</v>
      </c>
      <c r="F21" s="28" t="s">
        <v>274</v>
      </c>
      <c r="G21" s="27">
        <v>5</v>
      </c>
    </row>
    <row r="22" spans="1:7" x14ac:dyDescent="0.25">
      <c r="A22" s="76">
        <f t="shared" si="1"/>
        <v>18</v>
      </c>
      <c r="B22" s="28" t="s">
        <v>108</v>
      </c>
      <c r="C22" s="27">
        <v>14</v>
      </c>
      <c r="E22" s="76">
        <f t="shared" si="0"/>
        <v>59</v>
      </c>
      <c r="F22" s="28" t="s">
        <v>119</v>
      </c>
      <c r="G22" s="27">
        <v>5</v>
      </c>
    </row>
    <row r="23" spans="1:7" x14ac:dyDescent="0.25">
      <c r="A23" s="76">
        <f t="shared" si="1"/>
        <v>19</v>
      </c>
      <c r="B23" s="28" t="s">
        <v>113</v>
      </c>
      <c r="C23" s="27">
        <v>14</v>
      </c>
      <c r="E23" s="76">
        <f t="shared" si="0"/>
        <v>60</v>
      </c>
      <c r="F23" s="28" t="s">
        <v>57</v>
      </c>
      <c r="G23" s="27">
        <v>5</v>
      </c>
    </row>
    <row r="24" spans="1:7" x14ac:dyDescent="0.25">
      <c r="A24" s="76">
        <f t="shared" si="1"/>
        <v>20</v>
      </c>
      <c r="B24" s="28" t="s">
        <v>109</v>
      </c>
      <c r="C24" s="27">
        <v>14</v>
      </c>
      <c r="E24" s="76">
        <f t="shared" si="0"/>
        <v>61</v>
      </c>
      <c r="F24" s="28" t="s">
        <v>83</v>
      </c>
      <c r="G24" s="29">
        <v>5</v>
      </c>
    </row>
    <row r="25" spans="1:7" x14ac:dyDescent="0.25">
      <c r="A25" s="76">
        <f t="shared" si="1"/>
        <v>21</v>
      </c>
      <c r="B25" s="28" t="s">
        <v>91</v>
      </c>
      <c r="C25" s="29">
        <v>14</v>
      </c>
      <c r="E25" s="76">
        <f t="shared" si="0"/>
        <v>62</v>
      </c>
      <c r="F25" s="28" t="s">
        <v>129</v>
      </c>
      <c r="G25" s="27">
        <v>5</v>
      </c>
    </row>
    <row r="26" spans="1:7" x14ac:dyDescent="0.25">
      <c r="A26" s="76">
        <f t="shared" si="1"/>
        <v>22</v>
      </c>
      <c r="B26" s="28" t="s">
        <v>56</v>
      </c>
      <c r="C26" s="27">
        <v>13</v>
      </c>
      <c r="E26" s="76">
        <f t="shared" si="0"/>
        <v>63</v>
      </c>
      <c r="F26" s="28" t="s">
        <v>126</v>
      </c>
      <c r="G26" s="29">
        <v>5</v>
      </c>
    </row>
    <row r="27" spans="1:7" x14ac:dyDescent="0.25">
      <c r="A27" s="76">
        <f t="shared" si="1"/>
        <v>23</v>
      </c>
      <c r="B27" s="28" t="s">
        <v>62</v>
      </c>
      <c r="C27" s="27">
        <v>13</v>
      </c>
      <c r="E27" s="76">
        <f t="shared" si="0"/>
        <v>64</v>
      </c>
      <c r="F27" s="28" t="s">
        <v>87</v>
      </c>
      <c r="G27" s="29">
        <v>5</v>
      </c>
    </row>
    <row r="28" spans="1:7" x14ac:dyDescent="0.25">
      <c r="A28" s="76">
        <f t="shared" si="1"/>
        <v>24</v>
      </c>
      <c r="B28" s="28" t="s">
        <v>81</v>
      </c>
      <c r="C28" s="29">
        <v>12</v>
      </c>
      <c r="E28" s="76">
        <f t="shared" si="0"/>
        <v>65</v>
      </c>
      <c r="F28" s="28" t="s">
        <v>77</v>
      </c>
      <c r="G28" s="27">
        <v>5</v>
      </c>
    </row>
    <row r="29" spans="1:7" x14ac:dyDescent="0.25">
      <c r="A29" s="76">
        <f t="shared" si="1"/>
        <v>25</v>
      </c>
      <c r="B29" s="28" t="s">
        <v>72</v>
      </c>
      <c r="C29" s="29">
        <v>11</v>
      </c>
      <c r="E29" s="76">
        <f t="shared" si="0"/>
        <v>66</v>
      </c>
      <c r="F29" s="28" t="s">
        <v>239</v>
      </c>
      <c r="G29" s="27">
        <v>5</v>
      </c>
    </row>
    <row r="30" spans="1:7" x14ac:dyDescent="0.25">
      <c r="A30" s="76">
        <f t="shared" si="1"/>
        <v>26</v>
      </c>
      <c r="B30" s="28" t="s">
        <v>65</v>
      </c>
      <c r="C30" s="27">
        <v>11</v>
      </c>
      <c r="E30" s="76">
        <f t="shared" si="0"/>
        <v>67</v>
      </c>
      <c r="F30" s="28" t="s">
        <v>131</v>
      </c>
      <c r="G30" s="27">
        <v>5</v>
      </c>
    </row>
    <row r="31" spans="1:7" x14ac:dyDescent="0.25">
      <c r="A31" s="76">
        <f t="shared" si="1"/>
        <v>27</v>
      </c>
      <c r="B31" s="28" t="s">
        <v>124</v>
      </c>
      <c r="C31" s="27">
        <v>11</v>
      </c>
      <c r="E31" s="76">
        <f t="shared" si="0"/>
        <v>68</v>
      </c>
      <c r="F31" s="28" t="s">
        <v>84</v>
      </c>
      <c r="G31" s="27">
        <v>4</v>
      </c>
    </row>
    <row r="32" spans="1:7" x14ac:dyDescent="0.25">
      <c r="A32" s="76">
        <f t="shared" si="1"/>
        <v>28</v>
      </c>
      <c r="B32" s="28" t="s">
        <v>153</v>
      </c>
      <c r="C32" s="27">
        <v>11</v>
      </c>
      <c r="E32" s="76">
        <f t="shared" si="0"/>
        <v>69</v>
      </c>
      <c r="F32" s="28" t="s">
        <v>289</v>
      </c>
      <c r="G32" s="27">
        <v>4</v>
      </c>
    </row>
    <row r="33" spans="1:7" x14ac:dyDescent="0.25">
      <c r="A33" s="76">
        <f t="shared" si="1"/>
        <v>29</v>
      </c>
      <c r="B33" s="74" t="s">
        <v>94</v>
      </c>
      <c r="C33" s="75">
        <v>10</v>
      </c>
      <c r="E33" s="76">
        <f t="shared" si="0"/>
        <v>70</v>
      </c>
      <c r="F33" s="74" t="s">
        <v>106</v>
      </c>
      <c r="G33" s="75">
        <v>4</v>
      </c>
    </row>
    <row r="34" spans="1:7" x14ac:dyDescent="0.25">
      <c r="A34" s="76">
        <f t="shared" si="1"/>
        <v>30</v>
      </c>
      <c r="B34" s="28" t="s">
        <v>67</v>
      </c>
      <c r="C34" s="27">
        <v>10</v>
      </c>
      <c r="E34" s="76">
        <f t="shared" si="0"/>
        <v>71</v>
      </c>
      <c r="F34" s="28" t="s">
        <v>156</v>
      </c>
      <c r="G34" s="27">
        <v>4</v>
      </c>
    </row>
    <row r="35" spans="1:7" x14ac:dyDescent="0.25">
      <c r="A35" s="76">
        <f t="shared" si="1"/>
        <v>31</v>
      </c>
      <c r="B35" s="28" t="s">
        <v>60</v>
      </c>
      <c r="C35" s="27">
        <v>10</v>
      </c>
      <c r="E35" s="76">
        <f t="shared" si="0"/>
        <v>72</v>
      </c>
      <c r="F35" s="28" t="s">
        <v>82</v>
      </c>
      <c r="G35" s="27">
        <v>4</v>
      </c>
    </row>
    <row r="36" spans="1:7" x14ac:dyDescent="0.25">
      <c r="A36" s="76">
        <f t="shared" si="1"/>
        <v>32</v>
      </c>
      <c r="B36" s="74" t="s">
        <v>104</v>
      </c>
      <c r="C36" s="75">
        <v>10</v>
      </c>
      <c r="E36" s="76">
        <f t="shared" si="0"/>
        <v>73</v>
      </c>
      <c r="F36" s="28" t="s">
        <v>158</v>
      </c>
      <c r="G36" s="27">
        <v>4</v>
      </c>
    </row>
    <row r="37" spans="1:7" x14ac:dyDescent="0.25">
      <c r="A37" s="76">
        <f t="shared" si="1"/>
        <v>33</v>
      </c>
      <c r="B37" s="74" t="s">
        <v>95</v>
      </c>
      <c r="C37" s="75">
        <v>9</v>
      </c>
      <c r="E37" s="76">
        <f t="shared" si="0"/>
        <v>74</v>
      </c>
      <c r="F37" s="49" t="s">
        <v>136</v>
      </c>
      <c r="G37" s="29">
        <v>4</v>
      </c>
    </row>
    <row r="38" spans="1:7" x14ac:dyDescent="0.25">
      <c r="A38" s="76">
        <f t="shared" si="1"/>
        <v>34</v>
      </c>
      <c r="B38" s="28" t="s">
        <v>263</v>
      </c>
      <c r="C38" s="29">
        <v>9</v>
      </c>
      <c r="E38" s="76">
        <f t="shared" si="0"/>
        <v>75</v>
      </c>
      <c r="F38" s="32" t="s">
        <v>74</v>
      </c>
      <c r="G38" s="33">
        <v>4</v>
      </c>
    </row>
    <row r="39" spans="1:7" x14ac:dyDescent="0.25">
      <c r="A39" s="76">
        <f t="shared" si="1"/>
        <v>35</v>
      </c>
      <c r="B39" s="28" t="s">
        <v>70</v>
      </c>
      <c r="C39" s="27">
        <v>8</v>
      </c>
      <c r="E39" s="76">
        <f t="shared" si="0"/>
        <v>76</v>
      </c>
      <c r="F39" s="28" t="s">
        <v>285</v>
      </c>
      <c r="G39" s="27">
        <v>4</v>
      </c>
    </row>
    <row r="40" spans="1:7" x14ac:dyDescent="0.25">
      <c r="A40" s="76">
        <f t="shared" si="1"/>
        <v>36</v>
      </c>
      <c r="B40" s="28" t="s">
        <v>107</v>
      </c>
      <c r="C40" s="29">
        <v>8</v>
      </c>
      <c r="E40" s="76">
        <f t="shared" si="0"/>
        <v>77</v>
      </c>
      <c r="F40" s="28" t="s">
        <v>277</v>
      </c>
      <c r="G40" s="27">
        <v>4</v>
      </c>
    </row>
    <row r="41" spans="1:7" x14ac:dyDescent="0.25">
      <c r="A41" s="76">
        <f t="shared" si="1"/>
        <v>37</v>
      </c>
      <c r="B41" s="28" t="s">
        <v>141</v>
      </c>
      <c r="C41" s="27">
        <v>8</v>
      </c>
      <c r="E41" s="76">
        <f t="shared" si="0"/>
        <v>78</v>
      </c>
      <c r="F41" s="28" t="s">
        <v>268</v>
      </c>
      <c r="G41" s="27">
        <v>4</v>
      </c>
    </row>
    <row r="42" spans="1:7" x14ac:dyDescent="0.25">
      <c r="A42" s="76">
        <f t="shared" si="1"/>
        <v>38</v>
      </c>
      <c r="B42" s="28" t="s">
        <v>90</v>
      </c>
      <c r="C42" s="27">
        <v>8</v>
      </c>
      <c r="E42" s="76">
        <f t="shared" si="0"/>
        <v>79</v>
      </c>
      <c r="F42" s="28" t="s">
        <v>96</v>
      </c>
      <c r="G42" s="27">
        <v>4</v>
      </c>
    </row>
    <row r="43" spans="1:7" x14ac:dyDescent="0.25">
      <c r="A43" s="76">
        <f t="shared" si="1"/>
        <v>39</v>
      </c>
      <c r="B43" s="28" t="s">
        <v>86</v>
      </c>
      <c r="C43" s="27">
        <v>8</v>
      </c>
      <c r="E43" s="76">
        <f t="shared" si="0"/>
        <v>80</v>
      </c>
      <c r="F43" s="28" t="s">
        <v>269</v>
      </c>
      <c r="G43" s="27">
        <v>4</v>
      </c>
    </row>
    <row r="44" spans="1:7" x14ac:dyDescent="0.25">
      <c r="A44" s="76">
        <f t="shared" si="1"/>
        <v>40</v>
      </c>
      <c r="B44" s="28" t="s">
        <v>142</v>
      </c>
      <c r="C44" s="27">
        <v>7</v>
      </c>
      <c r="E44" s="76">
        <f t="shared" si="0"/>
        <v>81</v>
      </c>
      <c r="F44" s="28" t="s">
        <v>227</v>
      </c>
      <c r="G44" s="29">
        <v>4</v>
      </c>
    </row>
    <row r="45" spans="1:7" x14ac:dyDescent="0.25">
      <c r="A45" s="76">
        <f t="shared" si="1"/>
        <v>41</v>
      </c>
      <c r="B45" s="28" t="s">
        <v>233</v>
      </c>
      <c r="C45" s="27">
        <v>7</v>
      </c>
      <c r="E45" s="76">
        <f t="shared" si="0"/>
        <v>82</v>
      </c>
      <c r="F45" s="28" t="s">
        <v>75</v>
      </c>
      <c r="G45" s="27">
        <v>3</v>
      </c>
    </row>
    <row r="46" spans="1:7" x14ac:dyDescent="0.25">
      <c r="F46" s="164"/>
    </row>
    <row r="47" spans="1:7" x14ac:dyDescent="0.25">
      <c r="G47" s="166">
        <v>41</v>
      </c>
    </row>
    <row r="49" spans="1:7" ht="22.5" x14ac:dyDescent="0.25">
      <c r="A49" s="25" t="s">
        <v>4</v>
      </c>
      <c r="B49" s="25" t="s">
        <v>100</v>
      </c>
      <c r="C49" s="26" t="s">
        <v>54</v>
      </c>
      <c r="E49" s="25" t="s">
        <v>4</v>
      </c>
      <c r="F49" s="25" t="s">
        <v>100</v>
      </c>
      <c r="G49" s="26" t="s">
        <v>54</v>
      </c>
    </row>
    <row r="50" spans="1:7" x14ac:dyDescent="0.25">
      <c r="A50" s="76">
        <f>E45+1</f>
        <v>83</v>
      </c>
      <c r="B50" s="28" t="s">
        <v>148</v>
      </c>
      <c r="C50" s="27">
        <v>3</v>
      </c>
      <c r="E50" s="76">
        <f>A86+1</f>
        <v>120</v>
      </c>
      <c r="F50" s="28" t="s">
        <v>231</v>
      </c>
      <c r="G50" s="27">
        <v>1</v>
      </c>
    </row>
    <row r="51" spans="1:7" x14ac:dyDescent="0.25">
      <c r="A51" s="76">
        <f t="shared" ref="A51:A86" si="2">A50+1</f>
        <v>84</v>
      </c>
      <c r="B51" s="28" t="s">
        <v>121</v>
      </c>
      <c r="C51" s="27">
        <v>3</v>
      </c>
      <c r="E51" s="76">
        <f t="shared" ref="E51:E61" si="3">E50+1</f>
        <v>121</v>
      </c>
      <c r="F51" s="28" t="s">
        <v>280</v>
      </c>
      <c r="G51" s="27">
        <v>1</v>
      </c>
    </row>
    <row r="52" spans="1:7" x14ac:dyDescent="0.25">
      <c r="A52" s="76">
        <f t="shared" si="2"/>
        <v>85</v>
      </c>
      <c r="B52" s="28" t="s">
        <v>127</v>
      </c>
      <c r="C52" s="29">
        <v>3</v>
      </c>
      <c r="E52" s="76">
        <f t="shared" si="3"/>
        <v>122</v>
      </c>
      <c r="F52" s="28" t="s">
        <v>262</v>
      </c>
      <c r="G52" s="29">
        <v>1</v>
      </c>
    </row>
    <row r="53" spans="1:7" x14ac:dyDescent="0.25">
      <c r="A53" s="76">
        <f t="shared" si="2"/>
        <v>86</v>
      </c>
      <c r="B53" s="28" t="s">
        <v>103</v>
      </c>
      <c r="C53" s="27">
        <v>3</v>
      </c>
      <c r="E53" s="76">
        <f t="shared" si="3"/>
        <v>123</v>
      </c>
      <c r="F53" s="28" t="s">
        <v>267</v>
      </c>
      <c r="G53" s="27">
        <v>1</v>
      </c>
    </row>
    <row r="54" spans="1:7" x14ac:dyDescent="0.25">
      <c r="A54" s="76">
        <f t="shared" si="2"/>
        <v>87</v>
      </c>
      <c r="B54" s="28" t="s">
        <v>138</v>
      </c>
      <c r="C54" s="27">
        <v>3</v>
      </c>
      <c r="E54" s="76">
        <f t="shared" si="3"/>
        <v>124</v>
      </c>
      <c r="F54" s="28" t="s">
        <v>133</v>
      </c>
      <c r="G54" s="27">
        <v>1</v>
      </c>
    </row>
    <row r="55" spans="1:7" x14ac:dyDescent="0.25">
      <c r="A55" s="76">
        <f t="shared" si="2"/>
        <v>88</v>
      </c>
      <c r="B55" s="28" t="s">
        <v>143</v>
      </c>
      <c r="C55" s="27">
        <v>3</v>
      </c>
      <c r="E55" s="76">
        <f t="shared" si="3"/>
        <v>125</v>
      </c>
      <c r="F55" s="28" t="s">
        <v>290</v>
      </c>
      <c r="G55" s="27">
        <v>1</v>
      </c>
    </row>
    <row r="56" spans="1:7" x14ac:dyDescent="0.25">
      <c r="A56" s="76">
        <f t="shared" si="2"/>
        <v>89</v>
      </c>
      <c r="B56" s="28" t="s">
        <v>281</v>
      </c>
      <c r="C56" s="27">
        <v>3</v>
      </c>
      <c r="E56" s="76">
        <f t="shared" si="3"/>
        <v>126</v>
      </c>
      <c r="F56" s="28" t="s">
        <v>238</v>
      </c>
      <c r="G56" s="27">
        <v>1</v>
      </c>
    </row>
    <row r="57" spans="1:7" x14ac:dyDescent="0.25">
      <c r="A57" s="76">
        <f t="shared" si="2"/>
        <v>90</v>
      </c>
      <c r="B57" s="28" t="s">
        <v>159</v>
      </c>
      <c r="C57" s="27">
        <v>3</v>
      </c>
      <c r="E57" s="76">
        <f t="shared" si="3"/>
        <v>127</v>
      </c>
      <c r="F57" s="28" t="s">
        <v>283</v>
      </c>
      <c r="G57" s="27">
        <v>1</v>
      </c>
    </row>
    <row r="58" spans="1:7" x14ac:dyDescent="0.25">
      <c r="A58" s="76">
        <f t="shared" si="2"/>
        <v>91</v>
      </c>
      <c r="B58" s="28" t="s">
        <v>88</v>
      </c>
      <c r="C58" s="27">
        <v>3</v>
      </c>
      <c r="E58" s="76">
        <f t="shared" si="3"/>
        <v>128</v>
      </c>
      <c r="F58" s="28" t="s">
        <v>225</v>
      </c>
      <c r="G58" s="27">
        <v>1</v>
      </c>
    </row>
    <row r="59" spans="1:7" x14ac:dyDescent="0.25">
      <c r="A59" s="76">
        <f t="shared" si="2"/>
        <v>92</v>
      </c>
      <c r="B59" s="28" t="s">
        <v>85</v>
      </c>
      <c r="C59" s="27">
        <v>3</v>
      </c>
      <c r="E59" s="76">
        <f t="shared" si="3"/>
        <v>129</v>
      </c>
      <c r="F59" s="28" t="s">
        <v>284</v>
      </c>
      <c r="G59" s="27">
        <v>1</v>
      </c>
    </row>
    <row r="60" spans="1:7" x14ac:dyDescent="0.25">
      <c r="A60" s="76">
        <f t="shared" si="2"/>
        <v>93</v>
      </c>
      <c r="B60" s="28" t="s">
        <v>291</v>
      </c>
      <c r="C60" s="27">
        <v>3</v>
      </c>
      <c r="E60" s="76">
        <f t="shared" si="3"/>
        <v>130</v>
      </c>
      <c r="F60" s="28" t="s">
        <v>229</v>
      </c>
      <c r="G60" s="27">
        <v>1</v>
      </c>
    </row>
    <row r="61" spans="1:7" x14ac:dyDescent="0.25">
      <c r="A61" s="76">
        <f t="shared" si="2"/>
        <v>94</v>
      </c>
      <c r="B61" s="28" t="s">
        <v>66</v>
      </c>
      <c r="C61" s="27">
        <v>3</v>
      </c>
      <c r="E61" s="76">
        <f t="shared" si="3"/>
        <v>131</v>
      </c>
      <c r="F61" s="28" t="s">
        <v>117</v>
      </c>
      <c r="G61" s="27">
        <v>1</v>
      </c>
    </row>
    <row r="62" spans="1:7" x14ac:dyDescent="0.25">
      <c r="A62" s="76">
        <f t="shared" si="2"/>
        <v>95</v>
      </c>
      <c r="B62" s="28" t="s">
        <v>287</v>
      </c>
      <c r="C62" s="27">
        <v>3</v>
      </c>
      <c r="E62" s="76">
        <f t="shared" ref="E62:E70" si="4">E61+1</f>
        <v>132</v>
      </c>
      <c r="F62" s="28" t="s">
        <v>270</v>
      </c>
      <c r="G62" s="27">
        <v>1</v>
      </c>
    </row>
    <row r="63" spans="1:7" x14ac:dyDescent="0.25">
      <c r="A63" s="76">
        <f t="shared" si="2"/>
        <v>96</v>
      </c>
      <c r="B63" s="28" t="s">
        <v>288</v>
      </c>
      <c r="C63" s="27">
        <v>3</v>
      </c>
      <c r="E63" s="76">
        <f t="shared" si="4"/>
        <v>133</v>
      </c>
      <c r="F63" s="28" t="s">
        <v>264</v>
      </c>
      <c r="G63" s="27">
        <v>1</v>
      </c>
    </row>
    <row r="64" spans="1:7" x14ac:dyDescent="0.25">
      <c r="A64" s="76">
        <f t="shared" si="2"/>
        <v>97</v>
      </c>
      <c r="B64" s="28" t="s">
        <v>279</v>
      </c>
      <c r="C64" s="27">
        <v>3</v>
      </c>
      <c r="E64" s="76">
        <f t="shared" si="4"/>
        <v>134</v>
      </c>
      <c r="F64" s="28" t="s">
        <v>235</v>
      </c>
      <c r="G64" s="27">
        <v>1</v>
      </c>
    </row>
    <row r="65" spans="1:7" x14ac:dyDescent="0.25">
      <c r="A65" s="76">
        <f t="shared" si="2"/>
        <v>98</v>
      </c>
      <c r="B65" s="28" t="s">
        <v>152</v>
      </c>
      <c r="C65" s="29">
        <v>3</v>
      </c>
      <c r="E65" s="76">
        <f t="shared" si="4"/>
        <v>135</v>
      </c>
      <c r="F65" s="28" t="s">
        <v>292</v>
      </c>
      <c r="G65" s="27">
        <v>1</v>
      </c>
    </row>
    <row r="66" spans="1:7" x14ac:dyDescent="0.25">
      <c r="A66" s="76">
        <f t="shared" si="2"/>
        <v>99</v>
      </c>
      <c r="B66" s="74" t="s">
        <v>116</v>
      </c>
      <c r="C66" s="75">
        <v>2</v>
      </c>
      <c r="E66" s="76">
        <f t="shared" si="4"/>
        <v>136</v>
      </c>
      <c r="F66" s="28" t="s">
        <v>146</v>
      </c>
      <c r="G66" s="29">
        <v>1</v>
      </c>
    </row>
    <row r="67" spans="1:7" x14ac:dyDescent="0.25">
      <c r="A67" s="76">
        <f t="shared" si="2"/>
        <v>100</v>
      </c>
      <c r="B67" s="28" t="s">
        <v>273</v>
      </c>
      <c r="C67" s="27">
        <v>2</v>
      </c>
      <c r="E67" s="76">
        <f t="shared" si="4"/>
        <v>137</v>
      </c>
      <c r="F67" s="28" t="s">
        <v>271</v>
      </c>
      <c r="G67" s="27">
        <v>1</v>
      </c>
    </row>
    <row r="68" spans="1:7" x14ac:dyDescent="0.25">
      <c r="A68" s="76">
        <f t="shared" si="2"/>
        <v>101</v>
      </c>
      <c r="B68" s="74" t="s">
        <v>115</v>
      </c>
      <c r="C68" s="75">
        <v>2</v>
      </c>
      <c r="E68" s="76">
        <f t="shared" si="4"/>
        <v>138</v>
      </c>
      <c r="F68" s="28" t="s">
        <v>240</v>
      </c>
      <c r="G68" s="27">
        <v>1</v>
      </c>
    </row>
    <row r="69" spans="1:7" x14ac:dyDescent="0.25">
      <c r="A69" s="76">
        <f t="shared" si="2"/>
        <v>102</v>
      </c>
      <c r="B69" s="28" t="s">
        <v>147</v>
      </c>
      <c r="C69" s="27">
        <v>2</v>
      </c>
      <c r="E69" s="76">
        <f t="shared" si="4"/>
        <v>139</v>
      </c>
      <c r="F69" s="28" t="s">
        <v>144</v>
      </c>
      <c r="G69" s="27">
        <v>1</v>
      </c>
    </row>
    <row r="70" spans="1:7" x14ac:dyDescent="0.25">
      <c r="A70" s="76">
        <f t="shared" si="2"/>
        <v>103</v>
      </c>
      <c r="B70" s="28" t="s">
        <v>232</v>
      </c>
      <c r="C70" s="27">
        <v>2</v>
      </c>
      <c r="E70" s="76">
        <f t="shared" si="4"/>
        <v>140</v>
      </c>
      <c r="F70" s="28" t="s">
        <v>266</v>
      </c>
      <c r="G70" s="27">
        <v>1</v>
      </c>
    </row>
    <row r="71" spans="1:7" x14ac:dyDescent="0.25">
      <c r="A71" s="76">
        <f t="shared" si="2"/>
        <v>104</v>
      </c>
      <c r="B71" s="28" t="s">
        <v>132</v>
      </c>
      <c r="C71" s="27">
        <v>2</v>
      </c>
      <c r="E71" s="13"/>
      <c r="F71" s="35" t="s">
        <v>19</v>
      </c>
      <c r="G71" s="50">
        <v>965</v>
      </c>
    </row>
    <row r="72" spans="1:7" x14ac:dyDescent="0.25">
      <c r="A72" s="76">
        <f t="shared" si="2"/>
        <v>105</v>
      </c>
      <c r="B72" s="28" t="s">
        <v>282</v>
      </c>
      <c r="C72" s="27">
        <v>2</v>
      </c>
    </row>
    <row r="73" spans="1:7" x14ac:dyDescent="0.25">
      <c r="A73" s="76">
        <f t="shared" si="2"/>
        <v>106</v>
      </c>
      <c r="B73" s="28" t="s">
        <v>135</v>
      </c>
      <c r="C73" s="27">
        <v>2</v>
      </c>
    </row>
    <row r="74" spans="1:7" x14ac:dyDescent="0.25">
      <c r="A74" s="76">
        <f t="shared" si="2"/>
        <v>107</v>
      </c>
      <c r="B74" s="28" t="s">
        <v>234</v>
      </c>
      <c r="C74" s="27">
        <v>2</v>
      </c>
    </row>
    <row r="75" spans="1:7" x14ac:dyDescent="0.25">
      <c r="A75" s="76">
        <f t="shared" si="2"/>
        <v>108</v>
      </c>
      <c r="B75" s="28" t="s">
        <v>118</v>
      </c>
      <c r="C75" s="29">
        <v>2</v>
      </c>
    </row>
    <row r="76" spans="1:7" x14ac:dyDescent="0.25">
      <c r="A76" s="76">
        <f t="shared" si="2"/>
        <v>109</v>
      </c>
      <c r="B76" s="28" t="s">
        <v>160</v>
      </c>
      <c r="C76" s="27">
        <v>2</v>
      </c>
    </row>
    <row r="77" spans="1:7" x14ac:dyDescent="0.25">
      <c r="A77" s="76">
        <f t="shared" si="2"/>
        <v>110</v>
      </c>
      <c r="B77" s="28" t="s">
        <v>278</v>
      </c>
      <c r="C77" s="27">
        <v>2</v>
      </c>
    </row>
    <row r="78" spans="1:7" x14ac:dyDescent="0.25">
      <c r="A78" s="76">
        <f t="shared" si="2"/>
        <v>111</v>
      </c>
      <c r="B78" s="28" t="s">
        <v>97</v>
      </c>
      <c r="C78" s="27">
        <v>2</v>
      </c>
    </row>
    <row r="79" spans="1:7" x14ac:dyDescent="0.25">
      <c r="A79" s="76">
        <f t="shared" si="2"/>
        <v>112</v>
      </c>
      <c r="B79" s="28" t="s">
        <v>76</v>
      </c>
      <c r="C79" s="27">
        <v>2</v>
      </c>
    </row>
    <row r="80" spans="1:7" x14ac:dyDescent="0.25">
      <c r="A80" s="76">
        <f t="shared" si="2"/>
        <v>113</v>
      </c>
      <c r="B80" s="28" t="s">
        <v>162</v>
      </c>
      <c r="C80" s="27">
        <v>2</v>
      </c>
    </row>
    <row r="81" spans="1:20" x14ac:dyDescent="0.25">
      <c r="A81" s="76">
        <f t="shared" si="2"/>
        <v>114</v>
      </c>
      <c r="B81" s="28" t="s">
        <v>230</v>
      </c>
      <c r="C81" s="27">
        <v>2</v>
      </c>
    </row>
    <row r="82" spans="1:20" x14ac:dyDescent="0.25">
      <c r="A82" s="76">
        <f t="shared" si="2"/>
        <v>115</v>
      </c>
      <c r="B82" s="28" t="s">
        <v>236</v>
      </c>
      <c r="C82" s="27">
        <v>1</v>
      </c>
    </row>
    <row r="83" spans="1:20" x14ac:dyDescent="0.25">
      <c r="A83" s="76">
        <f t="shared" si="2"/>
        <v>116</v>
      </c>
      <c r="B83" s="28" t="s">
        <v>237</v>
      </c>
      <c r="C83" s="27">
        <v>1</v>
      </c>
    </row>
    <row r="84" spans="1:20" x14ac:dyDescent="0.25">
      <c r="A84" s="76">
        <f t="shared" si="2"/>
        <v>117</v>
      </c>
      <c r="B84" s="28" t="s">
        <v>265</v>
      </c>
      <c r="C84" s="27">
        <v>1</v>
      </c>
    </row>
    <row r="85" spans="1:20" x14ac:dyDescent="0.25">
      <c r="A85" s="76">
        <f t="shared" si="2"/>
        <v>118</v>
      </c>
      <c r="B85" s="28" t="s">
        <v>226</v>
      </c>
      <c r="C85" s="27">
        <v>1</v>
      </c>
    </row>
    <row r="86" spans="1:20" ht="17.25" customHeight="1" x14ac:dyDescent="0.25">
      <c r="A86" s="76">
        <f t="shared" si="2"/>
        <v>119</v>
      </c>
      <c r="B86" s="28" t="s">
        <v>250</v>
      </c>
      <c r="C86" s="27">
        <v>1</v>
      </c>
      <c r="N86" s="185"/>
      <c r="O86" s="186"/>
      <c r="P86" s="186"/>
      <c r="Q86" s="186"/>
      <c r="R86" s="186"/>
      <c r="S86" s="186"/>
      <c r="T86" s="186"/>
    </row>
    <row r="87" spans="1:20" ht="14.25" customHeight="1" x14ac:dyDescent="0.25"/>
    <row r="90" spans="1:20" x14ac:dyDescent="0.25">
      <c r="A90" s="3" t="s">
        <v>407</v>
      </c>
      <c r="B90" s="3"/>
      <c r="C90" s="3"/>
      <c r="D90" s="3"/>
      <c r="E90" s="3"/>
      <c r="F90" s="3"/>
    </row>
    <row r="91" spans="1:20" x14ac:dyDescent="0.25">
      <c r="A91" s="3" t="s">
        <v>419</v>
      </c>
      <c r="B91" s="3"/>
      <c r="C91" s="3"/>
      <c r="D91" s="3"/>
      <c r="E91" s="3"/>
      <c r="F91" s="3"/>
    </row>
    <row r="92" spans="1:20" x14ac:dyDescent="0.25">
      <c r="A92" s="3" t="s">
        <v>418</v>
      </c>
      <c r="B92" s="3"/>
      <c r="C92" s="3"/>
      <c r="D92" s="3"/>
      <c r="E92" s="3"/>
      <c r="F92" s="3"/>
    </row>
    <row r="94" spans="1:20" x14ac:dyDescent="0.25">
      <c r="A94" s="211" t="s">
        <v>420</v>
      </c>
      <c r="B94" s="212"/>
      <c r="C94" s="212"/>
      <c r="D94" s="212"/>
      <c r="E94" s="212"/>
      <c r="F94" s="212"/>
      <c r="G94" s="212"/>
    </row>
    <row r="95" spans="1:20" x14ac:dyDescent="0.25">
      <c r="G95" s="112">
        <v>42</v>
      </c>
    </row>
  </sheetData>
  <sortState ref="B5:C144">
    <sortCondition descending="1" ref="C5:C144"/>
  </sortState>
  <mergeCells count="4">
    <mergeCell ref="A1:G1"/>
    <mergeCell ref="A2:G2"/>
    <mergeCell ref="N86:T86"/>
    <mergeCell ref="A94:G9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topLeftCell="A18" zoomScaleNormal="100" workbookViewId="0">
      <selection activeCell="H30" sqref="H30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93" t="s">
        <v>295</v>
      </c>
      <c r="B1" s="172"/>
      <c r="C1" s="173"/>
      <c r="D1" s="78"/>
      <c r="E1" s="78"/>
      <c r="F1" s="78"/>
      <c r="G1" s="78"/>
    </row>
    <row r="2" spans="1:7" ht="15.75" thickTop="1" x14ac:dyDescent="0.25"/>
    <row r="3" spans="1:7" ht="23.25" customHeight="1" x14ac:dyDescent="0.25">
      <c r="A3" s="185" t="s">
        <v>406</v>
      </c>
      <c r="B3" s="198"/>
      <c r="C3" s="198"/>
    </row>
    <row r="5" spans="1:7" ht="25.5" x14ac:dyDescent="0.25">
      <c r="A5" s="10" t="s">
        <v>164</v>
      </c>
      <c r="B5" s="9" t="s">
        <v>54</v>
      </c>
      <c r="C5" s="10" t="s">
        <v>18</v>
      </c>
    </row>
    <row r="6" spans="1:7" x14ac:dyDescent="0.25">
      <c r="A6" s="36" t="s">
        <v>165</v>
      </c>
      <c r="B6" s="18">
        <f>SUM(B7:B11)</f>
        <v>238</v>
      </c>
      <c r="C6" s="52">
        <f>B6/B23</f>
        <v>0.24663212435233162</v>
      </c>
    </row>
    <row r="7" spans="1:7" x14ac:dyDescent="0.25">
      <c r="A7" s="6" t="s">
        <v>166</v>
      </c>
      <c r="B7" s="17">
        <v>29</v>
      </c>
      <c r="C7" s="37">
        <f>B7/B23</f>
        <v>3.0051813471502591E-2</v>
      </c>
    </row>
    <row r="8" spans="1:7" x14ac:dyDescent="0.25">
      <c r="A8" s="6" t="s">
        <v>167</v>
      </c>
      <c r="B8" s="17">
        <v>47</v>
      </c>
      <c r="C8" s="37">
        <f>B8/B23</f>
        <v>4.8704663212435231E-2</v>
      </c>
    </row>
    <row r="9" spans="1:7" x14ac:dyDescent="0.25">
      <c r="A9" s="6" t="s">
        <v>168</v>
      </c>
      <c r="B9" s="17">
        <v>30</v>
      </c>
      <c r="C9" s="37">
        <f>B9/B23</f>
        <v>3.1088082901554404E-2</v>
      </c>
    </row>
    <row r="10" spans="1:7" x14ac:dyDescent="0.25">
      <c r="A10" s="6" t="s">
        <v>169</v>
      </c>
      <c r="B10" s="17">
        <v>105</v>
      </c>
      <c r="C10" s="37">
        <f>B10/B23</f>
        <v>0.10880829015544041</v>
      </c>
    </row>
    <row r="11" spans="1:7" x14ac:dyDescent="0.25">
      <c r="A11" s="6" t="s">
        <v>170</v>
      </c>
      <c r="B11" s="17">
        <v>27</v>
      </c>
      <c r="C11" s="37">
        <f>B11/B23</f>
        <v>2.7979274611398965E-2</v>
      </c>
    </row>
    <row r="12" spans="1:7" x14ac:dyDescent="0.25">
      <c r="A12" s="36" t="s">
        <v>171</v>
      </c>
      <c r="B12" s="7">
        <v>199</v>
      </c>
      <c r="C12" s="52">
        <f>B12/B23</f>
        <v>0.20621761658031088</v>
      </c>
    </row>
    <row r="13" spans="1:7" x14ac:dyDescent="0.25">
      <c r="A13" s="36" t="s">
        <v>172</v>
      </c>
      <c r="B13" s="7">
        <f>SUM(B14:B16)</f>
        <v>157</v>
      </c>
      <c r="C13" s="52">
        <f>B13/B23</f>
        <v>0.16269430051813472</v>
      </c>
    </row>
    <row r="14" spans="1:7" x14ac:dyDescent="0.25">
      <c r="A14" s="6" t="s">
        <v>173</v>
      </c>
      <c r="B14" s="17">
        <v>34</v>
      </c>
      <c r="C14" s="37">
        <f>B14/B23</f>
        <v>3.5233160621761656E-2</v>
      </c>
    </row>
    <row r="15" spans="1:7" x14ac:dyDescent="0.25">
      <c r="A15" s="6" t="s">
        <v>174</v>
      </c>
      <c r="B15" s="17">
        <v>53</v>
      </c>
      <c r="C15" s="37">
        <f>B15/B23</f>
        <v>5.4922279792746116E-2</v>
      </c>
    </row>
    <row r="16" spans="1:7" x14ac:dyDescent="0.25">
      <c r="A16" s="6" t="s">
        <v>175</v>
      </c>
      <c r="B16" s="17">
        <v>70</v>
      </c>
      <c r="C16" s="37">
        <f>B16/B23</f>
        <v>7.2538860103626937E-2</v>
      </c>
    </row>
    <row r="17" spans="1:3" x14ac:dyDescent="0.25">
      <c r="A17" s="36" t="s">
        <v>176</v>
      </c>
      <c r="B17" s="7">
        <f>SUM(B18:B19)</f>
        <v>119</v>
      </c>
      <c r="C17" s="52">
        <f>B17/B23</f>
        <v>0.12331606217616581</v>
      </c>
    </row>
    <row r="18" spans="1:3" x14ac:dyDescent="0.25">
      <c r="A18" s="6" t="s">
        <v>177</v>
      </c>
      <c r="B18" s="17">
        <v>57</v>
      </c>
      <c r="C18" s="37">
        <f>B18/B23</f>
        <v>5.9067357512953368E-2</v>
      </c>
    </row>
    <row r="19" spans="1:3" x14ac:dyDescent="0.25">
      <c r="A19" s="6" t="s">
        <v>178</v>
      </c>
      <c r="B19" s="17">
        <v>62</v>
      </c>
      <c r="C19" s="37">
        <f>B19/B23</f>
        <v>6.4248704663212433E-2</v>
      </c>
    </row>
    <row r="20" spans="1:3" x14ac:dyDescent="0.25">
      <c r="A20" s="36" t="s">
        <v>179</v>
      </c>
      <c r="B20" s="7">
        <v>133</v>
      </c>
      <c r="C20" s="52">
        <f>B20/B23</f>
        <v>0.1378238341968912</v>
      </c>
    </row>
    <row r="21" spans="1:3" x14ac:dyDescent="0.25">
      <c r="A21" s="36" t="s">
        <v>241</v>
      </c>
      <c r="B21" s="7">
        <v>114</v>
      </c>
      <c r="C21" s="52">
        <f>B21/B23</f>
        <v>0.11813471502590674</v>
      </c>
    </row>
    <row r="22" spans="1:3" x14ac:dyDescent="0.25">
      <c r="A22" s="36" t="s">
        <v>180</v>
      </c>
      <c r="B22" s="7">
        <v>5</v>
      </c>
      <c r="C22" s="52">
        <f>B22/B23</f>
        <v>5.1813471502590676E-3</v>
      </c>
    </row>
    <row r="23" spans="1:3" x14ac:dyDescent="0.25">
      <c r="A23" s="36" t="s">
        <v>19</v>
      </c>
      <c r="B23" s="18">
        <f>B6+B12+B13+B17+B20+B21+B22</f>
        <v>965</v>
      </c>
      <c r="C23" s="52">
        <f>C6+C12+C13+C17+C20+C21+C22</f>
        <v>1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  <headerFooter>
    <oddFooter>&amp;R&amp;"Times New Roman,Normal"&amp;10 43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8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  <col min="4" max="4" width="11" customWidth="1"/>
  </cols>
  <sheetData>
    <row r="1" spans="1:7" ht="33" customHeight="1" thickTop="1" thickBot="1" x14ac:dyDescent="0.3">
      <c r="A1" s="167" t="s">
        <v>296</v>
      </c>
      <c r="B1" s="172"/>
      <c r="C1" s="172"/>
      <c r="D1" s="172"/>
      <c r="E1" s="173"/>
      <c r="F1" s="78"/>
      <c r="G1" s="78"/>
    </row>
    <row r="2" spans="1:7" ht="8.25" customHeight="1" thickTop="1" x14ac:dyDescent="0.25"/>
    <row r="3" spans="1:7" ht="24" customHeight="1" x14ac:dyDescent="0.25">
      <c r="A3" s="183" t="s">
        <v>404</v>
      </c>
      <c r="B3" s="192"/>
      <c r="C3" s="192"/>
      <c r="D3" s="192"/>
      <c r="E3" s="192"/>
      <c r="F3" s="78"/>
      <c r="G3" s="78"/>
    </row>
    <row r="4" spans="1:7" ht="9" customHeight="1" x14ac:dyDescent="0.25"/>
    <row r="5" spans="1:7" ht="24" x14ac:dyDescent="0.25">
      <c r="A5" s="20" t="s">
        <v>4</v>
      </c>
      <c r="B5" s="20" t="s">
        <v>308</v>
      </c>
      <c r="C5" s="21" t="s">
        <v>54</v>
      </c>
      <c r="D5" s="20" t="s">
        <v>18</v>
      </c>
    </row>
    <row r="6" spans="1:7" x14ac:dyDescent="0.25">
      <c r="A6" s="15">
        <v>1</v>
      </c>
      <c r="B6" s="12" t="s">
        <v>297</v>
      </c>
      <c r="C6" s="142">
        <v>176</v>
      </c>
      <c r="D6" s="139">
        <f>C6/C18</f>
        <v>0.18238341968911917</v>
      </c>
    </row>
    <row r="7" spans="1:7" x14ac:dyDescent="0.25">
      <c r="A7" s="15">
        <f>A6+1</f>
        <v>2</v>
      </c>
      <c r="B7" s="12" t="s">
        <v>373</v>
      </c>
      <c r="C7" s="142">
        <v>165</v>
      </c>
      <c r="D7" s="139">
        <f>C7/C18</f>
        <v>0.17098445595854922</v>
      </c>
    </row>
    <row r="8" spans="1:7" x14ac:dyDescent="0.25">
      <c r="A8" s="15">
        <f t="shared" ref="A8:A17" si="0">A7+1</f>
        <v>3</v>
      </c>
      <c r="B8" s="12" t="s">
        <v>298</v>
      </c>
      <c r="C8" s="142">
        <v>140</v>
      </c>
      <c r="D8" s="139">
        <f>C8/C18</f>
        <v>0.14507772020725387</v>
      </c>
    </row>
    <row r="9" spans="1:7" x14ac:dyDescent="0.25">
      <c r="A9" s="15">
        <f t="shared" si="0"/>
        <v>4</v>
      </c>
      <c r="B9" s="12" t="s">
        <v>299</v>
      </c>
      <c r="C9" s="142">
        <v>131</v>
      </c>
      <c r="D9" s="139">
        <f>C9/C18</f>
        <v>0.13575129533678756</v>
      </c>
    </row>
    <row r="10" spans="1:7" x14ac:dyDescent="0.25">
      <c r="A10" s="15">
        <f t="shared" si="0"/>
        <v>5</v>
      </c>
      <c r="B10" s="12" t="s">
        <v>306</v>
      </c>
      <c r="C10" s="142">
        <v>53</v>
      </c>
      <c r="D10" s="139">
        <f>C10/C18</f>
        <v>5.4922279792746116E-2</v>
      </c>
    </row>
    <row r="11" spans="1:7" x14ac:dyDescent="0.25">
      <c r="A11" s="15">
        <f t="shared" si="0"/>
        <v>6</v>
      </c>
      <c r="B11" s="12" t="s">
        <v>301</v>
      </c>
      <c r="C11" s="142">
        <v>66</v>
      </c>
      <c r="D11" s="139">
        <f>C11/C18</f>
        <v>6.8393782383419685E-2</v>
      </c>
    </row>
    <row r="12" spans="1:7" x14ac:dyDescent="0.25">
      <c r="A12" s="15">
        <f t="shared" si="0"/>
        <v>7</v>
      </c>
      <c r="B12" s="12" t="s">
        <v>300</v>
      </c>
      <c r="C12" s="142">
        <v>57</v>
      </c>
      <c r="D12" s="139">
        <f>C12/C18</f>
        <v>5.9067357512953368E-2</v>
      </c>
    </row>
    <row r="13" spans="1:7" x14ac:dyDescent="0.25">
      <c r="A13" s="15">
        <f t="shared" si="0"/>
        <v>8</v>
      </c>
      <c r="B13" s="12" t="s">
        <v>302</v>
      </c>
      <c r="C13" s="142">
        <v>37</v>
      </c>
      <c r="D13" s="139">
        <f>C13/C18</f>
        <v>3.8341968911917101E-2</v>
      </c>
    </row>
    <row r="14" spans="1:7" x14ac:dyDescent="0.25">
      <c r="A14" s="15">
        <f t="shared" si="0"/>
        <v>9</v>
      </c>
      <c r="B14" s="12" t="s">
        <v>303</v>
      </c>
      <c r="C14" s="142">
        <v>62</v>
      </c>
      <c r="D14" s="139">
        <f>C14/C18</f>
        <v>6.4248704663212433E-2</v>
      </c>
    </row>
    <row r="15" spans="1:7" x14ac:dyDescent="0.25">
      <c r="A15" s="15">
        <f t="shared" si="0"/>
        <v>10</v>
      </c>
      <c r="B15" s="12" t="s">
        <v>304</v>
      </c>
      <c r="C15" s="142">
        <v>50</v>
      </c>
      <c r="D15" s="139">
        <f>C15/C18</f>
        <v>5.181347150259067E-2</v>
      </c>
    </row>
    <row r="16" spans="1:7" x14ac:dyDescent="0.25">
      <c r="A16" s="15">
        <f t="shared" si="0"/>
        <v>11</v>
      </c>
      <c r="B16" s="12" t="s">
        <v>305</v>
      </c>
      <c r="C16" s="142">
        <v>12</v>
      </c>
      <c r="D16" s="139">
        <f>C16/C18</f>
        <v>1.2435233160621761E-2</v>
      </c>
    </row>
    <row r="17" spans="1:4" ht="16.5" customHeight="1" x14ac:dyDescent="0.25">
      <c r="A17" s="15">
        <f t="shared" si="0"/>
        <v>12</v>
      </c>
      <c r="B17" s="22" t="s">
        <v>307</v>
      </c>
      <c r="C17" s="142">
        <v>16</v>
      </c>
      <c r="D17" s="140">
        <f>C17/C18</f>
        <v>1.6580310880829015E-2</v>
      </c>
    </row>
    <row r="18" spans="1:4" x14ac:dyDescent="0.25">
      <c r="A18" s="12"/>
      <c r="B18" s="14" t="s">
        <v>19</v>
      </c>
      <c r="C18" s="44">
        <f>SUM(C6:C17)</f>
        <v>965</v>
      </c>
      <c r="D18" s="141">
        <f>SUM(D6:D17)</f>
        <v>0.99999999999999978</v>
      </c>
    </row>
  </sheetData>
  <sortState ref="B6:D17">
    <sortCondition descending="1" ref="C6:C17"/>
  </sortState>
  <mergeCells count="2">
    <mergeCell ref="A1:E1"/>
    <mergeCell ref="A3:E3"/>
  </mergeCells>
  <pageMargins left="0.7" right="0.7" top="0.75" bottom="0.75" header="0.3" footer="0.3"/>
  <pageSetup paperSize="9" orientation="portrait" r:id="rId1"/>
  <headerFooter>
    <oddFooter>&amp;R&amp;"Times New Roman,Normal"&amp;10 44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0" workbookViewId="0">
      <selection activeCell="A50" sqref="A50:G97"/>
    </sheetView>
  </sheetViews>
  <sheetFormatPr baseColWidth="10" defaultRowHeight="15" x14ac:dyDescent="0.25"/>
  <cols>
    <col min="1" max="1" width="3.85546875" customWidth="1"/>
    <col min="2" max="2" width="24.7109375" customWidth="1"/>
    <col min="4" max="4" width="6.5703125" customWidth="1"/>
    <col min="5" max="5" width="3.28515625" customWidth="1"/>
    <col min="6" max="6" width="24.7109375" customWidth="1"/>
  </cols>
  <sheetData>
    <row r="1" spans="1:7" ht="33" customHeight="1" thickTop="1" thickBot="1" x14ac:dyDescent="0.3">
      <c r="A1" s="204" t="s">
        <v>309</v>
      </c>
      <c r="B1" s="213"/>
      <c r="C1" s="213"/>
      <c r="D1" s="213"/>
      <c r="E1" s="213"/>
      <c r="F1" s="213"/>
      <c r="G1" s="214"/>
    </row>
    <row r="2" spans="1:7" ht="31.5" customHeight="1" thickTop="1" x14ac:dyDescent="0.25">
      <c r="A2" s="207" t="s">
        <v>416</v>
      </c>
      <c r="B2" s="208"/>
      <c r="C2" s="208"/>
      <c r="D2" s="208"/>
      <c r="E2" s="208"/>
      <c r="F2" s="208"/>
      <c r="G2" s="208"/>
    </row>
    <row r="3" spans="1:7" ht="14.25" customHeight="1" x14ac:dyDescent="0.25">
      <c r="A3" s="143"/>
      <c r="B3" s="144"/>
      <c r="C3" s="144"/>
      <c r="D3" s="144"/>
      <c r="E3" s="144"/>
      <c r="F3" s="144"/>
      <c r="G3" s="144"/>
    </row>
    <row r="4" spans="1:7" ht="20.25" customHeight="1" x14ac:dyDescent="0.25">
      <c r="A4" s="25" t="s">
        <v>4</v>
      </c>
      <c r="B4" s="25" t="s">
        <v>100</v>
      </c>
      <c r="C4" s="26" t="s">
        <v>54</v>
      </c>
      <c r="E4" s="25" t="s">
        <v>4</v>
      </c>
      <c r="F4" s="25" t="s">
        <v>100</v>
      </c>
      <c r="G4" s="26" t="s">
        <v>54</v>
      </c>
    </row>
    <row r="5" spans="1:7" x14ac:dyDescent="0.25">
      <c r="A5" s="76">
        <v>1</v>
      </c>
      <c r="B5" s="28" t="s">
        <v>56</v>
      </c>
      <c r="C5" s="29">
        <v>1358</v>
      </c>
      <c r="E5" s="76">
        <f>A45+1</f>
        <v>42</v>
      </c>
      <c r="F5" s="28" t="s">
        <v>69</v>
      </c>
      <c r="G5" s="27">
        <v>37</v>
      </c>
    </row>
    <row r="6" spans="1:7" x14ac:dyDescent="0.25">
      <c r="A6" s="76">
        <f>A5+1</f>
        <v>2</v>
      </c>
      <c r="B6" s="28" t="s">
        <v>58</v>
      </c>
      <c r="C6" s="29">
        <v>1320</v>
      </c>
      <c r="E6" s="76">
        <f t="shared" ref="E6:E45" si="0">E5+1</f>
        <v>43</v>
      </c>
      <c r="F6" s="28" t="s">
        <v>278</v>
      </c>
      <c r="G6" s="27">
        <v>34</v>
      </c>
    </row>
    <row r="7" spans="1:7" x14ac:dyDescent="0.25">
      <c r="A7" s="76">
        <f t="shared" ref="A7:A45" si="1">A6+1</f>
        <v>3</v>
      </c>
      <c r="B7" s="28" t="s">
        <v>61</v>
      </c>
      <c r="C7" s="29">
        <v>1025</v>
      </c>
      <c r="E7" s="76">
        <f t="shared" si="0"/>
        <v>44</v>
      </c>
      <c r="F7" s="28" t="s">
        <v>105</v>
      </c>
      <c r="G7" s="27">
        <v>34</v>
      </c>
    </row>
    <row r="8" spans="1:7" x14ac:dyDescent="0.25">
      <c r="A8" s="76">
        <f t="shared" si="1"/>
        <v>4</v>
      </c>
      <c r="B8" s="28" t="s">
        <v>286</v>
      </c>
      <c r="C8" s="27">
        <v>870</v>
      </c>
      <c r="E8" s="76">
        <f t="shared" si="0"/>
        <v>45</v>
      </c>
      <c r="F8" s="28" t="s">
        <v>88</v>
      </c>
      <c r="G8" s="27">
        <v>32</v>
      </c>
    </row>
    <row r="9" spans="1:7" x14ac:dyDescent="0.25">
      <c r="A9" s="76">
        <f t="shared" si="1"/>
        <v>5</v>
      </c>
      <c r="B9" s="28" t="s">
        <v>57</v>
      </c>
      <c r="C9" s="27">
        <v>416</v>
      </c>
      <c r="E9" s="76">
        <f t="shared" si="0"/>
        <v>46</v>
      </c>
      <c r="F9" s="28" t="s">
        <v>98</v>
      </c>
      <c r="G9" s="27">
        <v>30</v>
      </c>
    </row>
    <row r="10" spans="1:7" x14ac:dyDescent="0.25">
      <c r="A10" s="76">
        <f t="shared" si="1"/>
        <v>6</v>
      </c>
      <c r="B10" s="28" t="s">
        <v>62</v>
      </c>
      <c r="C10" s="27">
        <v>386</v>
      </c>
      <c r="E10" s="76">
        <f t="shared" si="0"/>
        <v>47</v>
      </c>
      <c r="F10" s="28" t="s">
        <v>285</v>
      </c>
      <c r="G10" s="27">
        <v>30</v>
      </c>
    </row>
    <row r="11" spans="1:7" x14ac:dyDescent="0.25">
      <c r="A11" s="76">
        <f t="shared" si="1"/>
        <v>7</v>
      </c>
      <c r="B11" s="28" t="s">
        <v>283</v>
      </c>
      <c r="C11" s="27">
        <v>285</v>
      </c>
      <c r="E11" s="76">
        <f t="shared" si="0"/>
        <v>48</v>
      </c>
      <c r="F11" s="28" t="s">
        <v>67</v>
      </c>
      <c r="G11" s="27">
        <v>29</v>
      </c>
    </row>
    <row r="12" spans="1:7" x14ac:dyDescent="0.25">
      <c r="A12" s="76">
        <f t="shared" si="1"/>
        <v>8</v>
      </c>
      <c r="B12" s="28" t="s">
        <v>227</v>
      </c>
      <c r="C12" s="29">
        <v>263</v>
      </c>
      <c r="E12" s="76">
        <f t="shared" si="0"/>
        <v>49</v>
      </c>
      <c r="F12" s="28" t="s">
        <v>141</v>
      </c>
      <c r="G12" s="27">
        <v>29</v>
      </c>
    </row>
    <row r="13" spans="1:7" x14ac:dyDescent="0.25">
      <c r="A13" s="76">
        <f t="shared" si="1"/>
        <v>9</v>
      </c>
      <c r="B13" s="74" t="s">
        <v>134</v>
      </c>
      <c r="C13" s="75">
        <v>257</v>
      </c>
      <c r="E13" s="76">
        <f t="shared" si="0"/>
        <v>50</v>
      </c>
      <c r="F13" s="28" t="s">
        <v>146</v>
      </c>
      <c r="G13" s="27">
        <v>29</v>
      </c>
    </row>
    <row r="14" spans="1:7" x14ac:dyDescent="0.25">
      <c r="A14" s="76">
        <f t="shared" si="1"/>
        <v>10</v>
      </c>
      <c r="B14" s="28" t="s">
        <v>60</v>
      </c>
      <c r="C14" s="27">
        <v>252</v>
      </c>
      <c r="E14" s="76">
        <f t="shared" si="0"/>
        <v>51</v>
      </c>
      <c r="F14" s="74" t="s">
        <v>111</v>
      </c>
      <c r="G14" s="75">
        <v>26</v>
      </c>
    </row>
    <row r="15" spans="1:7" x14ac:dyDescent="0.25">
      <c r="A15" s="76">
        <f t="shared" si="1"/>
        <v>11</v>
      </c>
      <c r="B15" s="80" t="s">
        <v>310</v>
      </c>
      <c r="C15" s="81">
        <v>245</v>
      </c>
      <c r="E15" s="76">
        <f t="shared" si="0"/>
        <v>52</v>
      </c>
      <c r="F15" s="28" t="s">
        <v>82</v>
      </c>
      <c r="G15" s="27">
        <v>23</v>
      </c>
    </row>
    <row r="16" spans="1:7" x14ac:dyDescent="0.25">
      <c r="A16" s="76">
        <f t="shared" si="1"/>
        <v>12</v>
      </c>
      <c r="B16" s="74" t="s">
        <v>261</v>
      </c>
      <c r="C16" s="75">
        <v>198</v>
      </c>
      <c r="E16" s="76">
        <f t="shared" si="0"/>
        <v>53</v>
      </c>
      <c r="F16" s="80" t="s">
        <v>160</v>
      </c>
      <c r="G16" s="81">
        <v>23</v>
      </c>
    </row>
    <row r="17" spans="1:7" x14ac:dyDescent="0.25">
      <c r="A17" s="76">
        <f t="shared" si="1"/>
        <v>13</v>
      </c>
      <c r="B17" s="28" t="s">
        <v>274</v>
      </c>
      <c r="C17" s="27">
        <v>185</v>
      </c>
      <c r="E17" s="76">
        <f t="shared" si="0"/>
        <v>54</v>
      </c>
      <c r="F17" s="28" t="s">
        <v>157</v>
      </c>
      <c r="G17" s="27">
        <v>22</v>
      </c>
    </row>
    <row r="18" spans="1:7" x14ac:dyDescent="0.25">
      <c r="A18" s="76">
        <f t="shared" si="1"/>
        <v>14</v>
      </c>
      <c r="B18" s="28" t="s">
        <v>99</v>
      </c>
      <c r="C18" s="27">
        <v>165</v>
      </c>
      <c r="E18" s="76">
        <f t="shared" si="0"/>
        <v>55</v>
      </c>
      <c r="F18" s="28" t="s">
        <v>153</v>
      </c>
      <c r="G18" s="27">
        <v>22</v>
      </c>
    </row>
    <row r="19" spans="1:7" x14ac:dyDescent="0.25">
      <c r="A19" s="76">
        <f t="shared" si="1"/>
        <v>15</v>
      </c>
      <c r="B19" s="28" t="s">
        <v>110</v>
      </c>
      <c r="C19" s="27">
        <v>158</v>
      </c>
      <c r="E19" s="76">
        <f t="shared" si="0"/>
        <v>56</v>
      </c>
      <c r="F19" s="28" t="s">
        <v>64</v>
      </c>
      <c r="G19" s="29">
        <v>18</v>
      </c>
    </row>
    <row r="20" spans="1:7" x14ac:dyDescent="0.25">
      <c r="A20" s="76">
        <f t="shared" si="1"/>
        <v>16</v>
      </c>
      <c r="B20" s="28" t="s">
        <v>59</v>
      </c>
      <c r="C20" s="27">
        <v>145</v>
      </c>
      <c r="E20" s="76">
        <f t="shared" si="0"/>
        <v>57</v>
      </c>
      <c r="F20" s="28" t="s">
        <v>226</v>
      </c>
      <c r="G20" s="27">
        <v>17</v>
      </c>
    </row>
    <row r="21" spans="1:7" x14ac:dyDescent="0.25">
      <c r="A21" s="76">
        <f t="shared" si="1"/>
        <v>17</v>
      </c>
      <c r="B21" s="80" t="s">
        <v>121</v>
      </c>
      <c r="C21" s="81">
        <v>128</v>
      </c>
      <c r="E21" s="76">
        <f t="shared" si="0"/>
        <v>58</v>
      </c>
      <c r="F21" s="28" t="s">
        <v>113</v>
      </c>
      <c r="G21" s="27">
        <v>16</v>
      </c>
    </row>
    <row r="22" spans="1:7" x14ac:dyDescent="0.25">
      <c r="A22" s="76">
        <f t="shared" si="1"/>
        <v>18</v>
      </c>
      <c r="B22" s="28" t="s">
        <v>96</v>
      </c>
      <c r="C22" s="27">
        <v>117</v>
      </c>
      <c r="E22" s="76">
        <f t="shared" si="0"/>
        <v>59</v>
      </c>
      <c r="F22" s="28" t="s">
        <v>280</v>
      </c>
      <c r="G22" s="27">
        <v>16</v>
      </c>
    </row>
    <row r="23" spans="1:7" x14ac:dyDescent="0.25">
      <c r="A23" s="76">
        <f t="shared" si="1"/>
        <v>19</v>
      </c>
      <c r="B23" s="28" t="s">
        <v>124</v>
      </c>
      <c r="C23" s="27">
        <v>116</v>
      </c>
      <c r="E23" s="76">
        <f t="shared" si="0"/>
        <v>60</v>
      </c>
      <c r="F23" s="28" t="s">
        <v>83</v>
      </c>
      <c r="G23" s="29">
        <v>16</v>
      </c>
    </row>
    <row r="24" spans="1:7" x14ac:dyDescent="0.25">
      <c r="A24" s="76">
        <f t="shared" si="1"/>
        <v>20</v>
      </c>
      <c r="B24" s="28" t="s">
        <v>292</v>
      </c>
      <c r="C24" s="27">
        <v>101</v>
      </c>
      <c r="E24" s="76">
        <f t="shared" si="0"/>
        <v>61</v>
      </c>
      <c r="F24" s="28" t="s">
        <v>125</v>
      </c>
      <c r="G24" s="27">
        <v>15</v>
      </c>
    </row>
    <row r="25" spans="1:7" x14ac:dyDescent="0.25">
      <c r="A25" s="76">
        <f t="shared" si="1"/>
        <v>21</v>
      </c>
      <c r="B25" s="74" t="s">
        <v>102</v>
      </c>
      <c r="C25" s="75">
        <v>92</v>
      </c>
      <c r="E25" s="76">
        <f t="shared" si="0"/>
        <v>62</v>
      </c>
      <c r="F25" s="28" t="s">
        <v>137</v>
      </c>
      <c r="G25" s="29">
        <v>14</v>
      </c>
    </row>
    <row r="26" spans="1:7" x14ac:dyDescent="0.25">
      <c r="A26" s="76">
        <f t="shared" si="1"/>
        <v>22</v>
      </c>
      <c r="B26" s="28" t="s">
        <v>77</v>
      </c>
      <c r="C26" s="27">
        <v>90</v>
      </c>
      <c r="E26" s="76">
        <f t="shared" si="0"/>
        <v>63</v>
      </c>
      <c r="F26" s="28" t="s">
        <v>129</v>
      </c>
      <c r="G26" s="27">
        <v>14</v>
      </c>
    </row>
    <row r="27" spans="1:7" x14ac:dyDescent="0.25">
      <c r="A27" s="76">
        <f t="shared" si="1"/>
        <v>23</v>
      </c>
      <c r="B27" s="28" t="s">
        <v>71</v>
      </c>
      <c r="C27" s="29">
        <v>89</v>
      </c>
      <c r="E27" s="76">
        <f t="shared" si="0"/>
        <v>64</v>
      </c>
      <c r="F27" s="28" t="s">
        <v>238</v>
      </c>
      <c r="G27" s="27">
        <v>13</v>
      </c>
    </row>
    <row r="28" spans="1:7" x14ac:dyDescent="0.25">
      <c r="A28" s="76">
        <f t="shared" si="1"/>
        <v>24</v>
      </c>
      <c r="B28" s="28" t="s">
        <v>84</v>
      </c>
      <c r="C28" s="27">
        <v>83</v>
      </c>
      <c r="E28" s="76">
        <f t="shared" si="0"/>
        <v>65</v>
      </c>
      <c r="F28" s="28" t="s">
        <v>263</v>
      </c>
      <c r="G28" s="29">
        <v>12</v>
      </c>
    </row>
    <row r="29" spans="1:7" x14ac:dyDescent="0.25">
      <c r="A29" s="76">
        <f t="shared" si="1"/>
        <v>25</v>
      </c>
      <c r="B29" s="28" t="s">
        <v>63</v>
      </c>
      <c r="C29" s="27">
        <v>76</v>
      </c>
      <c r="E29" s="76">
        <f t="shared" si="0"/>
        <v>66</v>
      </c>
      <c r="F29" s="28" t="s">
        <v>68</v>
      </c>
      <c r="G29" s="27">
        <v>12</v>
      </c>
    </row>
    <row r="30" spans="1:7" x14ac:dyDescent="0.25">
      <c r="A30" s="76">
        <f t="shared" si="1"/>
        <v>26</v>
      </c>
      <c r="B30" s="28" t="s">
        <v>89</v>
      </c>
      <c r="C30" s="27">
        <v>75</v>
      </c>
      <c r="E30" s="76">
        <f t="shared" si="0"/>
        <v>67</v>
      </c>
      <c r="F30" s="28" t="s">
        <v>236</v>
      </c>
      <c r="G30" s="27">
        <v>11</v>
      </c>
    </row>
    <row r="31" spans="1:7" x14ac:dyDescent="0.25">
      <c r="A31" s="76">
        <f t="shared" si="1"/>
        <v>27</v>
      </c>
      <c r="B31" s="28" t="s">
        <v>108</v>
      </c>
      <c r="C31" s="27">
        <v>72</v>
      </c>
      <c r="E31" s="76">
        <f t="shared" si="0"/>
        <v>68</v>
      </c>
      <c r="F31" s="28" t="s">
        <v>281</v>
      </c>
      <c r="G31" s="29">
        <v>11</v>
      </c>
    </row>
    <row r="32" spans="1:7" x14ac:dyDescent="0.25">
      <c r="A32" s="76">
        <f t="shared" si="1"/>
        <v>28</v>
      </c>
      <c r="B32" s="28" t="s">
        <v>66</v>
      </c>
      <c r="C32" s="27">
        <v>69</v>
      </c>
      <c r="E32" s="76">
        <f t="shared" si="0"/>
        <v>69</v>
      </c>
      <c r="F32" s="28" t="s">
        <v>131</v>
      </c>
      <c r="G32" s="27">
        <v>11</v>
      </c>
    </row>
    <row r="33" spans="1:7" x14ac:dyDescent="0.25">
      <c r="A33" s="76">
        <f t="shared" si="1"/>
        <v>29</v>
      </c>
      <c r="B33" s="28" t="s">
        <v>73</v>
      </c>
      <c r="C33" s="29">
        <v>65</v>
      </c>
      <c r="E33" s="76">
        <f t="shared" si="0"/>
        <v>70</v>
      </c>
      <c r="F33" s="28" t="s">
        <v>272</v>
      </c>
      <c r="G33" s="27">
        <v>10</v>
      </c>
    </row>
    <row r="34" spans="1:7" x14ac:dyDescent="0.25">
      <c r="A34" s="76">
        <f t="shared" si="1"/>
        <v>30</v>
      </c>
      <c r="B34" s="28" t="s">
        <v>282</v>
      </c>
      <c r="C34" s="27">
        <v>59</v>
      </c>
      <c r="E34" s="76">
        <f t="shared" si="0"/>
        <v>71</v>
      </c>
      <c r="F34" s="28" t="s">
        <v>273</v>
      </c>
      <c r="G34" s="27">
        <v>9</v>
      </c>
    </row>
    <row r="35" spans="1:7" x14ac:dyDescent="0.25">
      <c r="A35" s="76">
        <f t="shared" si="1"/>
        <v>31</v>
      </c>
      <c r="B35" s="28" t="s">
        <v>233</v>
      </c>
      <c r="C35" s="27">
        <v>58</v>
      </c>
      <c r="E35" s="76">
        <f t="shared" si="0"/>
        <v>72</v>
      </c>
      <c r="F35" s="28" t="s">
        <v>72</v>
      </c>
      <c r="G35" s="29">
        <v>9</v>
      </c>
    </row>
    <row r="36" spans="1:7" x14ac:dyDescent="0.25">
      <c r="A36" s="76">
        <f t="shared" si="1"/>
        <v>32</v>
      </c>
      <c r="B36" s="28" t="s">
        <v>75</v>
      </c>
      <c r="C36" s="27">
        <v>56</v>
      </c>
      <c r="E36" s="76">
        <f t="shared" si="0"/>
        <v>73</v>
      </c>
      <c r="F36" s="28" t="s">
        <v>143</v>
      </c>
      <c r="G36" s="27">
        <v>9</v>
      </c>
    </row>
    <row r="37" spans="1:7" x14ac:dyDescent="0.25">
      <c r="A37" s="76">
        <f t="shared" si="1"/>
        <v>33</v>
      </c>
      <c r="B37" s="28" t="s">
        <v>91</v>
      </c>
      <c r="C37" s="29">
        <v>48</v>
      </c>
      <c r="E37" s="76">
        <f t="shared" si="0"/>
        <v>74</v>
      </c>
      <c r="F37" s="28" t="s">
        <v>109</v>
      </c>
      <c r="G37" s="27">
        <v>9</v>
      </c>
    </row>
    <row r="38" spans="1:7" x14ac:dyDescent="0.25">
      <c r="A38" s="76">
        <f t="shared" si="1"/>
        <v>34</v>
      </c>
      <c r="B38" s="28" t="s">
        <v>126</v>
      </c>
      <c r="C38" s="29">
        <v>47</v>
      </c>
      <c r="E38" s="76">
        <f t="shared" si="0"/>
        <v>75</v>
      </c>
      <c r="F38" s="28" t="s">
        <v>277</v>
      </c>
      <c r="G38" s="27">
        <v>9</v>
      </c>
    </row>
    <row r="39" spans="1:7" x14ac:dyDescent="0.25">
      <c r="A39" s="76">
        <f t="shared" si="1"/>
        <v>35</v>
      </c>
      <c r="B39" s="28" t="s">
        <v>103</v>
      </c>
      <c r="C39" s="27">
        <v>45</v>
      </c>
      <c r="E39" s="76">
        <f t="shared" si="0"/>
        <v>76</v>
      </c>
      <c r="F39" s="28" t="s">
        <v>239</v>
      </c>
      <c r="G39" s="27">
        <v>9</v>
      </c>
    </row>
    <row r="40" spans="1:7" x14ac:dyDescent="0.25">
      <c r="A40" s="76">
        <f t="shared" si="1"/>
        <v>36</v>
      </c>
      <c r="B40" s="28" t="s">
        <v>142</v>
      </c>
      <c r="C40" s="27">
        <v>45</v>
      </c>
      <c r="E40" s="76">
        <f t="shared" si="0"/>
        <v>77</v>
      </c>
      <c r="F40" s="74" t="s">
        <v>106</v>
      </c>
      <c r="G40" s="75">
        <v>8</v>
      </c>
    </row>
    <row r="41" spans="1:7" x14ac:dyDescent="0.25">
      <c r="A41" s="76">
        <f t="shared" si="1"/>
        <v>37</v>
      </c>
      <c r="B41" s="28" t="s">
        <v>268</v>
      </c>
      <c r="C41" s="27">
        <v>45</v>
      </c>
      <c r="E41" s="76">
        <f t="shared" si="0"/>
        <v>78</v>
      </c>
      <c r="F41" s="74" t="s">
        <v>94</v>
      </c>
      <c r="G41" s="75">
        <v>8</v>
      </c>
    </row>
    <row r="42" spans="1:7" x14ac:dyDescent="0.25">
      <c r="A42" s="76">
        <f t="shared" si="1"/>
        <v>38</v>
      </c>
      <c r="B42" s="28" t="s">
        <v>107</v>
      </c>
      <c r="C42" s="29">
        <v>44</v>
      </c>
      <c r="E42" s="76">
        <f t="shared" si="0"/>
        <v>79</v>
      </c>
      <c r="F42" s="28" t="s">
        <v>312</v>
      </c>
      <c r="G42" s="27">
        <v>8</v>
      </c>
    </row>
    <row r="43" spans="1:7" x14ac:dyDescent="0.25">
      <c r="A43" s="76">
        <f t="shared" si="1"/>
        <v>39</v>
      </c>
      <c r="B43" s="28" t="s">
        <v>288</v>
      </c>
      <c r="C43" s="29">
        <v>44</v>
      </c>
      <c r="E43" s="76">
        <f t="shared" si="0"/>
        <v>80</v>
      </c>
      <c r="F43" s="28" t="s">
        <v>97</v>
      </c>
      <c r="G43" s="27">
        <v>8</v>
      </c>
    </row>
    <row r="44" spans="1:7" x14ac:dyDescent="0.25">
      <c r="A44" s="76">
        <f t="shared" si="1"/>
        <v>40</v>
      </c>
      <c r="B44" s="28" t="s">
        <v>101</v>
      </c>
      <c r="C44" s="29">
        <v>43</v>
      </c>
      <c r="E44" s="76">
        <f t="shared" si="0"/>
        <v>81</v>
      </c>
      <c r="F44" s="28" t="s">
        <v>269</v>
      </c>
      <c r="G44" s="27">
        <v>8</v>
      </c>
    </row>
    <row r="45" spans="1:7" x14ac:dyDescent="0.25">
      <c r="A45" s="76">
        <f t="shared" si="1"/>
        <v>41</v>
      </c>
      <c r="B45" s="74" t="s">
        <v>95</v>
      </c>
      <c r="C45" s="75">
        <v>41</v>
      </c>
      <c r="E45" s="76">
        <f t="shared" si="0"/>
        <v>82</v>
      </c>
      <c r="F45" s="28" t="s">
        <v>138</v>
      </c>
      <c r="G45" s="27">
        <v>7</v>
      </c>
    </row>
    <row r="47" spans="1:7" x14ac:dyDescent="0.25">
      <c r="G47" s="112">
        <v>46</v>
      </c>
    </row>
    <row r="48" spans="1:7" x14ac:dyDescent="0.25">
      <c r="G48" s="112"/>
    </row>
    <row r="49" spans="1:7" x14ac:dyDescent="0.25">
      <c r="G49" s="112"/>
    </row>
    <row r="50" spans="1:7" ht="20.25" customHeight="1" x14ac:dyDescent="0.25">
      <c r="A50" s="25" t="s">
        <v>4</v>
      </c>
      <c r="B50" s="25" t="s">
        <v>100</v>
      </c>
      <c r="C50" s="26" t="s">
        <v>54</v>
      </c>
      <c r="E50" s="25" t="s">
        <v>4</v>
      </c>
      <c r="F50" s="25" t="s">
        <v>100</v>
      </c>
      <c r="G50" s="26" t="s">
        <v>54</v>
      </c>
    </row>
    <row r="51" spans="1:7" x14ac:dyDescent="0.25">
      <c r="A51" s="76">
        <f>E45+1</f>
        <v>83</v>
      </c>
      <c r="B51" s="28" t="s">
        <v>284</v>
      </c>
      <c r="C51" s="27">
        <v>7</v>
      </c>
      <c r="E51" s="76">
        <f>A74+1</f>
        <v>107</v>
      </c>
      <c r="F51" s="28" t="s">
        <v>232</v>
      </c>
      <c r="G51" s="29">
        <v>2</v>
      </c>
    </row>
    <row r="52" spans="1:7" x14ac:dyDescent="0.25">
      <c r="A52" s="76">
        <f t="shared" ref="A52:A74" si="2">A51+1</f>
        <v>84</v>
      </c>
      <c r="B52" s="28" t="s">
        <v>85</v>
      </c>
      <c r="C52" s="27">
        <v>7</v>
      </c>
      <c r="E52" s="76">
        <f t="shared" ref="E52:E73" si="3">E51+1</f>
        <v>108</v>
      </c>
      <c r="F52" s="28" t="s">
        <v>388</v>
      </c>
      <c r="G52" s="27">
        <v>2</v>
      </c>
    </row>
    <row r="53" spans="1:7" x14ac:dyDescent="0.25">
      <c r="A53" s="76">
        <f t="shared" si="2"/>
        <v>85</v>
      </c>
      <c r="B53" s="28" t="s">
        <v>81</v>
      </c>
      <c r="C53" s="29">
        <v>6</v>
      </c>
      <c r="E53" s="76">
        <f t="shared" si="3"/>
        <v>109</v>
      </c>
      <c r="F53" s="28" t="s">
        <v>276</v>
      </c>
      <c r="G53" s="27">
        <v>2</v>
      </c>
    </row>
    <row r="54" spans="1:7" x14ac:dyDescent="0.25">
      <c r="A54" s="76">
        <f t="shared" si="2"/>
        <v>86</v>
      </c>
      <c r="B54" s="28" t="s">
        <v>86</v>
      </c>
      <c r="C54" s="27">
        <v>6</v>
      </c>
      <c r="E54" s="76">
        <f t="shared" si="3"/>
        <v>110</v>
      </c>
      <c r="F54" s="28" t="s">
        <v>315</v>
      </c>
      <c r="G54" s="27">
        <v>2</v>
      </c>
    </row>
    <row r="55" spans="1:7" x14ac:dyDescent="0.25">
      <c r="A55" s="76">
        <f t="shared" si="2"/>
        <v>87</v>
      </c>
      <c r="B55" s="28" t="s">
        <v>119</v>
      </c>
      <c r="C55" s="27">
        <v>5</v>
      </c>
      <c r="E55" s="76">
        <f t="shared" si="3"/>
        <v>111</v>
      </c>
      <c r="F55" s="28" t="s">
        <v>161</v>
      </c>
      <c r="G55" s="27">
        <v>2</v>
      </c>
    </row>
    <row r="56" spans="1:7" x14ac:dyDescent="0.25">
      <c r="A56" s="76">
        <f t="shared" si="2"/>
        <v>88</v>
      </c>
      <c r="B56" s="74" t="s">
        <v>234</v>
      </c>
      <c r="C56" s="75">
        <v>5</v>
      </c>
      <c r="E56" s="76">
        <f t="shared" si="3"/>
        <v>112</v>
      </c>
      <c r="F56" s="28" t="s">
        <v>152</v>
      </c>
      <c r="G56" s="29">
        <v>2</v>
      </c>
    </row>
    <row r="57" spans="1:7" x14ac:dyDescent="0.25">
      <c r="A57" s="76">
        <f t="shared" si="2"/>
        <v>89</v>
      </c>
      <c r="B57" s="80" t="s">
        <v>115</v>
      </c>
      <c r="C57" s="81">
        <v>4</v>
      </c>
      <c r="E57" s="76">
        <f t="shared" si="3"/>
        <v>113</v>
      </c>
      <c r="F57" s="28" t="s">
        <v>318</v>
      </c>
      <c r="G57" s="27">
        <v>2</v>
      </c>
    </row>
    <row r="58" spans="1:7" x14ac:dyDescent="0.25">
      <c r="A58" s="76">
        <f t="shared" si="2"/>
        <v>90</v>
      </c>
      <c r="B58" s="28" t="s">
        <v>145</v>
      </c>
      <c r="C58" s="27">
        <v>4</v>
      </c>
      <c r="E58" s="76">
        <f t="shared" si="3"/>
        <v>114</v>
      </c>
      <c r="F58" s="28" t="s">
        <v>148</v>
      </c>
      <c r="G58" s="27">
        <v>1</v>
      </c>
    </row>
    <row r="59" spans="1:7" x14ac:dyDescent="0.25">
      <c r="A59" s="76">
        <f t="shared" si="2"/>
        <v>91</v>
      </c>
      <c r="B59" s="28" t="s">
        <v>159</v>
      </c>
      <c r="C59" s="27">
        <v>4</v>
      </c>
      <c r="E59" s="76">
        <f t="shared" si="3"/>
        <v>115</v>
      </c>
      <c r="F59" s="28" t="s">
        <v>289</v>
      </c>
      <c r="G59" s="27">
        <v>1</v>
      </c>
    </row>
    <row r="60" spans="1:7" x14ac:dyDescent="0.25">
      <c r="A60" s="76">
        <f t="shared" si="2"/>
        <v>92</v>
      </c>
      <c r="B60" s="28" t="s">
        <v>123</v>
      </c>
      <c r="C60" s="27">
        <v>4</v>
      </c>
      <c r="E60" s="76">
        <f t="shared" si="3"/>
        <v>116</v>
      </c>
      <c r="F60" s="28" t="s">
        <v>228</v>
      </c>
      <c r="G60" s="29">
        <v>1</v>
      </c>
    </row>
    <row r="61" spans="1:7" x14ac:dyDescent="0.25">
      <c r="A61" s="76">
        <f t="shared" si="2"/>
        <v>93</v>
      </c>
      <c r="B61" s="28" t="s">
        <v>235</v>
      </c>
      <c r="C61" s="27">
        <v>4</v>
      </c>
      <c r="E61" s="76">
        <f t="shared" si="3"/>
        <v>117</v>
      </c>
      <c r="F61" s="28" t="s">
        <v>314</v>
      </c>
      <c r="G61" s="27">
        <v>1</v>
      </c>
    </row>
    <row r="62" spans="1:7" x14ac:dyDescent="0.25">
      <c r="A62" s="76">
        <f t="shared" si="2"/>
        <v>94</v>
      </c>
      <c r="B62" s="28" t="s">
        <v>90</v>
      </c>
      <c r="C62" s="27">
        <v>4</v>
      </c>
      <c r="E62" s="76">
        <f t="shared" si="3"/>
        <v>118</v>
      </c>
      <c r="F62" s="80" t="s">
        <v>122</v>
      </c>
      <c r="G62" s="81">
        <v>1</v>
      </c>
    </row>
    <row r="63" spans="1:7" x14ac:dyDescent="0.25">
      <c r="A63" s="76">
        <f t="shared" si="2"/>
        <v>95</v>
      </c>
      <c r="B63" s="28" t="s">
        <v>92</v>
      </c>
      <c r="C63" s="27">
        <v>4</v>
      </c>
      <c r="E63" s="76">
        <f t="shared" si="3"/>
        <v>119</v>
      </c>
      <c r="F63" s="28" t="s">
        <v>158</v>
      </c>
      <c r="G63" s="27">
        <v>1</v>
      </c>
    </row>
    <row r="64" spans="1:7" x14ac:dyDescent="0.25">
      <c r="A64" s="76">
        <f t="shared" si="2"/>
        <v>96</v>
      </c>
      <c r="B64" s="28" t="s">
        <v>120</v>
      </c>
      <c r="C64" s="29">
        <v>4</v>
      </c>
      <c r="E64" s="76">
        <f t="shared" si="3"/>
        <v>120</v>
      </c>
      <c r="F64" s="28" t="s">
        <v>104</v>
      </c>
      <c r="G64" s="27">
        <v>1</v>
      </c>
    </row>
    <row r="65" spans="1:7" x14ac:dyDescent="0.25">
      <c r="A65" s="76">
        <f t="shared" si="2"/>
        <v>97</v>
      </c>
      <c r="B65" s="28" t="s">
        <v>311</v>
      </c>
      <c r="C65" s="27">
        <v>3</v>
      </c>
      <c r="E65" s="76">
        <f t="shared" si="3"/>
        <v>121</v>
      </c>
      <c r="F65" s="28" t="s">
        <v>79</v>
      </c>
      <c r="G65" s="29">
        <v>1</v>
      </c>
    </row>
    <row r="66" spans="1:7" x14ac:dyDescent="0.25">
      <c r="A66" s="76">
        <f t="shared" si="2"/>
        <v>98</v>
      </c>
      <c r="B66" s="74" t="s">
        <v>70</v>
      </c>
      <c r="C66" s="75">
        <v>3</v>
      </c>
      <c r="E66" s="76">
        <f t="shared" si="3"/>
        <v>122</v>
      </c>
      <c r="F66" s="28" t="s">
        <v>317</v>
      </c>
      <c r="G66" s="27">
        <v>1</v>
      </c>
    </row>
    <row r="67" spans="1:7" x14ac:dyDescent="0.25">
      <c r="A67" s="76">
        <f t="shared" si="2"/>
        <v>99</v>
      </c>
      <c r="B67" s="28" t="s">
        <v>262</v>
      </c>
      <c r="C67" s="29">
        <v>3</v>
      </c>
      <c r="E67" s="76">
        <f t="shared" si="3"/>
        <v>123</v>
      </c>
      <c r="F67" s="32" t="s">
        <v>229</v>
      </c>
      <c r="G67" s="33">
        <v>1</v>
      </c>
    </row>
    <row r="68" spans="1:7" x14ac:dyDescent="0.25">
      <c r="A68" s="76">
        <f t="shared" si="2"/>
        <v>100</v>
      </c>
      <c r="B68" s="28" t="s">
        <v>65</v>
      </c>
      <c r="C68" s="27">
        <v>3</v>
      </c>
      <c r="E68" s="76">
        <f t="shared" si="3"/>
        <v>124</v>
      </c>
      <c r="F68" s="32" t="s">
        <v>118</v>
      </c>
      <c r="G68" s="33">
        <v>1</v>
      </c>
    </row>
    <row r="69" spans="1:7" x14ac:dyDescent="0.25">
      <c r="A69" s="76">
        <f t="shared" si="2"/>
        <v>101</v>
      </c>
      <c r="B69" s="28" t="s">
        <v>78</v>
      </c>
      <c r="C69" s="27">
        <v>3</v>
      </c>
      <c r="E69" s="76">
        <f t="shared" si="3"/>
        <v>125</v>
      </c>
      <c r="F69" s="32" t="s">
        <v>117</v>
      </c>
      <c r="G69" s="33">
        <v>1</v>
      </c>
    </row>
    <row r="70" spans="1:7" x14ac:dyDescent="0.25">
      <c r="A70" s="76">
        <f t="shared" si="2"/>
        <v>102</v>
      </c>
      <c r="B70" s="28" t="s">
        <v>162</v>
      </c>
      <c r="C70" s="29">
        <v>3</v>
      </c>
      <c r="E70" s="76">
        <f t="shared" si="3"/>
        <v>126</v>
      </c>
      <c r="F70" s="28" t="s">
        <v>76</v>
      </c>
      <c r="G70" s="27">
        <v>1</v>
      </c>
    </row>
    <row r="71" spans="1:7" x14ac:dyDescent="0.25">
      <c r="A71" s="76">
        <f t="shared" si="2"/>
        <v>103</v>
      </c>
      <c r="B71" s="28" t="s">
        <v>139</v>
      </c>
      <c r="C71" s="27">
        <v>3</v>
      </c>
      <c r="E71" s="76">
        <f t="shared" si="3"/>
        <v>127</v>
      </c>
      <c r="F71" s="28" t="s">
        <v>150</v>
      </c>
      <c r="G71" s="27">
        <v>1</v>
      </c>
    </row>
    <row r="72" spans="1:7" x14ac:dyDescent="0.25">
      <c r="A72" s="76">
        <f t="shared" si="2"/>
        <v>104</v>
      </c>
      <c r="B72" s="28" t="s">
        <v>265</v>
      </c>
      <c r="C72" s="27">
        <v>2</v>
      </c>
      <c r="E72" s="76">
        <f t="shared" si="3"/>
        <v>128</v>
      </c>
      <c r="F72" s="28" t="s">
        <v>279</v>
      </c>
      <c r="G72" s="27">
        <v>1</v>
      </c>
    </row>
    <row r="73" spans="1:7" x14ac:dyDescent="0.25">
      <c r="A73" s="76">
        <f t="shared" si="2"/>
        <v>105</v>
      </c>
      <c r="B73" s="28" t="s">
        <v>156</v>
      </c>
      <c r="C73" s="27">
        <v>2</v>
      </c>
      <c r="E73" s="76">
        <f t="shared" si="3"/>
        <v>129</v>
      </c>
      <c r="F73" s="28" t="s">
        <v>271</v>
      </c>
      <c r="G73" s="27">
        <v>1</v>
      </c>
    </row>
    <row r="74" spans="1:7" x14ac:dyDescent="0.25">
      <c r="A74" s="76">
        <f t="shared" si="2"/>
        <v>106</v>
      </c>
      <c r="B74" s="28" t="s">
        <v>231</v>
      </c>
      <c r="C74" s="27">
        <v>2</v>
      </c>
      <c r="F74" s="35" t="s">
        <v>19</v>
      </c>
      <c r="G74" s="50">
        <v>10108</v>
      </c>
    </row>
    <row r="97" spans="7:7" x14ac:dyDescent="0.25">
      <c r="G97" s="112">
        <v>47</v>
      </c>
    </row>
  </sheetData>
  <sortState ref="B4:C132">
    <sortCondition descending="1" ref="C4:C132"/>
  </sortState>
  <mergeCells count="2">
    <mergeCell ref="A1:G1"/>
    <mergeCell ref="A2:G2"/>
  </mergeCells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topLeftCell="A18" zoomScaleNormal="100" workbookViewId="0">
      <selection activeCell="H30" sqref="H30"/>
    </sheetView>
  </sheetViews>
  <sheetFormatPr baseColWidth="10" defaultRowHeight="15" x14ac:dyDescent="0.25"/>
  <cols>
    <col min="1" max="1" width="53.28515625" customWidth="1"/>
    <col min="3" max="3" width="14.85546875" customWidth="1"/>
  </cols>
  <sheetData>
    <row r="1" spans="1:7" ht="33" customHeight="1" thickTop="1" thickBot="1" x14ac:dyDescent="0.3">
      <c r="A1" s="193" t="s">
        <v>319</v>
      </c>
      <c r="B1" s="172"/>
      <c r="C1" s="173"/>
      <c r="D1" s="79"/>
      <c r="E1" s="79"/>
      <c r="F1" s="79"/>
      <c r="G1" s="79"/>
    </row>
    <row r="2" spans="1:7" ht="29.25" customHeight="1" thickTop="1" x14ac:dyDescent="0.25">
      <c r="A2" s="215" t="s">
        <v>417</v>
      </c>
      <c r="B2" s="216"/>
      <c r="C2" s="216"/>
      <c r="D2" s="79"/>
      <c r="E2" s="79"/>
      <c r="F2" s="79"/>
      <c r="G2" s="79"/>
    </row>
    <row r="4" spans="1:7" ht="25.5" x14ac:dyDescent="0.25">
      <c r="A4" s="10" t="s">
        <v>164</v>
      </c>
      <c r="B4" s="9" t="s">
        <v>54</v>
      </c>
      <c r="C4" s="10" t="s">
        <v>18</v>
      </c>
    </row>
    <row r="5" spans="1:7" x14ac:dyDescent="0.25">
      <c r="A5" s="36" t="s">
        <v>165</v>
      </c>
      <c r="B5" s="18">
        <f>SUM(B6:B10)</f>
        <v>589</v>
      </c>
      <c r="C5" s="52">
        <f>B5/B22</f>
        <v>5.827067669172932E-2</v>
      </c>
    </row>
    <row r="6" spans="1:7" x14ac:dyDescent="0.25">
      <c r="A6" s="6" t="s">
        <v>166</v>
      </c>
      <c r="B6" s="17">
        <v>98</v>
      </c>
      <c r="C6" s="37">
        <f>B6/B22</f>
        <v>9.6952908587257611E-3</v>
      </c>
    </row>
    <row r="7" spans="1:7" x14ac:dyDescent="0.25">
      <c r="A7" s="6" t="s">
        <v>167</v>
      </c>
      <c r="B7" s="17">
        <v>138</v>
      </c>
      <c r="C7" s="37">
        <f>B7/B22</f>
        <v>1.3652552433715869E-2</v>
      </c>
    </row>
    <row r="8" spans="1:7" x14ac:dyDescent="0.25">
      <c r="A8" s="6" t="s">
        <v>168</v>
      </c>
      <c r="B8" s="17">
        <v>61</v>
      </c>
      <c r="C8" s="37">
        <f>B8/B22</f>
        <v>6.0348239018599131E-3</v>
      </c>
    </row>
    <row r="9" spans="1:7" x14ac:dyDescent="0.25">
      <c r="A9" s="6" t="s">
        <v>169</v>
      </c>
      <c r="B9" s="17">
        <v>227</v>
      </c>
      <c r="C9" s="37">
        <f>B9/B22</f>
        <v>2.2457459438068858E-2</v>
      </c>
    </row>
    <row r="10" spans="1:7" x14ac:dyDescent="0.25">
      <c r="A10" s="6" t="s">
        <v>170</v>
      </c>
      <c r="B10" s="17">
        <v>65</v>
      </c>
      <c r="C10" s="37">
        <f>B10/B22</f>
        <v>6.4305500593589233E-3</v>
      </c>
    </row>
    <row r="11" spans="1:7" x14ac:dyDescent="0.25">
      <c r="A11" s="36" t="s">
        <v>171</v>
      </c>
      <c r="B11" s="18">
        <v>1335</v>
      </c>
      <c r="C11" s="52">
        <f>B11/B22</f>
        <v>0.13207360506529481</v>
      </c>
    </row>
    <row r="12" spans="1:7" x14ac:dyDescent="0.25">
      <c r="A12" s="36" t="s">
        <v>172</v>
      </c>
      <c r="B12" s="18">
        <f>SUM(B13:B15)</f>
        <v>2210</v>
      </c>
      <c r="C12" s="52">
        <f>B12/B22</f>
        <v>0.2186387020182034</v>
      </c>
    </row>
    <row r="13" spans="1:7" x14ac:dyDescent="0.25">
      <c r="A13" s="6" t="s">
        <v>173</v>
      </c>
      <c r="B13" s="17">
        <v>78</v>
      </c>
      <c r="C13" s="37">
        <f>B13/B22</f>
        <v>7.7166600712307081E-3</v>
      </c>
    </row>
    <row r="14" spans="1:7" x14ac:dyDescent="0.25">
      <c r="A14" s="6" t="s">
        <v>174</v>
      </c>
      <c r="B14" s="8">
        <v>1706</v>
      </c>
      <c r="C14" s="37">
        <f>B14/B22</f>
        <v>0.16877720617332806</v>
      </c>
    </row>
    <row r="15" spans="1:7" x14ac:dyDescent="0.25">
      <c r="A15" s="6" t="s">
        <v>175</v>
      </c>
      <c r="B15" s="17">
        <v>426</v>
      </c>
      <c r="C15" s="37">
        <f>B15/B22</f>
        <v>4.214483577364464E-2</v>
      </c>
    </row>
    <row r="16" spans="1:7" x14ac:dyDescent="0.25">
      <c r="A16" s="36" t="s">
        <v>176</v>
      </c>
      <c r="B16" s="7">
        <f>SUM(B17:B18)</f>
        <v>491</v>
      </c>
      <c r="C16" s="52">
        <f>B16/B22</f>
        <v>4.8575385833003561E-2</v>
      </c>
    </row>
    <row r="17" spans="1:3" x14ac:dyDescent="0.25">
      <c r="A17" s="6" t="s">
        <v>177</v>
      </c>
      <c r="B17" s="17">
        <v>216</v>
      </c>
      <c r="C17" s="37">
        <f>B17/B22</f>
        <v>2.1369212504946576E-2</v>
      </c>
    </row>
    <row r="18" spans="1:3" x14ac:dyDescent="0.25">
      <c r="A18" s="6" t="s">
        <v>178</v>
      </c>
      <c r="B18" s="17">
        <v>275</v>
      </c>
      <c r="C18" s="37">
        <f>B18/B22</f>
        <v>2.7206173328056985E-2</v>
      </c>
    </row>
    <row r="19" spans="1:3" x14ac:dyDescent="0.25">
      <c r="A19" s="36" t="s">
        <v>179</v>
      </c>
      <c r="B19" s="7">
        <v>335</v>
      </c>
      <c r="C19" s="52">
        <f>B19/B22</f>
        <v>3.3142065690542143E-2</v>
      </c>
    </row>
    <row r="20" spans="1:3" x14ac:dyDescent="0.25">
      <c r="A20" s="36" t="s">
        <v>241</v>
      </c>
      <c r="B20" s="18">
        <v>4997</v>
      </c>
      <c r="C20" s="52">
        <f>B20/B22</f>
        <v>0.49436090225563911</v>
      </c>
    </row>
    <row r="21" spans="1:3" x14ac:dyDescent="0.25">
      <c r="A21" s="36" t="s">
        <v>180</v>
      </c>
      <c r="B21" s="7">
        <v>151</v>
      </c>
      <c r="C21" s="52">
        <f>B21/B22</f>
        <v>1.4938662445587654E-2</v>
      </c>
    </row>
    <row r="22" spans="1:3" x14ac:dyDescent="0.25">
      <c r="A22" s="36" t="s">
        <v>19</v>
      </c>
      <c r="B22" s="18">
        <f>B5+B11+B12+B16+B19+B20+B21</f>
        <v>10108</v>
      </c>
      <c r="C22" s="52">
        <f>C5+C11+C12+C16+C19+C20+C21</f>
        <v>1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Footer>&amp;R&amp;"Times New Roman,Normal"&amp;10 48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44.42578125" customWidth="1"/>
    <col min="3" max="3" width="13.140625" customWidth="1"/>
  </cols>
  <sheetData>
    <row r="1" spans="1:7" ht="33" customHeight="1" thickTop="1" thickBot="1" x14ac:dyDescent="0.3">
      <c r="A1" s="193" t="s">
        <v>320</v>
      </c>
      <c r="B1" s="172"/>
      <c r="C1" s="172"/>
      <c r="D1" s="172"/>
      <c r="E1" s="173"/>
      <c r="F1" s="79"/>
      <c r="G1" s="79"/>
    </row>
    <row r="2" spans="1:7" ht="33" customHeight="1" thickTop="1" x14ac:dyDescent="0.25">
      <c r="A2" s="135"/>
      <c r="B2" s="136"/>
      <c r="C2" s="136"/>
      <c r="D2" s="136"/>
      <c r="E2" s="136"/>
      <c r="F2" s="134"/>
      <c r="G2" s="134"/>
    </row>
    <row r="3" spans="1:7" ht="24" customHeight="1" x14ac:dyDescent="0.25">
      <c r="A3" s="217" t="s">
        <v>444</v>
      </c>
      <c r="B3" s="218"/>
      <c r="C3" s="218"/>
      <c r="D3" s="218"/>
      <c r="E3" s="218"/>
      <c r="F3" s="79"/>
      <c r="G3" s="79"/>
    </row>
    <row r="4" spans="1:7" ht="24" customHeight="1" x14ac:dyDescent="0.25">
      <c r="A4" s="137"/>
      <c r="B4" s="138"/>
      <c r="C4" s="138"/>
      <c r="D4" s="138"/>
      <c r="E4" s="138"/>
      <c r="F4" s="134"/>
      <c r="G4" s="134"/>
    </row>
    <row r="5" spans="1:7" ht="22.5" x14ac:dyDescent="0.25">
      <c r="A5" s="25" t="s">
        <v>4</v>
      </c>
      <c r="B5" s="25" t="s">
        <v>321</v>
      </c>
      <c r="C5" s="26" t="s">
        <v>54</v>
      </c>
      <c r="D5" s="25" t="s">
        <v>18</v>
      </c>
    </row>
    <row r="6" spans="1:7" x14ac:dyDescent="0.25">
      <c r="A6" s="27">
        <v>1</v>
      </c>
      <c r="B6" s="28" t="s">
        <v>322</v>
      </c>
      <c r="C6" s="29">
        <v>1302</v>
      </c>
      <c r="D6" s="30">
        <f>C6/C31</f>
        <v>0.18020761245674741</v>
      </c>
    </row>
    <row r="7" spans="1:7" x14ac:dyDescent="0.25">
      <c r="A7" s="27">
        <f>A6+1</f>
        <v>2</v>
      </c>
      <c r="B7" s="28" t="s">
        <v>323</v>
      </c>
      <c r="C7" s="27">
        <v>870</v>
      </c>
      <c r="D7" s="30">
        <f>C7/C31</f>
        <v>0.12041522491349481</v>
      </c>
    </row>
    <row r="8" spans="1:7" x14ac:dyDescent="0.25">
      <c r="A8" s="27">
        <f t="shared" ref="A8:A30" si="0">A7+1</f>
        <v>3</v>
      </c>
      <c r="B8" s="28" t="s">
        <v>324</v>
      </c>
      <c r="C8" s="27">
        <v>708</v>
      </c>
      <c r="D8" s="30">
        <f>C8/C31</f>
        <v>9.7993079584775086E-2</v>
      </c>
    </row>
    <row r="9" spans="1:7" x14ac:dyDescent="0.25">
      <c r="A9" s="27">
        <f t="shared" si="0"/>
        <v>4</v>
      </c>
      <c r="B9" s="28" t="s">
        <v>325</v>
      </c>
      <c r="C9" s="27">
        <v>530</v>
      </c>
      <c r="D9" s="30">
        <f>C9/C31</f>
        <v>7.3356401384083045E-2</v>
      </c>
    </row>
    <row r="10" spans="1:7" x14ac:dyDescent="0.25">
      <c r="A10" s="27">
        <f t="shared" si="0"/>
        <v>5</v>
      </c>
      <c r="B10" s="28" t="s">
        <v>326</v>
      </c>
      <c r="C10" s="27">
        <v>382</v>
      </c>
      <c r="D10" s="30">
        <f>C10/C31</f>
        <v>5.2871972318339101E-2</v>
      </c>
    </row>
    <row r="11" spans="1:7" x14ac:dyDescent="0.25">
      <c r="A11" s="27">
        <f t="shared" si="0"/>
        <v>6</v>
      </c>
      <c r="B11" s="28" t="s">
        <v>327</v>
      </c>
      <c r="C11" s="27">
        <v>359</v>
      </c>
      <c r="D11" s="30">
        <f>C11/C31</f>
        <v>4.9688581314878889E-2</v>
      </c>
    </row>
    <row r="12" spans="1:7" x14ac:dyDescent="0.25">
      <c r="A12" s="27">
        <f t="shared" si="0"/>
        <v>7</v>
      </c>
      <c r="B12" s="28" t="s">
        <v>328</v>
      </c>
      <c r="C12" s="27">
        <v>317</v>
      </c>
      <c r="D12" s="30">
        <f>C12/C31</f>
        <v>4.3875432525951559E-2</v>
      </c>
    </row>
    <row r="13" spans="1:7" x14ac:dyDescent="0.25">
      <c r="A13" s="27">
        <f t="shared" si="0"/>
        <v>8</v>
      </c>
      <c r="B13" s="28" t="s">
        <v>330</v>
      </c>
      <c r="C13" s="27">
        <v>233</v>
      </c>
      <c r="D13" s="30">
        <f>C13/C31</f>
        <v>3.2249134948096884E-2</v>
      </c>
    </row>
    <row r="14" spans="1:7" x14ac:dyDescent="0.25">
      <c r="A14" s="27">
        <f t="shared" si="0"/>
        <v>9</v>
      </c>
      <c r="B14" s="28" t="s">
        <v>329</v>
      </c>
      <c r="C14" s="27">
        <v>199</v>
      </c>
      <c r="D14" s="30">
        <f>C14/C31</f>
        <v>2.754325259515571E-2</v>
      </c>
    </row>
    <row r="15" spans="1:7" x14ac:dyDescent="0.25">
      <c r="A15" s="27">
        <f t="shared" si="0"/>
        <v>10</v>
      </c>
      <c r="B15" s="28" t="s">
        <v>334</v>
      </c>
      <c r="C15" s="27">
        <v>198</v>
      </c>
      <c r="D15" s="30">
        <f>C15/C31</f>
        <v>2.740484429065744E-2</v>
      </c>
    </row>
    <row r="16" spans="1:7" x14ac:dyDescent="0.25">
      <c r="A16" s="27">
        <f t="shared" si="0"/>
        <v>11</v>
      </c>
      <c r="B16" s="28" t="s">
        <v>331</v>
      </c>
      <c r="C16" s="27">
        <v>194</v>
      </c>
      <c r="D16" s="30">
        <f>C16/C31</f>
        <v>2.685121107266436E-2</v>
      </c>
    </row>
    <row r="17" spans="1:4" x14ac:dyDescent="0.25">
      <c r="A17" s="27">
        <f t="shared" si="0"/>
        <v>12</v>
      </c>
      <c r="B17" s="28" t="s">
        <v>333</v>
      </c>
      <c r="C17" s="27">
        <v>187</v>
      </c>
      <c r="D17" s="30">
        <f>C17/C31</f>
        <v>2.5882352941176471E-2</v>
      </c>
    </row>
    <row r="18" spans="1:4" x14ac:dyDescent="0.25">
      <c r="A18" s="27">
        <f t="shared" si="0"/>
        <v>13</v>
      </c>
      <c r="B18" s="28" t="s">
        <v>332</v>
      </c>
      <c r="C18" s="27">
        <v>180</v>
      </c>
      <c r="D18" s="30">
        <f>C18/C31</f>
        <v>2.4913494809688581E-2</v>
      </c>
    </row>
    <row r="19" spans="1:4" x14ac:dyDescent="0.25">
      <c r="A19" s="27">
        <f t="shared" si="0"/>
        <v>14</v>
      </c>
      <c r="B19" s="28" t="s">
        <v>335</v>
      </c>
      <c r="C19" s="27">
        <v>169</v>
      </c>
      <c r="D19" s="30">
        <f>C19/C31</f>
        <v>2.3391003460207612E-2</v>
      </c>
    </row>
    <row r="20" spans="1:4" x14ac:dyDescent="0.25">
      <c r="A20" s="27">
        <f t="shared" si="0"/>
        <v>15</v>
      </c>
      <c r="B20" s="28" t="s">
        <v>336</v>
      </c>
      <c r="C20" s="27">
        <v>160</v>
      </c>
      <c r="D20" s="30">
        <f>C20/C31</f>
        <v>2.2145328719723183E-2</v>
      </c>
    </row>
    <row r="21" spans="1:4" x14ac:dyDescent="0.25">
      <c r="A21" s="27">
        <f t="shared" si="0"/>
        <v>16</v>
      </c>
      <c r="B21" s="28" t="s">
        <v>408</v>
      </c>
      <c r="C21" s="27">
        <v>157</v>
      </c>
      <c r="D21" s="30">
        <f>C21/C31</f>
        <v>2.1730103806228373E-2</v>
      </c>
    </row>
    <row r="22" spans="1:4" x14ac:dyDescent="0.25">
      <c r="A22" s="27">
        <f t="shared" si="0"/>
        <v>17</v>
      </c>
      <c r="B22" s="28" t="s">
        <v>338</v>
      </c>
      <c r="C22" s="27">
        <v>140</v>
      </c>
      <c r="D22" s="30">
        <f>C22/C31</f>
        <v>1.9377162629757784E-2</v>
      </c>
    </row>
    <row r="23" spans="1:4" x14ac:dyDescent="0.25">
      <c r="A23" s="27">
        <f t="shared" si="0"/>
        <v>18</v>
      </c>
      <c r="B23" s="28" t="s">
        <v>339</v>
      </c>
      <c r="C23" s="27">
        <v>134</v>
      </c>
      <c r="D23" s="30">
        <f>C23/C31</f>
        <v>1.8546712802768164E-2</v>
      </c>
    </row>
    <row r="24" spans="1:4" x14ac:dyDescent="0.25">
      <c r="A24" s="27">
        <f t="shared" si="0"/>
        <v>19</v>
      </c>
      <c r="B24" s="28" t="s">
        <v>337</v>
      </c>
      <c r="C24" s="27">
        <v>128</v>
      </c>
      <c r="D24" s="30">
        <f>C25/C31</f>
        <v>1.7024221453287199E-2</v>
      </c>
    </row>
    <row r="25" spans="1:4" x14ac:dyDescent="0.25">
      <c r="A25" s="27">
        <f t="shared" si="0"/>
        <v>20</v>
      </c>
      <c r="B25" s="28" t="s">
        <v>409</v>
      </c>
      <c r="C25" s="27">
        <v>123</v>
      </c>
      <c r="D25" s="30">
        <f>C25/C31</f>
        <v>1.7024221453287199E-2</v>
      </c>
    </row>
    <row r="26" spans="1:4" x14ac:dyDescent="0.25">
      <c r="A26" s="27">
        <f t="shared" si="0"/>
        <v>21</v>
      </c>
      <c r="B26" s="28" t="s">
        <v>341</v>
      </c>
      <c r="C26" s="27">
        <v>119</v>
      </c>
      <c r="D26" s="30">
        <f>C26/C31</f>
        <v>1.6470588235294119E-2</v>
      </c>
    </row>
    <row r="27" spans="1:4" x14ac:dyDescent="0.25">
      <c r="A27" s="27">
        <f t="shared" si="0"/>
        <v>22</v>
      </c>
      <c r="B27" s="28" t="s">
        <v>410</v>
      </c>
      <c r="C27" s="27">
        <v>116</v>
      </c>
      <c r="D27" s="30">
        <f>C27/C31</f>
        <v>1.6055363321799309E-2</v>
      </c>
    </row>
    <row r="28" spans="1:4" x14ac:dyDescent="0.25">
      <c r="A28" s="27">
        <f t="shared" si="0"/>
        <v>23</v>
      </c>
      <c r="B28" s="32" t="s">
        <v>343</v>
      </c>
      <c r="C28" s="31">
        <v>111</v>
      </c>
      <c r="D28" s="34">
        <f>C28/C31</f>
        <v>1.5363321799307959E-2</v>
      </c>
    </row>
    <row r="29" spans="1:4" x14ac:dyDescent="0.25">
      <c r="A29" s="27">
        <f t="shared" si="0"/>
        <v>24</v>
      </c>
      <c r="B29" s="28" t="s">
        <v>340</v>
      </c>
      <c r="C29" s="27">
        <v>107</v>
      </c>
      <c r="D29" s="30">
        <f>C29/C31</f>
        <v>1.480968858131488E-2</v>
      </c>
    </row>
    <row r="30" spans="1:4" x14ac:dyDescent="0.25">
      <c r="A30" s="27">
        <f t="shared" si="0"/>
        <v>25</v>
      </c>
      <c r="B30" s="28" t="s">
        <v>342</v>
      </c>
      <c r="C30" s="27">
        <v>102</v>
      </c>
      <c r="D30" s="30">
        <f>C30/C31</f>
        <v>1.411764705882353E-2</v>
      </c>
    </row>
    <row r="31" spans="1:4" x14ac:dyDescent="0.25">
      <c r="A31" s="28"/>
      <c r="B31" s="35" t="s">
        <v>19</v>
      </c>
      <c r="C31" s="50">
        <f>SUM(C6:C30)</f>
        <v>7225</v>
      </c>
      <c r="D31" s="82">
        <f>SUM(D6:D30)</f>
        <v>0.99930795847750886</v>
      </c>
    </row>
  </sheetData>
  <sortState ref="B4:D28">
    <sortCondition descending="1" ref="C4:C28"/>
  </sortState>
  <mergeCells count="2">
    <mergeCell ref="A3:E3"/>
    <mergeCell ref="A1:E1"/>
  </mergeCells>
  <pageMargins left="0.7" right="0.7" top="0.75" bottom="0.75" header="0.3" footer="0.3"/>
  <pageSetup paperSize="9" orientation="portrait" r:id="rId1"/>
  <headerFooter>
    <oddFooter>&amp;R&amp;"Times New Roman,Normal"&amp;10 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topLeftCell="A16" zoomScaleNormal="100" workbookViewId="0">
      <selection sqref="A1:F43"/>
    </sheetView>
  </sheetViews>
  <sheetFormatPr baseColWidth="10" defaultRowHeight="15" x14ac:dyDescent="0.25"/>
  <cols>
    <col min="1" max="1" width="6.140625" customWidth="1"/>
    <col min="3" max="3" width="19.140625" customWidth="1"/>
    <col min="4" max="4" width="16.28515625" customWidth="1"/>
    <col min="5" max="6" width="14" customWidth="1"/>
  </cols>
  <sheetData>
    <row r="1" spans="1:7" ht="33" customHeight="1" thickTop="1" thickBot="1" x14ac:dyDescent="0.3">
      <c r="A1" s="167" t="s">
        <v>428</v>
      </c>
      <c r="B1" s="172"/>
      <c r="C1" s="172"/>
      <c r="D1" s="172"/>
      <c r="E1" s="172"/>
      <c r="F1" s="173"/>
      <c r="G1" s="1"/>
    </row>
    <row r="2" spans="1:7" ht="15.75" thickTop="1" x14ac:dyDescent="0.25"/>
    <row r="3" spans="1:7" ht="29.25" customHeight="1" x14ac:dyDescent="0.25">
      <c r="A3" s="180" t="s">
        <v>13</v>
      </c>
      <c r="B3" s="181"/>
      <c r="C3" s="181"/>
      <c r="D3" s="181"/>
      <c r="E3" s="181"/>
      <c r="F3" s="181"/>
    </row>
    <row r="4" spans="1:7" x14ac:dyDescent="0.25">
      <c r="B4" s="1"/>
      <c r="C4" s="182"/>
      <c r="D4" s="182"/>
      <c r="E4" s="182"/>
      <c r="F4" s="182"/>
    </row>
    <row r="5" spans="1:7" x14ac:dyDescent="0.25">
      <c r="C5" s="177" t="s">
        <v>14</v>
      </c>
      <c r="D5" s="178"/>
      <c r="E5" s="179"/>
    </row>
    <row r="6" spans="1:7" ht="38.25" customHeight="1" x14ac:dyDescent="0.25">
      <c r="B6" s="6"/>
      <c r="C6" s="9" t="s">
        <v>0</v>
      </c>
      <c r="D6" s="9" t="s">
        <v>1</v>
      </c>
      <c r="E6" s="10" t="s">
        <v>2</v>
      </c>
    </row>
    <row r="7" spans="1:7" x14ac:dyDescent="0.25">
      <c r="B7" s="7">
        <v>2008</v>
      </c>
      <c r="C7" s="8">
        <v>15222</v>
      </c>
      <c r="D7" s="8">
        <v>4453</v>
      </c>
      <c r="E7" s="8">
        <f t="shared" ref="E7:E15" si="0">SUM(C7:D7)</f>
        <v>19675</v>
      </c>
    </row>
    <row r="8" spans="1:7" x14ac:dyDescent="0.25">
      <c r="B8" s="7">
        <v>2009</v>
      </c>
      <c r="C8" s="8">
        <v>14299</v>
      </c>
      <c r="D8" s="8">
        <v>4975</v>
      </c>
      <c r="E8" s="8">
        <f t="shared" si="0"/>
        <v>19274</v>
      </c>
    </row>
    <row r="9" spans="1:7" x14ac:dyDescent="0.25">
      <c r="B9" s="7">
        <v>2010</v>
      </c>
      <c r="C9" s="8">
        <v>14153</v>
      </c>
      <c r="D9" s="8">
        <v>3950</v>
      </c>
      <c r="E9" s="8">
        <f t="shared" si="0"/>
        <v>18103</v>
      </c>
    </row>
    <row r="10" spans="1:7" x14ac:dyDescent="0.25">
      <c r="B10" s="7">
        <v>2011</v>
      </c>
      <c r="C10" s="8">
        <v>14052</v>
      </c>
      <c r="D10" s="8">
        <v>2840</v>
      </c>
      <c r="E10" s="8">
        <f t="shared" si="0"/>
        <v>16892</v>
      </c>
    </row>
    <row r="11" spans="1:7" x14ac:dyDescent="0.25">
      <c r="B11" s="7">
        <v>2012</v>
      </c>
      <c r="C11" s="8">
        <v>13943</v>
      </c>
      <c r="D11" s="8">
        <v>3009</v>
      </c>
      <c r="E11" s="8">
        <f t="shared" si="0"/>
        <v>16952</v>
      </c>
    </row>
    <row r="12" spans="1:7" x14ac:dyDescent="0.25">
      <c r="B12" s="7">
        <v>2013</v>
      </c>
      <c r="C12" s="8">
        <v>13078</v>
      </c>
      <c r="D12" s="8">
        <v>2531</v>
      </c>
      <c r="E12" s="8">
        <f t="shared" si="0"/>
        <v>15609</v>
      </c>
    </row>
    <row r="13" spans="1:7" x14ac:dyDescent="0.25">
      <c r="B13" s="7">
        <v>2014</v>
      </c>
      <c r="C13" s="8">
        <v>12843</v>
      </c>
      <c r="D13" s="8">
        <v>2144</v>
      </c>
      <c r="E13" s="8">
        <f t="shared" si="0"/>
        <v>14987</v>
      </c>
    </row>
    <row r="14" spans="1:7" x14ac:dyDescent="0.25">
      <c r="B14" s="7">
        <v>2015</v>
      </c>
      <c r="C14" s="8">
        <v>12966</v>
      </c>
      <c r="D14" s="8">
        <v>1693</v>
      </c>
      <c r="E14" s="8">
        <f t="shared" si="0"/>
        <v>14659</v>
      </c>
    </row>
    <row r="15" spans="1:7" x14ac:dyDescent="0.25">
      <c r="B15" s="7">
        <v>2016</v>
      </c>
      <c r="C15" s="8">
        <v>12698</v>
      </c>
      <c r="D15" s="8">
        <v>1893</v>
      </c>
      <c r="E15" s="8">
        <f t="shared" si="0"/>
        <v>14591</v>
      </c>
    </row>
    <row r="16" spans="1:7" x14ac:dyDescent="0.25">
      <c r="B16" s="7">
        <v>2017</v>
      </c>
      <c r="C16" s="8">
        <v>12380</v>
      </c>
      <c r="D16" s="8">
        <v>2150</v>
      </c>
      <c r="E16" s="8">
        <f>C16+D16</f>
        <v>14530</v>
      </c>
    </row>
  </sheetData>
  <mergeCells count="4">
    <mergeCell ref="C5:E5"/>
    <mergeCell ref="A3:F3"/>
    <mergeCell ref="A1:F1"/>
    <mergeCell ref="C4:F4"/>
  </mergeCells>
  <pageMargins left="0.7" right="0.7" top="0.75" bottom="0.75" header="0.3" footer="0.3"/>
  <pageSetup paperSize="9" orientation="portrait" r:id="rId1"/>
  <headerFooter>
    <oddFooter>&amp;R&amp;"Times New Roman,Normal"&amp;10 10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21.7109375" customWidth="1"/>
    <col min="5" max="5" width="2.85546875" customWidth="1"/>
    <col min="6" max="6" width="21.7109375" customWidth="1"/>
    <col min="7" max="7" width="11.42578125" style="85"/>
  </cols>
  <sheetData>
    <row r="1" spans="1:7" ht="33" customHeight="1" thickTop="1" thickBot="1" x14ac:dyDescent="0.3">
      <c r="A1" s="193" t="s">
        <v>396</v>
      </c>
      <c r="B1" s="172"/>
      <c r="C1" s="172"/>
      <c r="D1" s="172"/>
      <c r="E1" s="172"/>
      <c r="F1" s="172"/>
      <c r="G1" s="173"/>
    </row>
    <row r="2" spans="1:7" ht="15.75" thickTop="1" x14ac:dyDescent="0.25"/>
    <row r="3" spans="1:7" ht="29.25" customHeight="1" x14ac:dyDescent="0.25">
      <c r="A3" s="180" t="s">
        <v>397</v>
      </c>
      <c r="B3" s="198"/>
      <c r="C3" s="198"/>
      <c r="D3" s="198"/>
      <c r="E3" s="198"/>
      <c r="F3" s="198"/>
      <c r="G3" s="198"/>
    </row>
    <row r="4" spans="1:7" x14ac:dyDescent="0.25">
      <c r="A4" s="3"/>
      <c r="B4" s="3"/>
      <c r="C4" s="3"/>
      <c r="D4" s="3"/>
      <c r="E4" s="3"/>
      <c r="F4" s="3"/>
      <c r="G4" s="84"/>
    </row>
    <row r="5" spans="1:7" ht="25.5" x14ac:dyDescent="0.25">
      <c r="A5" s="10" t="s">
        <v>4</v>
      </c>
      <c r="B5" s="10" t="s">
        <v>245</v>
      </c>
      <c r="C5" s="9" t="s">
        <v>344</v>
      </c>
      <c r="D5" s="87"/>
      <c r="E5" s="10" t="s">
        <v>4</v>
      </c>
      <c r="F5" s="10" t="s">
        <v>245</v>
      </c>
      <c r="G5" s="9" t="s">
        <v>344</v>
      </c>
    </row>
    <row r="6" spans="1:7" x14ac:dyDescent="0.25">
      <c r="A6" s="6">
        <v>1</v>
      </c>
      <c r="B6" s="6" t="s">
        <v>61</v>
      </c>
      <c r="C6" s="17">
        <v>255</v>
      </c>
      <c r="D6" s="3"/>
      <c r="E6" s="6">
        <f>A45+1</f>
        <v>41</v>
      </c>
      <c r="F6" s="6" t="s">
        <v>153</v>
      </c>
      <c r="G6" s="17">
        <v>8</v>
      </c>
    </row>
    <row r="7" spans="1:7" x14ac:dyDescent="0.25">
      <c r="A7" s="6">
        <f>A6+1</f>
        <v>2</v>
      </c>
      <c r="B7" s="6" t="s">
        <v>57</v>
      </c>
      <c r="C7" s="17">
        <v>228</v>
      </c>
      <c r="D7" s="3"/>
      <c r="E7" s="6">
        <f t="shared" ref="E7:E31" si="0">E6+1</f>
        <v>42</v>
      </c>
      <c r="F7" s="6" t="s">
        <v>106</v>
      </c>
      <c r="G7" s="89">
        <v>7</v>
      </c>
    </row>
    <row r="8" spans="1:7" x14ac:dyDescent="0.25">
      <c r="A8" s="6">
        <f t="shared" ref="A8:A44" si="1">A7+1</f>
        <v>3</v>
      </c>
      <c r="B8" s="6" t="s">
        <v>290</v>
      </c>
      <c r="C8" s="17">
        <v>218</v>
      </c>
      <c r="D8" s="3"/>
      <c r="E8" s="6">
        <f t="shared" si="0"/>
        <v>43</v>
      </c>
      <c r="F8" s="6" t="s">
        <v>119</v>
      </c>
      <c r="G8" s="89">
        <v>7</v>
      </c>
    </row>
    <row r="9" spans="1:7" x14ac:dyDescent="0.25">
      <c r="A9" s="6">
        <f t="shared" si="1"/>
        <v>4</v>
      </c>
      <c r="B9" s="6" t="s">
        <v>60</v>
      </c>
      <c r="C9" s="17">
        <v>201</v>
      </c>
      <c r="D9" s="3"/>
      <c r="E9" s="6">
        <f t="shared" si="0"/>
        <v>44</v>
      </c>
      <c r="F9" s="6" t="s">
        <v>152</v>
      </c>
      <c r="G9" s="89">
        <v>7</v>
      </c>
    </row>
    <row r="10" spans="1:7" x14ac:dyDescent="0.25">
      <c r="A10" s="6">
        <f t="shared" si="1"/>
        <v>5</v>
      </c>
      <c r="B10" s="6" t="s">
        <v>232</v>
      </c>
      <c r="C10" s="17">
        <v>100</v>
      </c>
      <c r="D10" s="3"/>
      <c r="E10" s="6">
        <f t="shared" si="0"/>
        <v>45</v>
      </c>
      <c r="F10" s="6" t="s">
        <v>81</v>
      </c>
      <c r="G10" s="89">
        <v>6</v>
      </c>
    </row>
    <row r="11" spans="1:7" x14ac:dyDescent="0.25">
      <c r="A11" s="6">
        <f t="shared" si="1"/>
        <v>6</v>
      </c>
      <c r="B11" s="6" t="s">
        <v>111</v>
      </c>
      <c r="C11" s="17">
        <v>84</v>
      </c>
      <c r="D11" s="3"/>
      <c r="E11" s="6">
        <f t="shared" si="0"/>
        <v>46</v>
      </c>
      <c r="F11" s="6" t="s">
        <v>126</v>
      </c>
      <c r="G11" s="89">
        <v>6</v>
      </c>
    </row>
    <row r="12" spans="1:7" x14ac:dyDescent="0.25">
      <c r="A12" s="6">
        <f t="shared" si="1"/>
        <v>7</v>
      </c>
      <c r="B12" s="6" t="s">
        <v>99</v>
      </c>
      <c r="C12" s="17">
        <v>78</v>
      </c>
      <c r="D12" s="3"/>
      <c r="E12" s="6">
        <f t="shared" si="0"/>
        <v>47</v>
      </c>
      <c r="F12" s="6" t="s">
        <v>120</v>
      </c>
      <c r="G12" s="17">
        <v>6</v>
      </c>
    </row>
    <row r="13" spans="1:7" x14ac:dyDescent="0.25">
      <c r="A13" s="6">
        <f t="shared" si="1"/>
        <v>8</v>
      </c>
      <c r="B13" s="6" t="s">
        <v>94</v>
      </c>
      <c r="C13" s="17">
        <v>66</v>
      </c>
      <c r="D13" s="3"/>
      <c r="E13" s="6">
        <f t="shared" si="0"/>
        <v>48</v>
      </c>
      <c r="F13" s="6" t="s">
        <v>108</v>
      </c>
      <c r="G13" s="89">
        <v>5</v>
      </c>
    </row>
    <row r="14" spans="1:7" x14ac:dyDescent="0.25">
      <c r="A14" s="6">
        <f t="shared" si="1"/>
        <v>9</v>
      </c>
      <c r="B14" s="6" t="s">
        <v>66</v>
      </c>
      <c r="C14" s="17">
        <v>66</v>
      </c>
      <c r="D14" s="3"/>
      <c r="E14" s="6">
        <f t="shared" si="0"/>
        <v>49</v>
      </c>
      <c r="F14" s="6" t="s">
        <v>70</v>
      </c>
      <c r="G14" s="89">
        <v>5</v>
      </c>
    </row>
    <row r="15" spans="1:7" x14ac:dyDescent="0.25">
      <c r="A15" s="6">
        <f t="shared" si="1"/>
        <v>10</v>
      </c>
      <c r="B15" s="6" t="s">
        <v>102</v>
      </c>
      <c r="C15" s="17">
        <v>62</v>
      </c>
      <c r="D15" s="3"/>
      <c r="E15" s="6">
        <f t="shared" si="0"/>
        <v>50</v>
      </c>
      <c r="F15" s="6" t="s">
        <v>231</v>
      </c>
      <c r="G15" s="89">
        <v>5</v>
      </c>
    </row>
    <row r="16" spans="1:7" x14ac:dyDescent="0.25">
      <c r="A16" s="6">
        <f t="shared" si="1"/>
        <v>11</v>
      </c>
      <c r="B16" s="6" t="s">
        <v>91</v>
      </c>
      <c r="C16" s="17">
        <v>58</v>
      </c>
      <c r="D16" s="3"/>
      <c r="E16" s="6">
        <f t="shared" si="0"/>
        <v>51</v>
      </c>
      <c r="F16" s="6" t="s">
        <v>122</v>
      </c>
      <c r="G16" s="17">
        <v>5</v>
      </c>
    </row>
    <row r="17" spans="1:7" x14ac:dyDescent="0.25">
      <c r="A17" s="6">
        <f t="shared" si="1"/>
        <v>12</v>
      </c>
      <c r="B17" s="6" t="s">
        <v>101</v>
      </c>
      <c r="C17" s="17">
        <v>57</v>
      </c>
      <c r="D17" s="3"/>
      <c r="E17" s="6">
        <f t="shared" si="0"/>
        <v>52</v>
      </c>
      <c r="F17" s="6" t="s">
        <v>146</v>
      </c>
      <c r="G17" s="89">
        <v>5</v>
      </c>
    </row>
    <row r="18" spans="1:7" x14ac:dyDescent="0.25">
      <c r="A18" s="6">
        <f t="shared" si="1"/>
        <v>13</v>
      </c>
      <c r="B18" s="6" t="s">
        <v>286</v>
      </c>
      <c r="C18" s="17">
        <v>56</v>
      </c>
      <c r="D18" s="3"/>
      <c r="E18" s="6">
        <f t="shared" si="0"/>
        <v>53</v>
      </c>
      <c r="F18" s="6" t="s">
        <v>104</v>
      </c>
      <c r="G18" s="89">
        <v>4</v>
      </c>
    </row>
    <row r="19" spans="1:7" x14ac:dyDescent="0.25">
      <c r="A19" s="6">
        <f t="shared" si="1"/>
        <v>14</v>
      </c>
      <c r="B19" s="6" t="s">
        <v>118</v>
      </c>
      <c r="C19" s="17">
        <v>54</v>
      </c>
      <c r="D19" s="3"/>
      <c r="E19" s="6">
        <f t="shared" si="0"/>
        <v>54</v>
      </c>
      <c r="F19" s="6" t="s">
        <v>96</v>
      </c>
      <c r="G19" s="89">
        <v>4</v>
      </c>
    </row>
    <row r="20" spans="1:7" x14ac:dyDescent="0.25">
      <c r="A20" s="6">
        <f t="shared" si="1"/>
        <v>15</v>
      </c>
      <c r="B20" s="6" t="s">
        <v>281</v>
      </c>
      <c r="C20" s="17">
        <v>49</v>
      </c>
      <c r="D20" s="3"/>
      <c r="E20" s="6">
        <f t="shared" si="0"/>
        <v>55</v>
      </c>
      <c r="F20" s="6" t="s">
        <v>86</v>
      </c>
      <c r="G20" s="89">
        <v>4</v>
      </c>
    </row>
    <row r="21" spans="1:7" x14ac:dyDescent="0.25">
      <c r="A21" s="6">
        <f t="shared" si="1"/>
        <v>16</v>
      </c>
      <c r="B21" s="6" t="s">
        <v>56</v>
      </c>
      <c r="C21" s="17">
        <v>46</v>
      </c>
      <c r="D21" s="3"/>
      <c r="E21" s="6">
        <f t="shared" si="0"/>
        <v>56</v>
      </c>
      <c r="F21" s="6" t="s">
        <v>233</v>
      </c>
      <c r="G21" s="89">
        <v>3</v>
      </c>
    </row>
    <row r="22" spans="1:7" x14ac:dyDescent="0.25">
      <c r="A22" s="6">
        <f t="shared" si="1"/>
        <v>17</v>
      </c>
      <c r="B22" s="6" t="s">
        <v>280</v>
      </c>
      <c r="C22" s="17">
        <v>39</v>
      </c>
      <c r="D22" s="3"/>
      <c r="E22" s="6">
        <f t="shared" si="0"/>
        <v>57</v>
      </c>
      <c r="F22" s="6" t="s">
        <v>238</v>
      </c>
      <c r="G22" s="17">
        <v>3</v>
      </c>
    </row>
    <row r="23" spans="1:7" x14ac:dyDescent="0.25">
      <c r="A23" s="6">
        <f t="shared" si="1"/>
        <v>18</v>
      </c>
      <c r="B23" s="6" t="s">
        <v>239</v>
      </c>
      <c r="C23" s="17">
        <v>39</v>
      </c>
      <c r="D23" s="3"/>
      <c r="E23" s="6">
        <f t="shared" si="0"/>
        <v>58</v>
      </c>
      <c r="F23" s="6" t="s">
        <v>98</v>
      </c>
      <c r="G23" s="89">
        <v>3</v>
      </c>
    </row>
    <row r="24" spans="1:7" x14ac:dyDescent="0.25">
      <c r="A24" s="6">
        <f t="shared" si="1"/>
        <v>19</v>
      </c>
      <c r="B24" s="6" t="s">
        <v>134</v>
      </c>
      <c r="C24" s="17">
        <v>31</v>
      </c>
      <c r="D24" s="3"/>
      <c r="E24" s="6">
        <f t="shared" si="0"/>
        <v>59</v>
      </c>
      <c r="F24" s="6" t="s">
        <v>225</v>
      </c>
      <c r="G24" s="17">
        <v>3</v>
      </c>
    </row>
    <row r="25" spans="1:7" x14ac:dyDescent="0.25">
      <c r="A25" s="6">
        <f t="shared" si="1"/>
        <v>20</v>
      </c>
      <c r="B25" s="6" t="s">
        <v>77</v>
      </c>
      <c r="C25" s="17">
        <v>31</v>
      </c>
      <c r="D25" s="3"/>
      <c r="E25" s="6">
        <f t="shared" si="0"/>
        <v>60</v>
      </c>
      <c r="F25" s="6" t="s">
        <v>64</v>
      </c>
      <c r="G25" s="89">
        <v>3</v>
      </c>
    </row>
    <row r="26" spans="1:7" x14ac:dyDescent="0.25">
      <c r="A26" s="6">
        <f t="shared" si="1"/>
        <v>21</v>
      </c>
      <c r="B26" s="6" t="s">
        <v>124</v>
      </c>
      <c r="C26" s="17">
        <v>29</v>
      </c>
      <c r="D26" s="3"/>
      <c r="E26" s="6">
        <f t="shared" si="0"/>
        <v>61</v>
      </c>
      <c r="F26" s="6" t="s">
        <v>73</v>
      </c>
      <c r="G26" s="17">
        <v>3</v>
      </c>
    </row>
    <row r="27" spans="1:7" x14ac:dyDescent="0.25">
      <c r="A27" s="6">
        <f t="shared" si="1"/>
        <v>22</v>
      </c>
      <c r="B27" s="6" t="s">
        <v>92</v>
      </c>
      <c r="C27" s="89">
        <v>27</v>
      </c>
      <c r="D27" s="3"/>
      <c r="E27" s="6">
        <f t="shared" si="0"/>
        <v>62</v>
      </c>
      <c r="F27" s="6" t="s">
        <v>148</v>
      </c>
      <c r="G27" s="17">
        <v>2</v>
      </c>
    </row>
    <row r="28" spans="1:7" x14ac:dyDescent="0.25">
      <c r="A28" s="6">
        <f t="shared" si="1"/>
        <v>23</v>
      </c>
      <c r="B28" s="6" t="s">
        <v>141</v>
      </c>
      <c r="C28" s="17">
        <v>26</v>
      </c>
      <c r="D28" s="3"/>
      <c r="E28" s="6">
        <f t="shared" si="0"/>
        <v>63</v>
      </c>
      <c r="F28" s="6" t="s">
        <v>112</v>
      </c>
      <c r="G28" s="17">
        <v>2</v>
      </c>
    </row>
    <row r="29" spans="1:7" x14ac:dyDescent="0.25">
      <c r="A29" s="6">
        <f t="shared" si="1"/>
        <v>24</v>
      </c>
      <c r="B29" s="6" t="s">
        <v>131</v>
      </c>
      <c r="C29" s="89">
        <v>26</v>
      </c>
      <c r="D29" s="3"/>
      <c r="E29" s="6">
        <f t="shared" si="0"/>
        <v>64</v>
      </c>
      <c r="F29" s="6" t="s">
        <v>310</v>
      </c>
      <c r="G29" s="89">
        <v>2</v>
      </c>
    </row>
    <row r="30" spans="1:7" x14ac:dyDescent="0.25">
      <c r="A30" s="6">
        <f t="shared" si="1"/>
        <v>25</v>
      </c>
      <c r="B30" s="6" t="s">
        <v>156</v>
      </c>
      <c r="C30" s="17">
        <v>25</v>
      </c>
      <c r="D30" s="3"/>
      <c r="E30" s="6">
        <f t="shared" si="0"/>
        <v>65</v>
      </c>
      <c r="F30" s="6" t="s">
        <v>282</v>
      </c>
      <c r="G30" s="89">
        <v>2</v>
      </c>
    </row>
    <row r="31" spans="1:7" x14ac:dyDescent="0.25">
      <c r="A31" s="6">
        <f t="shared" si="1"/>
        <v>26</v>
      </c>
      <c r="B31" s="6" t="s">
        <v>157</v>
      </c>
      <c r="C31" s="17">
        <v>23</v>
      </c>
      <c r="D31" s="3"/>
      <c r="E31" s="6">
        <f t="shared" si="0"/>
        <v>66</v>
      </c>
      <c r="F31" s="6" t="s">
        <v>315</v>
      </c>
      <c r="G31" s="89">
        <v>2</v>
      </c>
    </row>
    <row r="32" spans="1:7" x14ac:dyDescent="0.25">
      <c r="A32" s="6">
        <f t="shared" si="1"/>
        <v>27</v>
      </c>
      <c r="B32" s="6" t="s">
        <v>68</v>
      </c>
      <c r="C32" s="17">
        <v>22</v>
      </c>
      <c r="D32" s="3"/>
      <c r="E32" s="6">
        <f t="shared" ref="E32:E43" si="2">E31+1</f>
        <v>67</v>
      </c>
      <c r="F32" s="6" t="s">
        <v>346</v>
      </c>
      <c r="G32" s="89">
        <v>2</v>
      </c>
    </row>
    <row r="33" spans="1:7" x14ac:dyDescent="0.25">
      <c r="A33" s="6">
        <f t="shared" si="1"/>
        <v>28</v>
      </c>
      <c r="B33" s="6" t="s">
        <v>261</v>
      </c>
      <c r="C33" s="17">
        <v>20</v>
      </c>
      <c r="D33" s="3"/>
      <c r="E33" s="6">
        <f t="shared" si="2"/>
        <v>68</v>
      </c>
      <c r="F33" s="6" t="s">
        <v>292</v>
      </c>
      <c r="G33" s="89">
        <v>2</v>
      </c>
    </row>
    <row r="34" spans="1:7" x14ac:dyDescent="0.25">
      <c r="A34" s="6">
        <f t="shared" si="1"/>
        <v>29</v>
      </c>
      <c r="B34" s="6" t="s">
        <v>89</v>
      </c>
      <c r="C34" s="17">
        <v>19</v>
      </c>
      <c r="D34" s="3"/>
      <c r="E34" s="6">
        <f t="shared" si="2"/>
        <v>69</v>
      </c>
      <c r="F34" s="6" t="s">
        <v>105</v>
      </c>
      <c r="G34" s="89">
        <v>2</v>
      </c>
    </row>
    <row r="35" spans="1:7" x14ac:dyDescent="0.25">
      <c r="A35" s="6">
        <f t="shared" si="1"/>
        <v>30</v>
      </c>
      <c r="B35" s="6" t="s">
        <v>82</v>
      </c>
      <c r="C35" s="17">
        <v>17</v>
      </c>
      <c r="D35" s="3"/>
      <c r="E35" s="6">
        <f t="shared" si="2"/>
        <v>70</v>
      </c>
      <c r="F35" s="6" t="s">
        <v>266</v>
      </c>
      <c r="G35" s="17">
        <v>2</v>
      </c>
    </row>
    <row r="36" spans="1:7" x14ac:dyDescent="0.25">
      <c r="A36" s="6">
        <f t="shared" si="1"/>
        <v>31</v>
      </c>
      <c r="B36" s="6" t="s">
        <v>58</v>
      </c>
      <c r="C36" s="17">
        <v>16</v>
      </c>
      <c r="D36" s="3"/>
      <c r="E36" s="6">
        <f t="shared" si="2"/>
        <v>71</v>
      </c>
      <c r="F36" s="6" t="s">
        <v>93</v>
      </c>
      <c r="G36" s="89">
        <v>1</v>
      </c>
    </row>
    <row r="37" spans="1:7" x14ac:dyDescent="0.25">
      <c r="A37" s="6">
        <f t="shared" si="1"/>
        <v>32</v>
      </c>
      <c r="B37" s="6" t="s">
        <v>62</v>
      </c>
      <c r="C37" s="17">
        <v>15</v>
      </c>
      <c r="D37" s="3"/>
      <c r="E37" s="6">
        <f t="shared" si="2"/>
        <v>72</v>
      </c>
      <c r="F37" s="6" t="s">
        <v>265</v>
      </c>
      <c r="G37" s="89">
        <v>1</v>
      </c>
    </row>
    <row r="38" spans="1:7" x14ac:dyDescent="0.25">
      <c r="A38" s="6">
        <f t="shared" si="1"/>
        <v>33</v>
      </c>
      <c r="B38" s="6" t="s">
        <v>234</v>
      </c>
      <c r="C38" s="89">
        <v>15</v>
      </c>
      <c r="D38" s="3"/>
      <c r="E38" s="6">
        <f t="shared" si="2"/>
        <v>73</v>
      </c>
      <c r="F38" s="6" t="s">
        <v>110</v>
      </c>
      <c r="G38" s="89">
        <v>1</v>
      </c>
    </row>
    <row r="39" spans="1:7" x14ac:dyDescent="0.25">
      <c r="A39" s="6">
        <f t="shared" si="1"/>
        <v>34</v>
      </c>
      <c r="B39" s="6" t="s">
        <v>136</v>
      </c>
      <c r="C39" s="17">
        <v>14</v>
      </c>
      <c r="D39" s="3"/>
      <c r="E39" s="6">
        <f t="shared" si="2"/>
        <v>74</v>
      </c>
      <c r="F39" s="6" t="s">
        <v>135</v>
      </c>
      <c r="G39" s="89">
        <v>1</v>
      </c>
    </row>
    <row r="40" spans="1:7" x14ac:dyDescent="0.25">
      <c r="A40" s="6">
        <f t="shared" si="1"/>
        <v>35</v>
      </c>
      <c r="B40" s="6" t="s">
        <v>63</v>
      </c>
      <c r="C40" s="89">
        <v>12</v>
      </c>
      <c r="D40" s="3"/>
      <c r="E40" s="6">
        <f t="shared" si="2"/>
        <v>75</v>
      </c>
      <c r="F40" s="6" t="s">
        <v>151</v>
      </c>
      <c r="G40" s="89">
        <v>1</v>
      </c>
    </row>
    <row r="41" spans="1:7" x14ac:dyDescent="0.25">
      <c r="A41" s="6">
        <f t="shared" si="1"/>
        <v>36</v>
      </c>
      <c r="B41" s="6" t="s">
        <v>84</v>
      </c>
      <c r="C41" s="17">
        <v>10</v>
      </c>
      <c r="D41" s="3"/>
      <c r="E41" s="6">
        <f t="shared" si="2"/>
        <v>76</v>
      </c>
      <c r="F41" s="6" t="s">
        <v>123</v>
      </c>
      <c r="G41" s="17">
        <v>1</v>
      </c>
    </row>
    <row r="42" spans="1:7" x14ac:dyDescent="0.25">
      <c r="A42" s="6">
        <f t="shared" si="1"/>
        <v>37</v>
      </c>
      <c r="B42" s="6" t="s">
        <v>59</v>
      </c>
      <c r="C42" s="89">
        <v>10</v>
      </c>
      <c r="E42" s="6">
        <f t="shared" si="2"/>
        <v>77</v>
      </c>
      <c r="F42" s="6" t="s">
        <v>235</v>
      </c>
      <c r="G42" s="89">
        <v>1</v>
      </c>
    </row>
    <row r="43" spans="1:7" x14ac:dyDescent="0.25">
      <c r="A43" s="6">
        <f t="shared" si="1"/>
        <v>38</v>
      </c>
      <c r="B43" s="6" t="s">
        <v>75</v>
      </c>
      <c r="C43" s="89">
        <v>8</v>
      </c>
      <c r="E43" s="6">
        <f t="shared" si="2"/>
        <v>78</v>
      </c>
      <c r="F43" s="6" t="s">
        <v>154</v>
      </c>
      <c r="G43" s="89">
        <v>1</v>
      </c>
    </row>
    <row r="44" spans="1:7" x14ac:dyDescent="0.25">
      <c r="A44" s="6">
        <f t="shared" si="1"/>
        <v>39</v>
      </c>
      <c r="B44" s="6" t="s">
        <v>345</v>
      </c>
      <c r="C44" s="89">
        <v>8</v>
      </c>
      <c r="E44" s="6"/>
      <c r="F44" s="36" t="s">
        <v>12</v>
      </c>
      <c r="G44" s="90">
        <v>2296</v>
      </c>
    </row>
    <row r="45" spans="1:7" x14ac:dyDescent="0.25">
      <c r="A45" s="6">
        <f>A44+1</f>
        <v>40</v>
      </c>
      <c r="B45" s="6" t="s">
        <v>288</v>
      </c>
      <c r="C45" s="89">
        <v>8</v>
      </c>
    </row>
    <row r="47" spans="1:7" x14ac:dyDescent="0.25">
      <c r="G47" s="131"/>
    </row>
    <row r="48" spans="1:7" x14ac:dyDescent="0.25">
      <c r="G48" s="131"/>
    </row>
    <row r="49" spans="7:7" x14ac:dyDescent="0.25">
      <c r="G49" s="131"/>
    </row>
    <row r="50" spans="7:7" x14ac:dyDescent="0.25">
      <c r="G50" s="131"/>
    </row>
    <row r="53" spans="7:7" x14ac:dyDescent="0.25">
      <c r="G53" s="131"/>
    </row>
    <row r="71" spans="7:7" x14ac:dyDescent="0.25">
      <c r="G71" s="131"/>
    </row>
    <row r="82" spans="7:7" x14ac:dyDescent="0.25">
      <c r="G82" s="131"/>
    </row>
    <row r="83" spans="7:7" x14ac:dyDescent="0.25">
      <c r="G83" s="131"/>
    </row>
  </sheetData>
  <sortState ref="B6:C83">
    <sortCondition descending="1" ref="C6:C83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51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A19" zoomScaleNormal="100" workbookViewId="0">
      <selection activeCell="H30" sqref="H30"/>
    </sheetView>
  </sheetViews>
  <sheetFormatPr baseColWidth="10" defaultRowHeight="15" x14ac:dyDescent="0.25"/>
  <cols>
    <col min="1" max="1" width="2.85546875" customWidth="1"/>
    <col min="2" max="2" width="21.7109375" customWidth="1"/>
    <col min="5" max="5" width="2.85546875" customWidth="1"/>
    <col min="6" max="6" width="21.7109375" customWidth="1"/>
  </cols>
  <sheetData>
    <row r="1" spans="1:7" ht="33" customHeight="1" thickTop="1" thickBot="1" x14ac:dyDescent="0.3">
      <c r="A1" s="193" t="s">
        <v>398</v>
      </c>
      <c r="B1" s="172"/>
      <c r="C1" s="172"/>
      <c r="D1" s="172"/>
      <c r="E1" s="172"/>
      <c r="F1" s="172"/>
      <c r="G1" s="173"/>
    </row>
    <row r="2" spans="1:7" ht="15.75" thickTop="1" x14ac:dyDescent="0.25"/>
    <row r="3" spans="1:7" ht="36" customHeight="1" x14ac:dyDescent="0.25">
      <c r="A3" s="219" t="s">
        <v>399</v>
      </c>
      <c r="B3" s="184"/>
      <c r="C3" s="184"/>
      <c r="D3" s="184"/>
      <c r="E3" s="184"/>
      <c r="F3" s="184"/>
      <c r="G3" s="184"/>
    </row>
    <row r="5" spans="1:7" ht="25.5" x14ac:dyDescent="0.25">
      <c r="A5" s="10" t="s">
        <v>4</v>
      </c>
      <c r="B5" s="9" t="s">
        <v>245</v>
      </c>
      <c r="C5" s="9" t="s">
        <v>344</v>
      </c>
      <c r="E5" s="10" t="s">
        <v>4</v>
      </c>
      <c r="F5" s="9" t="s">
        <v>245</v>
      </c>
      <c r="G5" s="9" t="s">
        <v>344</v>
      </c>
    </row>
    <row r="6" spans="1:7" x14ac:dyDescent="0.25">
      <c r="A6" s="17">
        <v>1</v>
      </c>
      <c r="B6" s="6" t="s">
        <v>61</v>
      </c>
      <c r="C6" s="17">
        <v>26</v>
      </c>
      <c r="E6" s="17">
        <f>A37+1</f>
        <v>33</v>
      </c>
      <c r="F6" s="6" t="s">
        <v>148</v>
      </c>
      <c r="G6" s="17">
        <v>3</v>
      </c>
    </row>
    <row r="7" spans="1:7" x14ac:dyDescent="0.25">
      <c r="A7" s="17">
        <f>A6+1</f>
        <v>2</v>
      </c>
      <c r="B7" s="6" t="s">
        <v>60</v>
      </c>
      <c r="C7" s="17">
        <v>23</v>
      </c>
      <c r="E7" s="17">
        <f t="shared" ref="E7:E35" si="0">E6+1</f>
        <v>34</v>
      </c>
      <c r="F7" s="6" t="s">
        <v>94</v>
      </c>
      <c r="G7" s="17">
        <v>3</v>
      </c>
    </row>
    <row r="8" spans="1:7" x14ac:dyDescent="0.25">
      <c r="A8" s="17">
        <f t="shared" ref="A8:A36" si="1">A7+1</f>
        <v>3</v>
      </c>
      <c r="B8" s="6" t="s">
        <v>57</v>
      </c>
      <c r="C8" s="17">
        <v>18</v>
      </c>
      <c r="E8" s="17">
        <f t="shared" si="0"/>
        <v>35</v>
      </c>
      <c r="F8" s="6" t="s">
        <v>67</v>
      </c>
      <c r="G8" s="17">
        <v>3</v>
      </c>
    </row>
    <row r="9" spans="1:7" x14ac:dyDescent="0.25">
      <c r="A9" s="17">
        <f t="shared" si="1"/>
        <v>4</v>
      </c>
      <c r="B9" s="6" t="s">
        <v>99</v>
      </c>
      <c r="C9" s="17">
        <v>18</v>
      </c>
      <c r="E9" s="17">
        <f t="shared" si="0"/>
        <v>36</v>
      </c>
      <c r="F9" s="6" t="s">
        <v>82</v>
      </c>
      <c r="G9" s="17">
        <v>3</v>
      </c>
    </row>
    <row r="10" spans="1:7" x14ac:dyDescent="0.25">
      <c r="A10" s="17">
        <f t="shared" si="1"/>
        <v>5</v>
      </c>
      <c r="B10" s="6" t="s">
        <v>105</v>
      </c>
      <c r="C10" s="17">
        <v>14</v>
      </c>
      <c r="E10" s="17">
        <f t="shared" si="0"/>
        <v>37</v>
      </c>
      <c r="F10" s="6" t="s">
        <v>232</v>
      </c>
      <c r="G10" s="17">
        <v>3</v>
      </c>
    </row>
    <row r="11" spans="1:7" x14ac:dyDescent="0.25">
      <c r="A11" s="17">
        <f t="shared" si="1"/>
        <v>6</v>
      </c>
      <c r="B11" s="6" t="s">
        <v>56</v>
      </c>
      <c r="C11" s="17">
        <v>13</v>
      </c>
      <c r="E11" s="17">
        <f t="shared" si="0"/>
        <v>38</v>
      </c>
      <c r="F11" s="6" t="s">
        <v>233</v>
      </c>
      <c r="G11" s="17">
        <v>3</v>
      </c>
    </row>
    <row r="12" spans="1:7" x14ac:dyDescent="0.25">
      <c r="A12" s="17">
        <f t="shared" si="1"/>
        <v>7</v>
      </c>
      <c r="B12" s="6" t="s">
        <v>58</v>
      </c>
      <c r="C12" s="17">
        <v>13</v>
      </c>
      <c r="E12" s="17">
        <f t="shared" si="0"/>
        <v>39</v>
      </c>
      <c r="F12" s="6" t="s">
        <v>129</v>
      </c>
      <c r="G12" s="17">
        <v>3</v>
      </c>
    </row>
    <row r="13" spans="1:7" x14ac:dyDescent="0.25">
      <c r="A13" s="17">
        <f t="shared" si="1"/>
        <v>8</v>
      </c>
      <c r="B13" s="6" t="s">
        <v>63</v>
      </c>
      <c r="C13" s="17">
        <v>12</v>
      </c>
      <c r="E13" s="17">
        <f t="shared" si="0"/>
        <v>40</v>
      </c>
      <c r="F13" s="6" t="s">
        <v>346</v>
      </c>
      <c r="G13" s="17">
        <v>3</v>
      </c>
    </row>
    <row r="14" spans="1:7" x14ac:dyDescent="0.25">
      <c r="A14" s="17">
        <f t="shared" si="1"/>
        <v>9</v>
      </c>
      <c r="B14" s="6" t="s">
        <v>124</v>
      </c>
      <c r="C14" s="17">
        <v>11</v>
      </c>
      <c r="E14" s="17">
        <f t="shared" si="0"/>
        <v>41</v>
      </c>
      <c r="F14" s="6" t="s">
        <v>157</v>
      </c>
      <c r="G14" s="17">
        <v>3</v>
      </c>
    </row>
    <row r="15" spans="1:7" x14ac:dyDescent="0.25">
      <c r="A15" s="17">
        <f t="shared" si="1"/>
        <v>10</v>
      </c>
      <c r="B15" s="6" t="s">
        <v>118</v>
      </c>
      <c r="C15" s="17">
        <v>11</v>
      </c>
      <c r="E15" s="17">
        <f t="shared" si="0"/>
        <v>42</v>
      </c>
      <c r="F15" s="6" t="s">
        <v>239</v>
      </c>
      <c r="G15" s="17">
        <v>3</v>
      </c>
    </row>
    <row r="16" spans="1:7" x14ac:dyDescent="0.25">
      <c r="A16" s="17">
        <f t="shared" si="1"/>
        <v>11</v>
      </c>
      <c r="B16" s="6" t="s">
        <v>286</v>
      </c>
      <c r="C16" s="17">
        <v>10</v>
      </c>
      <c r="E16" s="17">
        <f t="shared" si="0"/>
        <v>43</v>
      </c>
      <c r="F16" s="6" t="s">
        <v>314</v>
      </c>
      <c r="G16" s="17">
        <v>2</v>
      </c>
    </row>
    <row r="17" spans="1:7" x14ac:dyDescent="0.25">
      <c r="A17" s="17">
        <f t="shared" si="1"/>
        <v>12</v>
      </c>
      <c r="B17" s="6" t="s">
        <v>75</v>
      </c>
      <c r="C17" s="17">
        <v>9</v>
      </c>
      <c r="E17" s="17">
        <f t="shared" si="0"/>
        <v>44</v>
      </c>
      <c r="F17" s="6" t="s">
        <v>231</v>
      </c>
      <c r="G17" s="17">
        <v>2</v>
      </c>
    </row>
    <row r="18" spans="1:7" x14ac:dyDescent="0.25">
      <c r="A18" s="17">
        <f t="shared" si="1"/>
        <v>13</v>
      </c>
      <c r="B18" s="6" t="s">
        <v>225</v>
      </c>
      <c r="C18" s="17">
        <v>9</v>
      </c>
      <c r="E18" s="17">
        <f t="shared" si="0"/>
        <v>45</v>
      </c>
      <c r="F18" s="6" t="s">
        <v>119</v>
      </c>
      <c r="G18" s="17">
        <v>2</v>
      </c>
    </row>
    <row r="19" spans="1:7" x14ac:dyDescent="0.25">
      <c r="A19" s="17">
        <f t="shared" si="1"/>
        <v>14</v>
      </c>
      <c r="B19" s="6" t="s">
        <v>111</v>
      </c>
      <c r="C19" s="17">
        <v>8</v>
      </c>
      <c r="E19" s="17">
        <f t="shared" si="0"/>
        <v>46</v>
      </c>
      <c r="F19" s="6" t="s">
        <v>281</v>
      </c>
      <c r="G19" s="17">
        <v>2</v>
      </c>
    </row>
    <row r="20" spans="1:7" x14ac:dyDescent="0.25">
      <c r="A20" s="17">
        <f t="shared" si="1"/>
        <v>15</v>
      </c>
      <c r="B20" s="6" t="s">
        <v>141</v>
      </c>
      <c r="C20" s="17">
        <v>7</v>
      </c>
      <c r="E20" s="17">
        <f t="shared" si="0"/>
        <v>47</v>
      </c>
      <c r="F20" s="6" t="s">
        <v>135</v>
      </c>
      <c r="G20" s="17">
        <v>2</v>
      </c>
    </row>
    <row r="21" spans="1:7" x14ac:dyDescent="0.25">
      <c r="A21" s="17">
        <f t="shared" si="1"/>
        <v>16</v>
      </c>
      <c r="B21" s="6" t="s">
        <v>292</v>
      </c>
      <c r="C21" s="17">
        <v>7</v>
      </c>
      <c r="E21" s="17">
        <f t="shared" si="0"/>
        <v>48</v>
      </c>
      <c r="F21" s="6" t="s">
        <v>234</v>
      </c>
      <c r="G21" s="17">
        <v>2</v>
      </c>
    </row>
    <row r="22" spans="1:7" x14ac:dyDescent="0.25">
      <c r="A22" s="17">
        <f t="shared" si="1"/>
        <v>17</v>
      </c>
      <c r="B22" s="6" t="s">
        <v>84</v>
      </c>
      <c r="C22" s="17">
        <v>6</v>
      </c>
      <c r="E22" s="17">
        <f t="shared" si="0"/>
        <v>49</v>
      </c>
      <c r="F22" s="6" t="s">
        <v>283</v>
      </c>
      <c r="G22" s="17">
        <v>2</v>
      </c>
    </row>
    <row r="23" spans="1:7" x14ac:dyDescent="0.25">
      <c r="A23" s="17">
        <f t="shared" si="1"/>
        <v>18</v>
      </c>
      <c r="B23" s="6" t="s">
        <v>261</v>
      </c>
      <c r="C23" s="17">
        <v>6</v>
      </c>
      <c r="E23" s="17">
        <f t="shared" si="0"/>
        <v>50</v>
      </c>
      <c r="F23" s="6" t="s">
        <v>96</v>
      </c>
      <c r="G23" s="17">
        <v>2</v>
      </c>
    </row>
    <row r="24" spans="1:7" x14ac:dyDescent="0.25">
      <c r="A24" s="17">
        <f t="shared" si="1"/>
        <v>19</v>
      </c>
      <c r="B24" s="6" t="s">
        <v>104</v>
      </c>
      <c r="C24" s="17">
        <v>6</v>
      </c>
      <c r="E24" s="17">
        <f t="shared" si="0"/>
        <v>51</v>
      </c>
      <c r="F24" s="6" t="s">
        <v>64</v>
      </c>
      <c r="G24" s="17">
        <v>2</v>
      </c>
    </row>
    <row r="25" spans="1:7" x14ac:dyDescent="0.25">
      <c r="A25" s="17">
        <f t="shared" si="1"/>
        <v>20</v>
      </c>
      <c r="B25" s="6" t="s">
        <v>91</v>
      </c>
      <c r="C25" s="17">
        <v>6</v>
      </c>
      <c r="E25" s="17">
        <f t="shared" si="0"/>
        <v>52</v>
      </c>
      <c r="F25" s="6" t="s">
        <v>288</v>
      </c>
      <c r="G25" s="17">
        <v>2</v>
      </c>
    </row>
    <row r="26" spans="1:7" x14ac:dyDescent="0.25">
      <c r="A26" s="17">
        <f t="shared" si="1"/>
        <v>21</v>
      </c>
      <c r="B26" s="83" t="s">
        <v>345</v>
      </c>
      <c r="C26" s="17">
        <v>5</v>
      </c>
      <c r="E26" s="17">
        <f t="shared" si="0"/>
        <v>53</v>
      </c>
      <c r="F26" s="6" t="s">
        <v>235</v>
      </c>
      <c r="G26" s="17">
        <v>2</v>
      </c>
    </row>
    <row r="27" spans="1:7" x14ac:dyDescent="0.25">
      <c r="A27" s="17">
        <f t="shared" si="1"/>
        <v>22</v>
      </c>
      <c r="B27" s="6" t="s">
        <v>102</v>
      </c>
      <c r="C27" s="17">
        <v>5</v>
      </c>
      <c r="E27" s="17">
        <f t="shared" si="0"/>
        <v>54</v>
      </c>
      <c r="F27" s="6" t="s">
        <v>131</v>
      </c>
      <c r="G27" s="17">
        <v>2</v>
      </c>
    </row>
    <row r="28" spans="1:7" x14ac:dyDescent="0.25">
      <c r="A28" s="17">
        <f t="shared" si="1"/>
        <v>23</v>
      </c>
      <c r="B28" s="6" t="s">
        <v>282</v>
      </c>
      <c r="C28" s="17">
        <v>5</v>
      </c>
      <c r="E28" s="17">
        <f t="shared" si="0"/>
        <v>55</v>
      </c>
      <c r="F28" s="6" t="s">
        <v>155</v>
      </c>
      <c r="G28" s="17">
        <v>1</v>
      </c>
    </row>
    <row r="29" spans="1:7" x14ac:dyDescent="0.25">
      <c r="A29" s="17">
        <f t="shared" si="1"/>
        <v>24</v>
      </c>
      <c r="B29" s="6" t="s">
        <v>77</v>
      </c>
      <c r="C29" s="17">
        <v>5</v>
      </c>
      <c r="E29" s="17">
        <f t="shared" si="0"/>
        <v>56</v>
      </c>
      <c r="F29" s="6" t="s">
        <v>88</v>
      </c>
      <c r="G29" s="17">
        <v>1</v>
      </c>
    </row>
    <row r="30" spans="1:7" x14ac:dyDescent="0.25">
      <c r="A30" s="17">
        <f t="shared" si="1"/>
        <v>25</v>
      </c>
      <c r="B30" s="6" t="s">
        <v>89</v>
      </c>
      <c r="C30" s="17">
        <v>5</v>
      </c>
      <c r="E30" s="17">
        <f t="shared" si="0"/>
        <v>57</v>
      </c>
      <c r="F30" s="6" t="s">
        <v>290</v>
      </c>
      <c r="G30" s="17">
        <v>1</v>
      </c>
    </row>
    <row r="31" spans="1:7" x14ac:dyDescent="0.25">
      <c r="A31" s="17">
        <f t="shared" si="1"/>
        <v>26</v>
      </c>
      <c r="B31" s="6" t="s">
        <v>92</v>
      </c>
      <c r="C31" s="17">
        <v>5</v>
      </c>
      <c r="E31" s="17">
        <f t="shared" si="0"/>
        <v>58</v>
      </c>
      <c r="F31" s="6" t="s">
        <v>126</v>
      </c>
      <c r="G31" s="17">
        <v>1</v>
      </c>
    </row>
    <row r="32" spans="1:7" x14ac:dyDescent="0.25">
      <c r="A32" s="17">
        <f t="shared" si="1"/>
        <v>27</v>
      </c>
      <c r="B32" s="6" t="s">
        <v>226</v>
      </c>
      <c r="C32" s="17">
        <v>4</v>
      </c>
      <c r="E32" s="17">
        <f t="shared" si="0"/>
        <v>59</v>
      </c>
      <c r="F32" s="6" t="s">
        <v>85</v>
      </c>
      <c r="G32" s="17">
        <v>1</v>
      </c>
    </row>
    <row r="33" spans="1:7" x14ac:dyDescent="0.25">
      <c r="A33" s="17">
        <f t="shared" si="1"/>
        <v>28</v>
      </c>
      <c r="B33" s="6" t="s">
        <v>81</v>
      </c>
      <c r="C33" s="17">
        <v>4</v>
      </c>
      <c r="E33" s="17">
        <f t="shared" si="0"/>
        <v>60</v>
      </c>
      <c r="F33" s="6" t="s">
        <v>68</v>
      </c>
      <c r="G33" s="17">
        <v>1</v>
      </c>
    </row>
    <row r="34" spans="1:7" x14ac:dyDescent="0.25">
      <c r="A34" s="17">
        <f t="shared" si="1"/>
        <v>29</v>
      </c>
      <c r="B34" s="6" t="s">
        <v>280</v>
      </c>
      <c r="C34" s="17">
        <v>4</v>
      </c>
      <c r="E34" s="17">
        <f t="shared" si="0"/>
        <v>61</v>
      </c>
      <c r="F34" s="6" t="s">
        <v>73</v>
      </c>
      <c r="G34" s="17">
        <v>1</v>
      </c>
    </row>
    <row r="35" spans="1:7" x14ac:dyDescent="0.25">
      <c r="A35" s="17">
        <f t="shared" si="1"/>
        <v>30</v>
      </c>
      <c r="B35" s="6" t="s">
        <v>66</v>
      </c>
      <c r="C35" s="17">
        <v>4</v>
      </c>
      <c r="E35" s="17">
        <f t="shared" si="0"/>
        <v>62</v>
      </c>
      <c r="F35" s="6" t="s">
        <v>146</v>
      </c>
      <c r="G35" s="17">
        <v>1</v>
      </c>
    </row>
    <row r="36" spans="1:7" x14ac:dyDescent="0.25">
      <c r="A36" s="17">
        <f t="shared" si="1"/>
        <v>31</v>
      </c>
      <c r="B36" s="6" t="s">
        <v>154</v>
      </c>
      <c r="C36" s="17">
        <v>4</v>
      </c>
      <c r="E36" s="13"/>
      <c r="F36" s="43" t="s">
        <v>12</v>
      </c>
      <c r="G36" s="18">
        <v>349</v>
      </c>
    </row>
    <row r="37" spans="1:7" x14ac:dyDescent="0.25">
      <c r="A37" s="17">
        <f>A36+1</f>
        <v>32</v>
      </c>
      <c r="B37" s="6" t="s">
        <v>101</v>
      </c>
      <c r="C37" s="17">
        <v>4</v>
      </c>
    </row>
  </sheetData>
  <sortState ref="B6:C67">
    <sortCondition descending="1" ref="C6:C67"/>
  </sortState>
  <mergeCells count="2">
    <mergeCell ref="A1:G1"/>
    <mergeCell ref="A3:G3"/>
  </mergeCells>
  <pageMargins left="0.7" right="0.7" top="0.75" bottom="0.75" header="0.3" footer="0.3"/>
  <pageSetup paperSize="9" orientation="portrait" r:id="rId1"/>
  <headerFooter>
    <oddFooter>&amp;R&amp;"Times New Roman,Normal"&amp;10 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topLeftCell="A15" zoomScaleNormal="100" workbookViewId="0">
      <selection sqref="A1:H44"/>
    </sheetView>
  </sheetViews>
  <sheetFormatPr baseColWidth="10" defaultRowHeight="15" x14ac:dyDescent="0.25"/>
  <cols>
    <col min="1" max="1" width="2.85546875" customWidth="1"/>
    <col min="2" max="2" width="19.7109375" customWidth="1"/>
    <col min="3" max="7" width="9.7109375" customWidth="1"/>
  </cols>
  <sheetData>
    <row r="1" spans="1:8" ht="30.75" customHeight="1" thickTop="1" thickBot="1" x14ac:dyDescent="0.3">
      <c r="A1" s="167" t="s">
        <v>434</v>
      </c>
      <c r="B1" s="172"/>
      <c r="C1" s="172"/>
      <c r="D1" s="172"/>
      <c r="E1" s="172"/>
      <c r="F1" s="172"/>
      <c r="G1" s="172"/>
      <c r="H1" s="173"/>
    </row>
    <row r="2" spans="1:8" ht="15.75" thickTop="1" x14ac:dyDescent="0.25"/>
    <row r="9" spans="1:8" ht="18.75" customHeight="1" x14ac:dyDescent="0.25">
      <c r="A9" s="174" t="s">
        <v>435</v>
      </c>
      <c r="B9" s="174"/>
      <c r="C9" s="174"/>
      <c r="D9" s="174"/>
      <c r="E9" s="174"/>
      <c r="F9" s="174"/>
      <c r="G9" s="174"/>
      <c r="H9" s="174"/>
    </row>
    <row r="10" spans="1:8" x14ac:dyDescent="0.25">
      <c r="A10" s="91" t="s">
        <v>4</v>
      </c>
      <c r="B10" s="91"/>
      <c r="C10" s="91">
        <v>2013</v>
      </c>
      <c r="D10" s="91">
        <v>2014</v>
      </c>
      <c r="E10" s="91">
        <v>2015</v>
      </c>
      <c r="F10" s="91">
        <v>2016</v>
      </c>
      <c r="G10" s="91">
        <v>2017</v>
      </c>
    </row>
    <row r="11" spans="1:8" x14ac:dyDescent="0.25">
      <c r="A11" s="48">
        <v>1</v>
      </c>
      <c r="B11" s="28" t="s">
        <v>6</v>
      </c>
      <c r="C11" s="29">
        <v>3201</v>
      </c>
      <c r="D11" s="29">
        <v>3016</v>
      </c>
      <c r="E11" s="29">
        <v>3162</v>
      </c>
      <c r="F11" s="29">
        <v>3283</v>
      </c>
      <c r="G11" s="29">
        <v>3135</v>
      </c>
    </row>
    <row r="12" spans="1:8" x14ac:dyDescent="0.25">
      <c r="A12" s="48">
        <v>2</v>
      </c>
      <c r="B12" s="28" t="s">
        <v>7</v>
      </c>
      <c r="C12" s="29">
        <v>3342</v>
      </c>
      <c r="D12" s="29">
        <v>2818</v>
      </c>
      <c r="E12" s="29">
        <v>3016</v>
      </c>
      <c r="F12" s="29">
        <v>3204</v>
      </c>
      <c r="G12" s="29">
        <v>3269</v>
      </c>
    </row>
    <row r="13" spans="1:8" x14ac:dyDescent="0.25">
      <c r="A13" s="48">
        <v>3</v>
      </c>
      <c r="B13" s="28" t="s">
        <v>8</v>
      </c>
      <c r="C13" s="29">
        <v>2094</v>
      </c>
      <c r="D13" s="29">
        <v>1989</v>
      </c>
      <c r="E13" s="29">
        <v>1891</v>
      </c>
      <c r="F13" s="29">
        <v>1653</v>
      </c>
      <c r="G13" s="29">
        <v>2150</v>
      </c>
    </row>
    <row r="14" spans="1:8" x14ac:dyDescent="0.25">
      <c r="A14" s="48">
        <v>4</v>
      </c>
      <c r="B14" s="28" t="s">
        <v>9</v>
      </c>
      <c r="C14" s="29">
        <v>2531</v>
      </c>
      <c r="D14" s="29">
        <v>2144</v>
      </c>
      <c r="E14" s="29">
        <v>1693</v>
      </c>
      <c r="F14" s="29">
        <v>1893</v>
      </c>
      <c r="G14" s="29">
        <v>1630</v>
      </c>
    </row>
    <row r="15" spans="1:8" x14ac:dyDescent="0.25">
      <c r="A15" s="48">
        <v>5</v>
      </c>
      <c r="B15" s="28" t="s">
        <v>10</v>
      </c>
      <c r="C15" s="29">
        <v>1774</v>
      </c>
      <c r="D15" s="29">
        <v>1700</v>
      </c>
      <c r="E15" s="29">
        <v>1659</v>
      </c>
      <c r="F15" s="29">
        <v>1430</v>
      </c>
      <c r="G15" s="29">
        <v>1401</v>
      </c>
    </row>
    <row r="16" spans="1:8" x14ac:dyDescent="0.25">
      <c r="A16" s="48">
        <v>6</v>
      </c>
      <c r="B16" s="28" t="s">
        <v>20</v>
      </c>
      <c r="C16" s="29">
        <v>217</v>
      </c>
      <c r="D16" s="29">
        <v>745</v>
      </c>
      <c r="E16" s="29">
        <v>842</v>
      </c>
      <c r="F16" s="29">
        <v>829</v>
      </c>
      <c r="G16" s="29">
        <v>784</v>
      </c>
    </row>
    <row r="17" spans="1:7" x14ac:dyDescent="0.25">
      <c r="A17" s="97"/>
      <c r="B17" s="35" t="s">
        <v>12</v>
      </c>
      <c r="C17" s="50">
        <f t="shared" ref="C17:F17" si="0">SUM(C11:C16)</f>
        <v>13159</v>
      </c>
      <c r="D17" s="50">
        <f t="shared" si="0"/>
        <v>12412</v>
      </c>
      <c r="E17" s="50">
        <f t="shared" si="0"/>
        <v>12263</v>
      </c>
      <c r="F17" s="50">
        <f t="shared" si="0"/>
        <v>12292</v>
      </c>
      <c r="G17" s="50">
        <f>SUM(G11:G16)</f>
        <v>12369</v>
      </c>
    </row>
    <row r="18" spans="1:7" ht="22.5" customHeight="1" x14ac:dyDescent="0.25">
      <c r="A18" s="162" t="s">
        <v>436</v>
      </c>
      <c r="B18" s="56"/>
      <c r="C18" s="56"/>
      <c r="D18" s="56"/>
      <c r="E18" s="56"/>
      <c r="F18" s="56"/>
      <c r="G18" s="126"/>
    </row>
    <row r="19" spans="1:7" x14ac:dyDescent="0.25">
      <c r="A19" s="91" t="s">
        <v>4</v>
      </c>
      <c r="B19" s="91" t="s">
        <v>5</v>
      </c>
      <c r="C19" s="91">
        <v>2013</v>
      </c>
      <c r="D19" s="91">
        <v>2014</v>
      </c>
      <c r="E19" s="91">
        <v>2015</v>
      </c>
      <c r="F19" s="91">
        <v>2016</v>
      </c>
      <c r="G19" s="91">
        <v>2017</v>
      </c>
    </row>
    <row r="20" spans="1:7" x14ac:dyDescent="0.25">
      <c r="A20" s="48">
        <v>1</v>
      </c>
      <c r="B20" s="28" t="s">
        <v>21</v>
      </c>
      <c r="C20" s="99">
        <v>434</v>
      </c>
      <c r="D20" s="99">
        <v>421</v>
      </c>
      <c r="E20" s="99">
        <v>453</v>
      </c>
      <c r="F20" s="31">
        <v>400</v>
      </c>
      <c r="G20" s="27">
        <v>369</v>
      </c>
    </row>
    <row r="21" spans="1:7" x14ac:dyDescent="0.25">
      <c r="A21" s="48">
        <f t="shared" ref="A21:A43" si="1">A20+1</f>
        <v>2</v>
      </c>
      <c r="B21" s="28" t="s">
        <v>22</v>
      </c>
      <c r="C21" s="99">
        <v>352</v>
      </c>
      <c r="D21" s="99">
        <v>366</v>
      </c>
      <c r="E21" s="99">
        <v>354</v>
      </c>
      <c r="F21" s="31">
        <v>359</v>
      </c>
      <c r="G21" s="27">
        <v>317</v>
      </c>
    </row>
    <row r="22" spans="1:7" x14ac:dyDescent="0.25">
      <c r="A22" s="48">
        <f t="shared" si="1"/>
        <v>3</v>
      </c>
      <c r="B22" s="28" t="s">
        <v>23</v>
      </c>
      <c r="C22" s="99">
        <v>260</v>
      </c>
      <c r="D22" s="99">
        <v>323</v>
      </c>
      <c r="E22" s="99">
        <v>289</v>
      </c>
      <c r="F22" s="31">
        <v>275</v>
      </c>
      <c r="G22" s="27">
        <v>236</v>
      </c>
    </row>
    <row r="23" spans="1:7" x14ac:dyDescent="0.25">
      <c r="A23" s="48">
        <f t="shared" si="1"/>
        <v>4</v>
      </c>
      <c r="B23" s="28" t="s">
        <v>24</v>
      </c>
      <c r="C23" s="99">
        <v>101</v>
      </c>
      <c r="D23" s="99">
        <v>167</v>
      </c>
      <c r="E23" s="99">
        <v>163</v>
      </c>
      <c r="F23" s="31">
        <v>133</v>
      </c>
      <c r="G23" s="27">
        <v>134</v>
      </c>
    </row>
    <row r="24" spans="1:7" x14ac:dyDescent="0.25">
      <c r="A24" s="48">
        <f t="shared" si="1"/>
        <v>5</v>
      </c>
      <c r="B24" s="28" t="s">
        <v>27</v>
      </c>
      <c r="C24" s="99">
        <v>140</v>
      </c>
      <c r="D24" s="99">
        <v>117</v>
      </c>
      <c r="E24" s="99">
        <v>103</v>
      </c>
      <c r="F24" s="31">
        <v>114</v>
      </c>
      <c r="G24" s="27">
        <v>84</v>
      </c>
    </row>
    <row r="25" spans="1:7" ht="20.25" customHeight="1" x14ac:dyDescent="0.25">
      <c r="A25" s="80">
        <f t="shared" si="1"/>
        <v>6</v>
      </c>
      <c r="B25" s="32" t="s">
        <v>37</v>
      </c>
      <c r="C25" s="99">
        <v>0</v>
      </c>
      <c r="D25" s="99">
        <v>2</v>
      </c>
      <c r="E25" s="99">
        <v>39</v>
      </c>
      <c r="F25" s="31">
        <v>101</v>
      </c>
      <c r="G25" s="31">
        <v>74</v>
      </c>
    </row>
    <row r="26" spans="1:7" x14ac:dyDescent="0.25">
      <c r="A26" s="48">
        <f t="shared" si="1"/>
        <v>7</v>
      </c>
      <c r="B26" s="28" t="s">
        <v>26</v>
      </c>
      <c r="C26" s="99">
        <v>182</v>
      </c>
      <c r="D26" s="99">
        <v>146</v>
      </c>
      <c r="E26" s="99">
        <v>114</v>
      </c>
      <c r="F26" s="31">
        <v>98</v>
      </c>
      <c r="G26" s="27">
        <v>85</v>
      </c>
    </row>
    <row r="27" spans="1:7" ht="18" customHeight="1" x14ac:dyDescent="0.25">
      <c r="A27" s="80">
        <f t="shared" si="1"/>
        <v>8</v>
      </c>
      <c r="B27" s="130" t="s">
        <v>33</v>
      </c>
      <c r="C27" s="99">
        <v>65</v>
      </c>
      <c r="D27" s="99">
        <v>65</v>
      </c>
      <c r="E27" s="99">
        <v>61</v>
      </c>
      <c r="F27" s="31">
        <v>84</v>
      </c>
      <c r="G27" s="33">
        <v>59</v>
      </c>
    </row>
    <row r="28" spans="1:7" ht="33.75" x14ac:dyDescent="0.25">
      <c r="A28" s="48">
        <f t="shared" si="1"/>
        <v>9</v>
      </c>
      <c r="B28" s="129" t="s">
        <v>30</v>
      </c>
      <c r="C28" s="99">
        <v>108</v>
      </c>
      <c r="D28" s="99">
        <v>132</v>
      </c>
      <c r="E28" s="99">
        <v>96</v>
      </c>
      <c r="F28" s="31">
        <v>79</v>
      </c>
      <c r="G28" s="81" t="s">
        <v>386</v>
      </c>
    </row>
    <row r="29" spans="1:7" x14ac:dyDescent="0.25">
      <c r="A29" s="48">
        <f t="shared" si="1"/>
        <v>10</v>
      </c>
      <c r="B29" s="28" t="s">
        <v>31</v>
      </c>
      <c r="C29" s="99">
        <v>109</v>
      </c>
      <c r="D29" s="99">
        <v>158</v>
      </c>
      <c r="E29" s="99">
        <v>64</v>
      </c>
      <c r="F29" s="31">
        <v>75</v>
      </c>
      <c r="G29" s="31">
        <v>95</v>
      </c>
    </row>
    <row r="30" spans="1:7" x14ac:dyDescent="0.25">
      <c r="A30" s="48">
        <f t="shared" si="1"/>
        <v>11</v>
      </c>
      <c r="B30" s="28" t="s">
        <v>32</v>
      </c>
      <c r="C30" s="99">
        <v>90</v>
      </c>
      <c r="D30" s="99">
        <v>74</v>
      </c>
      <c r="E30" s="99">
        <v>64</v>
      </c>
      <c r="F30" s="31">
        <v>72</v>
      </c>
      <c r="G30" s="27">
        <v>43</v>
      </c>
    </row>
    <row r="31" spans="1:7" x14ac:dyDescent="0.25">
      <c r="A31" s="48">
        <f t="shared" si="1"/>
        <v>12</v>
      </c>
      <c r="B31" s="28" t="s">
        <v>40</v>
      </c>
      <c r="C31" s="99">
        <v>0</v>
      </c>
      <c r="D31" s="99">
        <v>0</v>
      </c>
      <c r="E31" s="99">
        <v>19</v>
      </c>
      <c r="F31" s="31">
        <v>68</v>
      </c>
      <c r="G31" s="27">
        <v>104</v>
      </c>
    </row>
    <row r="32" spans="1:7" ht="19.5" customHeight="1" x14ac:dyDescent="0.25">
      <c r="A32" s="80">
        <f t="shared" si="1"/>
        <v>13</v>
      </c>
      <c r="B32" s="130" t="s">
        <v>28</v>
      </c>
      <c r="C32" s="99">
        <v>0</v>
      </c>
      <c r="D32" s="99">
        <v>103</v>
      </c>
      <c r="E32" s="99">
        <v>101</v>
      </c>
      <c r="F32" s="31">
        <v>67</v>
      </c>
      <c r="G32" s="31">
        <v>70</v>
      </c>
    </row>
    <row r="33" spans="1:7" x14ac:dyDescent="0.25">
      <c r="A33" s="48">
        <f t="shared" si="1"/>
        <v>14</v>
      </c>
      <c r="B33" s="28" t="s">
        <v>38</v>
      </c>
      <c r="C33" s="99">
        <v>21</v>
      </c>
      <c r="D33" s="99">
        <v>27</v>
      </c>
      <c r="E33" s="99">
        <v>38</v>
      </c>
      <c r="F33" s="31">
        <v>66</v>
      </c>
      <c r="G33" s="31">
        <v>65</v>
      </c>
    </row>
    <row r="34" spans="1:7" x14ac:dyDescent="0.25">
      <c r="A34" s="48">
        <f t="shared" si="1"/>
        <v>15</v>
      </c>
      <c r="B34" s="28" t="s">
        <v>34</v>
      </c>
      <c r="C34" s="99">
        <v>32</v>
      </c>
      <c r="D34" s="99">
        <v>32</v>
      </c>
      <c r="E34" s="99">
        <v>59</v>
      </c>
      <c r="F34" s="31">
        <v>60</v>
      </c>
      <c r="G34" s="31">
        <v>31</v>
      </c>
    </row>
    <row r="35" spans="1:7" ht="15" customHeight="1" x14ac:dyDescent="0.25">
      <c r="A35" s="80">
        <f t="shared" si="1"/>
        <v>16</v>
      </c>
      <c r="B35" s="32" t="s">
        <v>41</v>
      </c>
      <c r="C35" s="99">
        <v>31</v>
      </c>
      <c r="D35" s="99">
        <v>32</v>
      </c>
      <c r="E35" s="99">
        <v>19</v>
      </c>
      <c r="F35" s="31">
        <v>55</v>
      </c>
      <c r="G35" s="31">
        <v>95</v>
      </c>
    </row>
    <row r="36" spans="1:7" x14ac:dyDescent="0.25">
      <c r="A36" s="48">
        <f t="shared" si="1"/>
        <v>17</v>
      </c>
      <c r="B36" s="28" t="s">
        <v>36</v>
      </c>
      <c r="C36" s="99">
        <v>49</v>
      </c>
      <c r="D36" s="99">
        <v>34</v>
      </c>
      <c r="E36" s="99">
        <v>43</v>
      </c>
      <c r="F36" s="31">
        <v>48</v>
      </c>
      <c r="G36" s="31">
        <v>53</v>
      </c>
    </row>
    <row r="37" spans="1:7" x14ac:dyDescent="0.25">
      <c r="A37" s="48">
        <f t="shared" si="1"/>
        <v>18</v>
      </c>
      <c r="B37" s="28" t="s">
        <v>35</v>
      </c>
      <c r="C37" s="99">
        <v>75</v>
      </c>
      <c r="D37" s="99">
        <v>66</v>
      </c>
      <c r="E37" s="99">
        <v>56</v>
      </c>
      <c r="F37" s="31">
        <v>38</v>
      </c>
      <c r="G37" s="31">
        <v>22</v>
      </c>
    </row>
    <row r="38" spans="1:7" x14ac:dyDescent="0.25">
      <c r="A38" s="48">
        <f t="shared" si="1"/>
        <v>19</v>
      </c>
      <c r="B38" s="28" t="s">
        <v>39</v>
      </c>
      <c r="C38" s="99">
        <v>5</v>
      </c>
      <c r="D38" s="99">
        <v>4</v>
      </c>
      <c r="E38" s="99">
        <v>23</v>
      </c>
      <c r="F38" s="33">
        <v>38</v>
      </c>
      <c r="G38" s="31">
        <v>18</v>
      </c>
    </row>
    <row r="39" spans="1:7" ht="27" customHeight="1" x14ac:dyDescent="0.25">
      <c r="A39" s="80">
        <f t="shared" si="1"/>
        <v>20</v>
      </c>
      <c r="B39" s="32" t="s">
        <v>25</v>
      </c>
      <c r="C39" s="99">
        <v>190</v>
      </c>
      <c r="D39" s="99">
        <v>166</v>
      </c>
      <c r="E39" s="99">
        <v>126</v>
      </c>
      <c r="F39" s="31">
        <v>32</v>
      </c>
      <c r="G39" s="31">
        <v>49</v>
      </c>
    </row>
    <row r="40" spans="1:7" x14ac:dyDescent="0.25">
      <c r="A40" s="48">
        <f t="shared" si="1"/>
        <v>21</v>
      </c>
      <c r="B40" s="28" t="s">
        <v>44</v>
      </c>
      <c r="C40" s="99">
        <v>0</v>
      </c>
      <c r="D40" s="99">
        <v>0</v>
      </c>
      <c r="E40" s="99">
        <v>0</v>
      </c>
      <c r="F40" s="31">
        <v>23</v>
      </c>
      <c r="G40" s="31">
        <v>42</v>
      </c>
    </row>
    <row r="41" spans="1:7" x14ac:dyDescent="0.25">
      <c r="A41" s="48">
        <f t="shared" si="1"/>
        <v>22</v>
      </c>
      <c r="B41" s="28" t="s">
        <v>42</v>
      </c>
      <c r="C41" s="99">
        <v>20</v>
      </c>
      <c r="D41" s="99">
        <v>22</v>
      </c>
      <c r="E41" s="99">
        <v>12</v>
      </c>
      <c r="F41" s="31">
        <v>14</v>
      </c>
      <c r="G41" s="31">
        <v>106</v>
      </c>
    </row>
    <row r="42" spans="1:7" x14ac:dyDescent="0.25">
      <c r="A42" s="48">
        <f t="shared" si="1"/>
        <v>23</v>
      </c>
      <c r="B42" s="28" t="s">
        <v>29</v>
      </c>
      <c r="C42" s="99">
        <v>174</v>
      </c>
      <c r="D42" s="99">
        <v>107</v>
      </c>
      <c r="E42" s="99">
        <v>56</v>
      </c>
      <c r="F42" s="31">
        <v>0</v>
      </c>
      <c r="G42" s="31">
        <v>0</v>
      </c>
    </row>
    <row r="43" spans="1:7" x14ac:dyDescent="0.25">
      <c r="A43" s="48">
        <f t="shared" si="1"/>
        <v>24</v>
      </c>
      <c r="B43" s="28" t="s">
        <v>43</v>
      </c>
      <c r="C43" s="99">
        <v>12</v>
      </c>
      <c r="D43" s="99">
        <v>11</v>
      </c>
      <c r="E43" s="99">
        <v>0</v>
      </c>
      <c r="F43" s="31">
        <v>0</v>
      </c>
      <c r="G43" s="31">
        <v>10</v>
      </c>
    </row>
    <row r="44" spans="1:7" x14ac:dyDescent="0.25">
      <c r="A44" s="97"/>
      <c r="B44" s="35" t="s">
        <v>12</v>
      </c>
      <c r="C44" s="98">
        <f t="shared" ref="C44:F44" si="2">SUM(C20:C43)</f>
        <v>2450</v>
      </c>
      <c r="D44" s="98">
        <f t="shared" si="2"/>
        <v>2575</v>
      </c>
      <c r="E44" s="98">
        <f t="shared" si="2"/>
        <v>2352</v>
      </c>
      <c r="F44" s="98">
        <f t="shared" si="2"/>
        <v>2299</v>
      </c>
      <c r="G44" s="98">
        <f>SUM(G20:G43)</f>
        <v>2161</v>
      </c>
    </row>
  </sheetData>
  <sortState ref="B25:I48">
    <sortCondition descending="1" ref="F25:F48"/>
  </sortState>
  <mergeCells count="2">
    <mergeCell ref="A1:H1"/>
    <mergeCell ref="A9:H9"/>
  </mergeCells>
  <pageMargins left="0.7" right="0.7" top="0.75" bottom="0.75" header="0.3" footer="0.3"/>
  <pageSetup paperSize="9" orientation="portrait" r:id="rId1"/>
  <headerFooter>
    <oddFooter>&amp;R&amp;"Times New Roman,Normal"&amp;10 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topLeftCell="A13" zoomScaleNormal="100" workbookViewId="0">
      <selection sqref="A1:G43"/>
    </sheetView>
  </sheetViews>
  <sheetFormatPr baseColWidth="10" defaultRowHeight="15" x14ac:dyDescent="0.25"/>
  <cols>
    <col min="1" max="1" width="6.5703125" customWidth="1"/>
    <col min="2" max="2" width="12.85546875" customWidth="1"/>
    <col min="3" max="4" width="13.7109375" customWidth="1"/>
    <col min="5" max="5" width="9.140625" customWidth="1"/>
    <col min="6" max="6" width="13.7109375" customWidth="1"/>
    <col min="7" max="7" width="7" customWidth="1"/>
  </cols>
  <sheetData>
    <row r="1" spans="1:8" ht="33" customHeight="1" thickTop="1" thickBot="1" x14ac:dyDescent="0.3">
      <c r="A1" s="167" t="s">
        <v>45</v>
      </c>
      <c r="B1" s="168"/>
      <c r="C1" s="168"/>
      <c r="D1" s="168"/>
      <c r="E1" s="168"/>
      <c r="F1" s="168"/>
      <c r="G1" s="169"/>
      <c r="H1" s="150"/>
    </row>
    <row r="2" spans="1:8" ht="15.75" thickTop="1" x14ac:dyDescent="0.25"/>
    <row r="4" spans="1:8" x14ac:dyDescent="0.25">
      <c r="A4" s="3" t="s">
        <v>390</v>
      </c>
    </row>
    <row r="8" spans="1:8" x14ac:dyDescent="0.25">
      <c r="B8" s="6"/>
      <c r="C8" s="7" t="s">
        <v>15</v>
      </c>
      <c r="D8" s="7" t="s">
        <v>16</v>
      </c>
      <c r="E8" s="7" t="s">
        <v>17</v>
      </c>
      <c r="F8" s="7" t="s">
        <v>18</v>
      </c>
    </row>
    <row r="9" spans="1:8" x14ac:dyDescent="0.25">
      <c r="B9" s="36" t="s">
        <v>46</v>
      </c>
      <c r="C9" s="17">
        <v>116</v>
      </c>
      <c r="D9" s="17">
        <v>182</v>
      </c>
      <c r="E9" s="17">
        <f t="shared" ref="E9:E14" si="0">SUM(C9:D9)</f>
        <v>298</v>
      </c>
      <c r="F9" s="37">
        <f>E9/E15</f>
        <v>0.15448418869880767</v>
      </c>
    </row>
    <row r="10" spans="1:8" x14ac:dyDescent="0.25">
      <c r="B10" s="153" t="s">
        <v>47</v>
      </c>
      <c r="C10" s="154">
        <v>305</v>
      </c>
      <c r="D10" s="154">
        <v>587</v>
      </c>
      <c r="E10" s="154">
        <f t="shared" si="0"/>
        <v>892</v>
      </c>
      <c r="F10" s="155">
        <f>E10/E15</f>
        <v>0.46241575946086055</v>
      </c>
    </row>
    <row r="11" spans="1:8" x14ac:dyDescent="0.25">
      <c r="B11" s="36" t="s">
        <v>48</v>
      </c>
      <c r="C11" s="17">
        <v>201</v>
      </c>
      <c r="D11" s="17">
        <v>327</v>
      </c>
      <c r="E11" s="17">
        <f t="shared" si="0"/>
        <v>528</v>
      </c>
      <c r="F11" s="37">
        <f>E11/E15</f>
        <v>0.27371695178849142</v>
      </c>
    </row>
    <row r="12" spans="1:8" x14ac:dyDescent="0.25">
      <c r="B12" s="36" t="s">
        <v>49</v>
      </c>
      <c r="C12" s="17">
        <v>51</v>
      </c>
      <c r="D12" s="17">
        <v>62</v>
      </c>
      <c r="E12" s="17">
        <f t="shared" si="0"/>
        <v>113</v>
      </c>
      <c r="F12" s="37">
        <f>E12/E15</f>
        <v>5.8579574909279418E-2</v>
      </c>
    </row>
    <row r="13" spans="1:8" x14ac:dyDescent="0.25">
      <c r="B13" s="36" t="s">
        <v>50</v>
      </c>
      <c r="C13" s="17">
        <v>30</v>
      </c>
      <c r="D13" s="17">
        <v>32</v>
      </c>
      <c r="E13" s="17">
        <f t="shared" si="0"/>
        <v>62</v>
      </c>
      <c r="F13" s="37">
        <f>E13/E15</f>
        <v>3.2141005702436498E-2</v>
      </c>
      <c r="G13" s="92"/>
    </row>
    <row r="14" spans="1:8" x14ac:dyDescent="0.25">
      <c r="B14" s="36" t="s">
        <v>51</v>
      </c>
      <c r="C14" s="17">
        <v>21</v>
      </c>
      <c r="D14" s="17">
        <v>15</v>
      </c>
      <c r="E14" s="17">
        <f t="shared" si="0"/>
        <v>36</v>
      </c>
      <c r="F14" s="37">
        <f>E14/E15</f>
        <v>1.8662519440124418E-2</v>
      </c>
    </row>
    <row r="15" spans="1:8" x14ac:dyDescent="0.25">
      <c r="B15" s="36" t="s">
        <v>19</v>
      </c>
      <c r="C15" s="17">
        <f>SUM(C9:C14)</f>
        <v>724</v>
      </c>
      <c r="D15" s="8">
        <f>SUM(D9:D14)</f>
        <v>1205</v>
      </c>
      <c r="E15" s="8">
        <f>SUM(E9:E14)</f>
        <v>1929</v>
      </c>
      <c r="F15" s="37">
        <f>SUM(F9:F14)</f>
        <v>1</v>
      </c>
    </row>
    <row r="16" spans="1:8" x14ac:dyDescent="0.25">
      <c r="B16" s="3"/>
      <c r="C16" s="3"/>
      <c r="D16" s="3"/>
      <c r="E16" s="3"/>
      <c r="F16" s="3"/>
    </row>
    <row r="18" spans="1:7" x14ac:dyDescent="0.25">
      <c r="A18" s="3" t="s">
        <v>391</v>
      </c>
      <c r="B18" s="3"/>
      <c r="C18" s="3"/>
      <c r="D18" s="3"/>
    </row>
    <row r="21" spans="1:7" ht="15" customHeight="1" x14ac:dyDescent="0.25">
      <c r="A21" s="22"/>
      <c r="B21" s="21" t="s">
        <v>46</v>
      </c>
      <c r="C21" s="21" t="s">
        <v>47</v>
      </c>
      <c r="D21" s="21" t="s">
        <v>48</v>
      </c>
      <c r="E21" s="21" t="s">
        <v>49</v>
      </c>
      <c r="F21" s="67" t="s">
        <v>50</v>
      </c>
      <c r="G21" s="158" t="s">
        <v>51</v>
      </c>
    </row>
    <row r="22" spans="1:7" x14ac:dyDescent="0.25">
      <c r="A22" s="94">
        <v>2009</v>
      </c>
      <c r="B22" s="93">
        <v>0.18</v>
      </c>
      <c r="C22" s="93">
        <v>0.47</v>
      </c>
      <c r="D22" s="93">
        <v>0.25</v>
      </c>
      <c r="E22" s="93">
        <v>0.05</v>
      </c>
      <c r="F22" s="156">
        <v>0.03</v>
      </c>
      <c r="G22" s="159">
        <v>0.02</v>
      </c>
    </row>
    <row r="23" spans="1:7" x14ac:dyDescent="0.25">
      <c r="A23" s="94">
        <v>2010</v>
      </c>
      <c r="B23" s="93">
        <v>0.18</v>
      </c>
      <c r="C23" s="93">
        <v>0.46</v>
      </c>
      <c r="D23" s="93">
        <v>0.26</v>
      </c>
      <c r="E23" s="93">
        <v>0.05</v>
      </c>
      <c r="F23" s="156">
        <v>0.03</v>
      </c>
      <c r="G23" s="159">
        <v>0.02</v>
      </c>
    </row>
    <row r="24" spans="1:7" x14ac:dyDescent="0.25">
      <c r="A24" s="94">
        <v>2011</v>
      </c>
      <c r="B24" s="93">
        <v>0.19</v>
      </c>
      <c r="C24" s="93">
        <v>0.44</v>
      </c>
      <c r="D24" s="93">
        <v>0.26</v>
      </c>
      <c r="E24" s="93">
        <v>0.06</v>
      </c>
      <c r="F24" s="156">
        <v>0.03</v>
      </c>
      <c r="G24" s="159">
        <v>0.02</v>
      </c>
    </row>
    <row r="25" spans="1:7" x14ac:dyDescent="0.25">
      <c r="A25" s="94">
        <v>2012</v>
      </c>
      <c r="B25" s="93">
        <v>0.2</v>
      </c>
      <c r="C25" s="93">
        <v>0.44</v>
      </c>
      <c r="D25" s="93">
        <v>0.25</v>
      </c>
      <c r="E25" s="93">
        <v>0.06</v>
      </c>
      <c r="F25" s="156">
        <v>0.03</v>
      </c>
      <c r="G25" s="159">
        <v>0.03</v>
      </c>
    </row>
    <row r="26" spans="1:7" x14ac:dyDescent="0.25">
      <c r="A26" s="94">
        <v>2013</v>
      </c>
      <c r="B26" s="93">
        <v>0.19</v>
      </c>
      <c r="C26" s="93">
        <v>0.46</v>
      </c>
      <c r="D26" s="93">
        <v>0.24</v>
      </c>
      <c r="E26" s="93">
        <v>0.06</v>
      </c>
      <c r="F26" s="156">
        <v>0.03</v>
      </c>
      <c r="G26" s="159">
        <v>0.03</v>
      </c>
    </row>
    <row r="27" spans="1:7" x14ac:dyDescent="0.25">
      <c r="A27" s="94">
        <v>2014</v>
      </c>
      <c r="B27" s="93">
        <v>0.19</v>
      </c>
      <c r="C27" s="93">
        <v>0.46</v>
      </c>
      <c r="D27" s="93">
        <v>0.23</v>
      </c>
      <c r="E27" s="93">
        <v>0.06</v>
      </c>
      <c r="F27" s="156">
        <v>0.03</v>
      </c>
      <c r="G27" s="159">
        <v>0.02</v>
      </c>
    </row>
    <row r="28" spans="1:7" x14ac:dyDescent="0.25">
      <c r="A28" s="94">
        <v>2015</v>
      </c>
      <c r="B28" s="93">
        <v>0.19</v>
      </c>
      <c r="C28" s="93">
        <v>0.45</v>
      </c>
      <c r="D28" s="93">
        <v>0.24</v>
      </c>
      <c r="E28" s="93">
        <v>0.06</v>
      </c>
      <c r="F28" s="156">
        <v>0.04</v>
      </c>
      <c r="G28" s="159">
        <v>0.02</v>
      </c>
    </row>
    <row r="29" spans="1:7" x14ac:dyDescent="0.25">
      <c r="A29" s="94">
        <v>2016</v>
      </c>
      <c r="B29" s="93">
        <v>0.14000000000000001</v>
      </c>
      <c r="C29" s="93">
        <v>0.48</v>
      </c>
      <c r="D29" s="93">
        <v>0.27</v>
      </c>
      <c r="E29" s="93">
        <v>0.06</v>
      </c>
      <c r="F29" s="156">
        <v>0.04</v>
      </c>
      <c r="G29" s="159">
        <v>0.02</v>
      </c>
    </row>
    <row r="30" spans="1:7" x14ac:dyDescent="0.25">
      <c r="A30" s="11">
        <v>2017</v>
      </c>
      <c r="B30" s="40">
        <v>0.15</v>
      </c>
      <c r="C30" s="40">
        <v>0.46</v>
      </c>
      <c r="D30" s="40">
        <v>0.27</v>
      </c>
      <c r="E30" s="40">
        <v>0.06</v>
      </c>
      <c r="F30" s="157">
        <v>0.03</v>
      </c>
      <c r="G30" s="160">
        <v>0.02</v>
      </c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&amp;R&amp;"Times New Roman,Normal"&amp;10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view="pageLayout" zoomScaleNormal="100" workbookViewId="0">
      <selection sqref="A1:C48"/>
    </sheetView>
  </sheetViews>
  <sheetFormatPr baseColWidth="10" defaultRowHeight="15" x14ac:dyDescent="0.25"/>
  <cols>
    <col min="1" max="1" width="53.28515625" customWidth="1"/>
  </cols>
  <sheetData>
    <row r="1" spans="1:7" ht="38.25" customHeight="1" thickTop="1" thickBot="1" x14ac:dyDescent="0.3">
      <c r="A1" s="167" t="s">
        <v>293</v>
      </c>
      <c r="B1" s="172"/>
      <c r="C1" s="173"/>
      <c r="D1" s="47"/>
      <c r="E1" s="47"/>
      <c r="F1" s="47"/>
      <c r="G1" s="47"/>
    </row>
    <row r="2" spans="1:7" ht="6" customHeight="1" thickTop="1" x14ac:dyDescent="0.25"/>
    <row r="3" spans="1:7" ht="23.25" customHeight="1" x14ac:dyDescent="0.25">
      <c r="A3" s="183" t="s">
        <v>395</v>
      </c>
      <c r="B3" s="184"/>
      <c r="C3" s="184"/>
      <c r="D3" s="77"/>
      <c r="E3" s="77"/>
      <c r="F3" s="77"/>
      <c r="G3" s="77"/>
    </row>
    <row r="4" spans="1:7" ht="9.75" customHeight="1" x14ac:dyDescent="0.25"/>
    <row r="5" spans="1:7" ht="25.5" x14ac:dyDescent="0.25">
      <c r="A5" s="10" t="s">
        <v>294</v>
      </c>
      <c r="B5" s="9" t="s">
        <v>54</v>
      </c>
      <c r="C5" s="10" t="s">
        <v>18</v>
      </c>
    </row>
    <row r="6" spans="1:7" x14ac:dyDescent="0.25">
      <c r="A6" s="6" t="s">
        <v>362</v>
      </c>
      <c r="B6" s="17">
        <v>524</v>
      </c>
      <c r="C6" s="37">
        <f>B6/B21</f>
        <v>0.29587803500846976</v>
      </c>
    </row>
    <row r="7" spans="1:7" x14ac:dyDescent="0.25">
      <c r="A7" s="6" t="s">
        <v>363</v>
      </c>
      <c r="B7" s="8">
        <v>232</v>
      </c>
      <c r="C7" s="37">
        <f>B7/B21</f>
        <v>0.13099943534726144</v>
      </c>
    </row>
    <row r="8" spans="1:7" x14ac:dyDescent="0.25">
      <c r="A8" s="6" t="s">
        <v>366</v>
      </c>
      <c r="B8" s="17">
        <v>134</v>
      </c>
      <c r="C8" s="37">
        <f>B8/B21</f>
        <v>7.5663466967814799E-2</v>
      </c>
    </row>
    <row r="9" spans="1:7" x14ac:dyDescent="0.25">
      <c r="A9" s="6" t="s">
        <v>364</v>
      </c>
      <c r="B9" s="17">
        <v>131</v>
      </c>
      <c r="C9" s="37">
        <f>B9/B21</f>
        <v>7.3969508752117441E-2</v>
      </c>
    </row>
    <row r="10" spans="1:7" x14ac:dyDescent="0.25">
      <c r="A10" s="6" t="s">
        <v>365</v>
      </c>
      <c r="B10" s="17">
        <v>122</v>
      </c>
      <c r="C10" s="37">
        <f>B10/B21</f>
        <v>6.8887634105025408E-2</v>
      </c>
    </row>
    <row r="11" spans="1:7" x14ac:dyDescent="0.25">
      <c r="A11" s="6" t="s">
        <v>372</v>
      </c>
      <c r="B11" s="17">
        <v>112</v>
      </c>
      <c r="C11" s="37">
        <f>B11/B21</f>
        <v>6.3241106719367585E-2</v>
      </c>
    </row>
    <row r="12" spans="1:7" x14ac:dyDescent="0.25">
      <c r="A12" s="6" t="s">
        <v>367</v>
      </c>
      <c r="B12" s="17">
        <v>110</v>
      </c>
      <c r="C12" s="37">
        <f>B12/B21</f>
        <v>6.2111801242236024E-2</v>
      </c>
    </row>
    <row r="13" spans="1:7" x14ac:dyDescent="0.25">
      <c r="A13" s="6" t="s">
        <v>368</v>
      </c>
      <c r="B13" s="17">
        <v>97</v>
      </c>
      <c r="C13" s="37">
        <f>B13/B21</f>
        <v>5.4771315640880856E-2</v>
      </c>
    </row>
    <row r="14" spans="1:7" x14ac:dyDescent="0.25">
      <c r="A14" s="6" t="s">
        <v>370</v>
      </c>
      <c r="B14" s="17">
        <v>86</v>
      </c>
      <c r="C14" s="37">
        <f>B14/B21</f>
        <v>4.8560135516657256E-2</v>
      </c>
    </row>
    <row r="15" spans="1:7" x14ac:dyDescent="0.25">
      <c r="A15" s="6" t="s">
        <v>369</v>
      </c>
      <c r="B15" s="17">
        <v>79</v>
      </c>
      <c r="C15" s="37">
        <f>B15/B21</f>
        <v>4.4607566346696784E-2</v>
      </c>
    </row>
    <row r="16" spans="1:7" x14ac:dyDescent="0.25">
      <c r="A16" s="6" t="s">
        <v>371</v>
      </c>
      <c r="B16" s="17">
        <v>57</v>
      </c>
      <c r="C16" s="37">
        <f>B16/B21</f>
        <v>3.2185206098249576E-2</v>
      </c>
    </row>
    <row r="17" spans="1:3" x14ac:dyDescent="0.25">
      <c r="A17" s="6" t="s">
        <v>430</v>
      </c>
      <c r="B17" s="17">
        <v>44</v>
      </c>
      <c r="C17" s="37">
        <f>B17/B21</f>
        <v>2.4844720496894408E-2</v>
      </c>
    </row>
    <row r="18" spans="1:3" x14ac:dyDescent="0.25">
      <c r="A18" s="6" t="s">
        <v>374</v>
      </c>
      <c r="B18" s="17">
        <v>40</v>
      </c>
      <c r="C18" s="37">
        <f>B18/B21</f>
        <v>2.258610954263128E-2</v>
      </c>
    </row>
    <row r="19" spans="1:3" x14ac:dyDescent="0.25">
      <c r="A19" s="6" t="s">
        <v>442</v>
      </c>
      <c r="B19" s="17">
        <v>2</v>
      </c>
      <c r="C19" s="37">
        <f>B19/B21</f>
        <v>1.129305477131564E-3</v>
      </c>
    </row>
    <row r="20" spans="1:3" x14ac:dyDescent="0.25">
      <c r="A20" s="6" t="s">
        <v>441</v>
      </c>
      <c r="B20" s="17">
        <v>1</v>
      </c>
      <c r="C20" s="37">
        <f>B20/B21</f>
        <v>5.6465273856578201E-4</v>
      </c>
    </row>
    <row r="21" spans="1:3" x14ac:dyDescent="0.25">
      <c r="A21" s="36" t="s">
        <v>12</v>
      </c>
      <c r="B21" s="18">
        <f>SUM(B6:B20)</f>
        <v>1771</v>
      </c>
      <c r="C21" s="52">
        <f>SUM(C6:C18)</f>
        <v>0.99830604178430271</v>
      </c>
    </row>
    <row r="22" spans="1:3" ht="5.25" customHeight="1" x14ac:dyDescent="0.25"/>
    <row r="23" spans="1:3" x14ac:dyDescent="0.25">
      <c r="A23" s="95" t="s">
        <v>353</v>
      </c>
    </row>
    <row r="24" spans="1:3" ht="13.5" customHeight="1" x14ac:dyDescent="0.25"/>
    <row r="25" spans="1:3" ht="25.5" x14ac:dyDescent="0.25">
      <c r="A25" s="10" t="s">
        <v>355</v>
      </c>
      <c r="B25" s="9" t="s">
        <v>54</v>
      </c>
    </row>
    <row r="26" spans="1:3" x14ac:dyDescent="0.25">
      <c r="A26" s="6" t="s">
        <v>56</v>
      </c>
      <c r="B26" s="17">
        <v>38</v>
      </c>
    </row>
    <row r="27" spans="1:3" x14ac:dyDescent="0.25">
      <c r="A27" s="6" t="s">
        <v>354</v>
      </c>
      <c r="B27" s="17">
        <v>27</v>
      </c>
    </row>
    <row r="28" spans="1:3" x14ac:dyDescent="0.25">
      <c r="A28" s="6" t="s">
        <v>59</v>
      </c>
      <c r="B28" s="17">
        <v>9</v>
      </c>
    </row>
    <row r="29" spans="1:3" x14ac:dyDescent="0.25">
      <c r="A29" s="6" t="s">
        <v>62</v>
      </c>
      <c r="B29" s="17">
        <v>7</v>
      </c>
    </row>
    <row r="30" spans="1:3" x14ac:dyDescent="0.25">
      <c r="A30" s="6" t="s">
        <v>286</v>
      </c>
      <c r="B30" s="17">
        <v>6</v>
      </c>
    </row>
    <row r="31" spans="1:3" x14ac:dyDescent="0.25">
      <c r="A31" s="6" t="s">
        <v>64</v>
      </c>
      <c r="B31" s="17">
        <v>5</v>
      </c>
    </row>
    <row r="32" spans="1:3" x14ac:dyDescent="0.25">
      <c r="A32" s="6" t="s">
        <v>60</v>
      </c>
      <c r="B32" s="17">
        <v>5</v>
      </c>
    </row>
    <row r="33" spans="1:3" x14ac:dyDescent="0.25">
      <c r="A33" s="6" t="s">
        <v>66</v>
      </c>
      <c r="B33" s="17">
        <v>5</v>
      </c>
    </row>
    <row r="34" spans="1:3" x14ac:dyDescent="0.25">
      <c r="A34" s="6" t="s">
        <v>99</v>
      </c>
      <c r="B34" s="17">
        <v>4</v>
      </c>
    </row>
    <row r="35" spans="1:3" x14ac:dyDescent="0.25">
      <c r="A35" s="6" t="s">
        <v>72</v>
      </c>
      <c r="B35" s="17">
        <v>4</v>
      </c>
    </row>
    <row r="36" spans="1:3" x14ac:dyDescent="0.25">
      <c r="A36" s="6" t="s">
        <v>57</v>
      </c>
      <c r="B36" s="17">
        <v>4</v>
      </c>
    </row>
    <row r="37" spans="1:3" x14ac:dyDescent="0.25">
      <c r="A37" s="6" t="s">
        <v>73</v>
      </c>
      <c r="B37" s="17">
        <v>3</v>
      </c>
    </row>
    <row r="38" spans="1:3" x14ac:dyDescent="0.25">
      <c r="A38" s="6" t="s">
        <v>61</v>
      </c>
      <c r="B38" s="17">
        <v>3</v>
      </c>
    </row>
    <row r="39" spans="1:3" x14ac:dyDescent="0.25">
      <c r="A39" s="6" t="s">
        <v>96</v>
      </c>
      <c r="B39" s="17">
        <v>3</v>
      </c>
    </row>
    <row r="40" spans="1:3" x14ac:dyDescent="0.25">
      <c r="A40" s="6" t="s">
        <v>69</v>
      </c>
      <c r="B40" s="17">
        <v>3</v>
      </c>
    </row>
    <row r="41" spans="1:3" x14ac:dyDescent="0.25">
      <c r="A41" s="6" t="s">
        <v>81</v>
      </c>
      <c r="B41" s="17">
        <v>2</v>
      </c>
    </row>
    <row r="42" spans="1:3" x14ac:dyDescent="0.25">
      <c r="A42" s="6" t="s">
        <v>94</v>
      </c>
      <c r="B42" s="17">
        <v>2</v>
      </c>
    </row>
    <row r="43" spans="1:3" x14ac:dyDescent="0.25">
      <c r="A43" s="6" t="s">
        <v>102</v>
      </c>
      <c r="B43" s="17">
        <v>2</v>
      </c>
    </row>
    <row r="44" spans="1:3" x14ac:dyDescent="0.25">
      <c r="A44" s="6" t="s">
        <v>105</v>
      </c>
      <c r="B44" s="17">
        <v>2</v>
      </c>
    </row>
    <row r="45" spans="1:3" x14ac:dyDescent="0.25">
      <c r="A45" s="6" t="s">
        <v>412</v>
      </c>
      <c r="B45" s="17">
        <v>2</v>
      </c>
    </row>
    <row r="46" spans="1:3" x14ac:dyDescent="0.25">
      <c r="A46" s="6" t="s">
        <v>107</v>
      </c>
      <c r="B46" s="17">
        <v>2</v>
      </c>
    </row>
    <row r="48" spans="1:3" x14ac:dyDescent="0.25">
      <c r="C48" s="112">
        <v>14</v>
      </c>
    </row>
    <row r="49" spans="1:3" ht="25.5" x14ac:dyDescent="0.25">
      <c r="A49" s="10" t="s">
        <v>355</v>
      </c>
      <c r="B49" s="9" t="s">
        <v>54</v>
      </c>
      <c r="C49" s="112"/>
    </row>
    <row r="50" spans="1:3" x14ac:dyDescent="0.25">
      <c r="A50" s="6" t="s">
        <v>411</v>
      </c>
      <c r="B50" s="17">
        <v>2</v>
      </c>
    </row>
    <row r="51" spans="1:3" x14ac:dyDescent="0.25">
      <c r="A51" s="6" t="s">
        <v>63</v>
      </c>
      <c r="B51" s="17">
        <v>2</v>
      </c>
    </row>
    <row r="52" spans="1:3" x14ac:dyDescent="0.25">
      <c r="A52" s="6" t="s">
        <v>76</v>
      </c>
      <c r="B52" s="17">
        <v>2</v>
      </c>
    </row>
    <row r="53" spans="1:3" x14ac:dyDescent="0.25">
      <c r="A53" s="6" t="s">
        <v>70</v>
      </c>
      <c r="B53" s="17">
        <v>1</v>
      </c>
    </row>
    <row r="54" spans="1:3" x14ac:dyDescent="0.25">
      <c r="A54" s="6" t="s">
        <v>103</v>
      </c>
      <c r="B54" s="17">
        <v>1</v>
      </c>
    </row>
    <row r="55" spans="1:3" x14ac:dyDescent="0.25">
      <c r="A55" s="6" t="s">
        <v>65</v>
      </c>
      <c r="B55" s="17">
        <v>1</v>
      </c>
    </row>
    <row r="56" spans="1:3" x14ac:dyDescent="0.25">
      <c r="A56" s="6" t="s">
        <v>104</v>
      </c>
      <c r="B56" s="17">
        <v>1</v>
      </c>
    </row>
    <row r="57" spans="1:3" x14ac:dyDescent="0.25">
      <c r="A57" s="6" t="s">
        <v>315</v>
      </c>
      <c r="B57" s="17">
        <v>1</v>
      </c>
    </row>
    <row r="58" spans="1:3" x14ac:dyDescent="0.25">
      <c r="A58" s="6" t="s">
        <v>283</v>
      </c>
      <c r="B58" s="17">
        <v>1</v>
      </c>
    </row>
    <row r="59" spans="1:3" x14ac:dyDescent="0.25">
      <c r="A59" s="6" t="s">
        <v>98</v>
      </c>
      <c r="B59" s="17">
        <v>1</v>
      </c>
    </row>
    <row r="60" spans="1:3" x14ac:dyDescent="0.25">
      <c r="A60" s="6" t="s">
        <v>79</v>
      </c>
      <c r="B60" s="17">
        <v>1</v>
      </c>
    </row>
    <row r="61" spans="1:3" x14ac:dyDescent="0.25">
      <c r="A61" s="6" t="s">
        <v>74</v>
      </c>
      <c r="B61" s="17">
        <v>1</v>
      </c>
    </row>
    <row r="62" spans="1:3" x14ac:dyDescent="0.25">
      <c r="A62" s="6" t="s">
        <v>68</v>
      </c>
      <c r="B62" s="17">
        <v>1</v>
      </c>
    </row>
    <row r="63" spans="1:3" x14ac:dyDescent="0.25">
      <c r="A63" s="6" t="s">
        <v>97</v>
      </c>
      <c r="B63" s="17">
        <v>1</v>
      </c>
    </row>
    <row r="64" spans="1:3" x14ac:dyDescent="0.25">
      <c r="A64" s="6" t="s">
        <v>80</v>
      </c>
      <c r="B64" s="17">
        <v>1</v>
      </c>
    </row>
    <row r="65" spans="1:2" x14ac:dyDescent="0.25">
      <c r="A65" s="6" t="s">
        <v>91</v>
      </c>
      <c r="B65" s="17">
        <v>1</v>
      </c>
    </row>
    <row r="66" spans="1:2" x14ac:dyDescent="0.25">
      <c r="A66" s="6" t="s">
        <v>90</v>
      </c>
      <c r="B66" s="17">
        <v>1</v>
      </c>
    </row>
    <row r="67" spans="1:2" x14ac:dyDescent="0.25">
      <c r="A67" s="36" t="s">
        <v>12</v>
      </c>
      <c r="B67" s="7">
        <f>SUM(B26:B66)</f>
        <v>158</v>
      </c>
    </row>
    <row r="68" spans="1:2" x14ac:dyDescent="0.25">
      <c r="A68" s="96"/>
    </row>
    <row r="69" spans="1:2" x14ac:dyDescent="0.25">
      <c r="A69" s="96"/>
    </row>
    <row r="70" spans="1:2" x14ac:dyDescent="0.25">
      <c r="A70" s="96"/>
    </row>
    <row r="71" spans="1:2" x14ac:dyDescent="0.25">
      <c r="A71" s="96"/>
    </row>
    <row r="72" spans="1:2" x14ac:dyDescent="0.25">
      <c r="A72" s="96"/>
    </row>
    <row r="73" spans="1:2" x14ac:dyDescent="0.25">
      <c r="A73" s="96"/>
    </row>
    <row r="74" spans="1:2" x14ac:dyDescent="0.25">
      <c r="A74" s="96"/>
    </row>
    <row r="75" spans="1:2" x14ac:dyDescent="0.25">
      <c r="A75" s="96"/>
    </row>
    <row r="97" spans="3:3" x14ac:dyDescent="0.25">
      <c r="C97" s="165">
        <v>15</v>
      </c>
    </row>
  </sheetData>
  <sortState ref="A26:B63">
    <sortCondition descending="1" ref="B26:B63"/>
  </sortState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view="pageLayout" topLeftCell="A37" zoomScaleNormal="100" workbookViewId="0">
      <selection activeCell="A49" sqref="A49:G97"/>
    </sheetView>
  </sheetViews>
  <sheetFormatPr baseColWidth="10" defaultRowHeight="15" x14ac:dyDescent="0.25"/>
  <cols>
    <col min="1" max="1" width="2.85546875" customWidth="1"/>
    <col min="2" max="2" width="25" customWidth="1"/>
    <col min="4" max="4" width="6.5703125" customWidth="1"/>
    <col min="5" max="5" width="2.85546875" customWidth="1"/>
    <col min="6" max="6" width="25" customWidth="1"/>
  </cols>
  <sheetData>
    <row r="1" spans="1:7" ht="33" customHeight="1" thickTop="1" thickBot="1" x14ac:dyDescent="0.3">
      <c r="A1" s="167" t="s">
        <v>243</v>
      </c>
      <c r="B1" s="172"/>
      <c r="C1" s="172"/>
      <c r="D1" s="172"/>
      <c r="E1" s="172"/>
      <c r="F1" s="172"/>
      <c r="G1" s="173"/>
    </row>
    <row r="2" spans="1:7" ht="26.25" customHeight="1" thickTop="1" x14ac:dyDescent="0.25">
      <c r="A2" s="185" t="s">
        <v>383</v>
      </c>
      <c r="B2" s="186"/>
      <c r="C2" s="186"/>
      <c r="D2" s="186"/>
      <c r="E2" s="186"/>
      <c r="F2" s="186"/>
      <c r="G2" s="186"/>
    </row>
    <row r="3" spans="1:7" ht="5.25" hidden="1" customHeight="1" x14ac:dyDescent="0.25"/>
    <row r="4" spans="1:7" ht="22.5" x14ac:dyDescent="0.25">
      <c r="A4" s="25" t="s">
        <v>4</v>
      </c>
      <c r="B4" s="25" t="s">
        <v>100</v>
      </c>
      <c r="C4" s="26" t="s">
        <v>54</v>
      </c>
      <c r="E4" s="25" t="s">
        <v>4</v>
      </c>
      <c r="F4" s="25" t="s">
        <v>100</v>
      </c>
      <c r="G4" s="26" t="s">
        <v>54</v>
      </c>
    </row>
    <row r="5" spans="1:7" x14ac:dyDescent="0.25">
      <c r="A5" s="119">
        <v>1</v>
      </c>
      <c r="B5" s="120" t="s">
        <v>98</v>
      </c>
      <c r="C5" s="121">
        <v>169</v>
      </c>
      <c r="E5" s="102">
        <f>A47+1</f>
        <v>44</v>
      </c>
      <c r="F5" s="28" t="s">
        <v>118</v>
      </c>
      <c r="G5" s="27">
        <v>9</v>
      </c>
    </row>
    <row r="6" spans="1:7" x14ac:dyDescent="0.25">
      <c r="A6" s="119">
        <f>A5+1</f>
        <v>2</v>
      </c>
      <c r="B6" s="120" t="s">
        <v>94</v>
      </c>
      <c r="C6" s="121">
        <v>162</v>
      </c>
      <c r="E6" s="102">
        <f t="shared" ref="E6:E47" si="0">E5+1</f>
        <v>45</v>
      </c>
      <c r="F6" s="28" t="s">
        <v>128</v>
      </c>
      <c r="G6" s="27">
        <v>9</v>
      </c>
    </row>
    <row r="7" spans="1:7" x14ac:dyDescent="0.25">
      <c r="A7" s="119">
        <f t="shared" ref="A7:A47" si="1">A6+1</f>
        <v>3</v>
      </c>
      <c r="B7" s="120" t="s">
        <v>64</v>
      </c>
      <c r="C7" s="121">
        <v>129</v>
      </c>
      <c r="E7" s="102">
        <f t="shared" si="0"/>
        <v>46</v>
      </c>
      <c r="F7" s="28" t="s">
        <v>93</v>
      </c>
      <c r="G7" s="27">
        <v>8</v>
      </c>
    </row>
    <row r="8" spans="1:7" x14ac:dyDescent="0.25">
      <c r="A8" s="122">
        <f t="shared" si="1"/>
        <v>4</v>
      </c>
      <c r="B8" s="123" t="s">
        <v>65</v>
      </c>
      <c r="C8" s="124">
        <v>73</v>
      </c>
      <c r="E8" s="102">
        <f t="shared" si="0"/>
        <v>47</v>
      </c>
      <c r="F8" s="28" t="s">
        <v>125</v>
      </c>
      <c r="G8" s="27">
        <v>8</v>
      </c>
    </row>
    <row r="9" spans="1:7" x14ac:dyDescent="0.25">
      <c r="A9" s="122">
        <f t="shared" si="1"/>
        <v>5</v>
      </c>
      <c r="B9" s="123" t="s">
        <v>69</v>
      </c>
      <c r="C9" s="124">
        <v>72</v>
      </c>
      <c r="E9" s="102">
        <f t="shared" si="0"/>
        <v>48</v>
      </c>
      <c r="F9" s="28" t="s">
        <v>115</v>
      </c>
      <c r="G9" s="27">
        <v>8</v>
      </c>
    </row>
    <row r="10" spans="1:7" x14ac:dyDescent="0.25">
      <c r="A10" s="122">
        <f t="shared" si="1"/>
        <v>6</v>
      </c>
      <c r="B10" s="123" t="s">
        <v>73</v>
      </c>
      <c r="C10" s="124">
        <v>71</v>
      </c>
      <c r="E10" s="102">
        <f t="shared" si="0"/>
        <v>49</v>
      </c>
      <c r="F10" s="28" t="s">
        <v>134</v>
      </c>
      <c r="G10" s="27">
        <v>8</v>
      </c>
    </row>
    <row r="11" spans="1:7" x14ac:dyDescent="0.25">
      <c r="A11" s="122">
        <f t="shared" si="1"/>
        <v>7</v>
      </c>
      <c r="B11" s="123" t="s">
        <v>81</v>
      </c>
      <c r="C11" s="124">
        <v>62</v>
      </c>
      <c r="E11" s="102">
        <f t="shared" si="0"/>
        <v>50</v>
      </c>
      <c r="F11" s="28" t="s">
        <v>131</v>
      </c>
      <c r="G11" s="27">
        <v>8</v>
      </c>
    </row>
    <row r="12" spans="1:7" x14ac:dyDescent="0.25">
      <c r="A12" s="122">
        <f t="shared" si="1"/>
        <v>8</v>
      </c>
      <c r="B12" s="123" t="s">
        <v>99</v>
      </c>
      <c r="C12" s="124">
        <v>62</v>
      </c>
      <c r="E12" s="102">
        <f t="shared" si="0"/>
        <v>51</v>
      </c>
      <c r="F12" s="28" t="s">
        <v>120</v>
      </c>
      <c r="G12" s="27">
        <v>8</v>
      </c>
    </row>
    <row r="13" spans="1:7" x14ac:dyDescent="0.25">
      <c r="A13" s="122">
        <f t="shared" si="1"/>
        <v>9</v>
      </c>
      <c r="B13" s="125" t="s">
        <v>102</v>
      </c>
      <c r="C13" s="124">
        <v>54</v>
      </c>
      <c r="E13" s="102">
        <f t="shared" si="0"/>
        <v>52</v>
      </c>
      <c r="F13" s="28" t="s">
        <v>116</v>
      </c>
      <c r="G13" s="27">
        <v>7</v>
      </c>
    </row>
    <row r="14" spans="1:7" x14ac:dyDescent="0.25">
      <c r="A14" s="122">
        <f t="shared" si="1"/>
        <v>10</v>
      </c>
      <c r="B14" s="125" t="s">
        <v>78</v>
      </c>
      <c r="C14" s="124">
        <v>54</v>
      </c>
      <c r="E14" s="102">
        <f t="shared" si="0"/>
        <v>53</v>
      </c>
      <c r="F14" s="28" t="s">
        <v>127</v>
      </c>
      <c r="G14" s="27">
        <v>7</v>
      </c>
    </row>
    <row r="15" spans="1:7" x14ac:dyDescent="0.25">
      <c r="A15" s="102">
        <f t="shared" si="1"/>
        <v>11</v>
      </c>
      <c r="B15" s="28" t="s">
        <v>71</v>
      </c>
      <c r="C15" s="29">
        <v>53</v>
      </c>
      <c r="E15" s="102">
        <f t="shared" si="0"/>
        <v>54</v>
      </c>
      <c r="F15" s="28" t="s">
        <v>130</v>
      </c>
      <c r="G15" s="27">
        <v>7</v>
      </c>
    </row>
    <row r="16" spans="1:7" x14ac:dyDescent="0.25">
      <c r="A16" s="102">
        <f t="shared" si="1"/>
        <v>12</v>
      </c>
      <c r="B16" s="74" t="s">
        <v>101</v>
      </c>
      <c r="C16" s="75">
        <v>52</v>
      </c>
      <c r="E16" s="102">
        <f t="shared" si="0"/>
        <v>55</v>
      </c>
      <c r="F16" s="28" t="s">
        <v>162</v>
      </c>
      <c r="G16" s="27">
        <v>7</v>
      </c>
    </row>
    <row r="17" spans="1:7" x14ac:dyDescent="0.25">
      <c r="A17" s="102">
        <f t="shared" si="1"/>
        <v>13</v>
      </c>
      <c r="B17" s="28" t="s">
        <v>83</v>
      </c>
      <c r="C17" s="29">
        <v>47</v>
      </c>
      <c r="E17" s="102">
        <f t="shared" si="0"/>
        <v>56</v>
      </c>
      <c r="F17" s="28" t="s">
        <v>70</v>
      </c>
      <c r="G17" s="27">
        <v>6</v>
      </c>
    </row>
    <row r="18" spans="1:7" x14ac:dyDescent="0.25">
      <c r="A18" s="102">
        <f t="shared" si="1"/>
        <v>14</v>
      </c>
      <c r="B18" s="28" t="s">
        <v>90</v>
      </c>
      <c r="C18" s="29">
        <v>44</v>
      </c>
      <c r="E18" s="102">
        <f t="shared" si="0"/>
        <v>57</v>
      </c>
      <c r="F18" s="28" t="s">
        <v>132</v>
      </c>
      <c r="G18" s="27">
        <v>6</v>
      </c>
    </row>
    <row r="19" spans="1:7" x14ac:dyDescent="0.25">
      <c r="A19" s="102">
        <f t="shared" si="1"/>
        <v>15</v>
      </c>
      <c r="B19" s="28" t="s">
        <v>92</v>
      </c>
      <c r="C19" s="29">
        <v>42</v>
      </c>
      <c r="E19" s="102">
        <f t="shared" si="0"/>
        <v>58</v>
      </c>
      <c r="F19" s="28" t="s">
        <v>124</v>
      </c>
      <c r="G19" s="27">
        <v>6</v>
      </c>
    </row>
    <row r="20" spans="1:7" x14ac:dyDescent="0.25">
      <c r="A20" s="102">
        <f t="shared" si="1"/>
        <v>16</v>
      </c>
      <c r="B20" s="28" t="s">
        <v>107</v>
      </c>
      <c r="C20" s="29">
        <v>35</v>
      </c>
      <c r="E20" s="102">
        <f t="shared" si="0"/>
        <v>59</v>
      </c>
      <c r="F20" s="28" t="s">
        <v>75</v>
      </c>
      <c r="G20" s="27">
        <v>5</v>
      </c>
    </row>
    <row r="21" spans="1:7" x14ac:dyDescent="0.25">
      <c r="A21" s="102">
        <f t="shared" si="1"/>
        <v>17</v>
      </c>
      <c r="B21" s="28" t="s">
        <v>68</v>
      </c>
      <c r="C21" s="29">
        <v>35</v>
      </c>
      <c r="E21" s="102">
        <f t="shared" si="0"/>
        <v>60</v>
      </c>
      <c r="F21" s="28" t="s">
        <v>142</v>
      </c>
      <c r="G21" s="27">
        <v>5</v>
      </c>
    </row>
    <row r="22" spans="1:7" x14ac:dyDescent="0.25">
      <c r="A22" s="102">
        <f t="shared" si="1"/>
        <v>18</v>
      </c>
      <c r="B22" s="28" t="s">
        <v>97</v>
      </c>
      <c r="C22" s="29">
        <v>33</v>
      </c>
      <c r="E22" s="102">
        <f t="shared" si="0"/>
        <v>61</v>
      </c>
      <c r="F22" s="28" t="s">
        <v>137</v>
      </c>
      <c r="G22" s="27">
        <v>5</v>
      </c>
    </row>
    <row r="23" spans="1:7" x14ac:dyDescent="0.25">
      <c r="A23" s="102">
        <f t="shared" si="1"/>
        <v>19</v>
      </c>
      <c r="B23" s="28" t="s">
        <v>103</v>
      </c>
      <c r="C23" s="29">
        <v>32</v>
      </c>
      <c r="E23" s="102">
        <f t="shared" si="0"/>
        <v>62</v>
      </c>
      <c r="F23" s="28" t="s">
        <v>85</v>
      </c>
      <c r="G23" s="27">
        <v>5</v>
      </c>
    </row>
    <row r="24" spans="1:7" x14ac:dyDescent="0.25">
      <c r="A24" s="102">
        <f t="shared" si="1"/>
        <v>20</v>
      </c>
      <c r="B24" s="28" t="s">
        <v>104</v>
      </c>
      <c r="C24" s="29">
        <v>32</v>
      </c>
      <c r="E24" s="102">
        <f t="shared" si="0"/>
        <v>63</v>
      </c>
      <c r="F24" s="28" t="s">
        <v>144</v>
      </c>
      <c r="G24" s="27">
        <v>5</v>
      </c>
    </row>
    <row r="25" spans="1:7" x14ac:dyDescent="0.25">
      <c r="A25" s="102">
        <f t="shared" si="1"/>
        <v>21</v>
      </c>
      <c r="B25" s="28" t="s">
        <v>91</v>
      </c>
      <c r="C25" s="29">
        <v>32</v>
      </c>
      <c r="E25" s="102">
        <f t="shared" si="0"/>
        <v>64</v>
      </c>
      <c r="F25" s="28" t="s">
        <v>138</v>
      </c>
      <c r="G25" s="115">
        <v>4</v>
      </c>
    </row>
    <row r="26" spans="1:7" x14ac:dyDescent="0.25">
      <c r="A26" s="102">
        <f t="shared" si="1"/>
        <v>22</v>
      </c>
      <c r="B26" s="28" t="s">
        <v>72</v>
      </c>
      <c r="C26" s="29">
        <v>28</v>
      </c>
      <c r="E26" s="102">
        <f t="shared" si="0"/>
        <v>65</v>
      </c>
      <c r="F26" s="28" t="s">
        <v>122</v>
      </c>
      <c r="G26" s="115">
        <v>4</v>
      </c>
    </row>
    <row r="27" spans="1:7" x14ac:dyDescent="0.25">
      <c r="A27" s="102">
        <f t="shared" si="1"/>
        <v>23</v>
      </c>
      <c r="B27" s="28" t="s">
        <v>119</v>
      </c>
      <c r="C27" s="27">
        <v>27</v>
      </c>
      <c r="E27" s="102">
        <f t="shared" si="0"/>
        <v>66</v>
      </c>
      <c r="F27" s="28" t="s">
        <v>141</v>
      </c>
      <c r="G27" s="115">
        <v>4</v>
      </c>
    </row>
    <row r="28" spans="1:7" x14ac:dyDescent="0.25">
      <c r="A28" s="102">
        <f t="shared" si="1"/>
        <v>24</v>
      </c>
      <c r="B28" s="28" t="s">
        <v>105</v>
      </c>
      <c r="C28" s="29">
        <v>27</v>
      </c>
      <c r="E28" s="102">
        <f t="shared" si="0"/>
        <v>67</v>
      </c>
      <c r="F28" s="28" t="s">
        <v>135</v>
      </c>
      <c r="G28" s="115">
        <v>4</v>
      </c>
    </row>
    <row r="29" spans="1:7" x14ac:dyDescent="0.25">
      <c r="A29" s="102">
        <f t="shared" si="1"/>
        <v>25</v>
      </c>
      <c r="B29" s="28" t="s">
        <v>106</v>
      </c>
      <c r="C29" s="29">
        <v>26</v>
      </c>
      <c r="E29" s="102">
        <f t="shared" si="0"/>
        <v>68</v>
      </c>
      <c r="F29" s="28" t="s">
        <v>126</v>
      </c>
      <c r="G29" s="115">
        <v>4</v>
      </c>
    </row>
    <row r="30" spans="1:7" x14ac:dyDescent="0.25">
      <c r="A30" s="102">
        <f t="shared" si="1"/>
        <v>26</v>
      </c>
      <c r="B30" s="28" t="s">
        <v>112</v>
      </c>
      <c r="C30" s="29">
        <v>24</v>
      </c>
      <c r="E30" s="102">
        <f t="shared" si="0"/>
        <v>69</v>
      </c>
      <c r="F30" s="28" t="s">
        <v>136</v>
      </c>
      <c r="G30" s="115">
        <v>4</v>
      </c>
    </row>
    <row r="31" spans="1:7" x14ac:dyDescent="0.25">
      <c r="A31" s="102">
        <f t="shared" si="1"/>
        <v>27</v>
      </c>
      <c r="B31" s="28" t="s">
        <v>108</v>
      </c>
      <c r="C31" s="29">
        <v>22</v>
      </c>
      <c r="E31" s="102">
        <f t="shared" si="0"/>
        <v>70</v>
      </c>
      <c r="F31" s="28" t="s">
        <v>146</v>
      </c>
      <c r="G31" s="115">
        <v>4</v>
      </c>
    </row>
    <row r="32" spans="1:7" x14ac:dyDescent="0.25">
      <c r="A32" s="102">
        <f t="shared" si="1"/>
        <v>28</v>
      </c>
      <c r="B32" s="28" t="s">
        <v>109</v>
      </c>
      <c r="C32" s="29">
        <v>20</v>
      </c>
      <c r="E32" s="102">
        <f t="shared" si="0"/>
        <v>71</v>
      </c>
      <c r="F32" s="28" t="s">
        <v>145</v>
      </c>
      <c r="G32" s="27">
        <v>3</v>
      </c>
    </row>
    <row r="33" spans="1:12" x14ac:dyDescent="0.25">
      <c r="A33" s="102">
        <f t="shared" si="1"/>
        <v>29</v>
      </c>
      <c r="B33" s="32" t="s">
        <v>110</v>
      </c>
      <c r="C33" s="33">
        <v>19</v>
      </c>
      <c r="E33" s="102">
        <f t="shared" si="0"/>
        <v>72</v>
      </c>
      <c r="F33" s="28" t="s">
        <v>58</v>
      </c>
      <c r="G33" s="27">
        <v>3</v>
      </c>
    </row>
    <row r="34" spans="1:12" x14ac:dyDescent="0.25">
      <c r="A34" s="102">
        <f t="shared" si="1"/>
        <v>30</v>
      </c>
      <c r="B34" s="28" t="s">
        <v>80</v>
      </c>
      <c r="C34" s="29">
        <v>19</v>
      </c>
      <c r="E34" s="102">
        <f t="shared" si="0"/>
        <v>73</v>
      </c>
      <c r="F34" s="28" t="s">
        <v>143</v>
      </c>
      <c r="G34" s="27">
        <v>3</v>
      </c>
    </row>
    <row r="35" spans="1:12" x14ac:dyDescent="0.25">
      <c r="A35" s="102">
        <f t="shared" si="1"/>
        <v>31</v>
      </c>
      <c r="B35" s="28" t="s">
        <v>79</v>
      </c>
      <c r="C35" s="27">
        <v>17</v>
      </c>
      <c r="E35" s="102">
        <f t="shared" si="0"/>
        <v>74</v>
      </c>
      <c r="F35" s="28" t="s">
        <v>74</v>
      </c>
      <c r="G35" s="27">
        <v>3</v>
      </c>
    </row>
    <row r="36" spans="1:12" x14ac:dyDescent="0.25">
      <c r="A36" s="102">
        <f t="shared" si="1"/>
        <v>32</v>
      </c>
      <c r="B36" s="28" t="s">
        <v>88</v>
      </c>
      <c r="C36" s="27">
        <v>16</v>
      </c>
      <c r="E36" s="102">
        <f t="shared" si="0"/>
        <v>75</v>
      </c>
      <c r="F36" s="28" t="s">
        <v>148</v>
      </c>
      <c r="G36" s="27">
        <v>2</v>
      </c>
      <c r="J36" s="117"/>
      <c r="K36" s="117"/>
      <c r="L36" s="118"/>
    </row>
    <row r="37" spans="1:12" x14ac:dyDescent="0.25">
      <c r="A37" s="102">
        <f t="shared" si="1"/>
        <v>33</v>
      </c>
      <c r="B37" s="28" t="s">
        <v>139</v>
      </c>
      <c r="C37" s="27">
        <v>16</v>
      </c>
      <c r="E37" s="102">
        <f t="shared" si="0"/>
        <v>76</v>
      </c>
      <c r="F37" s="28" t="s">
        <v>121</v>
      </c>
      <c r="G37" s="27">
        <v>2</v>
      </c>
    </row>
    <row r="38" spans="1:12" x14ac:dyDescent="0.25">
      <c r="A38" s="102">
        <f t="shared" si="1"/>
        <v>34</v>
      </c>
      <c r="B38" s="28" t="s">
        <v>111</v>
      </c>
      <c r="C38" s="29">
        <v>15</v>
      </c>
      <c r="E38" s="102">
        <f t="shared" si="0"/>
        <v>77</v>
      </c>
      <c r="F38" s="28" t="s">
        <v>95</v>
      </c>
      <c r="G38" s="27">
        <v>2</v>
      </c>
    </row>
    <row r="39" spans="1:12" x14ac:dyDescent="0.25">
      <c r="A39" s="102">
        <f t="shared" si="1"/>
        <v>35</v>
      </c>
      <c r="B39" s="28" t="s">
        <v>123</v>
      </c>
      <c r="C39" s="27">
        <v>15</v>
      </c>
      <c r="E39" s="102">
        <f t="shared" si="0"/>
        <v>78</v>
      </c>
      <c r="F39" s="28" t="s">
        <v>156</v>
      </c>
      <c r="G39" s="27">
        <v>2</v>
      </c>
    </row>
    <row r="40" spans="1:12" x14ac:dyDescent="0.25">
      <c r="A40" s="102">
        <f t="shared" si="1"/>
        <v>36</v>
      </c>
      <c r="B40" s="28" t="s">
        <v>76</v>
      </c>
      <c r="C40" s="27">
        <v>15</v>
      </c>
      <c r="E40" s="102">
        <f t="shared" si="0"/>
        <v>79</v>
      </c>
      <c r="F40" s="28" t="s">
        <v>147</v>
      </c>
      <c r="G40" s="27">
        <v>2</v>
      </c>
    </row>
    <row r="41" spans="1:12" x14ac:dyDescent="0.25">
      <c r="A41" s="102">
        <f t="shared" si="1"/>
        <v>37</v>
      </c>
      <c r="B41" s="28" t="s">
        <v>67</v>
      </c>
      <c r="C41" s="27">
        <v>12</v>
      </c>
      <c r="E41" s="102">
        <f t="shared" si="0"/>
        <v>80</v>
      </c>
      <c r="F41" s="28" t="s">
        <v>381</v>
      </c>
      <c r="G41" s="29">
        <v>2</v>
      </c>
    </row>
    <row r="42" spans="1:12" x14ac:dyDescent="0.25">
      <c r="A42" s="102">
        <f t="shared" si="1"/>
        <v>38</v>
      </c>
      <c r="B42" s="28" t="s">
        <v>114</v>
      </c>
      <c r="C42" s="27">
        <v>12</v>
      </c>
      <c r="E42" s="102">
        <f t="shared" si="0"/>
        <v>81</v>
      </c>
      <c r="F42" s="28" t="s">
        <v>87</v>
      </c>
      <c r="G42" s="27">
        <v>2</v>
      </c>
    </row>
    <row r="43" spans="1:12" x14ac:dyDescent="0.25">
      <c r="A43" s="102">
        <f t="shared" si="1"/>
        <v>39</v>
      </c>
      <c r="B43" s="28" t="s">
        <v>117</v>
      </c>
      <c r="C43" s="27">
        <v>10</v>
      </c>
      <c r="E43" s="102">
        <f t="shared" si="0"/>
        <v>82</v>
      </c>
      <c r="F43" s="28" t="s">
        <v>160</v>
      </c>
      <c r="G43" s="27">
        <v>2</v>
      </c>
    </row>
    <row r="44" spans="1:12" x14ac:dyDescent="0.25">
      <c r="A44" s="102">
        <f t="shared" si="1"/>
        <v>40</v>
      </c>
      <c r="B44" s="28" t="s">
        <v>154</v>
      </c>
      <c r="C44" s="27">
        <v>10</v>
      </c>
      <c r="E44" s="102">
        <f t="shared" si="0"/>
        <v>83</v>
      </c>
      <c r="F44" s="28" t="s">
        <v>161</v>
      </c>
      <c r="G44" s="27">
        <v>2</v>
      </c>
    </row>
    <row r="45" spans="1:12" x14ac:dyDescent="0.25">
      <c r="A45" s="102">
        <f t="shared" si="1"/>
        <v>41</v>
      </c>
      <c r="B45" s="28" t="s">
        <v>113</v>
      </c>
      <c r="C45" s="29">
        <v>9</v>
      </c>
      <c r="E45" s="102">
        <f t="shared" si="0"/>
        <v>84</v>
      </c>
      <c r="F45" s="28" t="s">
        <v>157</v>
      </c>
      <c r="G45" s="27">
        <v>2</v>
      </c>
    </row>
    <row r="46" spans="1:12" x14ac:dyDescent="0.25">
      <c r="A46" s="102">
        <f t="shared" si="1"/>
        <v>42</v>
      </c>
      <c r="B46" s="28" t="s">
        <v>133</v>
      </c>
      <c r="C46" s="27">
        <v>9</v>
      </c>
      <c r="E46" s="102">
        <f t="shared" si="0"/>
        <v>85</v>
      </c>
      <c r="F46" s="28" t="s">
        <v>155</v>
      </c>
      <c r="G46" s="27">
        <v>1</v>
      </c>
    </row>
    <row r="47" spans="1:12" x14ac:dyDescent="0.25">
      <c r="A47" s="102">
        <f t="shared" si="1"/>
        <v>43</v>
      </c>
      <c r="B47" s="28" t="s">
        <v>129</v>
      </c>
      <c r="C47" s="27">
        <v>9</v>
      </c>
      <c r="E47" s="102">
        <f t="shared" si="0"/>
        <v>86</v>
      </c>
      <c r="F47" s="28" t="s">
        <v>382</v>
      </c>
      <c r="G47" s="27">
        <v>1</v>
      </c>
    </row>
    <row r="48" spans="1:12" x14ac:dyDescent="0.25">
      <c r="G48" s="112">
        <v>16</v>
      </c>
    </row>
    <row r="50" spans="1:3" ht="22.5" x14ac:dyDescent="0.25">
      <c r="A50" s="25" t="s">
        <v>4</v>
      </c>
      <c r="B50" s="25" t="s">
        <v>100</v>
      </c>
      <c r="C50" s="26" t="s">
        <v>54</v>
      </c>
    </row>
    <row r="51" spans="1:3" x14ac:dyDescent="0.25">
      <c r="A51" s="102">
        <f>E47+1</f>
        <v>87</v>
      </c>
      <c r="B51" s="28" t="s">
        <v>140</v>
      </c>
      <c r="C51" s="27">
        <v>1</v>
      </c>
    </row>
    <row r="52" spans="1:3" x14ac:dyDescent="0.25">
      <c r="A52" s="102">
        <f t="shared" ref="A52:A58" si="2">A51+1</f>
        <v>88</v>
      </c>
      <c r="B52" s="28" t="s">
        <v>310</v>
      </c>
      <c r="C52" s="27">
        <v>1</v>
      </c>
    </row>
    <row r="53" spans="1:3" x14ac:dyDescent="0.25">
      <c r="A53" s="102">
        <f t="shared" si="2"/>
        <v>89</v>
      </c>
      <c r="B53" s="28" t="s">
        <v>151</v>
      </c>
      <c r="C53" s="27">
        <v>1</v>
      </c>
    </row>
    <row r="54" spans="1:3" x14ac:dyDescent="0.25">
      <c r="A54" s="102">
        <f t="shared" si="2"/>
        <v>90</v>
      </c>
      <c r="B54" s="28" t="s">
        <v>150</v>
      </c>
      <c r="C54" s="27">
        <v>1</v>
      </c>
    </row>
    <row r="55" spans="1:3" x14ac:dyDescent="0.25">
      <c r="A55" s="102">
        <f t="shared" si="2"/>
        <v>91</v>
      </c>
      <c r="B55" s="28" t="s">
        <v>152</v>
      </c>
      <c r="C55" s="27">
        <v>1</v>
      </c>
    </row>
    <row r="56" spans="1:3" x14ac:dyDescent="0.25">
      <c r="A56" s="102">
        <f t="shared" si="2"/>
        <v>92</v>
      </c>
      <c r="B56" s="28" t="s">
        <v>318</v>
      </c>
      <c r="C56" s="27">
        <v>1</v>
      </c>
    </row>
    <row r="57" spans="1:3" x14ac:dyDescent="0.25">
      <c r="A57" s="102">
        <f t="shared" si="2"/>
        <v>93</v>
      </c>
      <c r="B57" s="28" t="s">
        <v>149</v>
      </c>
      <c r="C57" s="27">
        <v>1</v>
      </c>
    </row>
    <row r="58" spans="1:3" x14ac:dyDescent="0.25">
      <c r="A58" s="102">
        <f t="shared" si="2"/>
        <v>94</v>
      </c>
      <c r="B58" s="110" t="s">
        <v>153</v>
      </c>
      <c r="C58" s="111">
        <v>1</v>
      </c>
    </row>
    <row r="59" spans="1:3" x14ac:dyDescent="0.25">
      <c r="A59" s="13"/>
      <c r="B59" s="116" t="s">
        <v>19</v>
      </c>
      <c r="C59" s="50">
        <v>1929</v>
      </c>
    </row>
    <row r="97" spans="7:7" x14ac:dyDescent="0.25">
      <c r="G97" s="112">
        <v>17</v>
      </c>
    </row>
    <row r="100" spans="7:7" x14ac:dyDescent="0.25">
      <c r="G100" s="112">
        <v>18</v>
      </c>
    </row>
  </sheetData>
  <sortState ref="A5:C98">
    <sortCondition descending="1" ref="C5:C98"/>
  </sortState>
  <mergeCells count="2">
    <mergeCell ref="A1:G1"/>
    <mergeCell ref="A2:G2"/>
  </mergeCells>
  <pageMargins left="0.7" right="0.7" top="0.75" bottom="0.75" header="0.3" footer="0.3"/>
  <pageSetup paperSize="9" orientation="portrait" r:id="rId1"/>
  <headerFooter differentFirst="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A29" zoomScaleNormal="100" workbookViewId="0">
      <selection sqref="A1:C47"/>
    </sheetView>
  </sheetViews>
  <sheetFormatPr baseColWidth="10" defaultRowHeight="15" x14ac:dyDescent="0.25"/>
  <cols>
    <col min="1" max="1" width="53.28515625" customWidth="1"/>
    <col min="2" max="2" width="11.42578125" customWidth="1"/>
  </cols>
  <sheetData>
    <row r="1" spans="1:7" ht="33" customHeight="1" thickTop="1" thickBot="1" x14ac:dyDescent="0.3">
      <c r="A1" s="167" t="s">
        <v>163</v>
      </c>
      <c r="B1" s="172"/>
      <c r="C1" s="173"/>
      <c r="D1" s="163"/>
      <c r="E1" s="47"/>
      <c r="F1" s="47"/>
      <c r="G1" s="47"/>
    </row>
    <row r="2" spans="1:7" ht="33" customHeight="1" thickTop="1" x14ac:dyDescent="0.25">
      <c r="A2" s="183" t="s">
        <v>384</v>
      </c>
      <c r="B2" s="184"/>
      <c r="C2" s="184"/>
      <c r="D2" s="46"/>
      <c r="E2" s="47"/>
      <c r="F2" s="47"/>
    </row>
    <row r="4" spans="1:7" ht="25.5" customHeight="1" x14ac:dyDescent="0.25">
      <c r="A4" s="10" t="s">
        <v>164</v>
      </c>
      <c r="B4" s="9" t="s">
        <v>54</v>
      </c>
      <c r="C4" s="10" t="s">
        <v>18</v>
      </c>
    </row>
    <row r="5" spans="1:7" x14ac:dyDescent="0.25">
      <c r="A5" s="36" t="s">
        <v>165</v>
      </c>
      <c r="B5" s="18">
        <f>SUM(B6:B10)</f>
        <v>868</v>
      </c>
      <c r="C5" s="52">
        <f>B5/B21</f>
        <v>0.44997407983411092</v>
      </c>
    </row>
    <row r="6" spans="1:7" x14ac:dyDescent="0.25">
      <c r="A6" s="6" t="s">
        <v>166</v>
      </c>
      <c r="B6" s="17">
        <v>56</v>
      </c>
      <c r="C6" s="37">
        <f>B6/B21</f>
        <v>2.9030585795749093E-2</v>
      </c>
    </row>
    <row r="7" spans="1:7" x14ac:dyDescent="0.25">
      <c r="A7" s="6" t="s">
        <v>167</v>
      </c>
      <c r="B7" s="17">
        <v>208</v>
      </c>
      <c r="C7" s="37">
        <f>B7/B21</f>
        <v>0.10782789009849664</v>
      </c>
    </row>
    <row r="8" spans="1:7" x14ac:dyDescent="0.25">
      <c r="A8" s="6" t="s">
        <v>168</v>
      </c>
      <c r="B8" s="17">
        <v>45</v>
      </c>
      <c r="C8" s="37">
        <f>B8/B21</f>
        <v>2.3328149300155521E-2</v>
      </c>
    </row>
    <row r="9" spans="1:7" x14ac:dyDescent="0.25">
      <c r="A9" s="6" t="s">
        <v>169</v>
      </c>
      <c r="B9" s="17">
        <v>343</v>
      </c>
      <c r="C9" s="37">
        <f>B9/B21</f>
        <v>0.1778123379989632</v>
      </c>
    </row>
    <row r="10" spans="1:7" x14ac:dyDescent="0.25">
      <c r="A10" s="6" t="s">
        <v>170</v>
      </c>
      <c r="B10" s="17">
        <v>216</v>
      </c>
      <c r="C10" s="37">
        <f>B10/B21</f>
        <v>0.1119751166407465</v>
      </c>
    </row>
    <row r="11" spans="1:7" x14ac:dyDescent="0.25">
      <c r="A11" s="36" t="s">
        <v>171</v>
      </c>
      <c r="B11" s="7">
        <v>580</v>
      </c>
      <c r="C11" s="52">
        <f>B11/B21</f>
        <v>0.30067392431311563</v>
      </c>
    </row>
    <row r="12" spans="1:7" x14ac:dyDescent="0.25">
      <c r="A12" s="36" t="s">
        <v>172</v>
      </c>
      <c r="B12" s="7">
        <f>SUM(B13:B15)</f>
        <v>258</v>
      </c>
      <c r="C12" s="52">
        <f>B12/B21</f>
        <v>0.13374805598755832</v>
      </c>
    </row>
    <row r="13" spans="1:7" x14ac:dyDescent="0.25">
      <c r="A13" s="6" t="s">
        <v>173</v>
      </c>
      <c r="B13" s="17">
        <v>106</v>
      </c>
      <c r="C13" s="37">
        <f>B13/B21</f>
        <v>5.4950751684810784E-2</v>
      </c>
    </row>
    <row r="14" spans="1:7" x14ac:dyDescent="0.25">
      <c r="A14" s="6" t="s">
        <v>174</v>
      </c>
      <c r="B14" s="17">
        <v>3</v>
      </c>
      <c r="C14" s="37">
        <f>B14/B21</f>
        <v>1.5552099533437014E-3</v>
      </c>
    </row>
    <row r="15" spans="1:7" x14ac:dyDescent="0.25">
      <c r="A15" s="6" t="s">
        <v>175</v>
      </c>
      <c r="B15" s="17">
        <v>149</v>
      </c>
      <c r="C15" s="37">
        <f>B15/B21</f>
        <v>7.7242094349403836E-2</v>
      </c>
    </row>
    <row r="16" spans="1:7" x14ac:dyDescent="0.25">
      <c r="A16" s="36" t="s">
        <v>176</v>
      </c>
      <c r="B16" s="7">
        <f>SUM(B17:B18)</f>
        <v>208</v>
      </c>
      <c r="C16" s="52">
        <f>B16/B21</f>
        <v>0.10782789009849664</v>
      </c>
    </row>
    <row r="17" spans="1:3" x14ac:dyDescent="0.25">
      <c r="A17" s="6" t="s">
        <v>177</v>
      </c>
      <c r="B17" s="17">
        <v>106</v>
      </c>
      <c r="C17" s="37">
        <f>B17/B21</f>
        <v>5.4950751684810784E-2</v>
      </c>
    </row>
    <row r="18" spans="1:3" x14ac:dyDescent="0.25">
      <c r="A18" s="6" t="s">
        <v>178</v>
      </c>
      <c r="B18" s="17">
        <v>102</v>
      </c>
      <c r="C18" s="37">
        <f>B18/B21</f>
        <v>5.2877138413685847E-2</v>
      </c>
    </row>
    <row r="19" spans="1:3" x14ac:dyDescent="0.25">
      <c r="A19" s="36" t="s">
        <v>179</v>
      </c>
      <c r="B19" s="7">
        <v>11</v>
      </c>
      <c r="C19" s="52">
        <f>B19/B21</f>
        <v>5.7024364955935722E-3</v>
      </c>
    </row>
    <row r="20" spans="1:3" x14ac:dyDescent="0.25">
      <c r="A20" s="36" t="s">
        <v>180</v>
      </c>
      <c r="B20" s="7">
        <v>4</v>
      </c>
      <c r="C20" s="52">
        <f>B20/B21</f>
        <v>2.0736132711249352E-3</v>
      </c>
    </row>
    <row r="21" spans="1:3" x14ac:dyDescent="0.25">
      <c r="A21" s="36" t="s">
        <v>19</v>
      </c>
      <c r="B21" s="18">
        <f>B5+B11+B12+B16+B19+B20</f>
        <v>1929</v>
      </c>
      <c r="C21" s="52">
        <f>C5+C11+C12+C16+C19+C20</f>
        <v>1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Footer>&amp;R&amp;"Times New Roman,Normal"&amp;10 18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sqref="A1:E31"/>
    </sheetView>
  </sheetViews>
  <sheetFormatPr baseColWidth="10" defaultRowHeight="15" x14ac:dyDescent="0.25"/>
  <cols>
    <col min="1" max="1" width="2.85546875" customWidth="1"/>
    <col min="2" max="2" width="37.5703125" customWidth="1"/>
    <col min="3" max="3" width="14.42578125" customWidth="1"/>
  </cols>
  <sheetData>
    <row r="1" spans="1:6" ht="33" customHeight="1" thickTop="1" thickBot="1" x14ac:dyDescent="0.3">
      <c r="A1" s="167" t="s">
        <v>387</v>
      </c>
      <c r="B1" s="172"/>
      <c r="C1" s="172"/>
      <c r="D1" s="172"/>
      <c r="E1" s="173"/>
      <c r="F1" s="51"/>
    </row>
    <row r="2" spans="1:6" ht="24.75" customHeight="1" thickTop="1" x14ac:dyDescent="0.25"/>
    <row r="3" spans="1:6" ht="36.75" customHeight="1" x14ac:dyDescent="0.25">
      <c r="A3" s="187" t="s">
        <v>437</v>
      </c>
      <c r="B3" s="188"/>
      <c r="C3" s="188"/>
      <c r="D3" s="188"/>
      <c r="E3" s="188"/>
      <c r="F3" s="51"/>
    </row>
    <row r="4" spans="1:6" ht="23.25" customHeight="1" x14ac:dyDescent="0.25">
      <c r="A4" s="189"/>
      <c r="B4" s="190"/>
      <c r="C4" s="190"/>
      <c r="D4" s="190"/>
      <c r="E4" s="190"/>
      <c r="F4" s="51"/>
    </row>
    <row r="5" spans="1:6" ht="38.25" customHeight="1" x14ac:dyDescent="0.25"/>
    <row r="6" spans="1:6" ht="24" customHeight="1" x14ac:dyDescent="0.25">
      <c r="A6" s="20" t="s">
        <v>4</v>
      </c>
      <c r="B6" s="20" t="s">
        <v>100</v>
      </c>
      <c r="C6" s="21" t="s">
        <v>54</v>
      </c>
      <c r="D6" s="38" t="s">
        <v>18</v>
      </c>
    </row>
    <row r="7" spans="1:6" x14ac:dyDescent="0.25">
      <c r="A7" s="15">
        <v>1</v>
      </c>
      <c r="B7" s="12" t="s">
        <v>98</v>
      </c>
      <c r="C7" s="16">
        <v>169</v>
      </c>
      <c r="D7" s="40">
        <f>C7/C26</f>
        <v>0.26120556414219476</v>
      </c>
    </row>
    <row r="8" spans="1:6" x14ac:dyDescent="0.25">
      <c r="A8" s="15">
        <f>A7+1</f>
        <v>2</v>
      </c>
      <c r="B8" s="12" t="s">
        <v>65</v>
      </c>
      <c r="C8" s="16">
        <v>73</v>
      </c>
      <c r="D8" s="40">
        <f>C8/C26</f>
        <v>0.11282843894899536</v>
      </c>
    </row>
    <row r="9" spans="1:6" x14ac:dyDescent="0.25">
      <c r="A9" s="15">
        <f t="shared" ref="A9:A25" si="0">A8+1</f>
        <v>3</v>
      </c>
      <c r="B9" s="12" t="s">
        <v>182</v>
      </c>
      <c r="C9" s="16">
        <v>71</v>
      </c>
      <c r="D9" s="40">
        <f>C9/C26</f>
        <v>0.10973724884080371</v>
      </c>
    </row>
    <row r="10" spans="1:6" x14ac:dyDescent="0.25">
      <c r="A10" s="15">
        <f t="shared" si="0"/>
        <v>4</v>
      </c>
      <c r="B10" s="12" t="s">
        <v>81</v>
      </c>
      <c r="C10" s="16">
        <v>62</v>
      </c>
      <c r="D10" s="40">
        <f>C10/C26</f>
        <v>9.5826893353941262E-2</v>
      </c>
    </row>
    <row r="11" spans="1:6" x14ac:dyDescent="0.25">
      <c r="A11" s="15">
        <f t="shared" si="0"/>
        <v>5</v>
      </c>
      <c r="B11" s="12" t="s">
        <v>181</v>
      </c>
      <c r="C11" s="16">
        <v>47</v>
      </c>
      <c r="D11" s="40">
        <f>C11/C26</f>
        <v>7.2642967542503864E-2</v>
      </c>
    </row>
    <row r="12" spans="1:6" x14ac:dyDescent="0.25">
      <c r="A12" s="15">
        <f t="shared" si="0"/>
        <v>6</v>
      </c>
      <c r="B12" s="12" t="s">
        <v>90</v>
      </c>
      <c r="C12" s="16">
        <v>44</v>
      </c>
      <c r="D12" s="40">
        <f>C12/C26</f>
        <v>6.8006182380216385E-2</v>
      </c>
    </row>
    <row r="13" spans="1:6" x14ac:dyDescent="0.25">
      <c r="A13" s="15">
        <f t="shared" si="0"/>
        <v>7</v>
      </c>
      <c r="B13" s="12" t="s">
        <v>92</v>
      </c>
      <c r="C13" s="16">
        <v>42</v>
      </c>
      <c r="D13" s="40">
        <f>C13/C26</f>
        <v>6.4914992272024727E-2</v>
      </c>
    </row>
    <row r="14" spans="1:6" x14ac:dyDescent="0.25">
      <c r="A14" s="15">
        <f t="shared" si="0"/>
        <v>8</v>
      </c>
      <c r="B14" s="39" t="s">
        <v>97</v>
      </c>
      <c r="C14" s="16">
        <v>33</v>
      </c>
      <c r="D14" s="40">
        <f>C14/C26</f>
        <v>5.1004636785162288E-2</v>
      </c>
    </row>
    <row r="15" spans="1:6" x14ac:dyDescent="0.25">
      <c r="A15" s="15">
        <f t="shared" si="0"/>
        <v>9</v>
      </c>
      <c r="B15" s="12" t="s">
        <v>72</v>
      </c>
      <c r="C15" s="16">
        <v>28</v>
      </c>
      <c r="D15" s="40">
        <f>C15/C26</f>
        <v>4.3276661514683151E-2</v>
      </c>
    </row>
    <row r="16" spans="1:6" x14ac:dyDescent="0.25">
      <c r="A16" s="15">
        <f t="shared" si="0"/>
        <v>10</v>
      </c>
      <c r="B16" s="12" t="s">
        <v>112</v>
      </c>
      <c r="C16" s="16">
        <v>24</v>
      </c>
      <c r="D16" s="40">
        <f>C16/C26</f>
        <v>3.7094281298299843E-2</v>
      </c>
    </row>
    <row r="17" spans="1:4" x14ac:dyDescent="0.25">
      <c r="A17" s="15">
        <f t="shared" si="0"/>
        <v>11</v>
      </c>
      <c r="B17" s="12" t="s">
        <v>80</v>
      </c>
      <c r="C17" s="16">
        <v>19</v>
      </c>
      <c r="D17" s="40">
        <f>C17/C26</f>
        <v>2.9366306027820709E-2</v>
      </c>
    </row>
    <row r="18" spans="1:4" x14ac:dyDescent="0.25">
      <c r="A18" s="15">
        <f t="shared" si="0"/>
        <v>12</v>
      </c>
      <c r="B18" s="12" t="s">
        <v>79</v>
      </c>
      <c r="C18" s="16">
        <v>17</v>
      </c>
      <c r="D18" s="40">
        <f>C18/C26</f>
        <v>2.6275115919629059E-2</v>
      </c>
    </row>
    <row r="19" spans="1:4" x14ac:dyDescent="0.25">
      <c r="A19" s="15">
        <f t="shared" si="0"/>
        <v>13</v>
      </c>
      <c r="B19" s="12" t="s">
        <v>127</v>
      </c>
      <c r="C19" s="16">
        <v>7</v>
      </c>
      <c r="D19" s="40">
        <f>C19/C26</f>
        <v>1.0819165378670788E-2</v>
      </c>
    </row>
    <row r="20" spans="1:4" x14ac:dyDescent="0.25">
      <c r="A20" s="15">
        <f t="shared" si="0"/>
        <v>14</v>
      </c>
      <c r="B20" s="12" t="s">
        <v>145</v>
      </c>
      <c r="C20" s="16">
        <v>3</v>
      </c>
      <c r="D20" s="40">
        <f>C20/C26</f>
        <v>4.6367851622874804E-3</v>
      </c>
    </row>
    <row r="21" spans="1:4" x14ac:dyDescent="0.25">
      <c r="A21" s="15">
        <f t="shared" si="0"/>
        <v>15</v>
      </c>
      <c r="B21" s="12" t="s">
        <v>143</v>
      </c>
      <c r="C21" s="16">
        <v>3</v>
      </c>
      <c r="D21" s="40">
        <f>C21/C26</f>
        <v>4.6367851622874804E-3</v>
      </c>
    </row>
    <row r="22" spans="1:4" x14ac:dyDescent="0.25">
      <c r="A22" s="15">
        <f t="shared" si="0"/>
        <v>16</v>
      </c>
      <c r="B22" s="12" t="s">
        <v>74</v>
      </c>
      <c r="C22" s="16">
        <v>3</v>
      </c>
      <c r="D22" s="40">
        <f>C22/C26</f>
        <v>4.6367851622874804E-3</v>
      </c>
    </row>
    <row r="23" spans="1:4" x14ac:dyDescent="0.25">
      <c r="A23" s="15">
        <f t="shared" si="0"/>
        <v>17</v>
      </c>
      <c r="B23" s="12" t="s">
        <v>87</v>
      </c>
      <c r="C23" s="16">
        <v>2</v>
      </c>
      <c r="D23" s="40">
        <f>C23/C26</f>
        <v>3.0911901081916537E-3</v>
      </c>
    </row>
    <row r="24" spans="1:4" x14ac:dyDescent="0.25">
      <c r="A24" s="15">
        <f t="shared" si="0"/>
        <v>18</v>
      </c>
      <c r="B24" s="12" t="s">
        <v>388</v>
      </c>
      <c r="C24" s="16">
        <v>0</v>
      </c>
      <c r="D24" s="40">
        <f>C24/C26</f>
        <v>0</v>
      </c>
    </row>
    <row r="25" spans="1:4" x14ac:dyDescent="0.25">
      <c r="A25" s="15">
        <f t="shared" si="0"/>
        <v>19</v>
      </c>
      <c r="B25" s="12" t="s">
        <v>212</v>
      </c>
      <c r="C25" s="16">
        <v>0</v>
      </c>
      <c r="D25" s="40">
        <f>C25/C26</f>
        <v>0</v>
      </c>
    </row>
    <row r="26" spans="1:4" x14ac:dyDescent="0.25">
      <c r="A26" s="12"/>
      <c r="B26" s="14" t="s">
        <v>19</v>
      </c>
      <c r="C26" s="44">
        <f>SUM(C7:C25)</f>
        <v>647</v>
      </c>
      <c r="D26" s="45">
        <v>1</v>
      </c>
    </row>
  </sheetData>
  <sortState ref="B8:D26">
    <sortCondition descending="1" ref="C8:C26"/>
  </sortState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  <headerFooter>
    <oddFooter>&amp;R&amp;"Times New Roman,Normal"&amp;10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31</vt:i4>
      </vt:variant>
    </vt:vector>
  </HeadingPairs>
  <TitlesOfParts>
    <vt:vector size="62" baseType="lpstr">
      <vt:lpstr>VSI nbre vol</vt:lpstr>
      <vt:lpstr>VSI par tranche et asso</vt:lpstr>
      <vt:lpstr>Evol mois vol</vt:lpstr>
      <vt:lpstr>VSI mois-vol par tranche</vt:lpstr>
      <vt:lpstr>VSI tranche d'âge</vt:lpstr>
      <vt:lpstr>VSI par région</vt:lpstr>
      <vt:lpstr>VSI par pays</vt:lpstr>
      <vt:lpstr>VSI zone géo</vt:lpstr>
      <vt:lpstr>VSI PP</vt:lpstr>
      <vt:lpstr>VSI formation</vt:lpstr>
      <vt:lpstr>VSI activité mission</vt:lpstr>
      <vt:lpstr>VSI fonction</vt:lpstr>
      <vt:lpstr>VSI durée missions</vt:lpstr>
      <vt:lpstr>VEC par pays</vt:lpstr>
      <vt:lpstr>VEC zone géo</vt:lpstr>
      <vt:lpstr>VEC PP</vt:lpstr>
      <vt:lpstr>VEC activité</vt:lpstr>
      <vt:lpstr>Chantiers par pays</vt:lpstr>
      <vt:lpstr>Chantiers zone géo</vt:lpstr>
      <vt:lpstr>Chantiers activité</vt:lpstr>
      <vt:lpstr>SC tous pays</vt:lpstr>
      <vt:lpstr>SC zone géo</vt:lpstr>
      <vt:lpstr>SC réciprocité nationalité</vt:lpstr>
      <vt:lpstr>VIA affectation</vt:lpstr>
      <vt:lpstr>VIA zone géo</vt:lpstr>
      <vt:lpstr>VIA activité</vt:lpstr>
      <vt:lpstr>VIE affec</vt:lpstr>
      <vt:lpstr>VIE zone géo</vt:lpstr>
      <vt:lpstr>VIE secteur</vt:lpstr>
      <vt:lpstr>Cotravaux bénév</vt:lpstr>
      <vt:lpstr>Cotravaux vol</vt:lpstr>
      <vt:lpstr>'Chantiers activité'!Zone_d_impression</vt:lpstr>
      <vt:lpstr>'Chantiers par pays'!Zone_d_impression</vt:lpstr>
      <vt:lpstr>'Chantiers zone géo'!Zone_d_impression</vt:lpstr>
      <vt:lpstr>'Cotravaux bénév'!Zone_d_impression</vt:lpstr>
      <vt:lpstr>'Cotravaux vol'!Zone_d_impression</vt:lpstr>
      <vt:lpstr>'Evol mois vol'!Zone_d_impression</vt:lpstr>
      <vt:lpstr>'SC réciprocité nationalité'!Zone_d_impression</vt:lpstr>
      <vt:lpstr>'SC tous pays'!Zone_d_impression</vt:lpstr>
      <vt:lpstr>'SC zone géo'!Zone_d_impression</vt:lpstr>
      <vt:lpstr>'VEC activité'!Zone_d_impression</vt:lpstr>
      <vt:lpstr>'VEC par pays'!Zone_d_impression</vt:lpstr>
      <vt:lpstr>'VEC PP'!Zone_d_impression</vt:lpstr>
      <vt:lpstr>'VEC zone géo'!Zone_d_impression</vt:lpstr>
      <vt:lpstr>'VIA activité'!Zone_d_impression</vt:lpstr>
      <vt:lpstr>'VIA affectation'!Zone_d_impression</vt:lpstr>
      <vt:lpstr>'VIA zone géo'!Zone_d_impression</vt:lpstr>
      <vt:lpstr>'VIE affec'!Zone_d_impression</vt:lpstr>
      <vt:lpstr>'VIE secteur'!Zone_d_impression</vt:lpstr>
      <vt:lpstr>'VIE zone géo'!Zone_d_impression</vt:lpstr>
      <vt:lpstr>'VSI activité mission'!Zone_d_impression</vt:lpstr>
      <vt:lpstr>'VSI durée missions'!Zone_d_impression</vt:lpstr>
      <vt:lpstr>'VSI fonction'!Zone_d_impression</vt:lpstr>
      <vt:lpstr>'VSI formation'!Zone_d_impression</vt:lpstr>
      <vt:lpstr>'VSI mois-vol par tranche'!Zone_d_impression</vt:lpstr>
      <vt:lpstr>'VSI nbre vol'!Zone_d_impression</vt:lpstr>
      <vt:lpstr>'VSI par pays'!Zone_d_impression</vt:lpstr>
      <vt:lpstr>'VSI par région'!Zone_d_impression</vt:lpstr>
      <vt:lpstr>'VSI par tranche et asso'!Zone_d_impression</vt:lpstr>
      <vt:lpstr>'VSI PP'!Zone_d_impression</vt:lpstr>
      <vt:lpstr>'VSI tranche d''âge'!Zone_d_impression</vt:lpstr>
      <vt:lpstr>'VSI zone géo'!Zone_d_impression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GRANDEMANGE Sylvie</dc:creator>
  <cp:lastModifiedBy>LORENZI Sandrine</cp:lastModifiedBy>
  <cp:lastPrinted>2019-01-09T15:15:22Z</cp:lastPrinted>
  <dcterms:created xsi:type="dcterms:W3CDTF">2017-06-19T09:15:06Z</dcterms:created>
  <dcterms:modified xsi:type="dcterms:W3CDTF">2019-03-19T16:28:36Z</dcterms:modified>
</cp:coreProperties>
</file>