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O:\DFCG\SBF\EXERCICE 2017\COMPTE ADMINISTRATIF 2017\"/>
    </mc:Choice>
  </mc:AlternateContent>
  <bookViews>
    <workbookView xWindow="0" yWindow="0" windowWidth="23040" windowHeight="9192" firstSheet="18" activeTab="25"/>
  </bookViews>
  <sheets>
    <sheet name="Pageca711" sheetId="59" r:id="rId1"/>
    <sheet name="Pageca712" sheetId="58" r:id="rId2"/>
    <sheet name="Pageca713" sheetId="57" r:id="rId3"/>
    <sheet name="pageca714" sheetId="56" r:id="rId4"/>
    <sheet name="pageca715" sheetId="55" r:id="rId5"/>
    <sheet name="pageca716" sheetId="54" r:id="rId6"/>
    <sheet name="pageca717" sheetId="53" r:id="rId7"/>
    <sheet name="pageca718" sheetId="52" r:id="rId8"/>
    <sheet name="pageca719" sheetId="51" r:id="rId9"/>
    <sheet name="pageca7110" sheetId="50" r:id="rId10"/>
    <sheet name="Pageca7111" sheetId="49" r:id="rId11"/>
    <sheet name="pageca7112" sheetId="48" r:id="rId12"/>
    <sheet name="pageca7113" sheetId="47" r:id="rId13"/>
    <sheet name="pageca7114" sheetId="46" r:id="rId14"/>
    <sheet name="pageca7115" sheetId="45" r:id="rId15"/>
    <sheet name="pageca7116" sheetId="44" r:id="rId16"/>
    <sheet name="pageca7117" sheetId="43" r:id="rId17"/>
    <sheet name="pageca7118" sheetId="42" r:id="rId18"/>
    <sheet name="pageca7119" sheetId="41" r:id="rId19"/>
    <sheet name="pageca7120" sheetId="40" r:id="rId20"/>
    <sheet name="pageca7121" sheetId="39" r:id="rId21"/>
    <sheet name="pageca7122" sheetId="38" r:id="rId22"/>
    <sheet name="pageca7123" sheetId="37" r:id="rId23"/>
    <sheet name="pageca7124" sheetId="36" r:id="rId24"/>
    <sheet name="pageca7125" sheetId="35" r:id="rId25"/>
    <sheet name="pageca7126" sheetId="34" r:id="rId26"/>
  </sheets>
  <definedNames>
    <definedName name="____________________________________________________________val1">#REF!</definedName>
    <definedName name="____________________________________________________________val10">#REF!</definedName>
    <definedName name="____________________________________________________________val11">#REF!</definedName>
    <definedName name="____________________________________________________________val12">#REF!</definedName>
    <definedName name="____________________________________________________________val12763">#REF!</definedName>
    <definedName name="____________________________________________________________val2">#REF!</definedName>
    <definedName name="____________________________________________________________val22763">#REF!</definedName>
    <definedName name="____________________________________________________________val3">#REF!</definedName>
    <definedName name="____________________________________________________________val32763">#REF!</definedName>
    <definedName name="____________________________________________________________val4">#REF!</definedName>
    <definedName name="____________________________________________________________val42763">#REF!</definedName>
    <definedName name="____________________________________________________________val5">#REF!</definedName>
    <definedName name="____________________________________________________________val6">#REF!</definedName>
    <definedName name="____________________________________________________________val7">#REF!</definedName>
    <definedName name="____________________________________________________________val8">#REF!</definedName>
    <definedName name="____________________________________________________________val9">#REF!</definedName>
    <definedName name="___________________________________________________________val1">#REF!</definedName>
    <definedName name="___________________________________________________________val10">#REF!</definedName>
    <definedName name="___________________________________________________________val11">#REF!</definedName>
    <definedName name="___________________________________________________________val12">#REF!</definedName>
    <definedName name="___________________________________________________________val12763">#REF!</definedName>
    <definedName name="___________________________________________________________val2">#REF!</definedName>
    <definedName name="___________________________________________________________val22763">#REF!</definedName>
    <definedName name="___________________________________________________________val3">#REF!</definedName>
    <definedName name="___________________________________________________________val32763">#REF!</definedName>
    <definedName name="___________________________________________________________val4">#REF!</definedName>
    <definedName name="___________________________________________________________val42763">#REF!</definedName>
    <definedName name="___________________________________________________________val5">#REF!</definedName>
    <definedName name="___________________________________________________________val6">#REF!</definedName>
    <definedName name="___________________________________________________________val7">#REF!</definedName>
    <definedName name="___________________________________________________________val8">#REF!</definedName>
    <definedName name="___________________________________________________________val9">#REF!</definedName>
    <definedName name="__________________________________________________________val1" localSheetId="1">#REF!</definedName>
    <definedName name="__________________________________________________________val10" localSheetId="1">#REF!</definedName>
    <definedName name="__________________________________________________________val11" localSheetId="1">#REF!</definedName>
    <definedName name="__________________________________________________________val12" localSheetId="1">#REF!</definedName>
    <definedName name="__________________________________________________________val12763" localSheetId="1">#REF!</definedName>
    <definedName name="__________________________________________________________val13">#REF!</definedName>
    <definedName name="__________________________________________________________val14">#REF!</definedName>
    <definedName name="__________________________________________________________val15">#REF!</definedName>
    <definedName name="__________________________________________________________val2" localSheetId="1">#REF!</definedName>
    <definedName name="__________________________________________________________val22763" localSheetId="1">#REF!</definedName>
    <definedName name="__________________________________________________________val3" localSheetId="1">#REF!</definedName>
    <definedName name="__________________________________________________________val32763" localSheetId="1">#REF!</definedName>
    <definedName name="__________________________________________________________val4" localSheetId="1">#REF!</definedName>
    <definedName name="__________________________________________________________val42763" localSheetId="1">#REF!</definedName>
    <definedName name="__________________________________________________________val5" localSheetId="1">#REF!</definedName>
    <definedName name="__________________________________________________________val50">#REF!</definedName>
    <definedName name="__________________________________________________________val52">#REF!</definedName>
    <definedName name="__________________________________________________________val53">#REF!</definedName>
    <definedName name="__________________________________________________________val6" localSheetId="1">#REF!</definedName>
    <definedName name="__________________________________________________________val7" localSheetId="1">#REF!</definedName>
    <definedName name="__________________________________________________________val8" localSheetId="1">#REF!</definedName>
    <definedName name="__________________________________________________________val9" localSheetId="1">#REF!</definedName>
    <definedName name="__________________________________________________________val99">#REF!</definedName>
    <definedName name="__________________________________________________________vil5">#REF!</definedName>
    <definedName name="__________________________________________________________vil6">#REF!</definedName>
    <definedName name="_________________________________________________________val1">#REF!</definedName>
    <definedName name="_________________________________________________________val10">#REF!</definedName>
    <definedName name="_________________________________________________________val11">#REF!</definedName>
    <definedName name="_________________________________________________________val12">#REF!</definedName>
    <definedName name="_________________________________________________________val12763">#REF!</definedName>
    <definedName name="_________________________________________________________val13">#REF!</definedName>
    <definedName name="_________________________________________________________val14">#REF!</definedName>
    <definedName name="_________________________________________________________val15">#REF!</definedName>
    <definedName name="_________________________________________________________val2">#REF!</definedName>
    <definedName name="_________________________________________________________val22763">#REF!</definedName>
    <definedName name="_________________________________________________________val3">#REF!</definedName>
    <definedName name="_________________________________________________________val32763">#REF!</definedName>
    <definedName name="_________________________________________________________val4">#REF!</definedName>
    <definedName name="_________________________________________________________val42763">#REF!</definedName>
    <definedName name="_________________________________________________________val5">#REF!</definedName>
    <definedName name="_________________________________________________________val50">#REF!</definedName>
    <definedName name="_________________________________________________________val52">#REF!</definedName>
    <definedName name="_________________________________________________________val53">#REF!</definedName>
    <definedName name="_________________________________________________________val6">#REF!</definedName>
    <definedName name="_________________________________________________________val7">#REF!</definedName>
    <definedName name="_________________________________________________________val8">#REF!</definedName>
    <definedName name="_________________________________________________________val9">#REF!</definedName>
    <definedName name="_________________________________________________________val99">#REF!</definedName>
    <definedName name="_________________________________________________________vil5">#REF!</definedName>
    <definedName name="_________________________________________________________vil6">#REF!</definedName>
    <definedName name="________________________________________________________val1" localSheetId="2">#REF!</definedName>
    <definedName name="________________________________________________________val10" localSheetId="2">#REF!</definedName>
    <definedName name="________________________________________________________val11" localSheetId="2">#REF!</definedName>
    <definedName name="________________________________________________________val12" localSheetId="2">#REF!</definedName>
    <definedName name="________________________________________________________val12763" localSheetId="2">#REF!</definedName>
    <definedName name="________________________________________________________val13">#REF!</definedName>
    <definedName name="________________________________________________________val14">#REF!</definedName>
    <definedName name="________________________________________________________val15">#REF!</definedName>
    <definedName name="________________________________________________________val2" localSheetId="2">#REF!</definedName>
    <definedName name="________________________________________________________val22763" localSheetId="2">#REF!</definedName>
    <definedName name="________________________________________________________val3" localSheetId="2">#REF!</definedName>
    <definedName name="________________________________________________________val32763" localSheetId="2">#REF!</definedName>
    <definedName name="________________________________________________________val4" localSheetId="2">#REF!</definedName>
    <definedName name="________________________________________________________val42763" localSheetId="2">#REF!</definedName>
    <definedName name="________________________________________________________val5" localSheetId="2">#REF!</definedName>
    <definedName name="________________________________________________________val50">#REF!</definedName>
    <definedName name="________________________________________________________val52">#REF!</definedName>
    <definedName name="________________________________________________________val53">#REF!</definedName>
    <definedName name="________________________________________________________val6" localSheetId="2">#REF!</definedName>
    <definedName name="________________________________________________________val7" localSheetId="2">#REF!</definedName>
    <definedName name="________________________________________________________val8" localSheetId="2">#REF!</definedName>
    <definedName name="________________________________________________________val9" localSheetId="2">#REF!</definedName>
    <definedName name="________________________________________________________val99">#REF!</definedName>
    <definedName name="________________________________________________________vil5">#REF!</definedName>
    <definedName name="________________________________________________________vil6">#REF!</definedName>
    <definedName name="_______________________________________________________val1">#REF!</definedName>
    <definedName name="_______________________________________________________val10">#REF!</definedName>
    <definedName name="_______________________________________________________val11">#REF!</definedName>
    <definedName name="_______________________________________________________val12">#REF!</definedName>
    <definedName name="_______________________________________________________val12763">#REF!</definedName>
    <definedName name="_______________________________________________________val13">#REF!</definedName>
    <definedName name="_______________________________________________________val14">#REF!</definedName>
    <definedName name="_______________________________________________________val15">#REF!</definedName>
    <definedName name="_______________________________________________________val2">#REF!</definedName>
    <definedName name="_______________________________________________________val22763">#REF!</definedName>
    <definedName name="_______________________________________________________val3">#REF!</definedName>
    <definedName name="_______________________________________________________val32763">#REF!</definedName>
    <definedName name="_______________________________________________________val4">#REF!</definedName>
    <definedName name="_______________________________________________________val42763">#REF!</definedName>
    <definedName name="_______________________________________________________val5">#REF!</definedName>
    <definedName name="_______________________________________________________val50">#REF!</definedName>
    <definedName name="_______________________________________________________val52">#REF!</definedName>
    <definedName name="_______________________________________________________val53">#REF!</definedName>
    <definedName name="_______________________________________________________val6">#REF!</definedName>
    <definedName name="_______________________________________________________val7">#REF!</definedName>
    <definedName name="_______________________________________________________val8">#REF!</definedName>
    <definedName name="_______________________________________________________val9">#REF!</definedName>
    <definedName name="_______________________________________________________val99">#REF!</definedName>
    <definedName name="_______________________________________________________vil5">#REF!</definedName>
    <definedName name="_______________________________________________________vil6">#REF!</definedName>
    <definedName name="______________________________________________________val1">#REF!</definedName>
    <definedName name="______________________________________________________val10">#REF!</definedName>
    <definedName name="______________________________________________________val11">#REF!</definedName>
    <definedName name="______________________________________________________val12">#REF!</definedName>
    <definedName name="______________________________________________________val12763">#REF!</definedName>
    <definedName name="______________________________________________________val13">#REF!</definedName>
    <definedName name="______________________________________________________val14">#REF!</definedName>
    <definedName name="______________________________________________________val15">#REF!</definedName>
    <definedName name="______________________________________________________val2">#REF!</definedName>
    <definedName name="______________________________________________________val22763">#REF!</definedName>
    <definedName name="______________________________________________________val3">#REF!</definedName>
    <definedName name="______________________________________________________val32763">#REF!</definedName>
    <definedName name="______________________________________________________val4">#REF!</definedName>
    <definedName name="______________________________________________________val42763">#REF!</definedName>
    <definedName name="______________________________________________________val5">#REF!</definedName>
    <definedName name="______________________________________________________val50">#REF!</definedName>
    <definedName name="______________________________________________________val52">#REF!</definedName>
    <definedName name="______________________________________________________val53">#REF!</definedName>
    <definedName name="______________________________________________________val6">#REF!</definedName>
    <definedName name="______________________________________________________val7">#REF!</definedName>
    <definedName name="______________________________________________________val8">#REF!</definedName>
    <definedName name="______________________________________________________val9">#REF!</definedName>
    <definedName name="______________________________________________________val99">#REF!</definedName>
    <definedName name="______________________________________________________vil5">#REF!</definedName>
    <definedName name="______________________________________________________vil6">#REF!</definedName>
    <definedName name="_____________________________________________________val1">#REF!</definedName>
    <definedName name="_____________________________________________________val10">#REF!</definedName>
    <definedName name="_____________________________________________________val11">#REF!</definedName>
    <definedName name="_____________________________________________________val12">#REF!</definedName>
    <definedName name="_____________________________________________________val12763">#REF!</definedName>
    <definedName name="_____________________________________________________val13">#REF!</definedName>
    <definedName name="_____________________________________________________val14">#REF!</definedName>
    <definedName name="_____________________________________________________val15">#REF!</definedName>
    <definedName name="_____________________________________________________val2">#REF!</definedName>
    <definedName name="_____________________________________________________val22763">#REF!</definedName>
    <definedName name="_____________________________________________________val3">#REF!</definedName>
    <definedName name="_____________________________________________________val32763">#REF!</definedName>
    <definedName name="_____________________________________________________val4">#REF!</definedName>
    <definedName name="_____________________________________________________val42763">#REF!</definedName>
    <definedName name="_____________________________________________________val5">#REF!</definedName>
    <definedName name="_____________________________________________________val50">#REF!</definedName>
    <definedName name="_____________________________________________________val52">#REF!</definedName>
    <definedName name="_____________________________________________________val53">#REF!</definedName>
    <definedName name="_____________________________________________________val6">#REF!</definedName>
    <definedName name="_____________________________________________________val7">#REF!</definedName>
    <definedName name="_____________________________________________________val8">#REF!</definedName>
    <definedName name="_____________________________________________________val9">#REF!</definedName>
    <definedName name="_____________________________________________________val99">#REF!</definedName>
    <definedName name="_____________________________________________________vil5">#REF!</definedName>
    <definedName name="_____________________________________________________vil6">#REF!</definedName>
    <definedName name="____________________________________________________val1">#REF!</definedName>
    <definedName name="____________________________________________________val10">#REF!</definedName>
    <definedName name="____________________________________________________val11">#REF!</definedName>
    <definedName name="____________________________________________________val12">#REF!</definedName>
    <definedName name="____________________________________________________val12763">#REF!</definedName>
    <definedName name="____________________________________________________val13">#REF!</definedName>
    <definedName name="____________________________________________________val14">#REF!</definedName>
    <definedName name="____________________________________________________val15">#REF!</definedName>
    <definedName name="____________________________________________________val2">#REF!</definedName>
    <definedName name="____________________________________________________val22763">#REF!</definedName>
    <definedName name="____________________________________________________val3">#REF!</definedName>
    <definedName name="____________________________________________________val32763">#REF!</definedName>
    <definedName name="____________________________________________________val4">#REF!</definedName>
    <definedName name="____________________________________________________val42763">#REF!</definedName>
    <definedName name="____________________________________________________val5">#REF!</definedName>
    <definedName name="____________________________________________________val50">#REF!</definedName>
    <definedName name="____________________________________________________val52">#REF!</definedName>
    <definedName name="____________________________________________________val53">#REF!</definedName>
    <definedName name="____________________________________________________val6">#REF!</definedName>
    <definedName name="____________________________________________________val7">#REF!</definedName>
    <definedName name="____________________________________________________val8">#REF!</definedName>
    <definedName name="____________________________________________________val9">#REF!</definedName>
    <definedName name="____________________________________________________val99">#REF!</definedName>
    <definedName name="____________________________________________________vil5">#REF!</definedName>
    <definedName name="____________________________________________________vil6">#REF!</definedName>
    <definedName name="___________________________________________________val1">#REF!</definedName>
    <definedName name="___________________________________________________val10">#REF!</definedName>
    <definedName name="___________________________________________________val11">#REF!</definedName>
    <definedName name="___________________________________________________val12">#REF!</definedName>
    <definedName name="___________________________________________________val12763">#REF!</definedName>
    <definedName name="___________________________________________________val13">#REF!</definedName>
    <definedName name="___________________________________________________val14">#REF!</definedName>
    <definedName name="___________________________________________________val15">#REF!</definedName>
    <definedName name="___________________________________________________val2">#REF!</definedName>
    <definedName name="___________________________________________________val22763">#REF!</definedName>
    <definedName name="___________________________________________________val3">#REF!</definedName>
    <definedName name="___________________________________________________val32763">#REF!</definedName>
    <definedName name="___________________________________________________val4">#REF!</definedName>
    <definedName name="___________________________________________________val42763">#REF!</definedName>
    <definedName name="___________________________________________________val5">#REF!</definedName>
    <definedName name="___________________________________________________val50">#REF!</definedName>
    <definedName name="___________________________________________________val52">#REF!</definedName>
    <definedName name="___________________________________________________val53">#REF!</definedName>
    <definedName name="___________________________________________________val6">#REF!</definedName>
    <definedName name="___________________________________________________val7">#REF!</definedName>
    <definedName name="___________________________________________________val8">#REF!</definedName>
    <definedName name="___________________________________________________val9">#REF!</definedName>
    <definedName name="___________________________________________________val99">#REF!</definedName>
    <definedName name="___________________________________________________vil5">#REF!</definedName>
    <definedName name="___________________________________________________vil6">#REF!</definedName>
    <definedName name="__________________________________________________val1">#REF!</definedName>
    <definedName name="__________________________________________________val10">#REF!</definedName>
    <definedName name="__________________________________________________val11">#REF!</definedName>
    <definedName name="__________________________________________________val12">#REF!</definedName>
    <definedName name="__________________________________________________val12763">#REF!</definedName>
    <definedName name="__________________________________________________val13">#REF!</definedName>
    <definedName name="__________________________________________________val14">#REF!</definedName>
    <definedName name="__________________________________________________val15">#REF!</definedName>
    <definedName name="__________________________________________________val2">#REF!</definedName>
    <definedName name="__________________________________________________val22763">#REF!</definedName>
    <definedName name="__________________________________________________val3">#REF!</definedName>
    <definedName name="__________________________________________________val32763">#REF!</definedName>
    <definedName name="__________________________________________________val4">#REF!</definedName>
    <definedName name="__________________________________________________val42763">#REF!</definedName>
    <definedName name="__________________________________________________val5">#REF!</definedName>
    <definedName name="__________________________________________________val50">#REF!</definedName>
    <definedName name="__________________________________________________val52">#REF!</definedName>
    <definedName name="__________________________________________________val53">#REF!</definedName>
    <definedName name="__________________________________________________val6">#REF!</definedName>
    <definedName name="__________________________________________________val7">#REF!</definedName>
    <definedName name="__________________________________________________val8">#REF!</definedName>
    <definedName name="__________________________________________________val9">#REF!</definedName>
    <definedName name="__________________________________________________val99">#REF!</definedName>
    <definedName name="__________________________________________________vil5">#REF!</definedName>
    <definedName name="__________________________________________________vil6">#REF!</definedName>
    <definedName name="_________________________________________________val1">#REF!</definedName>
    <definedName name="_________________________________________________val10">#REF!</definedName>
    <definedName name="_________________________________________________val11">#REF!</definedName>
    <definedName name="_________________________________________________val12">#REF!</definedName>
    <definedName name="_________________________________________________val12763">#REF!</definedName>
    <definedName name="_________________________________________________val13">#REF!</definedName>
    <definedName name="_________________________________________________val14">#REF!</definedName>
    <definedName name="_________________________________________________val15">#REF!</definedName>
    <definedName name="_________________________________________________val2">#REF!</definedName>
    <definedName name="_________________________________________________val22763">#REF!</definedName>
    <definedName name="_________________________________________________val3">#REF!</definedName>
    <definedName name="_________________________________________________val32763">#REF!</definedName>
    <definedName name="_________________________________________________val4">#REF!</definedName>
    <definedName name="_________________________________________________val42763">#REF!</definedName>
    <definedName name="_________________________________________________val5">#REF!</definedName>
    <definedName name="_________________________________________________val50">#REF!</definedName>
    <definedName name="_________________________________________________val52">#REF!</definedName>
    <definedName name="_________________________________________________val53">#REF!</definedName>
    <definedName name="_________________________________________________val6">#REF!</definedName>
    <definedName name="_________________________________________________val7">#REF!</definedName>
    <definedName name="_________________________________________________val8">#REF!</definedName>
    <definedName name="_________________________________________________val9">#REF!</definedName>
    <definedName name="_________________________________________________val99">#REF!</definedName>
    <definedName name="_________________________________________________vil5">#REF!</definedName>
    <definedName name="_________________________________________________vil6">#REF!</definedName>
    <definedName name="________________________________________________val1">#REF!</definedName>
    <definedName name="________________________________________________val10">#REF!</definedName>
    <definedName name="________________________________________________val11">#REF!</definedName>
    <definedName name="________________________________________________val12">#REF!</definedName>
    <definedName name="________________________________________________val12763">#REF!</definedName>
    <definedName name="________________________________________________val13">#REF!</definedName>
    <definedName name="________________________________________________val14">#REF!</definedName>
    <definedName name="________________________________________________val15">#REF!</definedName>
    <definedName name="________________________________________________val2">#REF!</definedName>
    <definedName name="________________________________________________val22763">#REF!</definedName>
    <definedName name="________________________________________________val3">#REF!</definedName>
    <definedName name="________________________________________________val32763">#REF!</definedName>
    <definedName name="________________________________________________val4">#REF!</definedName>
    <definedName name="________________________________________________val42763">#REF!</definedName>
    <definedName name="________________________________________________val5">#REF!</definedName>
    <definedName name="________________________________________________val50">#REF!</definedName>
    <definedName name="________________________________________________val52">#REF!</definedName>
    <definedName name="________________________________________________val53">#REF!</definedName>
    <definedName name="________________________________________________val6">#REF!</definedName>
    <definedName name="________________________________________________val7">#REF!</definedName>
    <definedName name="________________________________________________val8">#REF!</definedName>
    <definedName name="________________________________________________val9">#REF!</definedName>
    <definedName name="________________________________________________val99">#REF!</definedName>
    <definedName name="________________________________________________vil5">#REF!</definedName>
    <definedName name="________________________________________________vil6">#REF!</definedName>
    <definedName name="_______________________________________________val1">#REF!</definedName>
    <definedName name="_______________________________________________val10">#REF!</definedName>
    <definedName name="_______________________________________________val11">#REF!</definedName>
    <definedName name="_______________________________________________val12">#REF!</definedName>
    <definedName name="_______________________________________________val12763">#REF!</definedName>
    <definedName name="_______________________________________________val13">#REF!</definedName>
    <definedName name="_______________________________________________val14">#REF!</definedName>
    <definedName name="_______________________________________________val15">#REF!</definedName>
    <definedName name="_______________________________________________val2">#REF!</definedName>
    <definedName name="_______________________________________________val22763">#REF!</definedName>
    <definedName name="_______________________________________________val3">#REF!</definedName>
    <definedName name="_______________________________________________val32763">#REF!</definedName>
    <definedName name="_______________________________________________val4">#REF!</definedName>
    <definedName name="_______________________________________________val42763">#REF!</definedName>
    <definedName name="_______________________________________________val5">#REF!</definedName>
    <definedName name="_______________________________________________val50">#REF!</definedName>
    <definedName name="_______________________________________________val52">#REF!</definedName>
    <definedName name="_______________________________________________val53">#REF!</definedName>
    <definedName name="_______________________________________________val6">#REF!</definedName>
    <definedName name="_______________________________________________val7">#REF!</definedName>
    <definedName name="_______________________________________________val8">#REF!</definedName>
    <definedName name="_______________________________________________val9">#REF!</definedName>
    <definedName name="_______________________________________________val99">#REF!</definedName>
    <definedName name="_______________________________________________vil5">#REF!</definedName>
    <definedName name="_______________________________________________vil6">#REF!</definedName>
    <definedName name="______________________________________________val1">#REF!</definedName>
    <definedName name="______________________________________________val10">#REF!</definedName>
    <definedName name="______________________________________________val11">#REF!</definedName>
    <definedName name="______________________________________________val12">#REF!</definedName>
    <definedName name="______________________________________________val12763">#REF!</definedName>
    <definedName name="______________________________________________val13">#REF!</definedName>
    <definedName name="______________________________________________val14">#REF!</definedName>
    <definedName name="______________________________________________val15">#REF!</definedName>
    <definedName name="______________________________________________val2">#REF!</definedName>
    <definedName name="______________________________________________val22763">#REF!</definedName>
    <definedName name="______________________________________________val3">#REF!</definedName>
    <definedName name="______________________________________________val32763">#REF!</definedName>
    <definedName name="______________________________________________val4">#REF!</definedName>
    <definedName name="______________________________________________val42763">#REF!</definedName>
    <definedName name="______________________________________________val5">#REF!</definedName>
    <definedName name="______________________________________________val50">#REF!</definedName>
    <definedName name="______________________________________________val52">#REF!</definedName>
    <definedName name="______________________________________________val53">#REF!</definedName>
    <definedName name="______________________________________________val6">#REF!</definedName>
    <definedName name="______________________________________________val7">#REF!</definedName>
    <definedName name="______________________________________________val8">#REF!</definedName>
    <definedName name="______________________________________________val9">#REF!</definedName>
    <definedName name="______________________________________________val99">#REF!</definedName>
    <definedName name="______________________________________________vil5">#REF!</definedName>
    <definedName name="______________________________________________vil6">#REF!</definedName>
    <definedName name="_____________________________________________val1">#REF!</definedName>
    <definedName name="_____________________________________________val10">#REF!</definedName>
    <definedName name="_____________________________________________val11">#REF!</definedName>
    <definedName name="_____________________________________________val12">#REF!</definedName>
    <definedName name="_____________________________________________val12763">#REF!</definedName>
    <definedName name="_____________________________________________val13">#REF!</definedName>
    <definedName name="_____________________________________________val14">#REF!</definedName>
    <definedName name="_____________________________________________val15">#REF!</definedName>
    <definedName name="_____________________________________________val2">#REF!</definedName>
    <definedName name="_____________________________________________val22763">#REF!</definedName>
    <definedName name="_____________________________________________val3">#REF!</definedName>
    <definedName name="_____________________________________________val32763">#REF!</definedName>
    <definedName name="_____________________________________________val4">#REF!</definedName>
    <definedName name="_____________________________________________val42763">#REF!</definedName>
    <definedName name="_____________________________________________val5">#REF!</definedName>
    <definedName name="_____________________________________________val50">#REF!</definedName>
    <definedName name="_____________________________________________val52">#REF!</definedName>
    <definedName name="_____________________________________________val53">#REF!</definedName>
    <definedName name="_____________________________________________val6">#REF!</definedName>
    <definedName name="_____________________________________________val7">#REF!</definedName>
    <definedName name="_____________________________________________val8">#REF!</definedName>
    <definedName name="_____________________________________________val9">#REF!</definedName>
    <definedName name="_____________________________________________val99">#REF!</definedName>
    <definedName name="_____________________________________________vil5">#REF!</definedName>
    <definedName name="_____________________________________________vil6">#REF!</definedName>
    <definedName name="____________________________________________val1">#REF!</definedName>
    <definedName name="____________________________________________val10">#REF!</definedName>
    <definedName name="____________________________________________val11">#REF!</definedName>
    <definedName name="____________________________________________val12">#REF!</definedName>
    <definedName name="____________________________________________val12763">#REF!</definedName>
    <definedName name="____________________________________________val13">#REF!</definedName>
    <definedName name="____________________________________________val14">#REF!</definedName>
    <definedName name="____________________________________________val15">#REF!</definedName>
    <definedName name="____________________________________________val2">#REF!</definedName>
    <definedName name="____________________________________________val22763">#REF!</definedName>
    <definedName name="____________________________________________val3">#REF!</definedName>
    <definedName name="____________________________________________val32763">#REF!</definedName>
    <definedName name="____________________________________________val4">#REF!</definedName>
    <definedName name="____________________________________________val42763">#REF!</definedName>
    <definedName name="____________________________________________val5">#REF!</definedName>
    <definedName name="____________________________________________val50">#REF!</definedName>
    <definedName name="____________________________________________val52">#REF!</definedName>
    <definedName name="____________________________________________val53">#REF!</definedName>
    <definedName name="____________________________________________val6">#REF!</definedName>
    <definedName name="____________________________________________val7">#REF!</definedName>
    <definedName name="____________________________________________val8">#REF!</definedName>
    <definedName name="____________________________________________val9">#REF!</definedName>
    <definedName name="____________________________________________val99">#REF!</definedName>
    <definedName name="____________________________________________vil5">#REF!</definedName>
    <definedName name="____________________________________________vil6">#REF!</definedName>
    <definedName name="___________________________________________val1">#REF!</definedName>
    <definedName name="___________________________________________val10">#REF!</definedName>
    <definedName name="___________________________________________val11">#REF!</definedName>
    <definedName name="___________________________________________val12">#REF!</definedName>
    <definedName name="___________________________________________val12763">#REF!</definedName>
    <definedName name="___________________________________________val13">#REF!</definedName>
    <definedName name="___________________________________________val14">#REF!</definedName>
    <definedName name="___________________________________________val15">#REF!</definedName>
    <definedName name="___________________________________________val2">#REF!</definedName>
    <definedName name="___________________________________________val22763">#REF!</definedName>
    <definedName name="___________________________________________val3">#REF!</definedName>
    <definedName name="___________________________________________val32763">#REF!</definedName>
    <definedName name="___________________________________________val4">#REF!</definedName>
    <definedName name="___________________________________________val42763">#REF!</definedName>
    <definedName name="___________________________________________val5">#REF!</definedName>
    <definedName name="___________________________________________val50">#REF!</definedName>
    <definedName name="___________________________________________val52">#REF!</definedName>
    <definedName name="___________________________________________val53">#REF!</definedName>
    <definedName name="___________________________________________val6">#REF!</definedName>
    <definedName name="___________________________________________val7">#REF!</definedName>
    <definedName name="___________________________________________val8">#REF!</definedName>
    <definedName name="___________________________________________val9">#REF!</definedName>
    <definedName name="___________________________________________val99">#REF!</definedName>
    <definedName name="___________________________________________vil5">#REF!</definedName>
    <definedName name="___________________________________________vil6">#REF!</definedName>
    <definedName name="__________________________________________val1">#REF!</definedName>
    <definedName name="__________________________________________val10">#REF!</definedName>
    <definedName name="__________________________________________val11">#REF!</definedName>
    <definedName name="__________________________________________val12">#REF!</definedName>
    <definedName name="__________________________________________val12763">#REF!</definedName>
    <definedName name="__________________________________________val13">#REF!</definedName>
    <definedName name="__________________________________________val14">#REF!</definedName>
    <definedName name="__________________________________________val15">#REF!</definedName>
    <definedName name="__________________________________________val2">#REF!</definedName>
    <definedName name="__________________________________________val22763">#REF!</definedName>
    <definedName name="__________________________________________val3">#REF!</definedName>
    <definedName name="__________________________________________val32763">#REF!</definedName>
    <definedName name="__________________________________________val4">#REF!</definedName>
    <definedName name="__________________________________________val42763">#REF!</definedName>
    <definedName name="__________________________________________val5">#REF!</definedName>
    <definedName name="__________________________________________val50">#REF!</definedName>
    <definedName name="__________________________________________val52">#REF!</definedName>
    <definedName name="__________________________________________val53">#REF!</definedName>
    <definedName name="__________________________________________val6">#REF!</definedName>
    <definedName name="__________________________________________val7">#REF!</definedName>
    <definedName name="__________________________________________val8">#REF!</definedName>
    <definedName name="__________________________________________val9">#REF!</definedName>
    <definedName name="__________________________________________val99">#REF!</definedName>
    <definedName name="__________________________________________vil5">#REF!</definedName>
    <definedName name="__________________________________________vil6">#REF!</definedName>
    <definedName name="_________________________________________val1">#REF!</definedName>
    <definedName name="_________________________________________val10">#REF!</definedName>
    <definedName name="_________________________________________val11">#REF!</definedName>
    <definedName name="_________________________________________val12">#REF!</definedName>
    <definedName name="_________________________________________val12763">#REF!</definedName>
    <definedName name="_________________________________________val13">#REF!</definedName>
    <definedName name="_________________________________________val14">#REF!</definedName>
    <definedName name="_________________________________________val15">#REF!</definedName>
    <definedName name="_________________________________________val2">#REF!</definedName>
    <definedName name="_________________________________________val22763">#REF!</definedName>
    <definedName name="_________________________________________val3">#REF!</definedName>
    <definedName name="_________________________________________val32763">#REF!</definedName>
    <definedName name="_________________________________________val4">#REF!</definedName>
    <definedName name="_________________________________________val42763">#REF!</definedName>
    <definedName name="_________________________________________val5">#REF!</definedName>
    <definedName name="_________________________________________val50">#REF!</definedName>
    <definedName name="_________________________________________val52">#REF!</definedName>
    <definedName name="_________________________________________val53">#REF!</definedName>
    <definedName name="_________________________________________val6">#REF!</definedName>
    <definedName name="_________________________________________val7">#REF!</definedName>
    <definedName name="_________________________________________val8">#REF!</definedName>
    <definedName name="_________________________________________val9">#REF!</definedName>
    <definedName name="_________________________________________val99">#REF!</definedName>
    <definedName name="_________________________________________vil5">#REF!</definedName>
    <definedName name="_________________________________________vil6">#REF!</definedName>
    <definedName name="________________________________________val1">#REF!</definedName>
    <definedName name="________________________________________val10">#REF!</definedName>
    <definedName name="________________________________________val11">#REF!</definedName>
    <definedName name="________________________________________val12">#REF!</definedName>
    <definedName name="________________________________________val12763">#REF!</definedName>
    <definedName name="________________________________________val13">#REF!</definedName>
    <definedName name="________________________________________val14">#REF!</definedName>
    <definedName name="________________________________________val15">#REF!</definedName>
    <definedName name="________________________________________val2">#REF!</definedName>
    <definedName name="________________________________________val22763">#REF!</definedName>
    <definedName name="________________________________________val3">#REF!</definedName>
    <definedName name="________________________________________val32763">#REF!</definedName>
    <definedName name="________________________________________val4">#REF!</definedName>
    <definedName name="________________________________________val42763">#REF!</definedName>
    <definedName name="________________________________________val5">#REF!</definedName>
    <definedName name="________________________________________val50">#REF!</definedName>
    <definedName name="________________________________________val52">#REF!</definedName>
    <definedName name="________________________________________val53">#REF!</definedName>
    <definedName name="________________________________________val6">#REF!</definedName>
    <definedName name="________________________________________val7">#REF!</definedName>
    <definedName name="________________________________________val8">#REF!</definedName>
    <definedName name="________________________________________val9">#REF!</definedName>
    <definedName name="________________________________________val99">#REF!</definedName>
    <definedName name="________________________________________vil5">#REF!</definedName>
    <definedName name="________________________________________vil6">#REF!</definedName>
    <definedName name="_______________________________________val1">#REF!</definedName>
    <definedName name="_______________________________________val10">#REF!</definedName>
    <definedName name="_______________________________________val11">#REF!</definedName>
    <definedName name="_______________________________________val12">#REF!</definedName>
    <definedName name="_______________________________________val12763">#REF!</definedName>
    <definedName name="_______________________________________val13">#REF!</definedName>
    <definedName name="_______________________________________val14">#REF!</definedName>
    <definedName name="_______________________________________val15">#REF!</definedName>
    <definedName name="_______________________________________val2">#REF!</definedName>
    <definedName name="_______________________________________val22763">#REF!</definedName>
    <definedName name="_______________________________________val3">#REF!</definedName>
    <definedName name="_______________________________________val32763">#REF!</definedName>
    <definedName name="_______________________________________val4">#REF!</definedName>
    <definedName name="_______________________________________val42763">#REF!</definedName>
    <definedName name="_______________________________________val5">#REF!</definedName>
    <definedName name="_______________________________________val50">#REF!</definedName>
    <definedName name="_______________________________________val52">#REF!</definedName>
    <definedName name="_______________________________________val53">#REF!</definedName>
    <definedName name="_______________________________________val6">#REF!</definedName>
    <definedName name="_______________________________________val7">#REF!</definedName>
    <definedName name="_______________________________________val8">#REF!</definedName>
    <definedName name="_______________________________________val9">#REF!</definedName>
    <definedName name="_______________________________________val99">#REF!</definedName>
    <definedName name="_______________________________________vil5">#REF!</definedName>
    <definedName name="_______________________________________vil6">#REF!</definedName>
    <definedName name="______________________________________val1">#REF!</definedName>
    <definedName name="______________________________________val10">#REF!</definedName>
    <definedName name="______________________________________val11">#REF!</definedName>
    <definedName name="______________________________________val12">#REF!</definedName>
    <definedName name="______________________________________val12763">#REF!</definedName>
    <definedName name="______________________________________val13">#REF!</definedName>
    <definedName name="______________________________________val14">#REF!</definedName>
    <definedName name="______________________________________val15">#REF!</definedName>
    <definedName name="______________________________________val2">#REF!</definedName>
    <definedName name="______________________________________val22763">#REF!</definedName>
    <definedName name="______________________________________val3">#REF!</definedName>
    <definedName name="______________________________________val32763">#REF!</definedName>
    <definedName name="______________________________________val4">#REF!</definedName>
    <definedName name="______________________________________val42763">#REF!</definedName>
    <definedName name="______________________________________val5">#REF!</definedName>
    <definedName name="______________________________________val50">#REF!</definedName>
    <definedName name="______________________________________val52">#REF!</definedName>
    <definedName name="______________________________________val53">#REF!</definedName>
    <definedName name="______________________________________val6">#REF!</definedName>
    <definedName name="______________________________________val7">#REF!</definedName>
    <definedName name="______________________________________val8">#REF!</definedName>
    <definedName name="______________________________________val9">#REF!</definedName>
    <definedName name="______________________________________val99">#REF!</definedName>
    <definedName name="______________________________________vil5">#REF!</definedName>
    <definedName name="______________________________________vil6">#REF!</definedName>
    <definedName name="_____________________________________val1">#REF!</definedName>
    <definedName name="_____________________________________val10">#REF!</definedName>
    <definedName name="_____________________________________val11">#REF!</definedName>
    <definedName name="_____________________________________val12">#REF!</definedName>
    <definedName name="_____________________________________val12763">#REF!</definedName>
    <definedName name="_____________________________________val13">#REF!</definedName>
    <definedName name="_____________________________________val14">#REF!</definedName>
    <definedName name="_____________________________________val15">#REF!</definedName>
    <definedName name="_____________________________________val2">#REF!</definedName>
    <definedName name="_____________________________________val22763">#REF!</definedName>
    <definedName name="_____________________________________val3">#REF!</definedName>
    <definedName name="_____________________________________val32763">#REF!</definedName>
    <definedName name="_____________________________________val4">#REF!</definedName>
    <definedName name="_____________________________________val42763">#REF!</definedName>
    <definedName name="_____________________________________val5">#REF!</definedName>
    <definedName name="_____________________________________val50">#REF!</definedName>
    <definedName name="_____________________________________val52">#REF!</definedName>
    <definedName name="_____________________________________val53">#REF!</definedName>
    <definedName name="_____________________________________val6">#REF!</definedName>
    <definedName name="_____________________________________val7">#REF!</definedName>
    <definedName name="_____________________________________val8">#REF!</definedName>
    <definedName name="_____________________________________val9">#REF!</definedName>
    <definedName name="_____________________________________val99">#REF!</definedName>
    <definedName name="_____________________________________vil5">#REF!</definedName>
    <definedName name="_____________________________________vil6">#REF!</definedName>
    <definedName name="____________________________________val1">#REF!</definedName>
    <definedName name="____________________________________val10">#REF!</definedName>
    <definedName name="____________________________________val11">#REF!</definedName>
    <definedName name="____________________________________val12">#REF!</definedName>
    <definedName name="____________________________________val12763">#REF!</definedName>
    <definedName name="____________________________________val13">#REF!</definedName>
    <definedName name="____________________________________val14">#REF!</definedName>
    <definedName name="____________________________________val15">#REF!</definedName>
    <definedName name="____________________________________val2">#REF!</definedName>
    <definedName name="____________________________________val22763">#REF!</definedName>
    <definedName name="____________________________________val3">#REF!</definedName>
    <definedName name="____________________________________val32763">#REF!</definedName>
    <definedName name="____________________________________val4">#REF!</definedName>
    <definedName name="____________________________________val42763">#REF!</definedName>
    <definedName name="____________________________________val5">#REF!</definedName>
    <definedName name="____________________________________val50">#REF!</definedName>
    <definedName name="____________________________________val52">#REF!</definedName>
    <definedName name="____________________________________val53">#REF!</definedName>
    <definedName name="____________________________________val6">#REF!</definedName>
    <definedName name="____________________________________val7">#REF!</definedName>
    <definedName name="____________________________________val8">#REF!</definedName>
    <definedName name="____________________________________val9">#REF!</definedName>
    <definedName name="____________________________________val99">#REF!</definedName>
    <definedName name="____________________________________vil5">#REF!</definedName>
    <definedName name="____________________________________vil6">#REF!</definedName>
    <definedName name="___________________________________val1">#REF!</definedName>
    <definedName name="___________________________________val10">#REF!</definedName>
    <definedName name="___________________________________val11">#REF!</definedName>
    <definedName name="___________________________________val12">#REF!</definedName>
    <definedName name="___________________________________val12763">#REF!</definedName>
    <definedName name="___________________________________val13">#REF!</definedName>
    <definedName name="___________________________________val14">#REF!</definedName>
    <definedName name="___________________________________val15">#REF!</definedName>
    <definedName name="___________________________________val2">#REF!</definedName>
    <definedName name="___________________________________val22763">#REF!</definedName>
    <definedName name="___________________________________val3">#REF!</definedName>
    <definedName name="___________________________________val32763">#REF!</definedName>
    <definedName name="___________________________________val4">#REF!</definedName>
    <definedName name="___________________________________val42763">#REF!</definedName>
    <definedName name="___________________________________val5">#REF!</definedName>
    <definedName name="___________________________________val50">#REF!</definedName>
    <definedName name="___________________________________val52">#REF!</definedName>
    <definedName name="___________________________________val53">#REF!</definedName>
    <definedName name="___________________________________val6">#REF!</definedName>
    <definedName name="___________________________________val7">#REF!</definedName>
    <definedName name="___________________________________val8">#REF!</definedName>
    <definedName name="___________________________________val9">#REF!</definedName>
    <definedName name="___________________________________val99">#REF!</definedName>
    <definedName name="___________________________________vil5">#REF!</definedName>
    <definedName name="___________________________________vil6">#REF!</definedName>
    <definedName name="__________________________________val1">#REF!</definedName>
    <definedName name="__________________________________val10">#REF!</definedName>
    <definedName name="__________________________________val11">#REF!</definedName>
    <definedName name="__________________________________val12">#REF!</definedName>
    <definedName name="__________________________________val12763">#REF!</definedName>
    <definedName name="__________________________________val13">#REF!</definedName>
    <definedName name="__________________________________val14">#REF!</definedName>
    <definedName name="__________________________________val15">#REF!</definedName>
    <definedName name="__________________________________val2">#REF!</definedName>
    <definedName name="__________________________________val22763">#REF!</definedName>
    <definedName name="__________________________________val3">#REF!</definedName>
    <definedName name="__________________________________val32763">#REF!</definedName>
    <definedName name="__________________________________val4">#REF!</definedName>
    <definedName name="__________________________________val42763">#REF!</definedName>
    <definedName name="__________________________________val5">#REF!</definedName>
    <definedName name="__________________________________val50">#REF!</definedName>
    <definedName name="__________________________________val52">#REF!</definedName>
    <definedName name="__________________________________val53">#REF!</definedName>
    <definedName name="__________________________________val6">#REF!</definedName>
    <definedName name="__________________________________val7">#REF!</definedName>
    <definedName name="__________________________________val8">#REF!</definedName>
    <definedName name="__________________________________val9">#REF!</definedName>
    <definedName name="__________________________________val99">#REF!</definedName>
    <definedName name="__________________________________vil5">#REF!</definedName>
    <definedName name="__________________________________vil6">#REF!</definedName>
    <definedName name="_________________________________val1">#REF!</definedName>
    <definedName name="_________________________________val10">#REF!</definedName>
    <definedName name="_________________________________val11">#REF!</definedName>
    <definedName name="_________________________________val12">#REF!</definedName>
    <definedName name="_________________________________val12763">#REF!</definedName>
    <definedName name="_________________________________val13">#REF!</definedName>
    <definedName name="_________________________________val14">#REF!</definedName>
    <definedName name="_________________________________val15">#REF!</definedName>
    <definedName name="_________________________________val2">#REF!</definedName>
    <definedName name="_________________________________val22763">#REF!</definedName>
    <definedName name="_________________________________val3">#REF!</definedName>
    <definedName name="_________________________________val32763">#REF!</definedName>
    <definedName name="_________________________________val4">#REF!</definedName>
    <definedName name="_________________________________val42763">#REF!</definedName>
    <definedName name="_________________________________val5">#REF!</definedName>
    <definedName name="_________________________________val50">#REF!</definedName>
    <definedName name="_________________________________val52">#REF!</definedName>
    <definedName name="_________________________________val53">#REF!</definedName>
    <definedName name="_________________________________val6">#REF!</definedName>
    <definedName name="_________________________________val7">#REF!</definedName>
    <definedName name="_________________________________val8">#REF!</definedName>
    <definedName name="_________________________________val9">#REF!</definedName>
    <definedName name="_________________________________val99">#REF!</definedName>
    <definedName name="_________________________________vil5">#REF!</definedName>
    <definedName name="_________________________________vil6">#REF!</definedName>
    <definedName name="________________________________val1">#REF!</definedName>
    <definedName name="________________________________val10">#REF!</definedName>
    <definedName name="________________________________val11">#REF!</definedName>
    <definedName name="________________________________val12">#REF!</definedName>
    <definedName name="________________________________val12763">#REF!</definedName>
    <definedName name="________________________________val13">#REF!</definedName>
    <definedName name="________________________________val14">#REF!</definedName>
    <definedName name="________________________________val15">#REF!</definedName>
    <definedName name="________________________________val2">#REF!</definedName>
    <definedName name="________________________________val22763">#REF!</definedName>
    <definedName name="________________________________val3">#REF!</definedName>
    <definedName name="________________________________val32763">#REF!</definedName>
    <definedName name="________________________________val4">#REF!</definedName>
    <definedName name="________________________________val42763">#REF!</definedName>
    <definedName name="________________________________val5">#REF!</definedName>
    <definedName name="________________________________val50">#REF!</definedName>
    <definedName name="________________________________val52">#REF!</definedName>
    <definedName name="________________________________val53">#REF!</definedName>
    <definedName name="________________________________val6">#REF!</definedName>
    <definedName name="________________________________val7">#REF!</definedName>
    <definedName name="________________________________val8">#REF!</definedName>
    <definedName name="________________________________val9">#REF!</definedName>
    <definedName name="________________________________val99">#REF!</definedName>
    <definedName name="________________________________vil5">#REF!</definedName>
    <definedName name="________________________________vil6">#REF!</definedName>
    <definedName name="_______________________________val1">#REF!</definedName>
    <definedName name="_______________________________val10">#REF!</definedName>
    <definedName name="_______________________________val11">#REF!</definedName>
    <definedName name="_______________________________val12">#REF!</definedName>
    <definedName name="_______________________________val12763">#REF!</definedName>
    <definedName name="_______________________________val13">#REF!</definedName>
    <definedName name="_______________________________val14">#REF!</definedName>
    <definedName name="_______________________________val15">#REF!</definedName>
    <definedName name="_______________________________val2">#REF!</definedName>
    <definedName name="_______________________________val22763">#REF!</definedName>
    <definedName name="_______________________________val3">#REF!</definedName>
    <definedName name="_______________________________val32763">#REF!</definedName>
    <definedName name="_______________________________val4">#REF!</definedName>
    <definedName name="_______________________________val42763">#REF!</definedName>
    <definedName name="_______________________________val5">#REF!</definedName>
    <definedName name="_______________________________val50">#REF!</definedName>
    <definedName name="_______________________________val52">#REF!</definedName>
    <definedName name="_______________________________val53">#REF!</definedName>
    <definedName name="_______________________________val6">#REF!</definedName>
    <definedName name="_______________________________val7">#REF!</definedName>
    <definedName name="_______________________________val8">#REF!</definedName>
    <definedName name="_______________________________val9">#REF!</definedName>
    <definedName name="_______________________________val99">#REF!</definedName>
    <definedName name="_______________________________vil5">#REF!</definedName>
    <definedName name="_______________________________vil6">#REF!</definedName>
    <definedName name="______________________________val1">#REF!</definedName>
    <definedName name="______________________________val10">#REF!</definedName>
    <definedName name="______________________________val11">#REF!</definedName>
    <definedName name="______________________________val12">#REF!</definedName>
    <definedName name="______________________________val12763">#REF!</definedName>
    <definedName name="______________________________val13">#REF!</definedName>
    <definedName name="______________________________val14">#REF!</definedName>
    <definedName name="______________________________val15">#REF!</definedName>
    <definedName name="______________________________val2">#REF!</definedName>
    <definedName name="______________________________val22763">#REF!</definedName>
    <definedName name="______________________________val3">#REF!</definedName>
    <definedName name="______________________________val32763">#REF!</definedName>
    <definedName name="______________________________val4">#REF!</definedName>
    <definedName name="______________________________val42763">#REF!</definedName>
    <definedName name="______________________________val5">#REF!</definedName>
    <definedName name="______________________________val50">#REF!</definedName>
    <definedName name="______________________________val52">#REF!</definedName>
    <definedName name="______________________________val53">#REF!</definedName>
    <definedName name="______________________________val6">#REF!</definedName>
    <definedName name="______________________________val7">#REF!</definedName>
    <definedName name="______________________________val8">#REF!</definedName>
    <definedName name="______________________________val9">#REF!</definedName>
    <definedName name="______________________________val99">#REF!</definedName>
    <definedName name="______________________________vil5">#REF!</definedName>
    <definedName name="______________________________vil6">#REF!</definedName>
    <definedName name="_____________________________val1">#REF!</definedName>
    <definedName name="_____________________________val10">#REF!</definedName>
    <definedName name="_____________________________val11">#REF!</definedName>
    <definedName name="_____________________________val12">#REF!</definedName>
    <definedName name="_____________________________val12763">#REF!</definedName>
    <definedName name="_____________________________val13">#REF!</definedName>
    <definedName name="_____________________________val14">#REF!</definedName>
    <definedName name="_____________________________val15">#REF!</definedName>
    <definedName name="_____________________________val2">#REF!</definedName>
    <definedName name="_____________________________val22763">#REF!</definedName>
    <definedName name="_____________________________val3">#REF!</definedName>
    <definedName name="_____________________________val32763">#REF!</definedName>
    <definedName name="_____________________________val4">#REF!</definedName>
    <definedName name="_____________________________val42763">#REF!</definedName>
    <definedName name="_____________________________val5">#REF!</definedName>
    <definedName name="_____________________________val50">#REF!</definedName>
    <definedName name="_____________________________val52">#REF!</definedName>
    <definedName name="_____________________________val53">#REF!</definedName>
    <definedName name="_____________________________val6">#REF!</definedName>
    <definedName name="_____________________________val7">#REF!</definedName>
    <definedName name="_____________________________val8">#REF!</definedName>
    <definedName name="_____________________________val9">#REF!</definedName>
    <definedName name="_____________________________val99">#REF!</definedName>
    <definedName name="_____________________________vil5">#REF!</definedName>
    <definedName name="_____________________________vil6">#REF!</definedName>
    <definedName name="____________________________val1">#REF!</definedName>
    <definedName name="____________________________val10">#REF!</definedName>
    <definedName name="____________________________val11">#REF!</definedName>
    <definedName name="____________________________val12">#REF!</definedName>
    <definedName name="____________________________val12763">#REF!</definedName>
    <definedName name="____________________________val13">#REF!</definedName>
    <definedName name="____________________________val14">#REF!</definedName>
    <definedName name="____________________________val15">#REF!</definedName>
    <definedName name="____________________________val2">#REF!</definedName>
    <definedName name="____________________________val22763">#REF!</definedName>
    <definedName name="____________________________val3">#REF!</definedName>
    <definedName name="____________________________val32763">#REF!</definedName>
    <definedName name="____________________________val4">#REF!</definedName>
    <definedName name="____________________________val42763">#REF!</definedName>
    <definedName name="____________________________val5">#REF!</definedName>
    <definedName name="____________________________val50">#REF!</definedName>
    <definedName name="____________________________val52">#REF!</definedName>
    <definedName name="____________________________val53">#REF!</definedName>
    <definedName name="____________________________val6">#REF!</definedName>
    <definedName name="____________________________val7">#REF!</definedName>
    <definedName name="____________________________val8">#REF!</definedName>
    <definedName name="____________________________val9">#REF!</definedName>
    <definedName name="____________________________val99">#REF!</definedName>
    <definedName name="____________________________vil5">#REF!</definedName>
    <definedName name="____________________________vil6">#REF!</definedName>
    <definedName name="___________________________val1">#REF!</definedName>
    <definedName name="___________________________val10">#REF!</definedName>
    <definedName name="___________________________val11">#REF!</definedName>
    <definedName name="___________________________val12">#REF!</definedName>
    <definedName name="___________________________val12763">#REF!</definedName>
    <definedName name="___________________________val13">#REF!</definedName>
    <definedName name="___________________________val14">#REF!</definedName>
    <definedName name="___________________________val15">#REF!</definedName>
    <definedName name="___________________________val2">#REF!</definedName>
    <definedName name="___________________________val22763">#REF!</definedName>
    <definedName name="___________________________val3">#REF!</definedName>
    <definedName name="___________________________val32763">#REF!</definedName>
    <definedName name="___________________________val4">#REF!</definedName>
    <definedName name="___________________________val42763">#REF!</definedName>
    <definedName name="___________________________val5">#REF!</definedName>
    <definedName name="___________________________val50">#REF!</definedName>
    <definedName name="___________________________val52">#REF!</definedName>
    <definedName name="___________________________val53">#REF!</definedName>
    <definedName name="___________________________val6">#REF!</definedName>
    <definedName name="___________________________val7">#REF!</definedName>
    <definedName name="___________________________val8">#REF!</definedName>
    <definedName name="___________________________val9">#REF!</definedName>
    <definedName name="___________________________val99">#REF!</definedName>
    <definedName name="___________________________vil5">#REF!</definedName>
    <definedName name="___________________________vil6">#REF!</definedName>
    <definedName name="__________________________val1">#REF!</definedName>
    <definedName name="__________________________val10">#REF!</definedName>
    <definedName name="__________________________val11">#REF!</definedName>
    <definedName name="__________________________val12">#REF!</definedName>
    <definedName name="__________________________val12763">#REF!</definedName>
    <definedName name="__________________________val13">#REF!</definedName>
    <definedName name="__________________________val14">#REF!</definedName>
    <definedName name="__________________________val15">#REF!</definedName>
    <definedName name="__________________________val2">#REF!</definedName>
    <definedName name="__________________________val22763">#REF!</definedName>
    <definedName name="__________________________val3">#REF!</definedName>
    <definedName name="__________________________val32763">#REF!</definedName>
    <definedName name="__________________________val4">#REF!</definedName>
    <definedName name="__________________________val42763">#REF!</definedName>
    <definedName name="__________________________val5">#REF!</definedName>
    <definedName name="__________________________val50">#REF!</definedName>
    <definedName name="__________________________val52">#REF!</definedName>
    <definedName name="__________________________val53">#REF!</definedName>
    <definedName name="__________________________val6">#REF!</definedName>
    <definedName name="__________________________val7">#REF!</definedName>
    <definedName name="__________________________val8">#REF!</definedName>
    <definedName name="__________________________val9">#REF!</definedName>
    <definedName name="__________________________val99">#REF!</definedName>
    <definedName name="__________________________vil5">#REF!</definedName>
    <definedName name="__________________________vil6">#REF!</definedName>
    <definedName name="_________________________val1">#REF!</definedName>
    <definedName name="_________________________val10">#REF!</definedName>
    <definedName name="_________________________val11">#REF!</definedName>
    <definedName name="_________________________val12">#REF!</definedName>
    <definedName name="_________________________val12763">#REF!</definedName>
    <definedName name="_________________________val13">#REF!</definedName>
    <definedName name="_________________________val14">#REF!</definedName>
    <definedName name="_________________________val15">#REF!</definedName>
    <definedName name="_________________________val2">#REF!</definedName>
    <definedName name="_________________________val22763">#REF!</definedName>
    <definedName name="_________________________val3">#REF!</definedName>
    <definedName name="_________________________val32763">#REF!</definedName>
    <definedName name="_________________________val4">#REF!</definedName>
    <definedName name="_________________________val42763">#REF!</definedName>
    <definedName name="_________________________val5">#REF!</definedName>
    <definedName name="_________________________val50">#REF!</definedName>
    <definedName name="_________________________val52">#REF!</definedName>
    <definedName name="_________________________val53">#REF!</definedName>
    <definedName name="_________________________val6">#REF!</definedName>
    <definedName name="_________________________val7">#REF!</definedName>
    <definedName name="_________________________val8">#REF!</definedName>
    <definedName name="_________________________val9">#REF!</definedName>
    <definedName name="_________________________val99">#REF!</definedName>
    <definedName name="_________________________vil5">#REF!</definedName>
    <definedName name="_________________________vil6">#REF!</definedName>
    <definedName name="________________________val1">#REF!</definedName>
    <definedName name="________________________val10">#REF!</definedName>
    <definedName name="________________________val11">#REF!</definedName>
    <definedName name="________________________val12">#REF!</definedName>
    <definedName name="________________________val12763">#REF!</definedName>
    <definedName name="________________________val13">#REF!</definedName>
    <definedName name="________________________val14">#REF!</definedName>
    <definedName name="________________________val15">#REF!</definedName>
    <definedName name="________________________val2">#REF!</definedName>
    <definedName name="________________________val22763">#REF!</definedName>
    <definedName name="________________________val3">#REF!</definedName>
    <definedName name="________________________val32763">#REF!</definedName>
    <definedName name="________________________val4">#REF!</definedName>
    <definedName name="________________________val42763">#REF!</definedName>
    <definedName name="________________________val5">#REF!</definedName>
    <definedName name="________________________val50">#REF!</definedName>
    <definedName name="________________________val52">#REF!</definedName>
    <definedName name="________________________val53">#REF!</definedName>
    <definedName name="________________________val6">#REF!</definedName>
    <definedName name="________________________val7">#REF!</definedName>
    <definedName name="________________________val8">#REF!</definedName>
    <definedName name="________________________val9">#REF!</definedName>
    <definedName name="________________________val99">#REF!</definedName>
    <definedName name="________________________vil5">#REF!</definedName>
    <definedName name="________________________vil6">#REF!</definedName>
    <definedName name="_______________________val1">#REF!</definedName>
    <definedName name="_______________________val10">#REF!</definedName>
    <definedName name="_______________________val11">#REF!</definedName>
    <definedName name="_______________________val12">#REF!</definedName>
    <definedName name="_______________________val12763">#REF!</definedName>
    <definedName name="_______________________val13">#REF!</definedName>
    <definedName name="_______________________val14">#REF!</definedName>
    <definedName name="_______________________val15">#REF!</definedName>
    <definedName name="_______________________val2">#REF!</definedName>
    <definedName name="_______________________val22763">#REF!</definedName>
    <definedName name="_______________________val3">#REF!</definedName>
    <definedName name="_______________________val32763">#REF!</definedName>
    <definedName name="_______________________val4">#REF!</definedName>
    <definedName name="_______________________val42763">#REF!</definedName>
    <definedName name="_______________________val5">#REF!</definedName>
    <definedName name="_______________________val50">#REF!</definedName>
    <definedName name="_______________________val52">#REF!</definedName>
    <definedName name="_______________________val53">#REF!</definedName>
    <definedName name="_______________________val6">#REF!</definedName>
    <definedName name="_______________________val7">#REF!</definedName>
    <definedName name="_______________________val8">#REF!</definedName>
    <definedName name="_______________________val9">#REF!</definedName>
    <definedName name="_______________________val99">#REF!</definedName>
    <definedName name="_______________________vil5">#REF!</definedName>
    <definedName name="_______________________vil6">#REF!</definedName>
    <definedName name="______________________val1">#REF!</definedName>
    <definedName name="______________________val10">#REF!</definedName>
    <definedName name="______________________val11">#REF!</definedName>
    <definedName name="______________________val12">#REF!</definedName>
    <definedName name="______________________val12763">#REF!</definedName>
    <definedName name="______________________val13">#REF!</definedName>
    <definedName name="______________________val14">#REF!</definedName>
    <definedName name="______________________val15">#REF!</definedName>
    <definedName name="______________________val2">#REF!</definedName>
    <definedName name="______________________val22763">#REF!</definedName>
    <definedName name="______________________val3">#REF!</definedName>
    <definedName name="______________________val32763">#REF!</definedName>
    <definedName name="______________________val4">#REF!</definedName>
    <definedName name="______________________val42763">#REF!</definedName>
    <definedName name="______________________val5">#REF!</definedName>
    <definedName name="______________________val50">#REF!</definedName>
    <definedName name="______________________val52">#REF!</definedName>
    <definedName name="______________________val53">#REF!</definedName>
    <definedName name="______________________val6">#REF!</definedName>
    <definedName name="______________________val7">#REF!</definedName>
    <definedName name="______________________val8">#REF!</definedName>
    <definedName name="______________________val9">#REF!</definedName>
    <definedName name="______________________val99">#REF!</definedName>
    <definedName name="______________________vil5">#REF!</definedName>
    <definedName name="______________________vil6">#REF!</definedName>
    <definedName name="_____________________val1">#REF!</definedName>
    <definedName name="_____________________val10">#REF!</definedName>
    <definedName name="_____________________val11">#REF!</definedName>
    <definedName name="_____________________val12">#REF!</definedName>
    <definedName name="_____________________val12763">#REF!</definedName>
    <definedName name="_____________________val13">#REF!</definedName>
    <definedName name="_____________________val14">#REF!</definedName>
    <definedName name="_____________________val15">#REF!</definedName>
    <definedName name="_____________________val2">#REF!</definedName>
    <definedName name="_____________________val22763">#REF!</definedName>
    <definedName name="_____________________val3">#REF!</definedName>
    <definedName name="_____________________val32763">#REF!</definedName>
    <definedName name="_____________________val4">#REF!</definedName>
    <definedName name="_____________________val42763">#REF!</definedName>
    <definedName name="_____________________val5">#REF!</definedName>
    <definedName name="_____________________val50">#REF!</definedName>
    <definedName name="_____________________val52">#REF!</definedName>
    <definedName name="_____________________val53">#REF!</definedName>
    <definedName name="_____________________val6">#REF!</definedName>
    <definedName name="_____________________val7">#REF!</definedName>
    <definedName name="_____________________val8">#REF!</definedName>
    <definedName name="_____________________val9">#REF!</definedName>
    <definedName name="_____________________val99">#REF!</definedName>
    <definedName name="_____________________vil5">#REF!</definedName>
    <definedName name="_____________________vil6">#REF!</definedName>
    <definedName name="____________________val1">#REF!</definedName>
    <definedName name="____________________val10">#REF!</definedName>
    <definedName name="____________________val11">#REF!</definedName>
    <definedName name="____________________val12">#REF!</definedName>
    <definedName name="____________________val12763">#REF!</definedName>
    <definedName name="____________________val13">#REF!</definedName>
    <definedName name="____________________val14">#REF!</definedName>
    <definedName name="____________________val15">#REF!</definedName>
    <definedName name="____________________val2">#REF!</definedName>
    <definedName name="____________________val22763">#REF!</definedName>
    <definedName name="____________________val3">#REF!</definedName>
    <definedName name="____________________val32763">#REF!</definedName>
    <definedName name="____________________val4">#REF!</definedName>
    <definedName name="____________________val42763">#REF!</definedName>
    <definedName name="____________________val5">#REF!</definedName>
    <definedName name="____________________val50">#REF!</definedName>
    <definedName name="____________________val52">#REF!</definedName>
    <definedName name="____________________val53">#REF!</definedName>
    <definedName name="____________________val6">#REF!</definedName>
    <definedName name="____________________val7">#REF!</definedName>
    <definedName name="____________________val8">#REF!</definedName>
    <definedName name="____________________val9">#REF!</definedName>
    <definedName name="____________________val99">#REF!</definedName>
    <definedName name="____________________vil5">#REF!</definedName>
    <definedName name="____________________vil6">#REF!</definedName>
    <definedName name="___________________val1">#REF!</definedName>
    <definedName name="___________________val10">#REF!</definedName>
    <definedName name="___________________val11">#REF!</definedName>
    <definedName name="___________________val12">#REF!</definedName>
    <definedName name="___________________val12763">#REF!</definedName>
    <definedName name="___________________val13">#REF!</definedName>
    <definedName name="___________________val14">#REF!</definedName>
    <definedName name="___________________val15">#REF!</definedName>
    <definedName name="___________________val2">#REF!</definedName>
    <definedName name="___________________val22763">#REF!</definedName>
    <definedName name="___________________val3">#REF!</definedName>
    <definedName name="___________________val32763">#REF!</definedName>
    <definedName name="___________________val4">#REF!</definedName>
    <definedName name="___________________val42763">#REF!</definedName>
    <definedName name="___________________val5">#REF!</definedName>
    <definedName name="___________________val50">#REF!</definedName>
    <definedName name="___________________val52">#REF!</definedName>
    <definedName name="___________________val53">#REF!</definedName>
    <definedName name="___________________val6">#REF!</definedName>
    <definedName name="___________________val7">#REF!</definedName>
    <definedName name="___________________val8">#REF!</definedName>
    <definedName name="___________________val9">#REF!</definedName>
    <definedName name="___________________val99">#REF!</definedName>
    <definedName name="___________________vil5">#REF!</definedName>
    <definedName name="___________________vil6">#REF!</definedName>
    <definedName name="__________________val1">#REF!</definedName>
    <definedName name="__________________val10">#REF!</definedName>
    <definedName name="__________________val11">#REF!</definedName>
    <definedName name="__________________val12">#REF!</definedName>
    <definedName name="__________________val12763">#REF!</definedName>
    <definedName name="__________________val13">#REF!</definedName>
    <definedName name="__________________val14">#REF!</definedName>
    <definedName name="__________________val15">#REF!</definedName>
    <definedName name="__________________val2">#REF!</definedName>
    <definedName name="__________________val22763">#REF!</definedName>
    <definedName name="__________________val3">#REF!</definedName>
    <definedName name="__________________val32763">#REF!</definedName>
    <definedName name="__________________val4">#REF!</definedName>
    <definedName name="__________________val42763">#REF!</definedName>
    <definedName name="__________________val5">#REF!</definedName>
    <definedName name="__________________val50">#REF!</definedName>
    <definedName name="__________________val52">#REF!</definedName>
    <definedName name="__________________val53">#REF!</definedName>
    <definedName name="__________________val6">#REF!</definedName>
    <definedName name="__________________val7">#REF!</definedName>
    <definedName name="__________________val8">#REF!</definedName>
    <definedName name="__________________val9">#REF!</definedName>
    <definedName name="__________________val99">#REF!</definedName>
    <definedName name="__________________vil5">#REF!</definedName>
    <definedName name="__________________vil6">#REF!</definedName>
    <definedName name="_________________val1">#REF!</definedName>
    <definedName name="_________________val10">#REF!</definedName>
    <definedName name="_________________val11">#REF!</definedName>
    <definedName name="_________________val12">#REF!</definedName>
    <definedName name="_________________val12763">#REF!</definedName>
    <definedName name="_________________val13">#REF!</definedName>
    <definedName name="_________________val14">#REF!</definedName>
    <definedName name="_________________val15">#REF!</definedName>
    <definedName name="_________________val2">#REF!</definedName>
    <definedName name="_________________val22763">#REF!</definedName>
    <definedName name="_________________val3">#REF!</definedName>
    <definedName name="_________________val32763">#REF!</definedName>
    <definedName name="_________________val4">#REF!</definedName>
    <definedName name="_________________val42763">#REF!</definedName>
    <definedName name="_________________val5">#REF!</definedName>
    <definedName name="_________________val50">#REF!</definedName>
    <definedName name="_________________val52">#REF!</definedName>
    <definedName name="_________________val53">#REF!</definedName>
    <definedName name="_________________val6">#REF!</definedName>
    <definedName name="_________________val7">#REF!</definedName>
    <definedName name="_________________val8">#REF!</definedName>
    <definedName name="_________________val9">#REF!</definedName>
    <definedName name="_________________val99">#REF!</definedName>
    <definedName name="_________________vil5">#REF!</definedName>
    <definedName name="_________________vil6">#REF!</definedName>
    <definedName name="________________val1">#REF!</definedName>
    <definedName name="________________val10">#REF!</definedName>
    <definedName name="________________val11">#REF!</definedName>
    <definedName name="________________val12">#REF!</definedName>
    <definedName name="________________val12763">#REF!</definedName>
    <definedName name="________________val13">#REF!</definedName>
    <definedName name="________________val14">#REF!</definedName>
    <definedName name="________________val15">#REF!</definedName>
    <definedName name="________________val2">#REF!</definedName>
    <definedName name="________________val22763">#REF!</definedName>
    <definedName name="________________val3">#REF!</definedName>
    <definedName name="________________val32763">#REF!</definedName>
    <definedName name="________________val4">#REF!</definedName>
    <definedName name="________________val42763">#REF!</definedName>
    <definedName name="________________val5">#REF!</definedName>
    <definedName name="________________val50">#REF!</definedName>
    <definedName name="________________val52">#REF!</definedName>
    <definedName name="________________val53">#REF!</definedName>
    <definedName name="________________val6">#REF!</definedName>
    <definedName name="________________val7">#REF!</definedName>
    <definedName name="________________val8">#REF!</definedName>
    <definedName name="________________val9">#REF!</definedName>
    <definedName name="________________val99">#REF!</definedName>
    <definedName name="________________vil5">#REF!</definedName>
    <definedName name="________________vil6">#REF!</definedName>
    <definedName name="_______________val1">#REF!</definedName>
    <definedName name="_______________val10">#REF!</definedName>
    <definedName name="_______________val11">#REF!</definedName>
    <definedName name="_______________val12">#REF!</definedName>
    <definedName name="_______________val12763">#REF!</definedName>
    <definedName name="_______________val13">#REF!</definedName>
    <definedName name="_______________val14">#REF!</definedName>
    <definedName name="_______________val15">#REF!</definedName>
    <definedName name="_______________val2">#REF!</definedName>
    <definedName name="_______________val22763">#REF!</definedName>
    <definedName name="_______________val3">#REF!</definedName>
    <definedName name="_______________val32763">#REF!</definedName>
    <definedName name="_______________val4">#REF!</definedName>
    <definedName name="_______________val42763">#REF!</definedName>
    <definedName name="_______________val5">#REF!</definedName>
    <definedName name="_______________val50">#REF!</definedName>
    <definedName name="_______________val52">#REF!</definedName>
    <definedName name="_______________val53">#REF!</definedName>
    <definedName name="_______________val6">#REF!</definedName>
    <definedName name="_______________val7">#REF!</definedName>
    <definedName name="_______________val8">#REF!</definedName>
    <definedName name="_______________val9">#REF!</definedName>
    <definedName name="_______________val99">#REF!</definedName>
    <definedName name="_______________vil5">#REF!</definedName>
    <definedName name="_______________vil6">#REF!</definedName>
    <definedName name="______________val1">#REF!</definedName>
    <definedName name="______________val10">#REF!</definedName>
    <definedName name="______________val11">#REF!</definedName>
    <definedName name="______________val12">#REF!</definedName>
    <definedName name="______________val12763">#REF!</definedName>
    <definedName name="______________val13">#REF!</definedName>
    <definedName name="______________val14">#REF!</definedName>
    <definedName name="______________val15">#REF!</definedName>
    <definedName name="______________val2">#REF!</definedName>
    <definedName name="______________val22763">#REF!</definedName>
    <definedName name="______________val3">#REF!</definedName>
    <definedName name="______________val32763">#REF!</definedName>
    <definedName name="______________val4">#REF!</definedName>
    <definedName name="______________val42763">#REF!</definedName>
    <definedName name="______________val5">#REF!</definedName>
    <definedName name="______________val50">#REF!</definedName>
    <definedName name="______________val52">#REF!</definedName>
    <definedName name="______________val53">#REF!</definedName>
    <definedName name="______________val6">#REF!</definedName>
    <definedName name="______________val7">#REF!</definedName>
    <definedName name="______________val8">#REF!</definedName>
    <definedName name="______________val9">#REF!</definedName>
    <definedName name="______________val99">#REF!</definedName>
    <definedName name="______________vil5">#REF!</definedName>
    <definedName name="______________vil6">#REF!</definedName>
    <definedName name="_____________val1">#REF!</definedName>
    <definedName name="_____________val10">#REF!</definedName>
    <definedName name="_____________val11">#REF!</definedName>
    <definedName name="_____________val12">#REF!</definedName>
    <definedName name="_____________val12763">#REF!</definedName>
    <definedName name="_____________val13">#REF!</definedName>
    <definedName name="_____________val14">#REF!</definedName>
    <definedName name="_____________val15">#REF!</definedName>
    <definedName name="_____________val2">#REF!</definedName>
    <definedName name="_____________val22763">#REF!</definedName>
    <definedName name="_____________val3">#REF!</definedName>
    <definedName name="_____________val32763">#REF!</definedName>
    <definedName name="_____________val4">#REF!</definedName>
    <definedName name="_____________val42763">#REF!</definedName>
    <definedName name="_____________val5">#REF!</definedName>
    <definedName name="_____________val50">#REF!</definedName>
    <definedName name="_____________val52">#REF!</definedName>
    <definedName name="_____________val53">#REF!</definedName>
    <definedName name="_____________val6">#REF!</definedName>
    <definedName name="_____________val7">#REF!</definedName>
    <definedName name="_____________val8">#REF!</definedName>
    <definedName name="_____________val9">#REF!</definedName>
    <definedName name="_____________val99">#REF!</definedName>
    <definedName name="_____________vil5">#REF!</definedName>
    <definedName name="_____________vil6">#REF!</definedName>
    <definedName name="____________val1">#REF!</definedName>
    <definedName name="____________val10">#REF!</definedName>
    <definedName name="____________val11">#REF!</definedName>
    <definedName name="____________val12">#REF!</definedName>
    <definedName name="____________val12763">#REF!</definedName>
    <definedName name="____________val13">#REF!</definedName>
    <definedName name="____________val14">#REF!</definedName>
    <definedName name="____________val15">#REF!</definedName>
    <definedName name="____________val2">#REF!</definedName>
    <definedName name="____________val22763">#REF!</definedName>
    <definedName name="____________val3">#REF!</definedName>
    <definedName name="____________val32763">#REF!</definedName>
    <definedName name="____________val4">#REF!</definedName>
    <definedName name="____________val42763">#REF!</definedName>
    <definedName name="____________val5">#REF!</definedName>
    <definedName name="____________val50">#REF!</definedName>
    <definedName name="____________val52">#REF!</definedName>
    <definedName name="____________val53">#REF!</definedName>
    <definedName name="____________val6">#REF!</definedName>
    <definedName name="____________val7">#REF!</definedName>
    <definedName name="____________val8">#REF!</definedName>
    <definedName name="____________val9">#REF!</definedName>
    <definedName name="____________val99">#REF!</definedName>
    <definedName name="____________vil5">#REF!</definedName>
    <definedName name="____________vil6">#REF!</definedName>
    <definedName name="___________val1">#REF!</definedName>
    <definedName name="___________val10">#REF!</definedName>
    <definedName name="___________val11">#REF!</definedName>
    <definedName name="___________val12">#REF!</definedName>
    <definedName name="___________val12763">#REF!</definedName>
    <definedName name="___________val13">#REF!</definedName>
    <definedName name="___________val14">#REF!</definedName>
    <definedName name="___________val15">#REF!</definedName>
    <definedName name="___________val2">#REF!</definedName>
    <definedName name="___________val22763">#REF!</definedName>
    <definedName name="___________val3">#REF!</definedName>
    <definedName name="___________val32763">#REF!</definedName>
    <definedName name="___________val4">#REF!</definedName>
    <definedName name="___________val42763">#REF!</definedName>
    <definedName name="___________val5">#REF!</definedName>
    <definedName name="___________val50">#REF!</definedName>
    <definedName name="___________val52">#REF!</definedName>
    <definedName name="___________val53">#REF!</definedName>
    <definedName name="___________val6">#REF!</definedName>
    <definedName name="___________val7">#REF!</definedName>
    <definedName name="___________val8">#REF!</definedName>
    <definedName name="___________val9">#REF!</definedName>
    <definedName name="___________val99">#REF!</definedName>
    <definedName name="___________vil5">#REF!</definedName>
    <definedName name="___________vil6">#REF!</definedName>
    <definedName name="__________val1">#REF!</definedName>
    <definedName name="__________val10">#REF!</definedName>
    <definedName name="__________val11">#REF!</definedName>
    <definedName name="__________val12">#REF!</definedName>
    <definedName name="__________val12763">#REF!</definedName>
    <definedName name="__________val13">#REF!</definedName>
    <definedName name="__________val14">#REF!</definedName>
    <definedName name="__________val15">#REF!</definedName>
    <definedName name="__________val2">#REF!</definedName>
    <definedName name="__________val22763">#REF!</definedName>
    <definedName name="__________val3">#REF!</definedName>
    <definedName name="__________val32763">#REF!</definedName>
    <definedName name="__________val4">#REF!</definedName>
    <definedName name="__________val42763">#REF!</definedName>
    <definedName name="__________val5">#REF!</definedName>
    <definedName name="__________val50">#REF!</definedName>
    <definedName name="__________val52">#REF!</definedName>
    <definedName name="__________val53">#REF!</definedName>
    <definedName name="__________val6">#REF!</definedName>
    <definedName name="__________val7">#REF!</definedName>
    <definedName name="__________val8">#REF!</definedName>
    <definedName name="__________val9">#REF!</definedName>
    <definedName name="__________val99">#REF!</definedName>
    <definedName name="__________vil5">#REF!</definedName>
    <definedName name="__________vil6">#REF!</definedName>
    <definedName name="_________val1">#REF!</definedName>
    <definedName name="_________val10">#REF!</definedName>
    <definedName name="_________val11">#REF!</definedName>
    <definedName name="_________val12">#REF!</definedName>
    <definedName name="_________val12763">#REF!</definedName>
    <definedName name="_________val13">#REF!</definedName>
    <definedName name="_________val14">#REF!</definedName>
    <definedName name="_________val15">#REF!</definedName>
    <definedName name="_________val2">#REF!</definedName>
    <definedName name="_________val22763">#REF!</definedName>
    <definedName name="_________val3">#REF!</definedName>
    <definedName name="_________val32763">#REF!</definedName>
    <definedName name="_________val4">#REF!</definedName>
    <definedName name="_________val42763">#REF!</definedName>
    <definedName name="_________val5">#REF!</definedName>
    <definedName name="_________val50">#REF!</definedName>
    <definedName name="_________val52">#REF!</definedName>
    <definedName name="_________val53">#REF!</definedName>
    <definedName name="_________val6">#REF!</definedName>
    <definedName name="_________val7">#REF!</definedName>
    <definedName name="_________val8">#REF!</definedName>
    <definedName name="_________val9">#REF!</definedName>
    <definedName name="_________val99">#REF!</definedName>
    <definedName name="_________vil5">#REF!</definedName>
    <definedName name="_________vil6">#REF!</definedName>
    <definedName name="________val1">#REF!</definedName>
    <definedName name="________val10">#REF!</definedName>
    <definedName name="________val11">#REF!</definedName>
    <definedName name="________val12">#REF!</definedName>
    <definedName name="________val12763">#REF!</definedName>
    <definedName name="________val13">#REF!</definedName>
    <definedName name="________val14">#REF!</definedName>
    <definedName name="________val15">#REF!</definedName>
    <definedName name="________val2">#REF!</definedName>
    <definedName name="________val22763">#REF!</definedName>
    <definedName name="________val3">#REF!</definedName>
    <definedName name="________val32763">#REF!</definedName>
    <definedName name="________val4">#REF!</definedName>
    <definedName name="________val42763">#REF!</definedName>
    <definedName name="________val5">#REF!</definedName>
    <definedName name="________val50">#REF!</definedName>
    <definedName name="________val52">#REF!</definedName>
    <definedName name="________val53">#REF!</definedName>
    <definedName name="________val6">#REF!</definedName>
    <definedName name="________val7">#REF!</definedName>
    <definedName name="________val8">#REF!</definedName>
    <definedName name="________val9">#REF!</definedName>
    <definedName name="________val99">#REF!</definedName>
    <definedName name="________vil5">#REF!</definedName>
    <definedName name="________vil6">#REF!</definedName>
    <definedName name="_______val1">#REF!</definedName>
    <definedName name="_______val10">#REF!</definedName>
    <definedName name="_______val11">#REF!</definedName>
    <definedName name="_______val12">#REF!</definedName>
    <definedName name="_______val12763">#REF!</definedName>
    <definedName name="_______val13">#REF!</definedName>
    <definedName name="_______val14">#REF!</definedName>
    <definedName name="_______val15">#REF!</definedName>
    <definedName name="_______val2">#REF!</definedName>
    <definedName name="_______val22763">#REF!</definedName>
    <definedName name="_______val3">#REF!</definedName>
    <definedName name="_______val32763">#REF!</definedName>
    <definedName name="_______val4">#REF!</definedName>
    <definedName name="_______val42763">#REF!</definedName>
    <definedName name="_______val5">#REF!</definedName>
    <definedName name="_______val50">#REF!</definedName>
    <definedName name="_______val52">#REF!</definedName>
    <definedName name="_______val53">#REF!</definedName>
    <definedName name="_______val6">#REF!</definedName>
    <definedName name="_______val7">#REF!</definedName>
    <definedName name="_______val8">#REF!</definedName>
    <definedName name="_______val9">#REF!</definedName>
    <definedName name="_______val99">#REF!</definedName>
    <definedName name="_______vil5">#REF!</definedName>
    <definedName name="_______vil6">#REF!</definedName>
    <definedName name="______val1">#REF!</definedName>
    <definedName name="______val10">#REF!</definedName>
    <definedName name="______val11">#REF!</definedName>
    <definedName name="______val12">#REF!</definedName>
    <definedName name="______val12763">#REF!</definedName>
    <definedName name="______val13">#REF!</definedName>
    <definedName name="______val14">#REF!</definedName>
    <definedName name="______val15">#REF!</definedName>
    <definedName name="______val2">#REF!</definedName>
    <definedName name="______val22763">#REF!</definedName>
    <definedName name="______val3">#REF!</definedName>
    <definedName name="______val32763">#REF!</definedName>
    <definedName name="______val4">#REF!</definedName>
    <definedName name="______val42763">#REF!</definedName>
    <definedName name="______val5">#REF!</definedName>
    <definedName name="______val50">#REF!</definedName>
    <definedName name="______val52">#REF!</definedName>
    <definedName name="______val53">#REF!</definedName>
    <definedName name="______val6">#REF!</definedName>
    <definedName name="______val7">#REF!</definedName>
    <definedName name="______val8">#REF!</definedName>
    <definedName name="______val9">#REF!</definedName>
    <definedName name="______val99">#REF!</definedName>
    <definedName name="______vil5">#REF!</definedName>
    <definedName name="______vil6">#REF!</definedName>
    <definedName name="_____val1">#REF!</definedName>
    <definedName name="_____val10">#REF!</definedName>
    <definedName name="_____val11">#REF!</definedName>
    <definedName name="_____val12">#REF!</definedName>
    <definedName name="_____val12763">#REF!</definedName>
    <definedName name="_____val13">#REF!</definedName>
    <definedName name="_____val14">#REF!</definedName>
    <definedName name="_____val15">#REF!</definedName>
    <definedName name="_____val2">#REF!</definedName>
    <definedName name="_____val22763">#REF!</definedName>
    <definedName name="_____val3">#REF!</definedName>
    <definedName name="_____val32763">#REF!</definedName>
    <definedName name="_____val4">#REF!</definedName>
    <definedName name="_____val42763">#REF!</definedName>
    <definedName name="_____val5">#REF!</definedName>
    <definedName name="_____val50">#REF!</definedName>
    <definedName name="_____val52">#REF!</definedName>
    <definedName name="_____val53">#REF!</definedName>
    <definedName name="_____val6">#REF!</definedName>
    <definedName name="_____val7">#REF!</definedName>
    <definedName name="_____val8">#REF!</definedName>
    <definedName name="_____val9">#REF!</definedName>
    <definedName name="_____val99">#REF!</definedName>
    <definedName name="_____vil5">#REF!</definedName>
    <definedName name="_____vil6">#REF!</definedName>
    <definedName name="____val1">#REF!</definedName>
    <definedName name="____val10">#REF!</definedName>
    <definedName name="____val11">#REF!</definedName>
    <definedName name="____val12">#REF!</definedName>
    <definedName name="____val12763">#REF!</definedName>
    <definedName name="____val13">#REF!</definedName>
    <definedName name="____val14">#REF!</definedName>
    <definedName name="____val15">#REF!</definedName>
    <definedName name="____val2">#REF!</definedName>
    <definedName name="____val22763">#REF!</definedName>
    <definedName name="____val3">#REF!</definedName>
    <definedName name="____val32763">#REF!</definedName>
    <definedName name="____val4">#REF!</definedName>
    <definedName name="____val42763">#REF!</definedName>
    <definedName name="____val5">#REF!</definedName>
    <definedName name="____val50">#REF!</definedName>
    <definedName name="____val52">#REF!</definedName>
    <definedName name="____val53">#REF!</definedName>
    <definedName name="____val6">#REF!</definedName>
    <definedName name="____val7">#REF!</definedName>
    <definedName name="____val8">#REF!</definedName>
    <definedName name="____val9">#REF!</definedName>
    <definedName name="____val99">#REF!</definedName>
    <definedName name="____vil5">#REF!</definedName>
    <definedName name="____vil6">#REF!</definedName>
    <definedName name="___val1">#REF!</definedName>
    <definedName name="___val10">#REF!</definedName>
    <definedName name="___val11">#REF!</definedName>
    <definedName name="___val12">#REF!</definedName>
    <definedName name="___val12763">#REF!</definedName>
    <definedName name="___val13">#REF!</definedName>
    <definedName name="___val14">#REF!</definedName>
    <definedName name="___val15">#REF!</definedName>
    <definedName name="___val2">#REF!</definedName>
    <definedName name="___val22763">#REF!</definedName>
    <definedName name="___val3">#REF!</definedName>
    <definedName name="___val32763">#REF!</definedName>
    <definedName name="___val4">#REF!</definedName>
    <definedName name="___val42763">#REF!</definedName>
    <definedName name="___val5">#REF!</definedName>
    <definedName name="___val50">#REF!</definedName>
    <definedName name="___val52">#REF!</definedName>
    <definedName name="___val53">#REF!</definedName>
    <definedName name="___val6">#REF!</definedName>
    <definedName name="___val7">#REF!</definedName>
    <definedName name="___val8">#REF!</definedName>
    <definedName name="___val9">#REF!</definedName>
    <definedName name="___val99">#REF!</definedName>
    <definedName name="___vil5">#REF!</definedName>
    <definedName name="___vil6">#REF!</definedName>
    <definedName name="__val1">#REF!</definedName>
    <definedName name="__val10">#REF!</definedName>
    <definedName name="__val11">#REF!</definedName>
    <definedName name="__val12">#REF!</definedName>
    <definedName name="__val12763">#REF!</definedName>
    <definedName name="__val13">#REF!</definedName>
    <definedName name="__val14">#REF!</definedName>
    <definedName name="__val15">#REF!</definedName>
    <definedName name="__val2">#REF!</definedName>
    <definedName name="__val22763">#REF!</definedName>
    <definedName name="__val3">#REF!</definedName>
    <definedName name="__val32763">#REF!</definedName>
    <definedName name="__val4">#REF!</definedName>
    <definedName name="__val42763">#REF!</definedName>
    <definedName name="__val5">#REF!</definedName>
    <definedName name="__val50">#REF!</definedName>
    <definedName name="__val52">#REF!</definedName>
    <definedName name="__val53">#REF!</definedName>
    <definedName name="__val6">#REF!</definedName>
    <definedName name="__val7">#REF!</definedName>
    <definedName name="__val8">#REF!</definedName>
    <definedName name="__val9">#REF!</definedName>
    <definedName name="__val99">#REF!</definedName>
    <definedName name="__vil5">#REF!</definedName>
    <definedName name="__vil6">#REF!</definedName>
    <definedName name="_val1">#REF!</definedName>
    <definedName name="_val10">#REF!</definedName>
    <definedName name="_val11">#REF!</definedName>
    <definedName name="_val12">#REF!</definedName>
    <definedName name="_val12763">#REF!</definedName>
    <definedName name="_val13">#REF!</definedName>
    <definedName name="_val14">#REF!</definedName>
    <definedName name="_val15">#REF!</definedName>
    <definedName name="_val2">#REF!</definedName>
    <definedName name="_val22763">#REF!</definedName>
    <definedName name="_val3">#REF!</definedName>
    <definedName name="_val32763">#REF!</definedName>
    <definedName name="_val4">#REF!</definedName>
    <definedName name="_val42763">#REF!</definedName>
    <definedName name="_val5">#REF!</definedName>
    <definedName name="_val50">#REF!</definedName>
    <definedName name="_val52">#REF!</definedName>
    <definedName name="_val53">#REF!</definedName>
    <definedName name="_val6">#REF!</definedName>
    <definedName name="_val7">#REF!</definedName>
    <definedName name="_val8">#REF!</definedName>
    <definedName name="_val9">#REF!</definedName>
    <definedName name="_val99">#REF!</definedName>
    <definedName name="_vil5">#REF!</definedName>
    <definedName name="_vil6">#REF!</definedName>
    <definedName name="_xlnm.Print_Titles" localSheetId="9">pageca7110!$1:$4</definedName>
    <definedName name="_xlnm.Print_Titles" localSheetId="12">pageca7113!$1:$3</definedName>
    <definedName name="_xlnm.Print_Titles" localSheetId="13">pageca7114!$1:$3</definedName>
    <definedName name="_xlnm.Print_Titles" localSheetId="14">pageca7115!$1:$3</definedName>
    <definedName name="_xlnm.Print_Titles" localSheetId="15">pageca7116!$1:$3</definedName>
    <definedName name="_xlnm.Print_Titles" localSheetId="16">pageca7117!$1:$3</definedName>
    <definedName name="_xlnm.Print_Titles" localSheetId="17">pageca7118!$1:$4</definedName>
    <definedName name="_xlnm.Print_Titles" localSheetId="18">pageca7119!$1:$4</definedName>
    <definedName name="_xlnm.Print_Titles" localSheetId="19">pageca7120!$1:$2</definedName>
    <definedName name="_xlnm.Print_Titles" localSheetId="20">pageca7121!$1:$2</definedName>
    <definedName name="_xlnm.Print_Titles" localSheetId="21">pageca7122!$1:$9</definedName>
    <definedName name="_xlnm.Print_Titles" localSheetId="22">pageca7123!$1:$9</definedName>
    <definedName name="_xlnm.Print_Titles" localSheetId="23">pageca7124!$1:$3</definedName>
    <definedName name="_xlnm.Print_Titles" localSheetId="24">pageca7125!$1:$9</definedName>
    <definedName name="_xlnm.Print_Titles" localSheetId="25">pageca7126!$1:$3</definedName>
    <definedName name="_xlnm.Print_Titles" localSheetId="3">pageca714!$1:$3</definedName>
    <definedName name="_xlnm.Print_Titles" localSheetId="4">pageca715!$1:$3</definedName>
    <definedName name="_xlnm.Print_Titles" localSheetId="5">pageca716!$1:$3</definedName>
    <definedName name="_xlnm.Print_Titles" localSheetId="6">pageca717!$1:$2</definedName>
    <definedName name="_xlnm.Print_Titles" localSheetId="7">pageca718!$1:$2</definedName>
    <definedName name="_xlnm.Print_Titles" localSheetId="8">pageca719!$1:$4</definedName>
    <definedName name="p4v1">#REF!</definedName>
    <definedName name="p4v2">#REF!</definedName>
    <definedName name="p4v3">#REF!</definedName>
    <definedName name="p4v4">#REF!</definedName>
    <definedName name="p4v5">#REF!</definedName>
    <definedName name="p4v6">#REF!</definedName>
    <definedName name="p5v3">#REF!</definedName>
    <definedName name="p5v6">#REF!</definedName>
    <definedName name="VAL_I">#REF!</definedName>
    <definedName name="VAL_II">#REF!</definedName>
    <definedName name="VAL_III">#REF!</definedName>
    <definedName name="VAL_IV">#REF!</definedName>
    <definedName name="val12_" localSheetId="1">#REF!</definedName>
    <definedName name="val12_" localSheetId="2">#REF!</definedName>
    <definedName name="val12_">#REF!</definedName>
    <definedName name="val15_">#REF!</definedName>
    <definedName name="val3_" localSheetId="1">#REF!</definedName>
    <definedName name="val3_" localSheetId="2">#REF!</definedName>
    <definedName name="val3_">#REF!</definedName>
    <definedName name="val6_" localSheetId="1">#REF!</definedName>
    <definedName name="val6_" localSheetId="2">#REF!</definedName>
    <definedName name="val6_">#REF!</definedName>
    <definedName name="val9_" localSheetId="1">#REF!</definedName>
    <definedName name="val9_" localSheetId="2">#REF!</definedName>
    <definedName name="val9_">#REF!</definedName>
    <definedName name="valA" localSheetId="1">#REF!</definedName>
    <definedName name="valA" localSheetId="2">#REF!</definedName>
    <definedName name="valA">#REF!</definedName>
    <definedName name="valA1">#REF!</definedName>
    <definedName name="valB" localSheetId="1">#REF!</definedName>
    <definedName name="valB" localSheetId="2">#REF!</definedName>
    <definedName name="valB">#REF!</definedName>
    <definedName name="valB1">#REF!</definedName>
    <definedName name="valC" localSheetId="1">#REF!</definedName>
    <definedName name="valC" localSheetId="2">#REF!</definedName>
    <definedName name="valC">#REF!</definedName>
    <definedName name="valD" localSheetId="1">#REF!</definedName>
    <definedName name="valD" localSheetId="2">#REF!</definedName>
    <definedName name="valD">#REF!</definedName>
    <definedName name="valII">#REF!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0" i="43" l="1"/>
  <c r="E20" i="43"/>
  <c r="F20" i="43"/>
  <c r="G20" i="43"/>
  <c r="C20" i="43"/>
  <c r="D95" i="47"/>
  <c r="C95" i="47"/>
  <c r="F95" i="47" s="1"/>
  <c r="F97" i="47"/>
  <c r="F96" i="47"/>
  <c r="C7" i="48"/>
  <c r="B7" i="48"/>
  <c r="E8" i="48"/>
  <c r="G8" i="56" l="1"/>
  <c r="G10" i="56"/>
  <c r="F7" i="55"/>
  <c r="F8" i="55"/>
  <c r="G8" i="55"/>
  <c r="H8" i="55"/>
  <c r="F9" i="55"/>
  <c r="G9" i="55" s="1"/>
  <c r="B10" i="54"/>
  <c r="D10" i="54"/>
  <c r="B18" i="54"/>
  <c r="C18" i="54"/>
  <c r="D18" i="54"/>
  <c r="E18" i="54"/>
  <c r="B22" i="53"/>
  <c r="E22" i="53"/>
  <c r="C23" i="53"/>
  <c r="B30" i="53"/>
  <c r="E30" i="53"/>
  <c r="C31" i="53" s="1"/>
  <c r="B34" i="53"/>
  <c r="E34" i="53"/>
  <c r="B42" i="53"/>
  <c r="E42" i="53"/>
  <c r="B16" i="52"/>
  <c r="B23" i="52" s="1"/>
  <c r="E16" i="52"/>
  <c r="E17" i="52"/>
  <c r="E19" i="52"/>
  <c r="E21" i="52"/>
  <c r="E23" i="52"/>
  <c r="B29" i="52"/>
  <c r="B32" i="52" s="1"/>
  <c r="B37" i="52" s="1"/>
  <c r="E29" i="52"/>
  <c r="D30" i="52"/>
  <c r="E32" i="52"/>
  <c r="E37" i="52"/>
  <c r="C7" i="51"/>
  <c r="C6" i="51" s="1"/>
  <c r="D20" i="51"/>
  <c r="D6" i="51" s="1"/>
  <c r="E6" i="51" s="1"/>
  <c r="C29" i="51"/>
  <c r="C28" i="51" s="1"/>
  <c r="D38" i="51"/>
  <c r="D28" i="51" s="1"/>
  <c r="E28" i="51" s="1"/>
  <c r="C7" i="50"/>
  <c r="C6" i="50" s="1"/>
  <c r="D19" i="50"/>
  <c r="D6" i="50" s="1"/>
  <c r="E6" i="50" s="1"/>
  <c r="C32" i="50"/>
  <c r="C31" i="50" s="1"/>
  <c r="D42" i="50"/>
  <c r="D31" i="50" s="1"/>
  <c r="E31" i="50" s="1"/>
  <c r="B9" i="48"/>
  <c r="E9" i="48" s="1"/>
  <c r="C9" i="48"/>
  <c r="D9" i="48"/>
  <c r="D7" i="48" s="1"/>
  <c r="E10" i="48"/>
  <c r="E11" i="48"/>
  <c r="E12" i="48"/>
  <c r="E13" i="48"/>
  <c r="B14" i="48"/>
  <c r="E14" i="48" s="1"/>
  <c r="C14" i="48"/>
  <c r="D14" i="48"/>
  <c r="E15" i="48"/>
  <c r="E16" i="48"/>
  <c r="E17" i="48"/>
  <c r="E26" i="48"/>
  <c r="E27" i="48"/>
  <c r="B28" i="48"/>
  <c r="B25" i="48" s="1"/>
  <c r="C28" i="48"/>
  <c r="C25" i="48" s="1"/>
  <c r="D28" i="48"/>
  <c r="D25" i="48" s="1"/>
  <c r="E28" i="48"/>
  <c r="E29" i="48"/>
  <c r="E30" i="48"/>
  <c r="E31" i="48"/>
  <c r="E32" i="48"/>
  <c r="E33" i="48"/>
  <c r="F7" i="47"/>
  <c r="F8" i="47"/>
  <c r="F9" i="47"/>
  <c r="F10" i="47"/>
  <c r="F11" i="47"/>
  <c r="F12" i="47"/>
  <c r="F13" i="47"/>
  <c r="F14" i="47"/>
  <c r="F15" i="47"/>
  <c r="F16" i="47"/>
  <c r="F17" i="47"/>
  <c r="F18" i="47"/>
  <c r="F19" i="47"/>
  <c r="F20" i="47"/>
  <c r="F21" i="47"/>
  <c r="F22" i="47"/>
  <c r="F23" i="47"/>
  <c r="F24" i="47"/>
  <c r="F25" i="47"/>
  <c r="F26" i="47"/>
  <c r="F27" i="47"/>
  <c r="F28" i="47"/>
  <c r="F29" i="47"/>
  <c r="F30" i="47"/>
  <c r="F31" i="47"/>
  <c r="F32" i="47"/>
  <c r="F33" i="47"/>
  <c r="F34" i="47"/>
  <c r="F35" i="47"/>
  <c r="F36" i="47"/>
  <c r="F37" i="47"/>
  <c r="F42" i="47"/>
  <c r="F43" i="47"/>
  <c r="F44" i="47"/>
  <c r="F45" i="47"/>
  <c r="F46" i="47"/>
  <c r="F47" i="47"/>
  <c r="F48" i="47"/>
  <c r="F49" i="47"/>
  <c r="F50" i="47"/>
  <c r="F51" i="47"/>
  <c r="F52" i="47"/>
  <c r="F53" i="47"/>
  <c r="F54" i="47"/>
  <c r="F55" i="47"/>
  <c r="F56" i="47"/>
  <c r="F57" i="47"/>
  <c r="F58" i="47"/>
  <c r="F59" i="47"/>
  <c r="F60" i="47"/>
  <c r="F61" i="47"/>
  <c r="F62" i="47"/>
  <c r="F63" i="47"/>
  <c r="F64" i="47"/>
  <c r="F65" i="47"/>
  <c r="F66" i="47"/>
  <c r="F71" i="47"/>
  <c r="F72" i="47"/>
  <c r="F73" i="47"/>
  <c r="F74" i="47"/>
  <c r="F75" i="47"/>
  <c r="F76" i="47"/>
  <c r="F77" i="47"/>
  <c r="F78" i="47"/>
  <c r="F79" i="47"/>
  <c r="F80" i="47"/>
  <c r="F81" i="47"/>
  <c r="F82" i="47"/>
  <c r="F83" i="47"/>
  <c r="F88" i="47"/>
  <c r="F89" i="47"/>
  <c r="F90" i="47"/>
  <c r="F13" i="45"/>
  <c r="F14" i="45"/>
  <c r="F15" i="45"/>
  <c r="F16" i="45"/>
  <c r="F17" i="45"/>
  <c r="F18" i="45"/>
  <c r="F19" i="45"/>
  <c r="F20" i="45"/>
  <c r="F21" i="45"/>
  <c r="F28" i="45"/>
  <c r="F29" i="45"/>
  <c r="F30" i="45"/>
  <c r="F31" i="45"/>
  <c r="F32" i="45"/>
  <c r="F9" i="44"/>
  <c r="F10" i="44"/>
  <c r="F11" i="44"/>
  <c r="F12" i="44"/>
  <c r="F13" i="44"/>
  <c r="F14" i="44"/>
  <c r="F15" i="44"/>
  <c r="F16" i="44"/>
  <c r="F17" i="44"/>
  <c r="F18" i="44"/>
  <c r="F19" i="44"/>
  <c r="F20" i="44"/>
  <c r="F21" i="44"/>
  <c r="F22" i="44"/>
  <c r="F23" i="44"/>
  <c r="F24" i="44"/>
  <c r="F25" i="44"/>
  <c r="F26" i="44"/>
  <c r="F27" i="44"/>
  <c r="F28" i="44"/>
  <c r="F29" i="44"/>
  <c r="F30" i="44"/>
  <c r="F31" i="44"/>
  <c r="F32" i="44"/>
  <c r="F33" i="44"/>
  <c r="F34" i="44"/>
  <c r="F35" i="44"/>
  <c r="F36" i="44"/>
  <c r="F37" i="44"/>
  <c r="F38" i="44"/>
  <c r="F39" i="44"/>
  <c r="F40" i="44"/>
  <c r="F10" i="43"/>
  <c r="F11" i="43"/>
  <c r="F12" i="43"/>
  <c r="F19" i="43"/>
  <c r="F21" i="43"/>
  <c r="F22" i="43"/>
  <c r="F23" i="43"/>
  <c r="C57" i="42"/>
  <c r="D57" i="42"/>
  <c r="E57" i="42"/>
  <c r="F57" i="42"/>
  <c r="C97" i="41"/>
  <c r="D97" i="41"/>
  <c r="E97" i="41"/>
  <c r="F97" i="41"/>
  <c r="C8" i="40"/>
  <c r="D8" i="40"/>
  <c r="E8" i="40"/>
  <c r="C23" i="40"/>
  <c r="D23" i="40"/>
  <c r="E23" i="40"/>
  <c r="C7" i="39"/>
  <c r="D7" i="39"/>
  <c r="E7" i="39"/>
  <c r="F7" i="39"/>
  <c r="G7" i="39"/>
  <c r="G8" i="39"/>
  <c r="G9" i="39"/>
  <c r="G10" i="39"/>
  <c r="G11" i="39"/>
  <c r="G12" i="39"/>
  <c r="G13" i="39"/>
  <c r="G14" i="39"/>
  <c r="G15" i="39"/>
  <c r="G16" i="39"/>
  <c r="G17" i="39"/>
  <c r="G18" i="39"/>
  <c r="G19" i="39"/>
  <c r="G20" i="39"/>
  <c r="C27" i="39"/>
  <c r="D27" i="39"/>
  <c r="E27" i="39"/>
  <c r="F27" i="39"/>
  <c r="G27" i="39" s="1"/>
  <c r="G28" i="39"/>
  <c r="G29" i="39"/>
  <c r="G30" i="39"/>
  <c r="G31" i="39"/>
  <c r="G32" i="39"/>
  <c r="G33" i="39"/>
  <c r="G34" i="39"/>
  <c r="G35" i="39"/>
  <c r="G36" i="39"/>
  <c r="G37" i="39"/>
  <c r="G10" i="38"/>
  <c r="G11" i="38"/>
  <c r="G12" i="38"/>
  <c r="G13" i="38"/>
  <c r="G14" i="38"/>
  <c r="G15" i="38"/>
  <c r="G16" i="38"/>
  <c r="G17" i="38"/>
  <c r="G18" i="38"/>
  <c r="G19" i="38"/>
  <c r="G20" i="38"/>
  <c r="G21" i="38"/>
  <c r="G22" i="38"/>
  <c r="G23" i="38"/>
  <c r="G24" i="38"/>
  <c r="G25" i="38"/>
  <c r="G26" i="38"/>
  <c r="G27" i="38"/>
  <c r="G28" i="38"/>
  <c r="G29" i="38"/>
  <c r="G30" i="38"/>
  <c r="G31" i="38"/>
  <c r="G32" i="38"/>
  <c r="G33" i="38"/>
  <c r="G34" i="38"/>
  <c r="G35" i="38"/>
  <c r="G36" i="38"/>
  <c r="G37" i="38"/>
  <c r="G38" i="38"/>
  <c r="G39" i="38"/>
  <c r="G40" i="38"/>
  <c r="G41" i="38"/>
  <c r="G42" i="38"/>
  <c r="G43" i="38"/>
  <c r="G44" i="38"/>
  <c r="G45" i="38"/>
  <c r="G46" i="38"/>
  <c r="G47" i="38"/>
  <c r="G48" i="38"/>
  <c r="G49" i="38"/>
  <c r="G50" i="38"/>
  <c r="G51" i="38"/>
  <c r="G52" i="38"/>
  <c r="G53" i="38"/>
  <c r="G54" i="38"/>
  <c r="G55" i="38"/>
  <c r="G56" i="38"/>
  <c r="G57" i="38"/>
  <c r="G58" i="38"/>
  <c r="G59" i="38"/>
  <c r="G60" i="38"/>
  <c r="G61" i="38"/>
  <c r="G62" i="38"/>
  <c r="G63" i="38"/>
  <c r="G64" i="38"/>
  <c r="G65" i="38"/>
  <c r="G66" i="38"/>
  <c r="G67" i="38"/>
  <c r="G68" i="38"/>
  <c r="G69" i="38"/>
  <c r="G70" i="38"/>
  <c r="G71" i="38"/>
  <c r="G72" i="38"/>
  <c r="G73" i="38"/>
  <c r="G74" i="38"/>
  <c r="G75" i="38"/>
  <c r="G76" i="38"/>
  <c r="G77" i="38"/>
  <c r="G78" i="38"/>
  <c r="G79" i="38"/>
  <c r="G80" i="38"/>
  <c r="G81" i="38"/>
  <c r="G82" i="38"/>
  <c r="G83" i="38"/>
  <c r="G84" i="38"/>
  <c r="G85" i="38"/>
  <c r="G86" i="38"/>
  <c r="G87" i="38"/>
  <c r="G88" i="38"/>
  <c r="G89" i="38"/>
  <c r="G90" i="38"/>
  <c r="G91" i="38"/>
  <c r="G92" i="38"/>
  <c r="G93" i="38"/>
  <c r="G94" i="38"/>
  <c r="G95" i="38"/>
  <c r="G96" i="38"/>
  <c r="G97" i="38"/>
  <c r="G98" i="38"/>
  <c r="G99" i="38"/>
  <c r="G100" i="38"/>
  <c r="G102" i="38"/>
  <c r="G103" i="38"/>
  <c r="G104" i="38"/>
  <c r="G106" i="38"/>
  <c r="G10" i="37"/>
  <c r="G11" i="37"/>
  <c r="G12" i="37"/>
  <c r="G13" i="37"/>
  <c r="G14" i="37"/>
  <c r="G15" i="37"/>
  <c r="G16" i="37"/>
  <c r="G17" i="37"/>
  <c r="G18" i="37"/>
  <c r="G19" i="37"/>
  <c r="G20" i="37"/>
  <c r="G21" i="37"/>
  <c r="G22" i="37"/>
  <c r="G23" i="37"/>
  <c r="G24" i="37"/>
  <c r="G25" i="37"/>
  <c r="G26" i="37"/>
  <c r="G27" i="37"/>
  <c r="G28" i="37"/>
  <c r="G29" i="37"/>
  <c r="G30" i="37"/>
  <c r="G31" i="37"/>
  <c r="G32" i="37"/>
  <c r="G33" i="37"/>
  <c r="G34" i="37"/>
  <c r="G35" i="37"/>
  <c r="G36" i="37"/>
  <c r="G37" i="37"/>
  <c r="G38" i="37"/>
  <c r="G39" i="37"/>
  <c r="G40" i="37"/>
  <c r="G41" i="37"/>
  <c r="G42" i="37"/>
  <c r="G43" i="37"/>
  <c r="G44" i="37"/>
  <c r="G45" i="37"/>
  <c r="G46" i="37"/>
  <c r="G47" i="37"/>
  <c r="G48" i="37"/>
  <c r="G49" i="37"/>
  <c r="G50" i="37"/>
  <c r="G51" i="37"/>
  <c r="G52" i="37"/>
  <c r="G53" i="37"/>
  <c r="G54" i="37"/>
  <c r="G55" i="37"/>
  <c r="G56" i="37"/>
  <c r="G57" i="37"/>
  <c r="G58" i="37"/>
  <c r="G59" i="37"/>
  <c r="G60" i="37"/>
  <c r="G61" i="37"/>
  <c r="G62" i="37"/>
  <c r="G63" i="37"/>
  <c r="G64" i="37"/>
  <c r="G65" i="37"/>
  <c r="G66" i="37"/>
  <c r="G67" i="37"/>
  <c r="G68" i="37"/>
  <c r="G69" i="37"/>
  <c r="G70" i="37"/>
  <c r="G71" i="37"/>
  <c r="G72" i="37"/>
  <c r="G73" i="37"/>
  <c r="G74" i="37"/>
  <c r="G75" i="37"/>
  <c r="G76" i="37"/>
  <c r="G78" i="37"/>
  <c r="G79" i="37"/>
  <c r="G80" i="37"/>
  <c r="G81" i="37"/>
  <c r="G82" i="37"/>
  <c r="G83" i="37"/>
  <c r="G84" i="37"/>
  <c r="G85" i="37"/>
  <c r="G86" i="37"/>
  <c r="G87" i="37"/>
  <c r="G88" i="37"/>
  <c r="G89" i="37"/>
  <c r="G90" i="37"/>
  <c r="G91" i="37"/>
  <c r="G92" i="37"/>
  <c r="G93" i="37"/>
  <c r="G95" i="37"/>
  <c r="G10" i="36"/>
  <c r="G11" i="36"/>
  <c r="G12" i="36"/>
  <c r="G13" i="36"/>
  <c r="G14" i="36"/>
  <c r="G15" i="36"/>
  <c r="G16" i="36"/>
  <c r="G18" i="36"/>
  <c r="G10" i="35"/>
  <c r="G11" i="35"/>
  <c r="G12" i="35"/>
  <c r="G13" i="35"/>
  <c r="G14" i="35"/>
  <c r="G15" i="35"/>
  <c r="G16" i="35"/>
  <c r="G17" i="35"/>
  <c r="G18" i="35"/>
  <c r="G19" i="35"/>
  <c r="G20" i="35"/>
  <c r="G21" i="35"/>
  <c r="G22" i="35"/>
  <c r="G23" i="35"/>
  <c r="G24" i="35"/>
  <c r="G25" i="35"/>
  <c r="G26" i="35"/>
  <c r="G27" i="35"/>
  <c r="G28" i="35"/>
  <c r="G29" i="35"/>
  <c r="G30" i="35"/>
  <c r="G31" i="35"/>
  <c r="G32" i="35"/>
  <c r="G33" i="35"/>
  <c r="G34" i="35"/>
  <c r="G35" i="35"/>
  <c r="G36" i="35"/>
  <c r="G37" i="35"/>
  <c r="G38" i="35"/>
  <c r="G39" i="35"/>
  <c r="G40" i="35"/>
  <c r="G41" i="35"/>
  <c r="G42" i="35"/>
  <c r="G43" i="35"/>
  <c r="G44" i="35"/>
  <c r="G45" i="35"/>
  <c r="G46" i="35"/>
  <c r="G47" i="35"/>
  <c r="G48" i="35"/>
  <c r="G49" i="35"/>
  <c r="G50" i="35"/>
  <c r="G51" i="35"/>
  <c r="G52" i="35"/>
  <c r="G53" i="35"/>
  <c r="G54" i="35"/>
  <c r="G55" i="35"/>
  <c r="G56" i="35"/>
  <c r="G57" i="35"/>
  <c r="G58" i="35"/>
  <c r="G59" i="35"/>
  <c r="G60" i="35"/>
  <c r="G61" i="35"/>
  <c r="G10" i="34"/>
  <c r="G11" i="34"/>
  <c r="G12" i="34"/>
  <c r="G13" i="34"/>
  <c r="G14" i="34"/>
  <c r="G15" i="34"/>
  <c r="G16" i="34"/>
  <c r="G17" i="34"/>
  <c r="G18" i="34"/>
  <c r="G19" i="34"/>
  <c r="G20" i="34"/>
  <c r="G21" i="34"/>
  <c r="G22" i="34"/>
  <c r="G23" i="34"/>
  <c r="G25" i="34"/>
  <c r="G26" i="34"/>
  <c r="G27" i="34"/>
  <c r="G28" i="34"/>
  <c r="G29" i="34"/>
  <c r="G30" i="34"/>
  <c r="G31" i="34"/>
  <c r="G32" i="34"/>
  <c r="H9" i="55" l="1"/>
  <c r="H7" i="55"/>
  <c r="G7" i="55"/>
  <c r="E24" i="52"/>
  <c r="E25" i="48"/>
  <c r="E7" i="48"/>
</calcChain>
</file>

<file path=xl/sharedStrings.xml><?xml version="1.0" encoding="utf-8"?>
<sst xmlns="http://schemas.openxmlformats.org/spreadsheetml/2006/main" count="2010" uniqueCount="1289">
  <si>
    <t>Montant</t>
  </si>
  <si>
    <t>021</t>
  </si>
  <si>
    <t>024</t>
  </si>
  <si>
    <t>AUTRES IMMOBILISATIONS CORPORELLES - AUTRES</t>
  </si>
  <si>
    <t>28188</t>
  </si>
  <si>
    <t>AUTRES IMMOBILISATIONS CORPORELLES - MATERIEL DE TELEPHONIE</t>
  </si>
  <si>
    <t>28185</t>
  </si>
  <si>
    <t>AUTRES IMMOBILISATIONS CORPORELLES - AUTRES MATERIELS DE BUREAU ET MOBILIERS</t>
  </si>
  <si>
    <t>281848</t>
  </si>
  <si>
    <t>AUTRES IMMOBILISATIONS CORPORELLES - MATERIEL DE BUREAU ET MOBILIER SCOLAIRES</t>
  </si>
  <si>
    <t>281841</t>
  </si>
  <si>
    <t>AUTRES IMMOBILISATIONS CORPORELLES - AUTRE MATERIEL INFORMATIQUE</t>
  </si>
  <si>
    <t>281838</t>
  </si>
  <si>
    <t>AUTRES IMMOBILISATIONS CORPORELLES - MATERIEL INFORMATIQUE SCOLAIRE</t>
  </si>
  <si>
    <t>281831</t>
  </si>
  <si>
    <t>AUTRES IMMOBILISATIONS CORPORELLES - AUTRES MATERIELS DE TRANSPORT</t>
  </si>
  <si>
    <t>281828</t>
  </si>
  <si>
    <t>AUTRES IMMOBILISATIONS CORPORELLES -  MATERIEL TRANSPORT FERROVIAIRE</t>
  </si>
  <si>
    <t>281821</t>
  </si>
  <si>
    <t>AUTRES IMMO CORPORELLES - INSTAL GENERALES, AGENCEMENTS ET AMENAGEMENTS DIVERS</t>
  </si>
  <si>
    <t>28181</t>
  </si>
  <si>
    <t>AMORT IMMO CORPORELLES - AUTRES INSTALLATIONS, MATERIEL ET OUTILLAGE TECHNIQUES</t>
  </si>
  <si>
    <t>28158</t>
  </si>
  <si>
    <t>AMORTISSEMENT DES IMMOBILISATIONS CORPORELLES - AUTRE MATERIEL TECHNIQUE</t>
  </si>
  <si>
    <t>281578</t>
  </si>
  <si>
    <t>AMORTISSEMENTS IMMO CORPORELLES - MATERIEL TECHNIQUE SCOLAIRE</t>
  </si>
  <si>
    <t>281572</t>
  </si>
  <si>
    <t>AMORTISSEMENTS IMMOBILISATIONS CORPORELLES-INST TECH, MATERIEL FERROVIAIRE</t>
  </si>
  <si>
    <t>281571</t>
  </si>
  <si>
    <t>AMORTIS DES IMMOS CORPORELLES-INST TECH, MAT &amp; OUTIL INDUSTRIEL- RESEAUX DIVERS</t>
  </si>
  <si>
    <t>28153</t>
  </si>
  <si>
    <t>AMORTISSEMENT IMMOBILISATIONS CORPORELLES - INSTALLATIONS DE VOIRIE</t>
  </si>
  <si>
    <t>28152</t>
  </si>
  <si>
    <t>AMORTISSEMENT DES BATIMENTS PUBLICS</t>
  </si>
  <si>
    <t>281351</t>
  </si>
  <si>
    <t>AMORTISSEMENT DES AUTRES BATIMENTS PUBLICS</t>
  </si>
  <si>
    <t>281318</t>
  </si>
  <si>
    <t>AMORTISSEMENTS DES BATIMENTS CULTURELS ET SPORTIFS</t>
  </si>
  <si>
    <t>281314</t>
  </si>
  <si>
    <t>AMORT IMMO CORPORELLES - CONSTRUCTIONS - BATIMENTS SCOLAIRES</t>
  </si>
  <si>
    <t>281312</t>
  </si>
  <si>
    <t>AMORT IMMO CORPORELLES - CONSTRUCTIONS - BATIMENTS ADMINISTRATIFS</t>
  </si>
  <si>
    <t>281311</t>
  </si>
  <si>
    <t>AMORTISSEMENT DES IMMOS CORPO AUTRES AGENCEMENTS ET AMENAGEMENTS DE TERRAINS</t>
  </si>
  <si>
    <t>28128</t>
  </si>
  <si>
    <t>AUTRES IMMOBILISATIONS INCORPORELLES</t>
  </si>
  <si>
    <t>2808</t>
  </si>
  <si>
    <t>CONCES ET DROITS SIMILAIRES, BREVETS, LICENCES, DROITS ET VAL SIMILAIRES</t>
  </si>
  <si>
    <t>28051</t>
  </si>
  <si>
    <t>SUBVENTIONS D'EQUIPEMENT VERSEES AUX TIERS (FONDS EUROPEENS)</t>
  </si>
  <si>
    <t>28045</t>
  </si>
  <si>
    <t>SUBVENTIONS D'EQUIPEMENT EN NATURE - ORGA PUBLICS - BATIMENTS ET INSTALLATIONS</t>
  </si>
  <si>
    <t>2804412</t>
  </si>
  <si>
    <t>SUBVENTIONS ETS SCOLAIRES PUBLICS DEPENSES EQUIP - BATIMENTS ET INSTALLATIONS</t>
  </si>
  <si>
    <t>280432</t>
  </si>
  <si>
    <t>SUBV  ETS SCOLAIRES PUBLICS DEPENSES EQUIP- BIENS MOBILIERS, MATERIEL ET ETUDES</t>
  </si>
  <si>
    <t>280431</t>
  </si>
  <si>
    <t>SUBV EQUIP VERSEES AUX PERS DE DROIT PRIVE - PROJETS INFRA D'INTERET NATIONAL</t>
  </si>
  <si>
    <t>280423</t>
  </si>
  <si>
    <t>SUBV EQUIP VERSEES PERS DE DROIT PRIVE - BATIMENTS ET INSTALLATIONS</t>
  </si>
  <si>
    <t>280422</t>
  </si>
  <si>
    <t>SUBV EQUIP VERSEES PERS DE DROIT PRIVE - BIENS MOBILIERS, MAT &amp; ETUDES</t>
  </si>
  <si>
    <t>280421</t>
  </si>
  <si>
    <t>SUBV EQUIP VERSEES ORG PUBLICS DIVERS - PROJETS INFRA D'INTERET NATIONAL</t>
  </si>
  <si>
    <t>2804183</t>
  </si>
  <si>
    <t>SUBV EQUIP VERSEES ORG PUBLICS DIVERS - BATIMENTS ET INSTALLATIONS</t>
  </si>
  <si>
    <t>2804182</t>
  </si>
  <si>
    <t>SUBV EQUIP VERSEES ORG PUBLICS DIVERS - BIENS MOBILIERS, MAT &amp; ETUDES</t>
  </si>
  <si>
    <t>2804181</t>
  </si>
  <si>
    <t>SUBV EQUIP VERSEES AUX ORG PUBLICS - RFF - BATIMENTS ET INSTALLATIONS</t>
  </si>
  <si>
    <t>28041722</t>
  </si>
  <si>
    <t>SUBV EQUIP VERSEES AUX ORG PUBLICS- RFF - BIENS MOBILIERS, MAT ET ETUDES</t>
  </si>
  <si>
    <t>28041721</t>
  </si>
  <si>
    <t>SUBV EQUIP VERSEES SNCF - BATIMENTS ET INSTALLATIONS</t>
  </si>
  <si>
    <t>28041712</t>
  </si>
  <si>
    <t>SUBV EQUIP VERSEES SNCF - BIENS MOBILIERS, MATERIEL ET ETUDES</t>
  </si>
  <si>
    <t>28041711</t>
  </si>
  <si>
    <t>SUBV EQUIP VERSEES AUX ORGANISMES PUBLICS - SPIC - BATIMENTS ET INSTALLATIONS</t>
  </si>
  <si>
    <t>2804162</t>
  </si>
  <si>
    <t>SUBV EQUIP VERSEES AUTRES GROUP &amp; EPL - PROJETS INFRA D'INTERET NATIONAL</t>
  </si>
  <si>
    <t>2804153</t>
  </si>
  <si>
    <t>SUBV EQUIP VERSEES AUTRES GROUP COLLECT &amp; EPL - BATIMENTS ET INSTALLATIONS</t>
  </si>
  <si>
    <t>2804152</t>
  </si>
  <si>
    <t>SUBV EQUIP VERSEES AUTRES GROUP COLLECT .  EPL. BIENS MOBILIERS ,MAT.  ETUDES</t>
  </si>
  <si>
    <t>2804151</t>
  </si>
  <si>
    <t>SUBV EQUIP VERSEES COMMUNES &amp; INTERCOM - BATIMENTS ET INSTALLATIONS</t>
  </si>
  <si>
    <t>2804142</t>
  </si>
  <si>
    <t>SUBV EQUIP VERSEES COMMUNES &amp; INTERCOM - BIENS MOBILIERS, MATERIEL ET ETUDES</t>
  </si>
  <si>
    <t>2804141</t>
  </si>
  <si>
    <t>SUBV EQUIP VERSEES DEPARTEMENTS - BATIMENTS ET INSTALLATIONS</t>
  </si>
  <si>
    <t>2804132</t>
  </si>
  <si>
    <t>SUBV EQUIP VERSEES DEPARTEMENTS - BIENS MOBILIERS, MATERIEL ET ETUDES</t>
  </si>
  <si>
    <t>2804131</t>
  </si>
  <si>
    <t>SUBVENTIONS D'EQUIPEMENT VERSEES REGIONS - BATIMENTS ET INSTALLATIONS</t>
  </si>
  <si>
    <t>2804122</t>
  </si>
  <si>
    <t>SUBV EQUIPEMENT VERSEES ETAT - PROJETS INFRASTRUCTURE D'INTERET NATIONAL</t>
  </si>
  <si>
    <t>2804113</t>
  </si>
  <si>
    <t>SUBV EQUIPEMENT VERSEES ETAT - BATIMENTS ET INSTALLATIONS</t>
  </si>
  <si>
    <t>2804112</t>
  </si>
  <si>
    <t>SUBVENTIONS D'EQUIPEMENT VERSEES ETAT - BIENS MOBILIERS, MATERIEL ET ETUDES</t>
  </si>
  <si>
    <t>2804111</t>
  </si>
  <si>
    <t>AMORTISSEMENT DES IMMOBILISATIONS - FRAIS D'INSERTION</t>
  </si>
  <si>
    <t>28033</t>
  </si>
  <si>
    <t>AMORTISSEMENTS DES IMMOBILISATIONS - FRAIS D'ETUDES</t>
  </si>
  <si>
    <t>28031</t>
  </si>
  <si>
    <t>CREANCES SUR DES PARTICULIERS ET AUTRES PERSONNES DE DROIT PRIVE</t>
  </si>
  <si>
    <t>2764</t>
  </si>
  <si>
    <t>2762</t>
  </si>
  <si>
    <t>AVANCES REMBOURSABLES</t>
  </si>
  <si>
    <t>2745</t>
  </si>
  <si>
    <t>2743</t>
  </si>
  <si>
    <t>FONDS D'INVESTISSEMENT -  F.C.T.V.A.</t>
  </si>
  <si>
    <t>10222</t>
  </si>
  <si>
    <t>Réalisations</t>
  </si>
  <si>
    <t>Libellé (1)</t>
  </si>
  <si>
    <t>Art. (1)</t>
  </si>
  <si>
    <t>IV</t>
  </si>
  <si>
    <t>SUB INV TRANSF AU COMPTE DE RESULTAT - DOTATION REGIONALE D'EQUIPEMENT SCOLAIRE</t>
  </si>
  <si>
    <t>13932</t>
  </si>
  <si>
    <t>SUBV D'EQUIP TRANSFEREES AU COMPTE DE RESULTAT - AUTRES</t>
  </si>
  <si>
    <t>13918</t>
  </si>
  <si>
    <t>SUBV D'EQUIP TRANSFEREES AU COMPTE DE RESULTAT - FEDER</t>
  </si>
  <si>
    <t>139172</t>
  </si>
  <si>
    <t>SUBV D'EQUIP TRANSFEREES AU COMPTE DE RESULTAT - COMMUNES ET STRUCTURES INTERCO</t>
  </si>
  <si>
    <t>13914</t>
  </si>
  <si>
    <t>SUBV D'EQUIP TRANFEREES AU COMPTE DE RESULTAT - DEPARTEMENTS</t>
  </si>
  <si>
    <t>13913</t>
  </si>
  <si>
    <t>SUBV D'EQUIP TRANSFEREES AU COMPTE DE RESULTAT - REGIONS</t>
  </si>
  <si>
    <t>13912</t>
  </si>
  <si>
    <t>SUBVENTIONS D'EQUIPEMENT ETAT ET ETABLISSEMENTS NATIONAUX</t>
  </si>
  <si>
    <t>13911</t>
  </si>
  <si>
    <t>EMPRUNTS AUPRES DES ETS DE CREDIT -OPERATIONS AFFÉRENTES À L'EMPRUNT</t>
  </si>
  <si>
    <t>16441</t>
  </si>
  <si>
    <t>EMPRUNTS AUPRES DES ETS DE CREDIT -EMPRUNTS EN EUROS</t>
  </si>
  <si>
    <t>1641</t>
  </si>
  <si>
    <t>AUTRES EMPRUNTS OBLIGATAIRES</t>
  </si>
  <si>
    <t>16318</t>
  </si>
  <si>
    <t>EMPRUNTS OBLIGATAIRES REMBOURSABLES IN FINE</t>
  </si>
  <si>
    <t>16311</t>
  </si>
  <si>
    <t>TOTAL</t>
  </si>
  <si>
    <t>réalisations</t>
  </si>
  <si>
    <t>emploi</t>
  </si>
  <si>
    <t>(BP+DM+RAR N-1)</t>
  </si>
  <si>
    <t>Crédits sans</t>
  </si>
  <si>
    <t>Restes à réaliser</t>
  </si>
  <si>
    <t>Crédits votés</t>
  </si>
  <si>
    <t>Sur l'exercice</t>
  </si>
  <si>
    <t>A 2</t>
  </si>
  <si>
    <t>DEPENSES</t>
  </si>
  <si>
    <t>023</t>
  </si>
  <si>
    <t>OPERATIONS D'ORDRE DE SECTION A SECTION</t>
  </si>
  <si>
    <t>67</t>
  </si>
  <si>
    <t>66</t>
  </si>
  <si>
    <t>65</t>
  </si>
  <si>
    <t>012</t>
  </si>
  <si>
    <t>011</t>
  </si>
  <si>
    <t>(1)</t>
  </si>
  <si>
    <t>455104</t>
  </si>
  <si>
    <t>27</t>
  </si>
  <si>
    <t>26</t>
  </si>
  <si>
    <t>23</t>
  </si>
  <si>
    <t>21</t>
  </si>
  <si>
    <t>204</t>
  </si>
  <si>
    <t>20</t>
  </si>
  <si>
    <t>FONCTIONNEMENT</t>
  </si>
  <si>
    <t>INVESTISSEMENT</t>
  </si>
  <si>
    <t>Crédits ouverts</t>
  </si>
  <si>
    <t>PRODUITS EXCEPTIONNELS DIVERS</t>
  </si>
  <si>
    <t>7788</t>
  </si>
  <si>
    <t>LOCATIONS DIVERSES (AUTRES QU'IMMEUBLES)</t>
  </si>
  <si>
    <t>7083</t>
  </si>
  <si>
    <t>REVENUS DES IMMEUBLES</t>
  </si>
  <si>
    <t>752</t>
  </si>
  <si>
    <t>AUTRES PRODUITS EXCEPTIONNELS SUR OPERATIONS DE GESTION</t>
  </si>
  <si>
    <t>7718</t>
  </si>
  <si>
    <t>AUTRES PRODUITS DIVERS DE GESTION COURANTE</t>
  </si>
  <si>
    <t>7588</t>
  </si>
  <si>
    <t>AUTRES FONDS EUROPEENS</t>
  </si>
  <si>
    <t>74778</t>
  </si>
  <si>
    <t>EMPLOIS D'AVENIR - PARTICIPATIONS - ETAT</t>
  </si>
  <si>
    <t>74712</t>
  </si>
  <si>
    <t>REGIONS - DOTATIONS ET PARTICIPATIONS</t>
  </si>
  <si>
    <t>7472</t>
  </si>
  <si>
    <t>AUTRES ATTRIBUTIONS DE PEREQUATION ET DE COMPENSATION</t>
  </si>
  <si>
    <t>74838</t>
  </si>
  <si>
    <t>FEDER - FONDS EUROPEENS - DOTATIONS ET  PARTICIPATIONS</t>
  </si>
  <si>
    <t>74772</t>
  </si>
  <si>
    <t>AUTRES ORGANISMES</t>
  </si>
  <si>
    <t>7478</t>
  </si>
  <si>
    <t>REGIES DOTEES DE LA PERSONNALITE MORALE</t>
  </si>
  <si>
    <t>75862</t>
  </si>
  <si>
    <t>DEPARTEMENTS - DOTATIONS ET PARTICIPATIONS</t>
  </si>
  <si>
    <t>7473</t>
  </si>
  <si>
    <t>AUTRES  - PARTICIPATIONS ETAT</t>
  </si>
  <si>
    <t>74718</t>
  </si>
  <si>
    <t>FONDS SOCIAL EUROPEEN - DOTATIONS ET  PARTICIPATIONS</t>
  </si>
  <si>
    <t>74771</t>
  </si>
  <si>
    <t>AUTRES REDEVANCES ET DROITS</t>
  </si>
  <si>
    <t>7068</t>
  </si>
  <si>
    <t>DEDITS ET PENALITES PERCUS</t>
  </si>
  <si>
    <t>7711</t>
  </si>
  <si>
    <t>REDEVANCE D'OCCUPATION DU DOMAINE PUBLIC REGIONAL</t>
  </si>
  <si>
    <t>70323</t>
  </si>
  <si>
    <t>REMBOURSEMENTS SUR AUTRES CHARGES SOCIALES</t>
  </si>
  <si>
    <t>6479</t>
  </si>
  <si>
    <t>AUTRES ATRIBUTIONS ET PARTICIPATIONS</t>
  </si>
  <si>
    <t>74888</t>
  </si>
  <si>
    <t>COMMUNES ET STRUCTURES INTERCOMMUNALES - DOTATIONS ET  PARTICIPATIONS</t>
  </si>
  <si>
    <t>7474</t>
  </si>
  <si>
    <t>REMBOURSEMENTS SUR REMUNERATIONS DU PERSONNEL</t>
  </si>
  <si>
    <t>6419</t>
  </si>
  <si>
    <t>PRODUITS DE PARTICIPATIONS</t>
  </si>
  <si>
    <t>761</t>
  </si>
  <si>
    <t>PARTICIPATION DES FAMILLES AU TITRE RESTAURATION ET DE L'HEBERGEMENT SCOLAIRES</t>
  </si>
  <si>
    <t>74881</t>
  </si>
  <si>
    <t>REMBOURSEMENTS SUR CHARGES DE SECURITE SOCIALE ET DE PREVOYANCE</t>
  </si>
  <si>
    <t>6459</t>
  </si>
  <si>
    <t>MAINTENANCE</t>
  </si>
  <si>
    <t>6156</t>
  </si>
  <si>
    <t>REMUNERATION D'INTERMEDIAIRES ET HONORAIRES -DIVERS</t>
  </si>
  <si>
    <t>6228</t>
  </si>
  <si>
    <t>PUB, PUBLICATIONS, RELATIONS PUBLIQUES - CATALOGUES, IMPRIMES ET PUBLICATIONS</t>
  </si>
  <si>
    <t>6236</t>
  </si>
  <si>
    <t>STAGIAIRES DE LA FORMATION PROFESSIONNELLE -  COTISATIONS SOCIALES</t>
  </si>
  <si>
    <t>65112</t>
  </si>
  <si>
    <t>SUBVENTIONS DE FONCTIONNEMENT AUX COMMUNES &amp; STRUCTURES INTERCOMMUNALES</t>
  </si>
  <si>
    <t>65734</t>
  </si>
  <si>
    <t>INDEMN ET FRAIS FORM DES ELUS REG -COTISATIONS DE RETRAITE</t>
  </si>
  <si>
    <t>6533</t>
  </si>
  <si>
    <t>AUTRES IMPOTS TAXES ET VERSEMENTS ASSIMILES (AUTRES ORGANISMES)</t>
  </si>
  <si>
    <t>637</t>
  </si>
  <si>
    <t>AUTRES CHARGES EXCEPTIONNELLES SUR OPERATIONS DE GESTION</t>
  </si>
  <si>
    <t>6718</t>
  </si>
  <si>
    <t>SUPPL FAMILIAL DE TRAITEMENT ET INDEMNITE DE RESIDENCE</t>
  </si>
  <si>
    <t>64132</t>
  </si>
  <si>
    <t>AUTRES CHARGES SOCIALES DIVERSES</t>
  </si>
  <si>
    <t>6478</t>
  </si>
  <si>
    <t>SUBVENTIONS DE FONCTIONNEMENT AUX ORGANISMES PUBLICS DIVERS</t>
  </si>
  <si>
    <t>65738</t>
  </si>
  <si>
    <t>PRIMES D ASSURANCES</t>
  </si>
  <si>
    <t>616</t>
  </si>
  <si>
    <t>INDEMN ET FRAIS FORM DES ELUS REG -FRAIS DE MISSIONS ET DE DEPLACEMENT</t>
  </si>
  <si>
    <t>6532</t>
  </si>
  <si>
    <t>DIVERS - FRAIS DE NETTOYAGE DES LOCAUX</t>
  </si>
  <si>
    <t>6283</t>
  </si>
  <si>
    <t>FRAIS DE COLLOQUES ET SEMINAIRES</t>
  </si>
  <si>
    <t>6185</t>
  </si>
  <si>
    <t>STAGIAIRES DE LA FORMATION PROFESSIONNELLE - REMBOURSEMENT CNASEA</t>
  </si>
  <si>
    <t>65113</t>
  </si>
  <si>
    <t>ENTRETIEN ET REPARATIONS SUR TERRAINS</t>
  </si>
  <si>
    <t>61521</t>
  </si>
  <si>
    <t>SUBVENTIONS DE FONCTIONNEMENT AUX PERSONNES DE DROIT PRIVÉ</t>
  </si>
  <si>
    <t>6574</t>
  </si>
  <si>
    <t>SUBVENTIONS DE FONCTIONNEMENT AUX DEPARTEMENTS</t>
  </si>
  <si>
    <t>65733</t>
  </si>
  <si>
    <t>PRIMES D ASSURANCES MULTIRISQUES</t>
  </si>
  <si>
    <t>6161</t>
  </si>
  <si>
    <t>CONCOURS DIVERS (COTISATIONS)</t>
  </si>
  <si>
    <t>6281</t>
  </si>
  <si>
    <t>ETUDES ET RECHERCHES</t>
  </si>
  <si>
    <t>617</t>
  </si>
  <si>
    <t>AIDES A LA PERSONNE - BOURSES</t>
  </si>
  <si>
    <t>6513</t>
  </si>
  <si>
    <t>CHARGES EXCEPTIONNELLES - SECOURS ET DOTS</t>
  </si>
  <si>
    <t>6713</t>
  </si>
  <si>
    <t>AUTRES CONTRIBUTIONS OBLIGATOIRES</t>
  </si>
  <si>
    <t>6558</t>
  </si>
  <si>
    <t>PERS TITULAIRE - AUTRES INDEMNITES</t>
  </si>
  <si>
    <t>64118</t>
  </si>
  <si>
    <t>AUTRES FRAIS DIVERS</t>
  </si>
  <si>
    <t>6188</t>
  </si>
  <si>
    <t>PERSONNEL NON TITULAIRE - PRIMES ET AUTRES INDEMNITES</t>
  </si>
  <si>
    <t>64138</t>
  </si>
  <si>
    <t>SUBVENTIONS DE FONCTIONNEMENT A L'ETAT</t>
  </si>
  <si>
    <t>65731</t>
  </si>
  <si>
    <t>DOTATION DE FONCTIONNEMENT DES LYCEES - ETABLISSEMENTS PUBLICS</t>
  </si>
  <si>
    <t>65511</t>
  </si>
  <si>
    <t>AUTRES PARTICIPATIONS</t>
  </si>
  <si>
    <t>6568</t>
  </si>
  <si>
    <t>FOURNITURES D'ENTRETIEN</t>
  </si>
  <si>
    <t>60631</t>
  </si>
  <si>
    <t>AUTRES CHARGES DE PERSONNEL</t>
  </si>
  <si>
    <t>6488</t>
  </si>
  <si>
    <t>CONTRATS DE PRESTATIONS DE SERVICES</t>
  </si>
  <si>
    <t>611</t>
  </si>
  <si>
    <t>FOURNITURES NON STOCKABLES - ENERGIE ET ELECTRICITE</t>
  </si>
  <si>
    <t>60612</t>
  </si>
  <si>
    <t>PUBLICITES, PUBLICATIONS, RELATIONS PUBLIQUES - FETES ET CEREMONIES</t>
  </si>
  <si>
    <t>6232</t>
  </si>
  <si>
    <t>TAXES FONCIERES</t>
  </si>
  <si>
    <t>63512</t>
  </si>
  <si>
    <t>COTISATIONS VERSEES AU FNAL</t>
  </si>
  <si>
    <t>6332</t>
  </si>
  <si>
    <t>CHARGES DE SEC SOCIALE ET DE PREVOYANCE -  VERSEMENT AU F.N.C. DU SUPPL FAMILIAL</t>
  </si>
  <si>
    <t>6456</t>
  </si>
  <si>
    <t>HONORAIRES</t>
  </si>
  <si>
    <t>6226</t>
  </si>
  <si>
    <t>SUBVENTIONS DE FONCTIONNEMENT AUX ORGANISMES PUBLICS SPIC</t>
  </si>
  <si>
    <t>65736</t>
  </si>
  <si>
    <t>AUTRES CHARGES SOCIALES - ALLOCATIONS DE CHOMAGE</t>
  </si>
  <si>
    <t>6473</t>
  </si>
  <si>
    <t>ENTRETIEN ET REPARATIONS BATIMENTS PUBLICS</t>
  </si>
  <si>
    <t>615221</t>
  </si>
  <si>
    <t>REMBOURSEMENT DE FRAIS A DES TIERS</t>
  </si>
  <si>
    <t>62878</t>
  </si>
  <si>
    <t>AUTRES IMPOTS LOCAUX</t>
  </si>
  <si>
    <t>63513</t>
  </si>
  <si>
    <t>CHARGES DE SECURITE SOCIALE ET DE PREVOYANCE - COTISATIONS A L'U.R.S.S.A.F.</t>
  </si>
  <si>
    <t>6451</t>
  </si>
  <si>
    <t>VOYAGES, DEPLACEMENTS ET MISSIONS</t>
  </si>
  <si>
    <t>6251</t>
  </si>
  <si>
    <t>TRANSPORTS DE PERSONNES EXTERIEURES A LA COLLECTIVITE</t>
  </si>
  <si>
    <t>6245</t>
  </si>
  <si>
    <t>PARTICIPATIONS AUX ORGANISMES DE REGROUPEMENT (SYNDICATS MIXTES ET ENTENTES)</t>
  </si>
  <si>
    <t>6561</t>
  </si>
  <si>
    <t>ENTRETIEN ET REPARATIONS AUTRES BIENS MOBILIERS</t>
  </si>
  <si>
    <t>61558</t>
  </si>
  <si>
    <t>AUTRES CHARGES SOCIALES - MEDECINE DU TRAVAIL, PHARMACIE</t>
  </si>
  <si>
    <t>6475</t>
  </si>
  <si>
    <t>FOURNITURES DE PETIT EQUIPEMENT</t>
  </si>
  <si>
    <t>60632</t>
  </si>
  <si>
    <t>AUTRES MATIERES ET FOURNITURES</t>
  </si>
  <si>
    <t>6068</t>
  </si>
  <si>
    <t>PUBLICITE, PUBLICATIONS, RELATIONS PUBLIQUES - DIVERS</t>
  </si>
  <si>
    <t>6238</t>
  </si>
  <si>
    <t>FRAIS DE TELECOMMUNICATIONS</t>
  </si>
  <si>
    <t>6262</t>
  </si>
  <si>
    <t>AIDES A LA PERSONNE - AUTRES</t>
  </si>
  <si>
    <t>6518</t>
  </si>
  <si>
    <t>COTISATIONS AU CNFPT ET AU CDG</t>
  </si>
  <si>
    <t>6336</t>
  </si>
  <si>
    <t>TRANSPORTS COLLECTIFS DU PERSONNEL</t>
  </si>
  <si>
    <t>6247</t>
  </si>
  <si>
    <t>PUBLICITES, PUBLICATIONS, RELATIONS PUBLIQUES - ANNONCES ET INSERTIONS</t>
  </si>
  <si>
    <t>6231</t>
  </si>
  <si>
    <t>EMPLOI D'INSERTION - EMPLOIS D'AVENIR</t>
  </si>
  <si>
    <t>64162</t>
  </si>
  <si>
    <t>PRIMES D ASSURANCES - AUTRES</t>
  </si>
  <si>
    <t>6168</t>
  </si>
  <si>
    <t>SERVICES BANCAIRES ET ASSIMILES</t>
  </si>
  <si>
    <t>627</t>
  </si>
  <si>
    <t>PERS TITULAIRE - SUPPLEMENT FAMILIAL DE TRAITEMENT ET INDEMNITE DE RESIDENCE</t>
  </si>
  <si>
    <t>64112</t>
  </si>
  <si>
    <t>FOURNITURES NON STOCKABLES - EAU ET ASSAINISSSEMENT</t>
  </si>
  <si>
    <t>60611</t>
  </si>
  <si>
    <t>AIDES A LA PERSONNE - PRIX</t>
  </si>
  <si>
    <t>6514</t>
  </si>
  <si>
    <t>CHARGES DE SEC SOCIALE ET DE PREVOYANCE - COTISATIONS AUX CAISSES DE RETRAITES</t>
  </si>
  <si>
    <t>6453</t>
  </si>
  <si>
    <t>PERSONNEL TITULAIRE - TRAITEMENT</t>
  </si>
  <si>
    <t>64111</t>
  </si>
  <si>
    <t>CHARGES LOCATIVES ET DE COPROPRIETE</t>
  </si>
  <si>
    <t>614</t>
  </si>
  <si>
    <t>AUTRES FOURNITURES NON STOCKEES</t>
  </si>
  <si>
    <t>60628</t>
  </si>
  <si>
    <t>SUBVENTIONS DE FONCTIONNEMENT AUTRES GROUPEMENTS DE COLLECTIVITES ET EPL</t>
  </si>
  <si>
    <t>65735</t>
  </si>
  <si>
    <t>ACHATS DE PRESTATIONS DE SERVICES</t>
  </si>
  <si>
    <t>6042</t>
  </si>
  <si>
    <t>FRAIS D'AFFRANCHISSEMENT</t>
  </si>
  <si>
    <t>6261</t>
  </si>
  <si>
    <t>FRAIS DE FORMATION</t>
  </si>
  <si>
    <t>6184</t>
  </si>
  <si>
    <t>PUBLICITES, PUBLICATIONS, RELATIONS PUBLIQUES - RECEPTIONS</t>
  </si>
  <si>
    <t>6234</t>
  </si>
  <si>
    <t>DOTATION DE FONCTIONNEMENT DES LYCEES - ETABLISSEMENTS PRIVES</t>
  </si>
  <si>
    <t>65512</t>
  </si>
  <si>
    <t>PUBLICITES, PUBLICATIONS, RELATIONS PUBLIQUES - FOIRES ET EXPOSITIONS</t>
  </si>
  <si>
    <t>6233</t>
  </si>
  <si>
    <t>STAGIAIRES DE LA FORMATION PROFESSIONNELLE - REMUNERATIONS</t>
  </si>
  <si>
    <t>65111</t>
  </si>
  <si>
    <t>DIVERS - AUTRES</t>
  </si>
  <si>
    <t>6288</t>
  </si>
  <si>
    <t>INDEMN ET FRAIS FORMATION DES ELUS REGIONAUX - INDEMNITES DE FONCTION</t>
  </si>
  <si>
    <t>6531</t>
  </si>
  <si>
    <t>INDEMNITES AU COMPTABLE ET AUX REGISSEURS</t>
  </si>
  <si>
    <t>6225</t>
  </si>
  <si>
    <t>LIVRES DISQUES CASSETTES (BIBLIOTHEQUE &amp; MEDIATHEQUE)</t>
  </si>
  <si>
    <t>6065</t>
  </si>
  <si>
    <t>INDEMNITES DE PRESENCE AUTRES ORGANISMES</t>
  </si>
  <si>
    <t>6528</t>
  </si>
  <si>
    <t>LOCATIONS IMMOBILIERES</t>
  </si>
  <si>
    <t>6132</t>
  </si>
  <si>
    <t>EMPLOIS D'INSERTION - AUTRES EMPLOIS AIDES</t>
  </si>
  <si>
    <t>64168</t>
  </si>
  <si>
    <t>MATERIEL ROULANT</t>
  </si>
  <si>
    <t>61351</t>
  </si>
  <si>
    <t>FORMATION DES ELUS REGIONAUX</t>
  </si>
  <si>
    <t>6535</t>
  </si>
  <si>
    <t>DOCUMENTATION GENERALE ET TECHNIQUE</t>
  </si>
  <si>
    <t>6182</t>
  </si>
  <si>
    <t>AUTRE PERSONNEL EXTERIEUR</t>
  </si>
  <si>
    <t>6218</t>
  </si>
  <si>
    <t>ENTRETIEN ET REPARATIONS VOIES ET RESEAUX</t>
  </si>
  <si>
    <t>61523</t>
  </si>
  <si>
    <t>CREDIT BAIL MOBILIER - MATERIEL ROULANT</t>
  </si>
  <si>
    <t>61221</t>
  </si>
  <si>
    <t>IMPOTS, TAXES ET VERSEMENTS ASSIMILES SUR REMUN -  VERSEMENT DE TRANSPORT</t>
  </si>
  <si>
    <t>6331</t>
  </si>
  <si>
    <t>SUBVENTIONS DE FONCTIONNEMENT SNCF</t>
  </si>
  <si>
    <t>65737</t>
  </si>
  <si>
    <t>PERSONNEL NON TITULAIRE - REMUNERATION</t>
  </si>
  <si>
    <t>64131</t>
  </si>
  <si>
    <t>FRAIS D'ACTE ET DE CONTENTIEUX</t>
  </si>
  <si>
    <t>6227</t>
  </si>
  <si>
    <t>FOURNITURES NON STOCKEES - ALIMENTATION</t>
  </si>
  <si>
    <t>60623</t>
  </si>
  <si>
    <t>LOCATIONS MOBILIERES - AUTRES</t>
  </si>
  <si>
    <t>61358</t>
  </si>
  <si>
    <t>REMUNERATION DES APPRENTIS</t>
  </si>
  <si>
    <t>6417</t>
  </si>
  <si>
    <t>ENTRETIEN ET REPARATIONS AUTRES BATIMENTS</t>
  </si>
  <si>
    <t>615228</t>
  </si>
  <si>
    <t>FOURNITURES NON STOCKEES - CARBURANTS</t>
  </si>
  <si>
    <t>60622</t>
  </si>
  <si>
    <t>CHARGES EXCEPTIONNELLES POUR AMENDES FISCALES ET PENALES</t>
  </si>
  <si>
    <t>6712</t>
  </si>
  <si>
    <t>HABILLEMENT ET VETEMENTS DE TRAVAIL</t>
  </si>
  <si>
    <t>60636</t>
  </si>
  <si>
    <t>DIVERS - FRAIS DE GARDIENNAGE</t>
  </si>
  <si>
    <t>6282</t>
  </si>
  <si>
    <t>AUTRES SUBVENTIONS EXCEPTIONNELLES</t>
  </si>
  <si>
    <t>6748</t>
  </si>
  <si>
    <t>FRAIS DE DEMENAGEMENT</t>
  </si>
  <si>
    <t>6255</t>
  </si>
  <si>
    <t>PARTICIPATIONS AUX ORGANISMES DE TRANSPORT - SNCF</t>
  </si>
  <si>
    <t>65641</t>
  </si>
  <si>
    <t>TAXES ET IMPOTS SUR LES VEHICULES</t>
  </si>
  <si>
    <t>6355</t>
  </si>
  <si>
    <t>PRIME EMPLOYEURS APPRENTIS</t>
  </si>
  <si>
    <t>6552</t>
  </si>
  <si>
    <t>INDEMN &amp;FRAIS FORM ELUS REG -COTISATIONS DE SECURITE SOCIALE - PART PATRONALE</t>
  </si>
  <si>
    <t>6534</t>
  </si>
  <si>
    <t>FOURNITURES ADMINISTRATIVES</t>
  </si>
  <si>
    <t>6064</t>
  </si>
  <si>
    <t>ENTRETIEN ET REPARATIONS MATERIEL ROULANT</t>
  </si>
  <si>
    <t>61551</t>
  </si>
  <si>
    <t>ACHATS DE MARCHANDISES</t>
  </si>
  <si>
    <t>607</t>
  </si>
  <si>
    <t>PARTICIPATIONS AU TITRE DE LA COOPERATION DECENTRALISEE</t>
  </si>
  <si>
    <t>6562</t>
  </si>
  <si>
    <t>TRANSPORTS DE BIENS</t>
  </si>
  <si>
    <t>6241</t>
  </si>
  <si>
    <t>PERSONNEL NON TITULAIRE - INDEMNITES LIEES A LA PERTE D'EMPLOI</t>
  </si>
  <si>
    <t>64136</t>
  </si>
  <si>
    <t>LIBELLE</t>
  </si>
  <si>
    <t>455284</t>
  </si>
  <si>
    <t>455213</t>
  </si>
  <si>
    <t>455204</t>
  </si>
  <si>
    <t>AVANCES VERSEES SUR COMMANDES D'IMMOBILISATIONS CORPORELLES</t>
  </si>
  <si>
    <t>238</t>
  </si>
  <si>
    <t>IMMOBILISATIONS EN COURS - CONSTRUCTIONS</t>
  </si>
  <si>
    <t>2313</t>
  </si>
  <si>
    <t>AUTRES IMMO CORPORELLES - MATERIEL DE TRANSPORT FERROVIAIRE</t>
  </si>
  <si>
    <t>21821</t>
  </si>
  <si>
    <t>CONSTRUCTIONS - BATIMENTS SCOLAIRES</t>
  </si>
  <si>
    <t>21312</t>
  </si>
  <si>
    <t>SUBV AUX ETS SCOLAIRES PUBLICS POUR LEURS DEPENSES  D'EQUIP- BAT INSTALLATIONS</t>
  </si>
  <si>
    <t>20432</t>
  </si>
  <si>
    <t>SUB AUX ETS SCOLAIRES PUBLICS DEPENSES EQUIP BIENS MOBILIERS MATERIEL ET ETUDES</t>
  </si>
  <si>
    <t>20431</t>
  </si>
  <si>
    <t>SUBVENTIONS D'EQUIPEMENT AUX PERS DE DROITS PRIVES -  BATIMENTS INSTALLATIONS</t>
  </si>
  <si>
    <t>20422</t>
  </si>
  <si>
    <t>SUBVENTIONS D'EQUIPEMENTS VERSEES - BIENS MOBILIERS MATERIEL ET ETUDES</t>
  </si>
  <si>
    <t>20421</t>
  </si>
  <si>
    <t>SUBVENTIONS D'EQUIPEMENT VERSEES - BATIMENTS ET INSTALLATIONS</t>
  </si>
  <si>
    <t>204182</t>
  </si>
  <si>
    <t>2041722</t>
  </si>
  <si>
    <t>SUBVENTIONS D'EQUIPEMENT VERSEES - BIENS MOBILIERS, MATERIEL ET ETUDES</t>
  </si>
  <si>
    <t>2041721</t>
  </si>
  <si>
    <t>204152</t>
  </si>
  <si>
    <t>204142</t>
  </si>
  <si>
    <t>IMMOBILISATIONS INCORPORELLES - FRAIS D'ETUDES</t>
  </si>
  <si>
    <t>2031</t>
  </si>
  <si>
    <t>DEPOTS ET CAUTIONNEMENTS RECUS</t>
  </si>
  <si>
    <t>165</t>
  </si>
  <si>
    <t>FONDS AFFECTES A L'EQUIP TRANSFERABLES - DOTATION REGIONALE D'EQUIP SCOLAIRE</t>
  </si>
  <si>
    <t>1332</t>
  </si>
  <si>
    <t>AUTRES SUBVENTIONS D'EQUIPEMENT NON TRANSFERABLES</t>
  </si>
  <si>
    <t>1328</t>
  </si>
  <si>
    <t>SUBVENTIONS D'EQUIPEMENT NON TRANSFERABLES - AUTRES</t>
  </si>
  <si>
    <t>13278</t>
  </si>
  <si>
    <t>SUBVENTIONS D'EQUIPEMENT NON TRANSFERABLES - FEDER</t>
  </si>
  <si>
    <t>13272</t>
  </si>
  <si>
    <t>SUBVENTIONS D'EQUIPEMENT TRANSFERABLES AUTRES</t>
  </si>
  <si>
    <t>13178</t>
  </si>
  <si>
    <t>SUBVENTIONS D'EQUIPEMENT TRANSFERABLES FEDER</t>
  </si>
  <si>
    <t>13172</t>
  </si>
  <si>
    <t>SUBVENTIONS D'EQUIPEMENT TRANSFERABLES - COMMUNES &amp; STRUCTURES INTERCOMMUNALES</t>
  </si>
  <si>
    <t>1314</t>
  </si>
  <si>
    <t>SUBVENTIONS D'EQUIPEMENT TRANSFERABLES - ETAT ET ETABLISSEMENTS NATIONAUX</t>
  </si>
  <si>
    <t>1311</t>
  </si>
  <si>
    <t>SUBVENTIONS D' EQUIPEMENT VERSEES AUX TIERS (FONDS EUROPEENS)</t>
  </si>
  <si>
    <t>2045</t>
  </si>
  <si>
    <t>SUBVENTION D'EQUIPEMENT AUX PERS DE DROIT PRIVE - PROJETS INFRA INTERET NATIONAL</t>
  </si>
  <si>
    <t>20423</t>
  </si>
  <si>
    <t>SUBVENTIONS D'EQUIPEMENT AUX PERSONNES DE DROIT PRIVE</t>
  </si>
  <si>
    <t>2042</t>
  </si>
  <si>
    <t>SUBVENTIONS D'EQUIPEMENT VERSEES - BIENS MOBILIERS, MATERIELS ET ETUDES</t>
  </si>
  <si>
    <t>204181</t>
  </si>
  <si>
    <t>SUBVENTIONS D'EQUIPEMENT VERSEES - ORGANISMES PUBLICS DIVERS</t>
  </si>
  <si>
    <t>20418</t>
  </si>
  <si>
    <t>SUBVENTIONS D'EQUIPEMENT VERSEES - PROJETS INFRASTRUCTURES D'INTERET NATIONAL</t>
  </si>
  <si>
    <t>2041723</t>
  </si>
  <si>
    <t>2041712</t>
  </si>
  <si>
    <t>2041711</t>
  </si>
  <si>
    <t>SUBVENTIONS D'EQUIPEMENT VERSEES - PROJETS D'INFRASTRUCTURES D'INTERET NATIONAL</t>
  </si>
  <si>
    <t>204153</t>
  </si>
  <si>
    <t>204151</t>
  </si>
  <si>
    <t>204141</t>
  </si>
  <si>
    <t>SUBVENTIONS D'EQUIPEMENT VERSEES DEPARTEMENT - BATIMENTS ET INSTALLATIONS</t>
  </si>
  <si>
    <t>204132</t>
  </si>
  <si>
    <t>SUBV D'EQUIPEMENT VERSEES - DEPARTEMENT - BIENS MOBILIERS, MATERIEL ET ETUDES</t>
  </si>
  <si>
    <t>204131</t>
  </si>
  <si>
    <t>204113</t>
  </si>
  <si>
    <t>SUBVENTIONS D'EQUIPEMENT VERSEES -BATIMENTS ET INSTALLATIONS</t>
  </si>
  <si>
    <t>204112</t>
  </si>
  <si>
    <t>AVANCES VERSES SUR COMMANDES D' IMMOBILISATIONS INCORPORELLES</t>
  </si>
  <si>
    <t>237</t>
  </si>
  <si>
    <t>IMMOBILISATIONS EN COURS - AUTRES IMMOBILISATIONS CORPORELLES</t>
  </si>
  <si>
    <t>2318</t>
  </si>
  <si>
    <t>IMMOBILISATIONS EN COURS - INSTALLATIONS, MATERIEL ET OUTILLAGE TECHNIQUES</t>
  </si>
  <si>
    <t>2315</t>
  </si>
  <si>
    <t>AUTRES IMMOBILISATIONS CORPORELLES</t>
  </si>
  <si>
    <t>2188</t>
  </si>
  <si>
    <t>2185</t>
  </si>
  <si>
    <t>AUTRES IMMOBILISATIONS CORPORELLES- AUTRES MATERIELS DE BUREAU ET MOBILIERS</t>
  </si>
  <si>
    <t>21848</t>
  </si>
  <si>
    <t>AUTRES IMMOBILISATIONS CORPORELLES- MATERIEL DE BUREAU ET MOBILIER SCOLAIRES</t>
  </si>
  <si>
    <t>21841</t>
  </si>
  <si>
    <t>21838</t>
  </si>
  <si>
    <t>21831</t>
  </si>
  <si>
    <t>AUTRES IMMO CORPORELLES - AUTRES MATERIELS DE TRANSPORT</t>
  </si>
  <si>
    <t>21828</t>
  </si>
  <si>
    <t>AUTRES IMMOBILISATIONS CORPORELLES  - INSTAL GENERALE, AGENC/AMENAG  DIVERS</t>
  </si>
  <si>
    <t>2181</t>
  </si>
  <si>
    <t>MATERIEL ET OUTILLAGE TECHNIQUES - AUTRE MATERIEL TECHNIQUE</t>
  </si>
  <si>
    <t>21578</t>
  </si>
  <si>
    <t>INSTALLATIONS, MATERIEL ET OUTILLAGE TECHNIQUES - MATERIEL TECHNIQUE SCOLAIRE</t>
  </si>
  <si>
    <t>21572</t>
  </si>
  <si>
    <t>MATERIEL ET OUTILLAGE TECHNIQUE - MATERIEL FERROVIAIRE</t>
  </si>
  <si>
    <t>21571</t>
  </si>
  <si>
    <t>INSTALLATIONS, MATERIEL ET OUTILLAGE TECHNIQUES - INSTALLATIONS DE VOIRIE</t>
  </si>
  <si>
    <t>2152</t>
  </si>
  <si>
    <t>INSTALLATIONS GENERALES AGENCEMENTS, AMENAGTS  CONSTRUCTIONS - BATIMENTS PUBLICS</t>
  </si>
  <si>
    <t>21351</t>
  </si>
  <si>
    <t>CONSTRUCTIONS - BATIMENTS PRIVES</t>
  </si>
  <si>
    <t>2132</t>
  </si>
  <si>
    <t>CONSTRUCTIONS - BATIMENTS ADMINISTRATIFS</t>
  </si>
  <si>
    <t>21311</t>
  </si>
  <si>
    <t>IMMOBILISATIONS CORPORELLES -TERRAINS BATIS</t>
  </si>
  <si>
    <t>2115</t>
  </si>
  <si>
    <t>IMMOBILISATIONS CORPORELLES - TERRAINS NUS</t>
  </si>
  <si>
    <t>2111</t>
  </si>
  <si>
    <t>CONCESSIONS ET DROITS SIMILAIRES</t>
  </si>
  <si>
    <t>2051</t>
  </si>
  <si>
    <t>IMMOBILISATIONS INCORPORELLES - FRAIS D'INSERTION</t>
  </si>
  <si>
    <t>2033</t>
  </si>
  <si>
    <t>A 4</t>
  </si>
  <si>
    <t>A 3</t>
  </si>
  <si>
    <t>REMBOURSEMENTS SUR FRAIS DE FONCTIONNEMENT DES GROUPES D'ELUS</t>
  </si>
  <si>
    <t>65869</t>
  </si>
  <si>
    <t>DOTATION FORFAITAIRE DGF</t>
  </si>
  <si>
    <t>7411</t>
  </si>
  <si>
    <t>FRAIS DE GESTION</t>
  </si>
  <si>
    <t>73841</t>
  </si>
  <si>
    <t>DOTATION GENERALE DE DECENTRALISATION DGD</t>
  </si>
  <si>
    <t>7461</t>
  </si>
  <si>
    <t>TICPE 2e PART-MODULATION GRENELLE(TAXE INTERIEURE CONSO PRODUITS ENERGETIQUES)</t>
  </si>
  <si>
    <t>7322</t>
  </si>
  <si>
    <t>QUOTE PART DES SUBVENTIONS D INVESTISSEMENT TRANSFEREES AU COMPTE DE RESULTAT</t>
  </si>
  <si>
    <t>777</t>
  </si>
  <si>
    <t>ATTRIBUTION DE COMPENSATION CVAE</t>
  </si>
  <si>
    <t>73123</t>
  </si>
  <si>
    <t>RECOUVREMENT SUR CREANCES ADMISES EN NON VALEUR</t>
  </si>
  <si>
    <t>7714</t>
  </si>
  <si>
    <t>ETAT - COMPENSATION AU TITRE DE LA CONTRIB ECONOMIQUE TERRITORIALE (CVAE ET CFE)</t>
  </si>
  <si>
    <t>74833</t>
  </si>
  <si>
    <t>AUTRES PRODUITS FINANCIERS</t>
  </si>
  <si>
    <t>7688</t>
  </si>
  <si>
    <t>REPRISES SUR  DEPRECIATIONS DES ACTIFS CIRCULANTS</t>
  </si>
  <si>
    <t>7817</t>
  </si>
  <si>
    <t>DOTATION POUR TRANSFERT DE COMPENS D'EXONERATIONS  DE FISCALITE DIRECTE LOCALE</t>
  </si>
  <si>
    <t>74835</t>
  </si>
  <si>
    <t>FCTVA</t>
  </si>
  <si>
    <t>744</t>
  </si>
  <si>
    <t>DCRTP</t>
  </si>
  <si>
    <t>74832</t>
  </si>
  <si>
    <t>TICPE PRIMES EMPLOYEURS APPRENTIS</t>
  </si>
  <si>
    <t>7385</t>
  </si>
  <si>
    <t>FONDS DEPEREQUATION DES RESSOURCES PERCUES PAR LA REGION</t>
  </si>
  <si>
    <t>73122</t>
  </si>
  <si>
    <t>TAXE D'APPRENTISSAGE</t>
  </si>
  <si>
    <t>73821</t>
  </si>
  <si>
    <t>IFER (IMPOSITION FORFAITAIRE SUR LES ENTREPRISES DE RESEAU</t>
  </si>
  <si>
    <t>73114</t>
  </si>
  <si>
    <t>TAXE ADDITIONNELLE AUX DROITS DE MUTATION</t>
  </si>
  <si>
    <t>7353</t>
  </si>
  <si>
    <t>TICPE 1ère PART-MODULATION LRL(TAXE INTERIEURE CONSO PRODUITS ENERGETIQUES)</t>
  </si>
  <si>
    <t>7321</t>
  </si>
  <si>
    <t>TICPE - RESSOURCE REG IONALE DE L'APPRENTISSAGE</t>
  </si>
  <si>
    <t>73822</t>
  </si>
  <si>
    <t>CVAE (COTISATION SUR LA VALEUR AJOUTEE DES ENTREPRISES</t>
  </si>
  <si>
    <t>73112</t>
  </si>
  <si>
    <t>DIFFERENCES SUR REALISATIONS (NEGATIVES) REPRISES AU COMPTE DE RESULTAT</t>
  </si>
  <si>
    <t>7761</t>
  </si>
  <si>
    <t>NEUTRALISATION DES AMORTISSEMENTS</t>
  </si>
  <si>
    <t>7768</t>
  </si>
  <si>
    <t>AUTRES IMPOTS LOCAUX OU ASSIMILES</t>
  </si>
  <si>
    <t>7318</t>
  </si>
  <si>
    <t>PRODUITS DES CESSIONS D'IMMOBILISATIONS</t>
  </si>
  <si>
    <t>775</t>
  </si>
  <si>
    <t>TICPE FPA</t>
  </si>
  <si>
    <t>73842</t>
  </si>
  <si>
    <t>FNGIR</t>
  </si>
  <si>
    <t>73121</t>
  </si>
  <si>
    <t>MANDATS ANNULES (SUR EXERC ANTERIEURS) OU ATTEINTS PAR LA DECHEANCE QUADRIENNALE</t>
  </si>
  <si>
    <t>773</t>
  </si>
  <si>
    <t>TAXE SUR LES CERTIFICATS D'IMMATRICULATION DES VEHICULES</t>
  </si>
  <si>
    <t>7344</t>
  </si>
  <si>
    <t>TITRES ANNULES (SUR EXERCICES ANTERIEURS)</t>
  </si>
  <si>
    <t>673</t>
  </si>
  <si>
    <t>DOTATIONS AUX PROVISIONS POUR DEPRECIATION DES ELEMENTS FINANCIERS</t>
  </si>
  <si>
    <t>6866</t>
  </si>
  <si>
    <t>PERTES SUR CREANCES IRRECOUVRABLES - CREANCES ETEINTES</t>
  </si>
  <si>
    <t>6542</t>
  </si>
  <si>
    <t>Attribution de compensation de CVAE</t>
  </si>
  <si>
    <t>73913</t>
  </si>
  <si>
    <t>DIFFERENCES SUR REALISATIONS (POSITIVES) TRANSFEREES EN INVESTISSEMENT</t>
  </si>
  <si>
    <t>6761</t>
  </si>
  <si>
    <t>INTERETS-RATTACHEMENT DES ICNE</t>
  </si>
  <si>
    <t>66112</t>
  </si>
  <si>
    <t>PERTES SUR CREANCES IRRECOUVRABLES - CREANCES ADMISES EN NON VALEUR</t>
  </si>
  <si>
    <t>6541</t>
  </si>
  <si>
    <t>DOTATIONS AUX DEPRECIATIONS DES ACTIFS CIRCULANTS</t>
  </si>
  <si>
    <t>6817</t>
  </si>
  <si>
    <t>DOTATIONS AUX AMORTISSEMENTS DES IMMOBILISATIONS INCORPORELLES ET CORPORELLES</t>
  </si>
  <si>
    <t>6811</t>
  </si>
  <si>
    <t>FRAIS DE FONCT GPES ELUS -FRAIS DE PERSONNEL</t>
  </si>
  <si>
    <t>65861</t>
  </si>
  <si>
    <t>VALEURS COMPTABLES DES IMMOBILISATIONS CEDEES</t>
  </si>
  <si>
    <t>675</t>
  </si>
  <si>
    <t>INTERETS REGLES A L'ECHEANCE</t>
  </si>
  <si>
    <t>66111</t>
  </si>
  <si>
    <t>AUTRES CHARGES FINANCIERES</t>
  </si>
  <si>
    <t>6688</t>
  </si>
  <si>
    <t>CHARGES EXCEPTIONNELLES POUR INTERETS MORATOIRES ET PENALITES SUR MARCHES</t>
  </si>
  <si>
    <t>6711</t>
  </si>
  <si>
    <t>EMPRUNTS ETS CREDITS - OP AFFERENTES A L'OPTION TIRAGE SUR LIGNE TRESORERIE</t>
  </si>
  <si>
    <t>16449</t>
  </si>
  <si>
    <t>DIFF SUR REAL D'IMMOBILISATIONS + OU - VALUES SUR CESSIONS D'IMMOBILISATIONS</t>
  </si>
  <si>
    <t>192</t>
  </si>
  <si>
    <t>IMMOBILISATIONS EN COURS -  CONSTRUCTIONS SUR SOL D'AUTRUI</t>
  </si>
  <si>
    <t>2314</t>
  </si>
  <si>
    <t>AVANCES VERSES SUR COMMANDES D 'IMMOBILISATIONS INCORPORELLES</t>
  </si>
  <si>
    <t>REFINANCEMENT DE DETTE</t>
  </si>
  <si>
    <t>166</t>
  </si>
  <si>
    <t>SUBVENTIONS D'EQUIPEMENT NON TRANSFERABLES - DEPARTEMENTS</t>
  </si>
  <si>
    <t>1323</t>
  </si>
  <si>
    <t>275</t>
  </si>
  <si>
    <t>1313</t>
  </si>
  <si>
    <t>DIFF SUR REALISATIONS D'IMMOBILISATIONS - NEUTRALISATION DES AMORTISSEMENTS</t>
  </si>
  <si>
    <t>198</t>
  </si>
  <si>
    <t>TITRES DE PARTICIPATION</t>
  </si>
  <si>
    <t>261</t>
  </si>
  <si>
    <t>TRANSFERTS DE CHARGES DE FONCTIONNEMENT</t>
  </si>
  <si>
    <t>791</t>
  </si>
  <si>
    <t>REPRISES SUR DEPRECIATIONS DES ELEMENTS FINANCIERS</t>
  </si>
  <si>
    <t>7866</t>
  </si>
  <si>
    <t>REPRISES SUR AMORTISSEMENTS DES IMMOBILISATIONS INCORPORELLES ET CORPORELLES</t>
  </si>
  <si>
    <t>7811</t>
  </si>
  <si>
    <t>TICPE 2EME PART</t>
  </si>
  <si>
    <t>7383</t>
  </si>
  <si>
    <t>TICPE (TAXE INTERIEURE DE CONSOMMATION SUR PRODUITS ENERGETIQUES)</t>
  </si>
  <si>
    <t>732</t>
  </si>
  <si>
    <t>REVERSEMENTS OBLIGATOIRES DE FISCALITE</t>
  </si>
  <si>
    <t>73981</t>
  </si>
  <si>
    <t>DOTATIONS AUX DEPRECIATIONS DES IMMOBILISATIONS INCORPORELLES ET CORPORELLES</t>
  </si>
  <si>
    <t>6816</t>
  </si>
  <si>
    <t>AUTRES CHARGES EXCEPTIONNELLES</t>
  </si>
  <si>
    <t>678</t>
  </si>
  <si>
    <t/>
  </si>
  <si>
    <t>OP CPTE TIERS IUFM SEYNE</t>
  </si>
  <si>
    <t>4582053</t>
  </si>
  <si>
    <t>OP CPTE TIERS INRIA</t>
  </si>
  <si>
    <t>4582043</t>
  </si>
  <si>
    <t>VIREMENT DE LA SECTION DE FONCTIONNEMENT</t>
  </si>
  <si>
    <t>SUBVENTIONS D'EQUIPEMENT EN NATURE - BATIMENTS INSTALLATIONS</t>
  </si>
  <si>
    <t>204412</t>
  </si>
  <si>
    <t>(2) Lorsque la colonne "crédits sans emploi" fait apparaître un montant négatif, cela signifie que les réalisations ont été supérieures aux recettes.</t>
  </si>
  <si>
    <t>(1) Détailler les articles utilisés conformément au plan des comptes.</t>
  </si>
  <si>
    <t>Pour information R002 Excédent de fonct. reporté de N-1</t>
  </si>
  <si>
    <t>TOTAL DES RECETTES DE FONCTIONNEMENT</t>
  </si>
  <si>
    <t>TOTAL DES OPERATIONS D'ORDRE</t>
  </si>
  <si>
    <t>OPERATIONS D'ORDRE DE TRANSFERT ENTRE SECTIONS (F)</t>
  </si>
  <si>
    <t>042</t>
  </si>
  <si>
    <t>TOTAL DES OPERATIONS REELLES ET MIXTES = A+B+C+D</t>
  </si>
  <si>
    <t>REPRISES SUR AMORTISSEMENTS ET PROVISIONS</t>
  </si>
  <si>
    <t>78</t>
  </si>
  <si>
    <t>PRODUITS EXCEPTIONNELS (C)</t>
  </si>
  <si>
    <t>77</t>
  </si>
  <si>
    <t>PRODUITS FINANCIERS (B)</t>
  </si>
  <si>
    <t>76</t>
  </si>
  <si>
    <t>emploi (2)</t>
  </si>
  <si>
    <t>Rattachements</t>
  </si>
  <si>
    <t>ouverts</t>
  </si>
  <si>
    <t>Recettes employées (ou restant à employer)</t>
  </si>
  <si>
    <t>Crédits</t>
  </si>
  <si>
    <t>Art</t>
  </si>
  <si>
    <t>RECETTES DE GESTION DES SERVICES REGIONAUX</t>
  </si>
  <si>
    <t>DETAIL PAR ARTICLES DES CHAPITRES</t>
  </si>
  <si>
    <t>B2</t>
  </si>
  <si>
    <t>B2 - SECTION DE FONCTIONNEMENT - RECETTES</t>
  </si>
  <si>
    <t>III</t>
  </si>
  <si>
    <t>III - VOTE DU COMPTE ADMINISTRATIF</t>
  </si>
  <si>
    <t>TOTAL GESTION DES SERVICES (A)= 70+731+73+74+75+013</t>
  </si>
  <si>
    <t>ATTENUATIONS DE CHARGES</t>
  </si>
  <si>
    <t>013</t>
  </si>
  <si>
    <t>AUTRES PRODUITS DE GESTION COURANTE</t>
  </si>
  <si>
    <t>75</t>
  </si>
  <si>
    <t>DOTATIONS, SUBVENTIONS ET PARTICIPATIONS</t>
  </si>
  <si>
    <t>74</t>
  </si>
  <si>
    <t>IMPOSITIONS DIRECTES</t>
  </si>
  <si>
    <t>731</t>
  </si>
  <si>
    <t>IMPOTS ET TAXES (sauf C/.731)</t>
  </si>
  <si>
    <t>73</t>
  </si>
  <si>
    <t>PRODUITS DES SERVICES, DU DOMAINE ET VENTES DIVERSES</t>
  </si>
  <si>
    <t>70</t>
  </si>
  <si>
    <t>votés</t>
  </si>
  <si>
    <t>002 Résultat de fonc. reporté N-1</t>
  </si>
  <si>
    <t>TOTAL DES DEPENSES DE FONCTIONNEMENT (=Total des opérations réelles et d'ordres) A+B+C+D+A'+B'+C'+D'+E+F</t>
  </si>
  <si>
    <t>TOTAL DES OPERATIONS D'ORDRE = E+F</t>
  </si>
  <si>
    <t>VIREMENT A LA SECTION D'INVESTISSEMENT(F)</t>
  </si>
  <si>
    <t>OPERATIONS D'ORDRE DE TRANSFERT ENTRE SECTIONS(E)</t>
  </si>
  <si>
    <t>sans emploi</t>
  </si>
  <si>
    <t>Crédits employés (ou restant à employer)</t>
  </si>
  <si>
    <t>GESTION DES SERVICES REGIONAUX</t>
  </si>
  <si>
    <t xml:space="preserve">OPERATIONS D'ORDRES - TOTAL DES OPERATIONS REELLES ET DES OPERATIONS D'ORDRES - </t>
  </si>
  <si>
    <t>DETAIL PAR ARTICLE DES CHAPITRES</t>
  </si>
  <si>
    <t>B1</t>
  </si>
  <si>
    <t>B1 - SECTION DE FONCTIONNEMENT - DEPENSES</t>
  </si>
  <si>
    <t>TOTAL OPERATIONS REELLES ET MIXTES = A'+B'+C'+D'</t>
  </si>
  <si>
    <t>DOTATIONS AUX AMORTISSEMENTS ET PROVISIONS (D')</t>
  </si>
  <si>
    <t>68</t>
  </si>
  <si>
    <t>CHARGES EXCEPTIONNELLES (C')</t>
  </si>
  <si>
    <t>CHARGES FINANCIERES (B')</t>
  </si>
  <si>
    <t>TOTAL DES DEPENSES DE GESTION DES SERVICES (A') = (011+012+014+65+6586)</t>
  </si>
  <si>
    <t>FRAIS DE FONCTIONNEMENT DES GROUPES D'ELUS</t>
  </si>
  <si>
    <t>6586</t>
  </si>
  <si>
    <t>AUTRES CHARGES DE GESTION COURANTE</t>
  </si>
  <si>
    <t>ATTENUATIONS DE PRODUITS</t>
  </si>
  <si>
    <t>014</t>
  </si>
  <si>
    <t>CHARGES DE PERSONNEL ET FRAIS ASSIMILES</t>
  </si>
  <si>
    <t>CHARGES A CARACTERE GENERAL</t>
  </si>
  <si>
    <t>Hors le cadre d'une autorisation d'engagement</t>
  </si>
  <si>
    <t>OPERATIONS REELLES - GESTION DES SERVICES REGIONAUX</t>
  </si>
  <si>
    <t>TOTAL OPERATIONS REELLES ET MIXTES = A+B+C+D</t>
  </si>
  <si>
    <t>DOTATIONS AUX AMORTISSEMENTS ET PROVISIONS (D)</t>
  </si>
  <si>
    <t>CHARGES EXCEPTIONNELLES (C)</t>
  </si>
  <si>
    <t>CHARGES FINANCIERES (B)</t>
  </si>
  <si>
    <t>TOTAL DES DEPENSES DE GESTION DES SERVICES (A) = (011+012+014+65+6586)</t>
  </si>
  <si>
    <t>Dans le cadre d'une autorisation d'engagement</t>
  </si>
  <si>
    <t>(2) Pour mémoire, crédits ouverts au budget mais ne faisant pas l'objet d'émission de titres ou des mandats (opérations sans réalisations)</t>
  </si>
  <si>
    <t>(1) Crédits annulés (col5) = crédits ouverts (col1) - crédits employés ou à employer (col2+col3+col4). Lorsque la colonne "crédits sans emploi" fait apparaître, en recettes, un mo,ntant négatif, celma signifique que les réalisations on été supérieures aux recettes cotées.</t>
  </si>
  <si>
    <t>Pour information</t>
  </si>
  <si>
    <t>OPERATIONS D'ORDRE DE TRANSFERT ENTRE SECTIONS</t>
  </si>
  <si>
    <t>PRODUITS EXCEPTIONNELS</t>
  </si>
  <si>
    <t>PRODUITS FINANCIERS</t>
  </si>
  <si>
    <t>IMPOTS ET TAXES (hors 731)</t>
  </si>
  <si>
    <t>RECETTES DE L'EXERCICE</t>
  </si>
  <si>
    <t>Virement à la section d'invest.(2)</t>
  </si>
  <si>
    <t>DOTATIONS AUX AMORTISSEMENTS ET PROVISIONS</t>
  </si>
  <si>
    <t>CHARGES EXCEPTIONNELLES</t>
  </si>
  <si>
    <t>CHARGES FINANCIERES</t>
  </si>
  <si>
    <t>AUTRES CHARGES DE GESTION COURANTE (hors 6586)</t>
  </si>
  <si>
    <t>DEPENSES DE L'EXERCICE</t>
  </si>
  <si>
    <t>emploi (1)</t>
  </si>
  <si>
    <t>Chapitres</t>
  </si>
  <si>
    <t>B</t>
  </si>
  <si>
    <t>B 1 - SECTION DE FONCTIONNEMENT - VUE D'ENSEMBLE</t>
  </si>
  <si>
    <t>(2) Les dépenses sont égales aux recettes</t>
  </si>
  <si>
    <t>(1) A détailler conformément au plan des comptes</t>
  </si>
  <si>
    <t>RECETTES (2)</t>
  </si>
  <si>
    <t>DEPENSES (2)</t>
  </si>
  <si>
    <t>Art (1)</t>
  </si>
  <si>
    <t>(opérations d'ordre à l'intérieur de la section d'investissement)</t>
  </si>
  <si>
    <t>OPERATIONS PATRIMONIALES</t>
  </si>
  <si>
    <t>A6</t>
  </si>
  <si>
    <t>A 6 - SECTION D'INVESTISSEMENT</t>
  </si>
  <si>
    <t>Total</t>
  </si>
  <si>
    <t>Refinancement de dette</t>
  </si>
  <si>
    <t>Opérations afférentes à l'option de tirage sur ligne de trésorerie</t>
  </si>
  <si>
    <t>annulés</t>
  </si>
  <si>
    <t>au 31/12</t>
  </si>
  <si>
    <t>Libellé</t>
  </si>
  <si>
    <t>Art.</t>
  </si>
  <si>
    <t>Autres ressources financières ne faisant pas partie des ressources propres (c/16449 et c/166)</t>
  </si>
  <si>
    <t>(5) Il s'agit des dépenses réelles au compte 2763.</t>
  </si>
  <si>
    <t>(4) Ces créances et charges peuvent être financées par emprunt.</t>
  </si>
  <si>
    <t>(3) Indiquer le signe algébrique.</t>
  </si>
  <si>
    <t>(2) Hors comptes 10229, 10259 et 1068</t>
  </si>
  <si>
    <t>(1) Détailler les chapitres budgétaires par article conformément au plan de comptes appliqué par la région.</t>
  </si>
  <si>
    <t>Résultat hors charges transférées III-II</t>
  </si>
  <si>
    <t>Solde net hors créances sur autres collectivités publiques (c/2763) et charges transférées (D) (4)(5) IV+c/2763+D(3)</t>
  </si>
  <si>
    <t>Solde (recettes - dépenses) IV=III-I (3)</t>
  </si>
  <si>
    <t>Recettes financières (III)</t>
  </si>
  <si>
    <t>Dépenses financières (I)</t>
  </si>
  <si>
    <t>Transferts entre sections (c)(1)</t>
  </si>
  <si>
    <t>Produits des cessions</t>
  </si>
  <si>
    <t>CREANCES SUR DES PARTICULIERS ET AUTRES PERSONNES DE DROIT PRIVE (1)</t>
  </si>
  <si>
    <t>CREANCE SUR TRANSFERT DE DROITS A DEDUCTION DE TVA (1)</t>
  </si>
  <si>
    <t>AVANCES REMBOURSABLES (1)</t>
  </si>
  <si>
    <t>PRETS AU PERSONNEL (1)</t>
  </si>
  <si>
    <t>Autres immobilisations financières (1)</t>
  </si>
  <si>
    <t>Autres subventions d'investissement non transférables</t>
  </si>
  <si>
    <t>138</t>
  </si>
  <si>
    <t>Autres recettes financières (b)</t>
  </si>
  <si>
    <t>Ressources propres externes (a)</t>
  </si>
  <si>
    <t>RECETTES (RESSOURCES PROPRES) (III)= a+b+c+d</t>
  </si>
  <si>
    <t>Art.(1)</t>
  </si>
  <si>
    <t>DETAIL DES RECETTES</t>
  </si>
  <si>
    <t>A5</t>
  </si>
  <si>
    <t>SECTION D'INVESTISSEMENT - EQUILIBRE DES OPERATIONS FINANCIERES - RECETTES</t>
  </si>
  <si>
    <t>Détails des comptes 16449 et 166 en dépense</t>
  </si>
  <si>
    <t>Stocks et en-cours (G)</t>
  </si>
  <si>
    <t>Charges à repartir sur plusieurs exercices (F)</t>
  </si>
  <si>
    <t>Travaux en régie (E)</t>
  </si>
  <si>
    <t>Charges transférées (D) = E+F+G (1)</t>
  </si>
  <si>
    <t>Reprise sur autofinancement antérieur (C)(1)</t>
  </si>
  <si>
    <t>Transferts entre sections = C+D</t>
  </si>
  <si>
    <t>Dépenses imprévues</t>
  </si>
  <si>
    <t>020</t>
  </si>
  <si>
    <t>AUTRES IMMOBILISATIONS FINANCIERES DEPOTS ET CAUTIONNEMENTS VERSES (1)</t>
  </si>
  <si>
    <t>AUTRES IMMOBILISATIONS FINANCIERES</t>
  </si>
  <si>
    <t>AUTRES FORMES DE PARTICIPATION</t>
  </si>
  <si>
    <t>266</t>
  </si>
  <si>
    <t>PARTICIPATIONS ET CREANCES RATTACHEES A DES PARTICIPATIONS</t>
  </si>
  <si>
    <t>DOTATIONS, FONDS DIVERS ET RESERVES</t>
  </si>
  <si>
    <t>10</t>
  </si>
  <si>
    <t>Autres dépenses financières (sous-total) (B)</t>
  </si>
  <si>
    <t>EMPRUNTS ET DETTES ASSIMILEES (A)</t>
  </si>
  <si>
    <t>16</t>
  </si>
  <si>
    <t>HORS CHARGES TRANSFEREES (II)=A+B+C</t>
  </si>
  <si>
    <t>DEPENSES TOTALES (I)=A+B+C+D</t>
  </si>
  <si>
    <t>DETAIL DES DEPENSES</t>
  </si>
  <si>
    <t>SECTION D'INVESTISSEMENT - EQUILIBRE DES OPERATIONS FINANCIERES - DEPENSES</t>
  </si>
  <si>
    <t>(2) Les recettes sont égales aux dépenses de chaque opération sous mandat.</t>
  </si>
  <si>
    <t>(1) A la clôture de l'opération, les crédits ouverts non consommés sont considérés comme ayant été non employés au cours de l'exercice. En cas de déficit, le solde s'obtient par l'inscription d'une recette dans la rubrique " financement par la région "</t>
  </si>
  <si>
    <t>CITES MIXTES VAUCLUSE</t>
  </si>
  <si>
    <t>CITES MIXTES BDR</t>
  </si>
  <si>
    <t>CITES MIXTES ALPES HTE PROVENC</t>
  </si>
  <si>
    <t>TOTAL RECETTES (2)</t>
  </si>
  <si>
    <t>TOTAL DEPENSES (2)</t>
  </si>
  <si>
    <t>Cumul des</t>
  </si>
  <si>
    <t>Chap</t>
  </si>
  <si>
    <t>A4 - OPERATIONS POUR LE COMPTE DE TIERS HORS LE CADRE D'UNE AUTORISATION DE PROGRAMME</t>
  </si>
  <si>
    <t>A4 - OPERATIONS POUR LE COMPTE DE TIERS DANS LE CADRE D'UNE AUTORISATION DE PROGRAMME</t>
  </si>
  <si>
    <t>OPERATIONS POUR LE COMPTE DE TIERS</t>
  </si>
  <si>
    <t>A4 - SECTION D'INVESTISSEMENT</t>
  </si>
  <si>
    <t>(4) Lorsque la colonne " crédits sans emploi " fait apparaître un montant négatif, cela signifie que les réalisations ont été supérieures aux recettes votées.</t>
  </si>
  <si>
    <t>(3) Exceptionnellement, les comptes 20, 21 et 23 constituent des recettes réelles en cas de réduction ou d'annulation de mandats donnant lieu à reversement.</t>
  </si>
  <si>
    <t xml:space="preserve">     Il est reporté pour mémoire en recettes dans le tableau de l'équilibre des opérations financières tout comme le compte 1644-9.</t>
  </si>
  <si>
    <t>(2) Le compte 166 retrace les crédits ouverts en recettes au titre du refinancement de la dette.</t>
  </si>
  <si>
    <t>(1) Détailler les articles conformément au plan de comptes.</t>
  </si>
  <si>
    <t>IMMOBILISATIONS EN COURS(3)</t>
  </si>
  <si>
    <t>IMMOBILISATIONS RECUES EN AFFECTATION(3)</t>
  </si>
  <si>
    <t>22</t>
  </si>
  <si>
    <t>IMMOBILISATIONS CORPORELLES(3)</t>
  </si>
  <si>
    <t>SUBVENTIONS D'EQUIPEMENT VERSEES(3)</t>
  </si>
  <si>
    <t>IMMOBILISATIONS INCORPORELLES(3)</t>
  </si>
  <si>
    <t>EMPRUNTS ET DETTES ASSIMILEES</t>
  </si>
  <si>
    <t>SUBVENTIONS D'INVESTISSEMENT</t>
  </si>
  <si>
    <t>13</t>
  </si>
  <si>
    <t>emploi (4)</t>
  </si>
  <si>
    <t>/art</t>
  </si>
  <si>
    <t>Libellé(1)</t>
  </si>
  <si>
    <t>Financement des équipements</t>
  </si>
  <si>
    <t>A3 - RECETTES D'EQUIPEMENT - Détail des chapitres</t>
  </si>
  <si>
    <t>A3 - RECETTES D'EQUIPEMENT</t>
  </si>
  <si>
    <t>SECTION D'INVESTISSEMENT</t>
  </si>
  <si>
    <t>(5) Indiquer le signe algébrique.</t>
  </si>
  <si>
    <t>Recettes - Dépenses</t>
  </si>
  <si>
    <t>En cumulé</t>
  </si>
  <si>
    <t>Pour l'exerice</t>
  </si>
  <si>
    <t>Solde du financement</t>
  </si>
  <si>
    <t>(3) Obligatoirement annulés en fin d'opération.</t>
  </si>
  <si>
    <t>(2) Si la région constate des restes à réaliser sur les AP/CP.</t>
  </si>
  <si>
    <t>16...</t>
  </si>
  <si>
    <t>13...</t>
  </si>
  <si>
    <t>SUBVENTIONS D'INVESTISSEMENT (Sauf 138)</t>
  </si>
  <si>
    <t>TOTAL RECETTES AFFECTEES</t>
  </si>
  <si>
    <t>réalisations (3)</t>
  </si>
  <si>
    <t>au 31/12 (2)</t>
  </si>
  <si>
    <t>l'exercice</t>
  </si>
  <si>
    <t>Articles de recettes (1)</t>
  </si>
  <si>
    <t>Réalisations de</t>
  </si>
  <si>
    <t>Pour mémoire</t>
  </si>
  <si>
    <t>Eléments afférents à l'exercice</t>
  </si>
  <si>
    <t xml:space="preserve">FINANCEMENT EXTERNE (pour information)(facultatif) </t>
  </si>
  <si>
    <t>23...</t>
  </si>
  <si>
    <t>IMMOBILISATIONS EN COURS</t>
  </si>
  <si>
    <t>21...</t>
  </si>
  <si>
    <t>IMMOBILISATIONS CORPORELLES</t>
  </si>
  <si>
    <t>204...</t>
  </si>
  <si>
    <t>SUBVENTIONS D'EQUIPEMENT VERSEES</t>
  </si>
  <si>
    <t>20...</t>
  </si>
  <si>
    <t>IMMOBILISATIONS INCORPORELLES</t>
  </si>
  <si>
    <t>AFFERENTE A L'AUTORISATION DE PROGRAMME</t>
  </si>
  <si>
    <t>CHAPITRE D'OPERATION D'EQUIPEMENT N° :</t>
  </si>
  <si>
    <t>A2 - SECTION D'INVESTISSEMENT - EQUIPEMENTS REGIONAUX</t>
  </si>
  <si>
    <t>N°</t>
  </si>
  <si>
    <t>A2 - DEPENSES INDIVIDUALISEES EN CHAPITRES D'OPERATION D'EQUIPEMENT HORS LE CADRE D'UNE AUTORISATION DE PROGRAMME</t>
  </si>
  <si>
    <t>A2 - DEPENSES INDIVIDUALISEES EN CHAPITRES D'OPERATION D'EQUIPEMENT DANS LE CADRE D'UNE AUTORISATION DE PROGRAMME</t>
  </si>
  <si>
    <t>A2</t>
  </si>
  <si>
    <t>A2 - DEPENSES D'EQUIPEMENT INDIVIDUALISEES DANS UN CHAPITRE D'OPERATION</t>
  </si>
  <si>
    <t>A1 - SUBVENTIONS D'EQUIPEMENT VERSEES HORS LE CADRE D'UNE AP</t>
  </si>
  <si>
    <t>Travaux en cours</t>
  </si>
  <si>
    <t>Immob. reçues en affectation</t>
  </si>
  <si>
    <t>Immobilisations corporelles</t>
  </si>
  <si>
    <t>Immobilisations incorporelles (hors c/ 204)</t>
  </si>
  <si>
    <t>A1 - DEPENSES NON INDIVIDUALISEES EN OPERATIONS D'EQUIPEMENT HORS LE CADRE D'UNE AUTORISATION DE PROGRAMME</t>
  </si>
  <si>
    <t>A1 - SUBVENTIONS D'EQUIPEMENT VERSEES DANS LE CADRE D'UNE AP</t>
  </si>
  <si>
    <t>Mandats émis</t>
  </si>
  <si>
    <t>A1 - DEPENSES NON INDIVIDUALISEES EN OPERATIONS D'EQUIPEMENT DANS LE CADRE D'UNE AUTORISATION DE PROGRAMME</t>
  </si>
  <si>
    <t>A1</t>
  </si>
  <si>
    <t>A1 - DEPENSES D'EQUIPEMENT NON INDIVIDUALISEES DANS UN CHAPITRE D'OPERATION</t>
  </si>
  <si>
    <t>(3) Pour mémoire, crédits votés au budget mais ne faisant pas l'objet d'émission de titres ou de mandats (opérations sans réalisations)</t>
  </si>
  <si>
    <t>(2) col 4 = col 1 - (col 2+col 3). Lorsque la colonne " crédits sans emploi " fait apparaître, en recettes, un montant négatif, cela signifie que les réalisations ont été supérieures aux recettes votées.</t>
  </si>
  <si>
    <t xml:space="preserve">(1) Dépenses engagées non mandatées ou recettes justifiées non titrées </t>
  </si>
  <si>
    <t>001 Solde d'exécution reporté N-1</t>
  </si>
  <si>
    <t>1068 Excédent de fonc.capitalisé N-1</t>
  </si>
  <si>
    <t>Opérations patrimoniales</t>
  </si>
  <si>
    <t>Dont virement de la section de fonctionnement (3)</t>
  </si>
  <si>
    <t>Dont Op. d'ordre de transfert entre sections</t>
  </si>
  <si>
    <t>Dont Opérations réelles</t>
  </si>
  <si>
    <t>Recettes financières</t>
  </si>
  <si>
    <t>Opérations pour compte de tiers</t>
  </si>
  <si>
    <t>Recettes d'équipement</t>
  </si>
  <si>
    <t>au 31/12 (1)</t>
  </si>
  <si>
    <t>Nature</t>
  </si>
  <si>
    <t>RECETTES - réalisations et restes à réaliser</t>
  </si>
  <si>
    <t>Dont opérations d'ordre de section à section</t>
  </si>
  <si>
    <t>Dont opérations réelles</t>
  </si>
  <si>
    <t>Dépenses financières (total)</t>
  </si>
  <si>
    <t>Subvention d'équipement à verser (c/204)</t>
  </si>
  <si>
    <t>- Individualisées en programme d'équipement</t>
  </si>
  <si>
    <t>- Non individualisées en programme d'équipement</t>
  </si>
  <si>
    <t>Dépenses d'équipement (total)</t>
  </si>
  <si>
    <t>DEPENSES - réalisations et restes à réaliser -</t>
  </si>
  <si>
    <t>A</t>
  </si>
  <si>
    <t>A - 1 - SECTION D'INVESTISSEMENT - VUE D'ENSEMBLE</t>
  </si>
  <si>
    <t>(2) Dans la limite maximale de 7,5% des dépenses réelles de la section</t>
  </si>
  <si>
    <t>(2) Rayer la mention inutile</t>
  </si>
  <si>
    <t>(1) A compléter par "du chapitre" ou " de l'article"</t>
  </si>
  <si>
    <t>- cumulé de l'exercice précédent (BP+BS+DM+RAR N-1) (2)</t>
  </si>
  <si>
    <t>- primitif de l'exercice précédent</t>
  </si>
  <si>
    <t xml:space="preserve">   V  - La comparaison s'effectue par rapport au budget:</t>
  </si>
  <si>
    <t xml:space="preserve">   de pratiquer des virements de crédits de paiement de chapitre à chapitre.</t>
  </si>
  <si>
    <t xml:space="preserve">   IV  - En l'absence de mention au paragraphe III ci-dessus, le président est réputé ne pas avoir reçu l'autorisation de l'assemblée délibérante</t>
  </si>
  <si>
    <t>…………………………………………………………………………………………………………………………………………………………………………….</t>
  </si>
  <si>
    <t xml:space="preserve">   III  - L'assemblée délibérante a autorisé le président à opérer des virements de crédits de chapitre à chapitre dans les limites suivantes (3):</t>
  </si>
  <si>
    <t xml:space="preserve">   sans chapitre d'opération.</t>
  </si>
  <si>
    <t xml:space="preserve">   II  - En l'absence de mention au paragraphe I ci-dessus, le budget est réputé voté par chapitre, et, en section d'investissement, </t>
  </si>
  <si>
    <t>La liste des articles spécialisés sur lesquels l'ordonnateur ne peut procéder à des virements d'article à article est la suivante :</t>
  </si>
  <si>
    <t>- avec (sans) vote formel sur chacun des chapitres (2)</t>
  </si>
  <si>
    <t>- avec les options listées en page III</t>
  </si>
  <si>
    <t>- au niveau (1)                                                           pour la section de fonctionnement.</t>
  </si>
  <si>
    <t>- au niveau (1)                                                           pour la section d'investissement ;</t>
  </si>
  <si>
    <t xml:space="preserve">   I  - L'assemblée délibérante a décidé de voter le budget (crédits de paiement afférents à une AP/AE ou crédits hors AP/AE) par nature:</t>
  </si>
  <si>
    <t>002 Résultat de fonctionnement reporté N-1</t>
  </si>
  <si>
    <t>Sous-total des opérations d'ordre</t>
  </si>
  <si>
    <t>IMPOTS ET TAXES (hors c/.731)</t>
  </si>
  <si>
    <t>Sous-total des opérations réelles</t>
  </si>
  <si>
    <t>Recettes de fonctionnement - Total</t>
  </si>
  <si>
    <t>Opérations d'ordre</t>
  </si>
  <si>
    <t>Opérations réelles</t>
  </si>
  <si>
    <t>(2) Cette opération est sans réalisation et ne donne pas lieu à émission d'un titre ou d'un mandat</t>
  </si>
  <si>
    <t>(1) Exceptionnellement, les comptes 20, 21 et 23 sont en recettes réelles en cas de réduction ou d'annulation de mandats donnant lieu à reversement</t>
  </si>
  <si>
    <t>1068 Excédent de fonctionnement capitalisé N-1</t>
  </si>
  <si>
    <t>041</t>
  </si>
  <si>
    <t>040</t>
  </si>
  <si>
    <t>VIREMENT DE LA SECTION DE FONCTIONNEMENT (2)</t>
  </si>
  <si>
    <t>Opération pour c/ de tiers</t>
  </si>
  <si>
    <t>45</t>
  </si>
  <si>
    <t>IMMOBILISATIONS EN COURS (1)</t>
  </si>
  <si>
    <t>IMMOBILISATIONS RECUES EN AFFECTATION (1)</t>
  </si>
  <si>
    <t>IMMOBILISATIONS CORPORELLES (1)</t>
  </si>
  <si>
    <t>SUBVENTIONS D'EQUIPEMENT VERSEES (1)</t>
  </si>
  <si>
    <t>IMMOBILISATIONS INCORPORELLES (hors c/.204)(1)</t>
  </si>
  <si>
    <t>DOTATIONS, FONDS DIVERS ET RESERVES (hors c/.1068)</t>
  </si>
  <si>
    <t>Recettes d' investissement - Total</t>
  </si>
  <si>
    <t>(y compris restes à réaliser N-1)</t>
  </si>
  <si>
    <t>TITRES EMIS</t>
  </si>
  <si>
    <t>2) BALANCE GENERALE</t>
  </si>
  <si>
    <t>II</t>
  </si>
  <si>
    <t>II - PRESENTATION GENERALE</t>
  </si>
  <si>
    <t>(1) Cette opération est sans réalisation et ne donne pas lieu à émission d'un titre ni d'un mandat</t>
  </si>
  <si>
    <t>VIREMENT A LA SECTION D'INVESTISSEMENT (1)</t>
  </si>
  <si>
    <t>Depenses de fonctionnement - Total</t>
  </si>
  <si>
    <t>OP. POUR COMPTE DE TIERS</t>
  </si>
  <si>
    <t>CHAP. D'OPERATION D'EQUIPEMENT (total)</t>
  </si>
  <si>
    <t>IMMOBILISATIONS EN COURS (hors opérations)</t>
  </si>
  <si>
    <t>IMMOBILISATIONS RECUES EN AFFECTATION</t>
  </si>
  <si>
    <t>IMMOBILISATIONS CORPORELLES (hors opérations)</t>
  </si>
  <si>
    <t>IMMOBILISATIONS INCORPORELLES (hors opérations et c/204)</t>
  </si>
  <si>
    <t>Dépenses d'investissement - Total</t>
  </si>
  <si>
    <t>MANDATS EMIS</t>
  </si>
  <si>
    <t>TOTAL DES DEPENSES DE FONCTIONNEMENT</t>
  </si>
  <si>
    <t>R002</t>
  </si>
  <si>
    <t>D002</t>
  </si>
  <si>
    <t>RESULTAT REPORTE DE N-1</t>
  </si>
  <si>
    <t>TOTAL RECETTES DE L'EXERCICE</t>
  </si>
  <si>
    <t>TOTAL DEPENSES DE L'EXERCICE</t>
  </si>
  <si>
    <t>AUTOFINANCEMENT DEGAGE :</t>
  </si>
  <si>
    <t>TOTAL RECETTES D'ORDRE</t>
  </si>
  <si>
    <t>TOTAL DEPENSES D'ORDRE</t>
  </si>
  <si>
    <t>042 Opé.d'ordre de transferts entre sections</t>
  </si>
  <si>
    <t>023 Virement à la section d'investissement(1)</t>
  </si>
  <si>
    <t>SOLDE DES OPERATIONS REELLES ET MIXTES:</t>
  </si>
  <si>
    <t>TOTAL RECETTES REELLES ET MIXTES</t>
  </si>
  <si>
    <t>TOTAL DEPENSES REELLES ET MIXTES</t>
  </si>
  <si>
    <t>78 Reprises sur dotations aux provisions</t>
  </si>
  <si>
    <t>68 Dotations aux provisions</t>
  </si>
  <si>
    <t>Résultat exceptionnel = VI-V</t>
  </si>
  <si>
    <t>77 Produits exceptionnels (VI)</t>
  </si>
  <si>
    <t>67 Charges exceptionnelles (V)</t>
  </si>
  <si>
    <t>Résultat financier = IV-III</t>
  </si>
  <si>
    <t>76 Produits financiers (IV)</t>
  </si>
  <si>
    <t>66 Charges financières (III)</t>
  </si>
  <si>
    <t>Résultat courant non financier = II-I</t>
  </si>
  <si>
    <t>Total recettes de gestion des services (II)</t>
  </si>
  <si>
    <t>Total dépenses de gestion des services (I)</t>
  </si>
  <si>
    <t>013 Atténuation de charges (sauf 6031 et 6611)</t>
  </si>
  <si>
    <t>75 Autres produits de gestion courante</t>
  </si>
  <si>
    <t>74 Dotations,subventions et participations</t>
  </si>
  <si>
    <t>6586 Frais de fonctionnement des groupes d'élus</t>
  </si>
  <si>
    <t>73 Impôts et taxes (hors 731)</t>
  </si>
  <si>
    <t>65 Autres charges de gestion courante</t>
  </si>
  <si>
    <t>731 Impôts locaux</t>
  </si>
  <si>
    <t>014 Atténuation de produits</t>
  </si>
  <si>
    <t>ventes diverses</t>
  </si>
  <si>
    <t>012 Charges de personnel et frais assim.</t>
  </si>
  <si>
    <t>70 Produits des services, du domaine, et</t>
  </si>
  <si>
    <t>011 Charges à caractère général</t>
  </si>
  <si>
    <t>Gestion des services</t>
  </si>
  <si>
    <t>OPERATIONS REELLES</t>
  </si>
  <si>
    <t>(y compris les restes à réaliser N-1)</t>
  </si>
  <si>
    <t>B - SECTION DE FONCTIONNEMENT</t>
  </si>
  <si>
    <t>1B</t>
  </si>
  <si>
    <t xml:space="preserve"> 1) EQUILIBRE FINANCIER DU BUDGET</t>
  </si>
  <si>
    <t>II - PRESENTATION GENERALE DU BUDGET</t>
  </si>
  <si>
    <t>(2) Cette opération est sans réalisation et ne donne pas lieu à émission d'un titre ni d'un mandat</t>
  </si>
  <si>
    <t>(1) Exceptionnellement, les comptes 20, 21, 22 et 23 sont en recettes réelles en cas de déduction ou d'annulation de mandats donnant lieu à reversement</t>
  </si>
  <si>
    <t>TOTAL DES RECETTES D'INVESTISSEMENT</t>
  </si>
  <si>
    <t>TOTAL DES DEPENSES D'INVESTISSEMENT</t>
  </si>
  <si>
    <t>c/ 1068</t>
  </si>
  <si>
    <t>AFFECTATION DE N-1</t>
  </si>
  <si>
    <t>R001</t>
  </si>
  <si>
    <t>D001</t>
  </si>
  <si>
    <t>SOLDE D'EXECUTION REPORTE DE N-1</t>
  </si>
  <si>
    <t>(Solde des opérations d'ordre de section à section=(précédé du signe - si négatif))</t>
  </si>
  <si>
    <t>AUTOFINANCEMENT PROPRE A L'EXERCICE:</t>
  </si>
  <si>
    <t>TOTAL DES RECETTES D'ORDRE</t>
  </si>
  <si>
    <t>TOTAL DES DEPENSES D'ORDRE</t>
  </si>
  <si>
    <t>041 Opérations patrimoniales</t>
  </si>
  <si>
    <t>040 Opé.d'ordre de transferts entre sections</t>
  </si>
  <si>
    <t>021 Virement de la section de fonct.(2)</t>
  </si>
  <si>
    <t>OPERATIONS D'ORDRE</t>
  </si>
  <si>
    <t>(Dépenses réelles - Recettes réelles)</t>
  </si>
  <si>
    <t>BESOIN D'AUTOFINANCEMENT EXPRIME:</t>
  </si>
  <si>
    <t>TOTAL DES RECETTES REELLES</t>
  </si>
  <si>
    <t>TOTAL DES DEPENSES REELLES</t>
  </si>
  <si>
    <t>(participation du tiers)</t>
  </si>
  <si>
    <t xml:space="preserve">45 Opérations pour le compte de tiers </t>
  </si>
  <si>
    <t>45 Opérations pour le compte de tiers</t>
  </si>
  <si>
    <t>Emprunts et dettes assimilées (c/16)</t>
  </si>
  <si>
    <t>Subventions d'équipement reçues (c/13)</t>
  </si>
  <si>
    <t>Dépenses financières (c/16,18,26,27)</t>
  </si>
  <si>
    <t>27 Autres immobilisations financières</t>
  </si>
  <si>
    <t>participations</t>
  </si>
  <si>
    <t>204 Subventions d'équipement versées</t>
  </si>
  <si>
    <t xml:space="preserve">26 Participations et créances rattachées à des </t>
  </si>
  <si>
    <t>ou reçues en affectation (1)</t>
  </si>
  <si>
    <t>(y compris les opérations)</t>
  </si>
  <si>
    <t xml:space="preserve">20, 21, 22 et 23 immob. incorp. corp. en cours </t>
  </si>
  <si>
    <t>Dépenses d'équipement (c/20,21,22,23)</t>
  </si>
  <si>
    <t>18 Compte de liaison : affectation</t>
  </si>
  <si>
    <t>13 Subventions d'investissement</t>
  </si>
  <si>
    <t>Fonds propres d'origine ext. (10 hors 1068)</t>
  </si>
  <si>
    <t>10 Dotations, fonds divers et réserves</t>
  </si>
  <si>
    <t>OPERATIONS REELLES (1)</t>
  </si>
  <si>
    <t>A - SECTION D'INVESTISSEMENT - REALISATIONS</t>
  </si>
  <si>
    <t>1A</t>
  </si>
  <si>
    <t>(1) Il s'agit de la reprise des résultats de l'exercice précédent diminuée de l'affectation en 1068 qui fait l'objet d'un titre lors de l'exercice</t>
  </si>
  <si>
    <t>REPRISE DES RESULTATS ANTERIEURS</t>
  </si>
  <si>
    <t>EN RECETTES</t>
  </si>
  <si>
    <t>EN DEPENSES</t>
  </si>
  <si>
    <t>POUR INFORMATION (1)</t>
  </si>
  <si>
    <t>BUDGET</t>
  </si>
  <si>
    <t>SECTION DE FONCTIONNEMENT</t>
  </si>
  <si>
    <t>ORDRE</t>
  </si>
  <si>
    <t>RELLES ET MIXTES</t>
  </si>
  <si>
    <t>REELLES ET MIXTES</t>
  </si>
  <si>
    <t>TOTAL DES TITRES EMIS</t>
  </si>
  <si>
    <t>TOTAL DES MANDATS EMIS</t>
  </si>
  <si>
    <t>TOTAL DES OPERATIONS REELLES ET D'ORDRE DU BUDGET</t>
  </si>
  <si>
    <t>TOTAL DU BUDGET</t>
  </si>
  <si>
    <t>TOTAL DE LA SECTION DE FONCTIONNEMENT</t>
  </si>
  <si>
    <t>TOTAL DE LA SECTION D'INVESTISSEMENT</t>
  </si>
  <si>
    <t>TITRE EMIS</t>
  </si>
  <si>
    <t>MANDAT EMIS</t>
  </si>
  <si>
    <t>VUE D'ENSEMBLE</t>
  </si>
  <si>
    <t>(2) Suivant le niveau de vote choisi par le Conseil général</t>
  </si>
  <si>
    <t>(IV)</t>
  </si>
  <si>
    <t>SECTION DE FONCTIONNEMENT - TOTAL</t>
  </si>
  <si>
    <t>(III)</t>
  </si>
  <si>
    <t>SECTION D'INVESTISSEMENT - TOTAL</t>
  </si>
  <si>
    <t>Art (2)</t>
  </si>
  <si>
    <t>Titres restant à émettre</t>
  </si>
  <si>
    <t>Chap./</t>
  </si>
  <si>
    <t>RESTES A REALISER - RECETTES</t>
  </si>
  <si>
    <t>(1) A reporter au budget supplémentaire N+1</t>
  </si>
  <si>
    <t>I</t>
  </si>
  <si>
    <t>III+IV</t>
  </si>
  <si>
    <t>I+II</t>
  </si>
  <si>
    <t>DEFICIT</t>
  </si>
  <si>
    <t>EXCEDENT</t>
  </si>
  <si>
    <t>Solde(B)</t>
  </si>
  <si>
    <t>Recettes</t>
  </si>
  <si>
    <t>Dépenses</t>
  </si>
  <si>
    <t>RESULTAT CUMULE = (A)+(B)</t>
  </si>
  <si>
    <t>RESTES A REALISER(1)</t>
  </si>
  <si>
    <t>2 - EXECUTION DU BUDGET</t>
  </si>
  <si>
    <t>I - INFORMATIONS GENERALES</t>
  </si>
  <si>
    <t>(4) Suivant le niveau de vote retenu par le conseil régional</t>
  </si>
  <si>
    <t>(3) Il s'agit d'inscrire l'ensemble des restes à réaliser non compris dans une autorisation de programme ou une autorisation d'engagement et les restes à réaliser relatifs aux crédits de paiement compris dans une autorisation de programme votée, affectée et engagée, liés à des retards de travaux ou au solde des programmes en cours, et adossés à un engagement juridique. Les régions ont la faculté, en effet, d'utiliser la technique des restes à réaliser pour les crédits de paiement compris dans une AP selon les modalités définies dans le règlement budgétaire et financier de la région et dans les cas précités.</t>
  </si>
  <si>
    <t>(II)</t>
  </si>
  <si>
    <t>(I)</t>
  </si>
  <si>
    <t>Art (4)</t>
  </si>
  <si>
    <t>Dépenses engagées non mandatées</t>
  </si>
  <si>
    <t>RESTES A REALISER - DEPENSES (3)</t>
  </si>
  <si>
    <t>(2) 002 : reprise du résultat de fonctionnement de N-1 diminué de l'affectation en N du 1068</t>
  </si>
  <si>
    <t>(1) Indiquer le signe - si dépenses&gt;recettes, et + si recettes&gt;dépenses</t>
  </si>
  <si>
    <t>RESULTAT N</t>
  </si>
  <si>
    <t xml:space="preserve"> 002 (2)</t>
  </si>
  <si>
    <t>Fonctionnement (total)</t>
  </si>
  <si>
    <t>dont 1068</t>
  </si>
  <si>
    <t>001</t>
  </si>
  <si>
    <t>Investissement (total)</t>
  </si>
  <si>
    <t>ou solde (A)</t>
  </si>
  <si>
    <t>ANTERIEURS</t>
  </si>
  <si>
    <t>Résultat</t>
  </si>
  <si>
    <t>REPRISE DES RESULTATS</t>
  </si>
  <si>
    <t>Titre émis</t>
  </si>
  <si>
    <t>Dans l'ensemble des tableaux, les cases grisées ne doivent pas être remplies</t>
  </si>
  <si>
    <t>(3) Pour les syndicats mixtes, seules ces données sont à renseigner.</t>
  </si>
  <si>
    <t>(2) Les ratios s’appuyant sur l’encours de la dette se calculent à partir du montant de la dette au 01/01/N.</t>
  </si>
  <si>
    <t>Encours de la dette / recettes réelles de fonctionnement (2) (3)</t>
  </si>
  <si>
    <t>Dépenses d'équipement brut / recettes réelles de fonctionnement</t>
  </si>
  <si>
    <t>Dépenses de fonctionnement et remboursement de la dette en capital / recettes réelles de fonctionnement (3)</t>
  </si>
  <si>
    <t>Dépenses de personnel/dépenses réelles de fonctionnement (3)</t>
  </si>
  <si>
    <t>7</t>
  </si>
  <si>
    <t>DGF / population</t>
  </si>
  <si>
    <t>6</t>
  </si>
  <si>
    <t>Encours de dette/population (2)</t>
  </si>
  <si>
    <t>5</t>
  </si>
  <si>
    <t>Dépenses d'équipement brut / population</t>
  </si>
  <si>
    <t>4</t>
  </si>
  <si>
    <t>Recettes réelles de fonctionnement / population</t>
  </si>
  <si>
    <t>3</t>
  </si>
  <si>
    <t>Produit des impositions directes / population</t>
  </si>
  <si>
    <t>2</t>
  </si>
  <si>
    <t>Dépenses réelles de fonctionnement / population</t>
  </si>
  <si>
    <t>1</t>
  </si>
  <si>
    <t>Valeurs</t>
  </si>
  <si>
    <t>Informations financières - Ratios - (2)</t>
  </si>
  <si>
    <t>(1) Informations comprises dans la fiche de répartition de la DGF de l’exercice N-1, établie sur la base des informations N-2 (transmise par les services préfectoraux).</t>
  </si>
  <si>
    <t>Potentiel fiscal / habitant défini par l'article L.4332-5 du CGCT (1)</t>
  </si>
  <si>
    <t>Pour mémoire, la moyenne nationale</t>
  </si>
  <si>
    <t>Région</t>
  </si>
  <si>
    <t>Informations fiscales</t>
  </si>
  <si>
    <t>Nombre d’organismes de coopération auxquels participe la région</t>
  </si>
  <si>
    <t>Longueur de la voirie régionale (en km)</t>
  </si>
  <si>
    <t>Nombre de m2 de surface utile de bâtiments (3)</t>
  </si>
  <si>
    <t>Population totale</t>
  </si>
  <si>
    <t>Informations statistiques</t>
  </si>
  <si>
    <t>INFORMATIONS STATISTIQUES ET FISCALES</t>
  </si>
  <si>
    <t>I  - INFORMATIONS GENERALES</t>
  </si>
  <si>
    <t>ADMINISTRATIF</t>
  </si>
  <si>
    <t>COMPTE</t>
  </si>
  <si>
    <t>E2 – Arrêté et signatures</t>
  </si>
  <si>
    <t>E1 – Décisions en matière de taux</t>
  </si>
  <si>
    <t>E – Décisions en matière de taux – Arrêté et signatures</t>
  </si>
  <si>
    <t>D5.2 – Compte d’emploi du fonds commun des services d’hébergement</t>
  </si>
  <si>
    <t xml:space="preserve">D5.1 – Gestion des fonds européens </t>
  </si>
  <si>
    <t>D4 – Services ferroviaires régionaux de voyageurs</t>
  </si>
  <si>
    <t>D3.5 – Présentation agrégée du budget principal et des budgets annexes</t>
  </si>
  <si>
    <t>D3.4 – Liste des services assujettis à la TVA et non érigés en budget annexe</t>
  </si>
  <si>
    <t>D3.3 – Liste des services individualisés dans un budget annexe</t>
  </si>
  <si>
    <t>D3.2 – Liste des établissements publics créés</t>
  </si>
  <si>
    <t>D3.1 – Liste des organismes de regroupement</t>
  </si>
  <si>
    <t>D2.2 – Liste des subventions versées par la région aux communes</t>
  </si>
  <si>
    <t>D2.1 – Liste des organismes dans lesquels la région a pris un engagement financier</t>
  </si>
  <si>
    <t>D1.3 – État relatif aux ressources et dépenses de la formation professionnelle des jeunes</t>
  </si>
  <si>
    <t>D1.2 – Actions de formation des élus au 31/12/N</t>
  </si>
  <si>
    <t>D1.1 – État du personnel</t>
  </si>
  <si>
    <t>D – Autres éléments d’informations</t>
  </si>
  <si>
    <t>C7.2 – Situation des AE</t>
  </si>
  <si>
    <t>C7.1 – Situation des AP</t>
  </si>
  <si>
    <t>C6 – État des recettes grevées d’une affectation spéciale</t>
  </si>
  <si>
    <t xml:space="preserve">C5 – État des engagements reçus </t>
  </si>
  <si>
    <t>C4.2 – Subventions versées par la région dans le cadre du vote du budget</t>
  </si>
  <si>
    <t>C4.1 – État des engagements donnés</t>
  </si>
  <si>
    <t>C3.2 – État des contrats de partenariat public-privé</t>
  </si>
  <si>
    <t>C3.1 – État des contrats de crédit-bail</t>
  </si>
  <si>
    <t>C2 – Liste des concours attribués à des tiers</t>
  </si>
  <si>
    <t>C1.2 – Calcul du ratio d’endettement relatif aux garanties d’emprunt</t>
  </si>
  <si>
    <t>C1.1 – État des emprunts garantis</t>
  </si>
  <si>
    <t>C – Engagements hors bilan</t>
  </si>
  <si>
    <t>B10 – État des travaux en régie</t>
  </si>
  <si>
    <t>B9 – État de variation du patrimoine – Entrées / Sorties</t>
  </si>
  <si>
    <t>B8 – État de ventilation des dépenses et recettes des services assujettis à la TVA</t>
  </si>
  <si>
    <t>B7.2 – Équilibre des opérations financières (recettes)</t>
  </si>
  <si>
    <t>B7.1 – Équilibre des opérations financières (dépenses)</t>
  </si>
  <si>
    <t>B6 – Détail des chapitres d’opérations pour compte de tiers</t>
  </si>
  <si>
    <t>B5 – Méthodes utilisées pour les amortissements</t>
  </si>
  <si>
    <t>B4 – État des charges transférées</t>
  </si>
  <si>
    <t>B3 – Prêts</t>
  </si>
  <si>
    <t xml:space="preserve">B2.2 – État des provisions nouvelles </t>
  </si>
  <si>
    <t>B2.1 – État des provisions au 01/01/N</t>
  </si>
  <si>
    <t>B1.5 – État de la dette – Détail des opérations de couverture</t>
  </si>
  <si>
    <t>B1.4 – État de la dette – Typologie de la répartition de l’encours</t>
  </si>
  <si>
    <t>B1.3 – État de la dette – Répartition par structure de taux</t>
  </si>
  <si>
    <t xml:space="preserve">B1.2 – État de la dette – Répartition par nature de dette </t>
  </si>
  <si>
    <t>B1.1 – État de la dette – Détail des crédits de trésorerie</t>
  </si>
  <si>
    <t>B – Éléments du bilan</t>
  </si>
  <si>
    <t>A2.0 à A2.9 – Présentation croisée par fonction – Fonctions 0 à 9</t>
  </si>
  <si>
    <t>A2 – Vue d’ensemble générale</t>
  </si>
  <si>
    <t>A1 – Exécution du budget</t>
  </si>
  <si>
    <r>
      <t>A – Présentation croisée par fonction</t>
    </r>
    <r>
      <rPr>
        <sz val="9"/>
        <rFont val="Times New Roman"/>
        <family val="1"/>
      </rPr>
      <t xml:space="preserve"> </t>
    </r>
  </si>
  <si>
    <t>IV – Annexes</t>
  </si>
  <si>
    <t>B2 – Recettes de fonctionnement</t>
  </si>
  <si>
    <t>B1.3 – Dépenses d’ordre de fonctionnement – Total des dépenses de fonctionnement</t>
  </si>
  <si>
    <t>B1.2 – Dépenses de fonctionnement hors le cadre d’une AE</t>
  </si>
  <si>
    <t>B1.1 – Dépenses de fonctionnement dans le cadre d’une AE</t>
  </si>
  <si>
    <r>
      <t xml:space="preserve">B – Section de fonctionnement </t>
    </r>
    <r>
      <rPr>
        <sz val="9"/>
        <rFont val="Times New Roman"/>
        <family val="1"/>
      </rPr>
      <t>– Vue d’ensemble – dépenses / recettes</t>
    </r>
  </si>
  <si>
    <t>A6 – Opérations patrimoniales</t>
  </si>
  <si>
    <t>A5 – Opérations financières</t>
  </si>
  <si>
    <t>A4.2 – Opérations pour le compte de tiers hors le cadre d’une AP</t>
  </si>
  <si>
    <t>A4.1 – Opérations pour le compte de tiers dans le cadre d’une AP</t>
  </si>
  <si>
    <t>A3 – Recettes d’équipement</t>
  </si>
  <si>
    <t>A2.3 – Chapitres d’opérations d’équipement afférente à une AP et non comprise dans une AP</t>
  </si>
  <si>
    <t>A2.2 – Dépenses individualisées en chapitres d’opération d’équipement hors le cadre d’une AP</t>
  </si>
  <si>
    <t>A2.1 – Dépenses individualisées en chapitres d’opération d’équipement dans le cadre d’une AP</t>
  </si>
  <si>
    <t>A1.3 – Dépenses d’équipement individualisées et non individualisées dans un chapitre d’opération hors le cadre d’une AP</t>
  </si>
  <si>
    <t>A1.2 – Subventions d’équipement versées dans le cadre d’une AP hors le cadre d’une AP</t>
  </si>
  <si>
    <t>A1.1 – Dépenses d’équipement non individualisées dans un chapitre d’opération dans le cadre d’une AP</t>
  </si>
  <si>
    <r>
      <t xml:space="preserve">A – Section d’investissement – </t>
    </r>
    <r>
      <rPr>
        <sz val="9"/>
        <rFont val="Times New Roman"/>
        <family val="1"/>
      </rPr>
      <t>Vue d’ensemble – Dépenses / Recettes</t>
    </r>
  </si>
  <si>
    <t>III - Vote du compte administratif</t>
  </si>
  <si>
    <t>C – Balance générale du compte administratif (Mandats émis / Titres émis)</t>
  </si>
  <si>
    <t>B2 – Section de fonctionnement</t>
  </si>
  <si>
    <t>B1 – Section d’investissement</t>
  </si>
  <si>
    <t>B – Équilibre financier du compte administratif</t>
  </si>
  <si>
    <t>A – Vue d’ensemble</t>
  </si>
  <si>
    <t>II - Présentation générale du compte administratif</t>
  </si>
  <si>
    <t>B – Exécution du budget</t>
  </si>
  <si>
    <t>A – Informations statistiques, fiscales et financières</t>
  </si>
  <si>
    <t>I - Informations générales</t>
  </si>
  <si>
    <t>SOMMAIRE</t>
  </si>
  <si>
    <t>Demande effectuée le 22/05/2018</t>
  </si>
  <si>
    <t>(3) Indiquer le budget concerné : budget principal (de la région ou syndicat mixte) ou libellé du budget annexe.</t>
  </si>
  <si>
    <t>(2) A compléter s’il s’agit d’un budget annexe.</t>
  </si>
  <si>
    <t>(1) Indiquer soit « Région : nom de la région », soit le nom du syndicat mixte relevant de l'article L. 5721-2 du CGCT.</t>
  </si>
  <si>
    <t xml:space="preserve">ANNEE </t>
  </si>
  <si>
    <t>BUDGET : 01  BUDGET PRINCIPAL (3)</t>
  </si>
  <si>
    <t>voté par nature</t>
  </si>
  <si>
    <t>COMPTE ADMINISTRATIF</t>
  </si>
  <si>
    <t>M .71</t>
  </si>
  <si>
    <t>Numéro INSEE : …………….</t>
  </si>
  <si>
    <t>REPUBLIQUE FRANCAISE</t>
  </si>
  <si>
    <t>Subventions d'investissement (chapitre 13)</t>
  </si>
  <si>
    <t>SUBVENTIONS D'INVESTISSEMENT RATTACHEES AUX ACTIFS AMORTISSABLES - DEPARTEMENTS</t>
  </si>
  <si>
    <t>SUBVENTIONS D'INVESTISSEMENT RATTACHEES AUX ACTIFS NON AMORTISSABLES - DEPARTEMENTS</t>
  </si>
  <si>
    <t>A1 - SUBVENTIONS D'INVESTISSEMENT HORS LE CADRE D'UNE AP</t>
  </si>
  <si>
    <t>REGION PROVENCE ALPES CÔTE D'AZUR</t>
  </si>
  <si>
    <t xml:space="preserve"> </t>
  </si>
  <si>
    <t>Numéro SIRET : 23130002100012</t>
  </si>
  <si>
    <t>POSTE COMPTABLE : PAIERIE REGIONALE</t>
  </si>
  <si>
    <t>REGION PROVENCE ALPES COTE D'AZUR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</si>
</sst>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0;\-#,##0.00;;"/>
    <numFmt numFmtId="165" formatCode="\+#,##0.00;\-#,##0.00;;"/>
    <numFmt numFmtId="166" formatCode="#,##0.00;\-#,##0.00;"/>
    <numFmt numFmtId="167" formatCode="\+#,##0.00;\-#,##0.00;"/>
  </numFmts>
  <fonts count="31" x14ac:knownFonts="1">
    <font>
      <sz val="11"/>
      <color theme="1"/>
      <name val="Calibri"/>
      <family val="2"/>
      <scheme val="minor"/>
    </font>
    <font>
      <sz val="10"/>
      <name val="Arial"/>
      <family val="2"/>
    </font>
    <font>
      <sz val="10"/>
      <name val="Arial"/>
      <family val="2"/>
    </font>
    <font>
      <b/>
      <sz val="10"/>
      <name val="Arial"/>
      <family val="2"/>
    </font>
    <font>
      <sz val="8"/>
      <name val="Arial"/>
      <family val="2"/>
    </font>
    <font>
      <sz val="7"/>
      <name val="Arial"/>
      <family val="2"/>
    </font>
    <font>
      <b/>
      <sz val="8"/>
      <name val="Arial"/>
      <family val="2"/>
    </font>
    <font>
      <i/>
      <sz val="8"/>
      <name val="Arial"/>
      <family val="2"/>
    </font>
    <font>
      <b/>
      <i/>
      <sz val="8"/>
      <name val="Arial"/>
      <family val="2"/>
    </font>
    <font>
      <b/>
      <i/>
      <sz val="10"/>
      <name val="Arial"/>
      <family val="2"/>
    </font>
    <font>
      <sz val="9"/>
      <name val="Arial"/>
      <family val="2"/>
    </font>
    <font>
      <b/>
      <u/>
      <sz val="9"/>
      <name val="Arial"/>
      <family val="2"/>
    </font>
    <font>
      <i/>
      <sz val="10"/>
      <name val="Arial"/>
      <family val="2"/>
    </font>
    <font>
      <b/>
      <sz val="9"/>
      <name val="Arial"/>
      <family val="2"/>
    </font>
    <font>
      <sz val="12"/>
      <name val="Arial"/>
      <family val="2"/>
    </font>
    <font>
      <sz val="11"/>
      <name val="Arial"/>
      <family val="2"/>
    </font>
    <font>
      <b/>
      <sz val="12"/>
      <name val="Arial"/>
      <family val="2"/>
    </font>
    <font>
      <b/>
      <sz val="16"/>
      <name val="Arial"/>
      <family val="2"/>
    </font>
    <font>
      <b/>
      <sz val="18"/>
      <name val="Arial"/>
      <family val="2"/>
    </font>
    <font>
      <b/>
      <sz val="14"/>
      <name val="Arial"/>
      <family val="2"/>
    </font>
    <font>
      <sz val="16"/>
      <name val="Arial"/>
      <family val="2"/>
    </font>
    <font>
      <sz val="9"/>
      <name val="Times New Roman"/>
      <family val="1"/>
    </font>
    <font>
      <b/>
      <u/>
      <sz val="9"/>
      <name val="Times New Roman"/>
      <family val="1"/>
    </font>
    <font>
      <b/>
      <sz val="9"/>
      <name val="Times New Roman"/>
      <family val="1"/>
    </font>
    <font>
      <b/>
      <u/>
      <sz val="8"/>
      <name val="Arial"/>
      <family val="2"/>
    </font>
    <font>
      <b/>
      <sz val="11"/>
      <name val="Arial"/>
      <family val="2"/>
    </font>
    <font>
      <i/>
      <sz val="7"/>
      <name val="Arial"/>
      <family val="2"/>
    </font>
    <font>
      <sz val="9"/>
      <name val="Arial"/>
      <family val="2"/>
    </font>
    <font>
      <sz val="8"/>
      <name val="Arial"/>
      <family val="2"/>
    </font>
    <font>
      <sz val="14"/>
      <name val="Arial"/>
      <family val="2"/>
    </font>
    <font>
      <b/>
      <sz val="14"/>
      <name val="Arial"/>
      <family val="2"/>
    </font>
  </fonts>
  <fills count="7">
    <fill>
      <patternFill patternType="none"/>
    </fill>
    <fill>
      <patternFill patternType="gray125"/>
    </fill>
    <fill>
      <patternFill patternType="solid">
        <fgColor indexed="22"/>
        <bgColor indexed="64"/>
      </patternFill>
    </fill>
    <fill>
      <patternFill patternType="lightGray"/>
    </fill>
    <fill>
      <patternFill patternType="solid">
        <fgColor indexed="9"/>
        <bgColor indexed="64"/>
      </patternFill>
    </fill>
    <fill>
      <patternFill patternType="gray125">
        <bgColor theme="0"/>
      </patternFill>
    </fill>
    <fill>
      <patternFill patternType="solid">
        <fgColor theme="0"/>
        <bgColor indexed="64"/>
      </patternFill>
    </fill>
  </fills>
  <borders count="72">
    <border>
      <left/>
      <right/>
      <top/>
      <bottom/>
      <diagonal/>
    </border>
    <border>
      <left/>
      <right style="hair">
        <color indexed="64"/>
      </right>
      <top/>
      <bottom style="hair">
        <color indexed="64"/>
      </bottom>
      <diagonal/>
    </border>
    <border>
      <left/>
      <right/>
      <top/>
      <bottom style="hair">
        <color indexed="64"/>
      </bottom>
      <diagonal/>
    </border>
    <border>
      <left style="hair">
        <color indexed="64"/>
      </left>
      <right/>
      <top/>
      <bottom style="hair">
        <color indexed="64"/>
      </bottom>
      <diagonal/>
    </border>
    <border>
      <left/>
      <right style="hair">
        <color indexed="64"/>
      </right>
      <top/>
      <bottom/>
      <diagonal/>
    </border>
    <border>
      <left style="hair">
        <color indexed="64"/>
      </left>
      <right/>
      <top/>
      <bottom/>
      <diagonal/>
    </border>
    <border>
      <left/>
      <right style="hair">
        <color indexed="64"/>
      </right>
      <top style="hair">
        <color indexed="64"/>
      </top>
      <bottom/>
      <diagonal/>
    </border>
    <border>
      <left/>
      <right/>
      <top style="hair">
        <color indexed="64"/>
      </top>
      <bottom/>
      <diagonal/>
    </border>
    <border>
      <left style="hair">
        <color indexed="64"/>
      </left>
      <right/>
      <top style="hair">
        <color indexed="64"/>
      </top>
      <bottom/>
      <diagonal/>
    </border>
    <border>
      <left style="hair">
        <color indexed="64"/>
      </left>
      <right style="hair">
        <color indexed="64"/>
      </right>
      <top style="hair">
        <color indexed="64"/>
      </top>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right style="double">
        <color indexed="64"/>
      </right>
      <top/>
      <bottom style="double">
        <color indexed="64"/>
      </bottom>
      <diagonal/>
    </border>
    <border>
      <left/>
      <right/>
      <top/>
      <bottom style="double">
        <color indexed="64"/>
      </bottom>
      <diagonal/>
    </border>
    <border>
      <left style="double">
        <color indexed="64"/>
      </left>
      <right/>
      <top/>
      <bottom style="double">
        <color indexed="64"/>
      </bottom>
      <diagonal/>
    </border>
    <border>
      <left/>
      <right style="double">
        <color indexed="64"/>
      </right>
      <top/>
      <bottom/>
      <diagonal/>
    </border>
    <border>
      <left style="double">
        <color indexed="64"/>
      </left>
      <right/>
      <top/>
      <bottom/>
      <diagonal/>
    </border>
    <border>
      <left/>
      <right style="double">
        <color indexed="64"/>
      </right>
      <top style="double">
        <color indexed="64"/>
      </top>
      <bottom/>
      <diagonal/>
    </border>
    <border>
      <left/>
      <right/>
      <top style="double">
        <color indexed="64"/>
      </top>
      <bottom/>
      <diagonal/>
    </border>
    <border>
      <left style="double">
        <color indexed="64"/>
      </left>
      <right/>
      <top style="double">
        <color indexed="64"/>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9"/>
      </left>
      <right style="thin">
        <color indexed="9"/>
      </right>
      <top/>
      <bottom style="thin">
        <color indexed="9"/>
      </bottom>
      <diagonal/>
    </border>
    <border>
      <left/>
      <right/>
      <top style="medium">
        <color indexed="64"/>
      </top>
      <bottom/>
      <diagonal/>
    </border>
    <border>
      <left/>
      <right style="medium">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bottom/>
      <diagonal/>
    </border>
    <border>
      <left/>
      <right style="medium">
        <color indexed="64"/>
      </right>
      <top/>
      <bottom/>
      <diagonal/>
    </border>
    <border>
      <left style="thin">
        <color indexed="64"/>
      </left>
      <right/>
      <top/>
      <bottom/>
      <diagonal/>
    </border>
    <border>
      <left/>
      <right style="medium">
        <color indexed="64"/>
      </right>
      <top style="thin">
        <color indexed="64"/>
      </top>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double">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double">
        <color indexed="64"/>
      </left>
      <right/>
      <top style="thin">
        <color indexed="64"/>
      </top>
      <bottom style="double">
        <color indexed="64"/>
      </bottom>
      <diagonal/>
    </border>
    <border>
      <left/>
      <right style="double">
        <color indexed="64"/>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right style="double">
        <color indexed="64"/>
      </right>
      <top style="double">
        <color indexed="64"/>
      </top>
      <bottom style="thin">
        <color indexed="64"/>
      </bottom>
      <diagonal/>
    </border>
    <border>
      <left/>
      <right/>
      <top style="double">
        <color indexed="64"/>
      </top>
      <bottom style="thin">
        <color indexed="64"/>
      </bottom>
      <diagonal/>
    </border>
    <border>
      <left style="double">
        <color indexed="64"/>
      </left>
      <right/>
      <top style="double">
        <color indexed="64"/>
      </top>
      <bottom style="thin">
        <color indexed="64"/>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style="medium">
        <color indexed="64"/>
      </left>
      <right/>
      <top/>
      <bottom/>
      <diagonal/>
    </border>
    <border>
      <left style="medium">
        <color indexed="64"/>
      </left>
      <right style="medium">
        <color indexed="64"/>
      </right>
      <top/>
      <bottom/>
      <diagonal/>
    </border>
    <border>
      <left/>
      <right style="medium">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s>
  <cellStyleXfs count="3">
    <xf numFmtId="0" fontId="0" fillId="0" borderId="0"/>
    <xf numFmtId="0" fontId="1" fillId="0" borderId="0"/>
    <xf numFmtId="0" fontId="2" fillId="0" borderId="0" applyProtection="0"/>
  </cellStyleXfs>
  <cellXfs count="620">
    <xf numFmtId="0" fontId="0" fillId="0" borderId="0" xfId="0"/>
    <xf numFmtId="0" fontId="1" fillId="0" borderId="0" xfId="1"/>
    <xf numFmtId="0" fontId="1" fillId="0" borderId="0" xfId="1" applyBorder="1"/>
    <xf numFmtId="0" fontId="4" fillId="0" borderId="0" xfId="1" applyFont="1" applyAlignment="1">
      <alignment vertical="top"/>
    </xf>
    <xf numFmtId="0" fontId="5" fillId="0" borderId="0" xfId="1" applyFont="1" applyAlignment="1">
      <alignment vertical="top"/>
    </xf>
    <xf numFmtId="0" fontId="6" fillId="0" borderId="9" xfId="1" applyFont="1" applyBorder="1" applyAlignment="1">
      <alignment horizontal="center" vertical="center" wrapText="1"/>
    </xf>
    <xf numFmtId="49" fontId="7" fillId="0" borderId="10" xfId="1" applyNumberFormat="1" applyFont="1" applyBorder="1" applyAlignment="1">
      <alignment vertical="top"/>
    </xf>
    <xf numFmtId="49" fontId="4" fillId="0" borderId="9" xfId="1" applyNumberFormat="1" applyFont="1" applyBorder="1" applyAlignment="1">
      <alignment vertical="top"/>
    </xf>
    <xf numFmtId="0" fontId="7" fillId="0" borderId="14" xfId="1" applyFont="1" applyBorder="1" applyAlignment="1">
      <alignment vertical="top" wrapText="1"/>
    </xf>
    <xf numFmtId="49" fontId="7" fillId="0" borderId="14" xfId="1" applyNumberFormat="1" applyFont="1" applyBorder="1" applyAlignment="1">
      <alignment vertical="top"/>
    </xf>
    <xf numFmtId="0" fontId="4" fillId="0" borderId="14" xfId="1" applyFont="1" applyBorder="1" applyAlignment="1">
      <alignment vertical="top" wrapText="1"/>
    </xf>
    <xf numFmtId="49" fontId="4" fillId="0" borderId="14" xfId="1" applyNumberFormat="1" applyFont="1" applyBorder="1" applyAlignment="1">
      <alignment vertical="top"/>
    </xf>
    <xf numFmtId="49" fontId="6" fillId="0" borderId="9" xfId="1" applyNumberFormat="1" applyFont="1" applyBorder="1" applyAlignment="1">
      <alignment horizontal="center" vertical="center" wrapText="1"/>
    </xf>
    <xf numFmtId="0" fontId="4" fillId="0" borderId="15" xfId="1" applyFont="1" applyBorder="1" applyAlignment="1">
      <alignment vertical="top" wrapText="1"/>
    </xf>
    <xf numFmtId="49" fontId="4" fillId="0" borderId="15" xfId="1" applyNumberFormat="1" applyFont="1" applyBorder="1" applyAlignment="1">
      <alignment vertical="top"/>
    </xf>
    <xf numFmtId="0" fontId="4" fillId="0" borderId="0" xfId="1" applyFont="1" applyAlignment="1">
      <alignment vertical="center"/>
    </xf>
    <xf numFmtId="164" fontId="6" fillId="0" borderId="10" xfId="1" applyNumberFormat="1" applyFont="1" applyBorder="1" applyAlignment="1">
      <alignment vertical="center"/>
    </xf>
    <xf numFmtId="0" fontId="5" fillId="0" borderId="0" xfId="1" applyFont="1" applyAlignment="1">
      <alignment vertical="center"/>
    </xf>
    <xf numFmtId="164" fontId="4" fillId="0" borderId="15" xfId="1" applyNumberFormat="1" applyFont="1" applyBorder="1" applyAlignment="1">
      <alignment vertical="center"/>
    </xf>
    <xf numFmtId="0" fontId="6" fillId="1" borderId="14" xfId="1" applyFont="1" applyFill="1" applyBorder="1" applyAlignment="1">
      <alignment horizontal="center" vertical="center"/>
    </xf>
    <xf numFmtId="0" fontId="6" fillId="1" borderId="14" xfId="1" applyFont="1" applyFill="1" applyBorder="1" applyAlignment="1">
      <alignment horizontal="center" vertical="center"/>
    </xf>
    <xf numFmtId="0" fontId="6" fillId="1" borderId="10" xfId="1" applyFont="1" applyFill="1" applyBorder="1" applyAlignment="1">
      <alignment horizontal="center" vertical="center"/>
    </xf>
    <xf numFmtId="0" fontId="4" fillId="0" borderId="15" xfId="1" applyFont="1" applyBorder="1" applyAlignment="1">
      <alignment vertical="center"/>
    </xf>
    <xf numFmtId="0" fontId="4" fillId="0" borderId="14" xfId="1" applyFont="1" applyBorder="1" applyAlignment="1">
      <alignment vertical="center"/>
    </xf>
    <xf numFmtId="0" fontId="6" fillId="1" borderId="9" xfId="1" applyFont="1" applyFill="1" applyBorder="1" applyAlignment="1">
      <alignment horizontal="center" vertical="center"/>
    </xf>
    <xf numFmtId="0" fontId="7" fillId="0" borderId="14" xfId="1" applyFont="1" applyBorder="1" applyAlignment="1">
      <alignment vertical="center"/>
    </xf>
    <xf numFmtId="164" fontId="6" fillId="0" borderId="1" xfId="1" applyNumberFormat="1" applyFont="1" applyBorder="1" applyAlignment="1">
      <alignment vertical="center"/>
    </xf>
    <xf numFmtId="0" fontId="6" fillId="1" borderId="15" xfId="1" applyFont="1" applyFill="1" applyBorder="1" applyAlignment="1">
      <alignment vertical="center"/>
    </xf>
    <xf numFmtId="0" fontId="6" fillId="1" borderId="10" xfId="1" applyFont="1" applyFill="1" applyBorder="1" applyAlignment="1">
      <alignment vertical="center"/>
    </xf>
    <xf numFmtId="0" fontId="7" fillId="0" borderId="0" xfId="1" applyFont="1" applyAlignment="1">
      <alignment vertical="center"/>
    </xf>
    <xf numFmtId="164" fontId="8" fillId="0" borderId="1" xfId="1" applyNumberFormat="1" applyFont="1" applyBorder="1" applyAlignment="1">
      <alignment vertical="center"/>
    </xf>
    <xf numFmtId="0" fontId="8" fillId="0" borderId="15" xfId="1" applyFont="1" applyBorder="1" applyAlignment="1">
      <alignment vertical="center"/>
    </xf>
    <xf numFmtId="0" fontId="4" fillId="0" borderId="0" xfId="1" applyFont="1" applyAlignment="1">
      <alignment horizontal="center" vertical="center"/>
    </xf>
    <xf numFmtId="164" fontId="4" fillId="0" borderId="10" xfId="1" applyNumberFormat="1" applyFont="1" applyBorder="1" applyAlignment="1">
      <alignment vertical="center"/>
    </xf>
    <xf numFmtId="164" fontId="4" fillId="1" borderId="10" xfId="1" applyNumberFormat="1" applyFont="1" applyFill="1" applyBorder="1" applyAlignment="1">
      <alignment vertical="center"/>
    </xf>
    <xf numFmtId="49" fontId="6" fillId="1" borderId="14" xfId="1" applyNumberFormat="1" applyFont="1" applyFill="1" applyBorder="1" applyAlignment="1">
      <alignment horizontal="center" vertical="center"/>
    </xf>
    <xf numFmtId="49" fontId="6" fillId="1" borderId="9" xfId="1" applyNumberFormat="1" applyFont="1" applyFill="1" applyBorder="1" applyAlignment="1">
      <alignment horizontal="center" vertical="center"/>
    </xf>
    <xf numFmtId="166" fontId="4" fillId="0" borderId="15" xfId="1" applyNumberFormat="1" applyFont="1" applyBorder="1" applyAlignment="1">
      <alignment vertical="center"/>
    </xf>
    <xf numFmtId="166" fontId="6" fillId="0" borderId="15" xfId="1" applyNumberFormat="1" applyFont="1" applyBorder="1" applyAlignment="1">
      <alignment vertical="center"/>
    </xf>
    <xf numFmtId="166" fontId="6" fillId="0" borderId="10" xfId="1" applyNumberFormat="1" applyFont="1" applyBorder="1" applyAlignment="1">
      <alignment vertical="center"/>
    </xf>
    <xf numFmtId="0" fontId="6" fillId="1" borderId="14" xfId="1" applyFont="1" applyFill="1" applyBorder="1" applyAlignment="1">
      <alignment horizontal="center" vertical="top" wrapText="1"/>
    </xf>
    <xf numFmtId="0" fontId="6" fillId="1" borderId="9" xfId="1" applyFont="1" applyFill="1" applyBorder="1" applyAlignment="1">
      <alignment horizontal="center" vertical="top" wrapText="1"/>
    </xf>
    <xf numFmtId="49" fontId="6" fillId="1" borderId="9" xfId="1" applyNumberFormat="1" applyFont="1" applyFill="1" applyBorder="1" applyAlignment="1">
      <alignment horizontal="center" vertical="top" wrapText="1"/>
    </xf>
    <xf numFmtId="0" fontId="4" fillId="0" borderId="0" xfId="1" applyFont="1" applyAlignment="1">
      <alignment vertical="center" wrapText="1"/>
    </xf>
    <xf numFmtId="0" fontId="4" fillId="0" borderId="15" xfId="1" applyFont="1" applyBorder="1" applyAlignment="1">
      <alignment vertical="center" wrapText="1"/>
    </xf>
    <xf numFmtId="49" fontId="4" fillId="0" borderId="15" xfId="1" applyNumberFormat="1" applyFont="1" applyBorder="1" applyAlignment="1">
      <alignment vertical="center"/>
    </xf>
    <xf numFmtId="164" fontId="6" fillId="0" borderId="15" xfId="1" applyNumberFormat="1" applyFont="1" applyBorder="1" applyAlignment="1">
      <alignment vertical="center"/>
    </xf>
    <xf numFmtId="0" fontId="6" fillId="1" borderId="10" xfId="1" applyFont="1" applyFill="1" applyBorder="1" applyAlignment="1">
      <alignment vertical="center" wrapText="1"/>
    </xf>
    <xf numFmtId="49" fontId="6" fillId="1" borderId="10" xfId="1" applyNumberFormat="1" applyFont="1" applyFill="1" applyBorder="1" applyAlignment="1">
      <alignment vertical="center"/>
    </xf>
    <xf numFmtId="49" fontId="4" fillId="0" borderId="0" xfId="1" applyNumberFormat="1" applyFont="1" applyAlignment="1">
      <alignment vertical="center"/>
    </xf>
    <xf numFmtId="164" fontId="8" fillId="0" borderId="10" xfId="1" applyNumberFormat="1" applyFont="1" applyBorder="1" applyAlignment="1">
      <alignment vertical="center"/>
    </xf>
    <xf numFmtId="164" fontId="7" fillId="0" borderId="10" xfId="1" applyNumberFormat="1" applyFont="1" applyBorder="1" applyAlignment="1">
      <alignment vertical="center"/>
    </xf>
    <xf numFmtId="0" fontId="4" fillId="1" borderId="10" xfId="1" applyFont="1" applyFill="1" applyBorder="1" applyAlignment="1">
      <alignment vertical="center"/>
    </xf>
    <xf numFmtId="0" fontId="6" fillId="1" borderId="15" xfId="1" applyFont="1" applyFill="1" applyBorder="1" applyAlignment="1">
      <alignment horizontal="center" vertical="center" wrapText="1"/>
    </xf>
    <xf numFmtId="0" fontId="6" fillId="1" borderId="9" xfId="1" applyFont="1" applyFill="1" applyBorder="1" applyAlignment="1">
      <alignment horizontal="center" vertical="center" wrapText="1"/>
    </xf>
    <xf numFmtId="0" fontId="4" fillId="1" borderId="15" xfId="1" applyFont="1" applyFill="1" applyBorder="1" applyAlignment="1">
      <alignment vertical="center"/>
    </xf>
    <xf numFmtId="166" fontId="8" fillId="0" borderId="10" xfId="1" applyNumberFormat="1" applyFont="1" applyBorder="1" applyAlignment="1">
      <alignment vertical="center"/>
    </xf>
    <xf numFmtId="166" fontId="7" fillId="0" borderId="14" xfId="1" applyNumberFormat="1" applyFont="1" applyBorder="1" applyAlignment="1">
      <alignment vertical="center"/>
    </xf>
    <xf numFmtId="0" fontId="7" fillId="0" borderId="14" xfId="1" applyFont="1" applyBorder="1" applyAlignment="1">
      <alignment vertical="center" wrapText="1"/>
    </xf>
    <xf numFmtId="49" fontId="7" fillId="0" borderId="14" xfId="1" applyNumberFormat="1" applyFont="1" applyBorder="1" applyAlignment="1">
      <alignment vertical="center"/>
    </xf>
    <xf numFmtId="0" fontId="8" fillId="1" borderId="10" xfId="1" applyFont="1" applyFill="1" applyBorder="1" applyAlignment="1">
      <alignment vertical="center" wrapText="1"/>
    </xf>
    <xf numFmtId="49" fontId="8" fillId="1" borderId="10" xfId="1" applyNumberFormat="1" applyFont="1" applyFill="1" applyBorder="1" applyAlignment="1">
      <alignment vertical="center"/>
    </xf>
    <xf numFmtId="166" fontId="4" fillId="0" borderId="14" xfId="1" applyNumberFormat="1" applyFont="1" applyBorder="1" applyAlignment="1">
      <alignment vertical="center"/>
    </xf>
    <xf numFmtId="166" fontId="4" fillId="1" borderId="14" xfId="1" applyNumberFormat="1" applyFont="1" applyFill="1" applyBorder="1" applyAlignment="1">
      <alignment vertical="center"/>
    </xf>
    <xf numFmtId="0" fontId="4" fillId="0" borderId="14" xfId="1" applyFont="1" applyBorder="1" applyAlignment="1">
      <alignment vertical="center" wrapText="1"/>
    </xf>
    <xf numFmtId="49" fontId="4" fillId="0" borderId="14" xfId="1" applyNumberFormat="1" applyFont="1" applyBorder="1" applyAlignment="1">
      <alignment vertical="center"/>
    </xf>
    <xf numFmtId="166" fontId="6" fillId="1" borderId="10" xfId="1" applyNumberFormat="1" applyFont="1" applyFill="1" applyBorder="1" applyAlignment="1">
      <alignment vertical="center"/>
    </xf>
    <xf numFmtId="0" fontId="6" fillId="1" borderId="15" xfId="1" applyFont="1" applyFill="1" applyBorder="1" applyAlignment="1">
      <alignment vertical="center" wrapText="1"/>
    </xf>
    <xf numFmtId="49" fontId="6" fillId="1" borderId="15" xfId="1" applyNumberFormat="1" applyFont="1" applyFill="1" applyBorder="1" applyAlignment="1">
      <alignment vertical="center"/>
    </xf>
    <xf numFmtId="0" fontId="6" fillId="1" borderId="15" xfId="1" applyFont="1" applyFill="1" applyBorder="1" applyAlignment="1">
      <alignment horizontal="center" vertical="center"/>
    </xf>
    <xf numFmtId="0" fontId="6" fillId="1" borderId="14" xfId="1" applyFont="1" applyFill="1" applyBorder="1" applyAlignment="1">
      <alignment horizontal="center" vertical="center" wrapText="1"/>
    </xf>
    <xf numFmtId="0" fontId="6" fillId="1" borderId="9" xfId="1" applyFont="1" applyFill="1" applyBorder="1" applyAlignment="1">
      <alignment vertical="center"/>
    </xf>
    <xf numFmtId="166" fontId="8" fillId="0" borderId="15" xfId="1" applyNumberFormat="1" applyFont="1" applyBorder="1" applyAlignment="1">
      <alignment vertical="center"/>
    </xf>
    <xf numFmtId="166" fontId="8" fillId="1" borderId="10" xfId="1" applyNumberFormat="1" applyFont="1" applyFill="1" applyBorder="1" applyAlignment="1">
      <alignment vertical="center"/>
    </xf>
    <xf numFmtId="166" fontId="8" fillId="1" borderId="15" xfId="1" applyNumberFormat="1" applyFont="1" applyFill="1" applyBorder="1" applyAlignment="1">
      <alignment vertical="center"/>
    </xf>
    <xf numFmtId="0" fontId="8" fillId="1" borderId="15" xfId="1" applyFont="1" applyFill="1" applyBorder="1" applyAlignment="1">
      <alignment vertical="center" wrapText="1"/>
    </xf>
    <xf numFmtId="49" fontId="8" fillId="1" borderId="15" xfId="1" applyNumberFormat="1" applyFont="1" applyFill="1" applyBorder="1" applyAlignment="1">
      <alignment vertical="center"/>
    </xf>
    <xf numFmtId="0" fontId="4" fillId="1" borderId="15" xfId="1" applyFont="1" applyFill="1" applyBorder="1" applyAlignment="1">
      <alignment vertical="top"/>
    </xf>
    <xf numFmtId="164" fontId="6" fillId="0" borderId="15" xfId="1" applyNumberFormat="1" applyFont="1" applyBorder="1" applyAlignment="1">
      <alignment vertical="top"/>
    </xf>
    <xf numFmtId="0" fontId="4" fillId="1" borderId="9" xfId="1" applyFont="1" applyFill="1" applyBorder="1" applyAlignment="1">
      <alignment vertical="top"/>
    </xf>
    <xf numFmtId="0" fontId="6" fillId="0" borderId="9" xfId="1" applyFont="1" applyBorder="1" applyAlignment="1">
      <alignment vertical="top"/>
    </xf>
    <xf numFmtId="164" fontId="7" fillId="0" borderId="15" xfId="1" applyNumberFormat="1" applyFont="1" applyBorder="1" applyAlignment="1">
      <alignment vertical="top"/>
    </xf>
    <xf numFmtId="164" fontId="7" fillId="1" borderId="15" xfId="1" applyNumberFormat="1" applyFont="1" applyFill="1" applyBorder="1" applyAlignment="1">
      <alignment vertical="top"/>
    </xf>
    <xf numFmtId="0" fontId="7" fillId="0" borderId="15" xfId="1" applyFont="1" applyBorder="1" applyAlignment="1">
      <alignment vertical="top"/>
    </xf>
    <xf numFmtId="49" fontId="7" fillId="0" borderId="15" xfId="1" applyNumberFormat="1" applyFont="1" applyBorder="1" applyAlignment="1">
      <alignment vertical="top"/>
    </xf>
    <xf numFmtId="164" fontId="4" fillId="0" borderId="14" xfId="1" applyNumberFormat="1" applyFont="1" applyBorder="1" applyAlignment="1">
      <alignment vertical="top"/>
    </xf>
    <xf numFmtId="0" fontId="4" fillId="0" borderId="14" xfId="1" applyFont="1" applyBorder="1" applyAlignment="1">
      <alignment vertical="top"/>
    </xf>
    <xf numFmtId="164" fontId="4" fillId="0" borderId="9" xfId="1" applyNumberFormat="1" applyFont="1" applyBorder="1" applyAlignment="1">
      <alignment vertical="top"/>
    </xf>
    <xf numFmtId="0" fontId="4" fillId="0" borderId="9" xfId="1" applyFont="1" applyBorder="1" applyAlignment="1">
      <alignment vertical="top"/>
    </xf>
    <xf numFmtId="0" fontId="4" fillId="1" borderId="10" xfId="1" applyFont="1" applyFill="1" applyBorder="1" applyAlignment="1">
      <alignment vertical="top"/>
    </xf>
    <xf numFmtId="164" fontId="7" fillId="0" borderId="10" xfId="1" applyNumberFormat="1" applyFont="1" applyBorder="1" applyAlignment="1">
      <alignment vertical="top"/>
    </xf>
    <xf numFmtId="0" fontId="7" fillId="1" borderId="10" xfId="1" applyFont="1" applyFill="1" applyBorder="1" applyAlignment="1">
      <alignment vertical="top"/>
    </xf>
    <xf numFmtId="49" fontId="7" fillId="1" borderId="10" xfId="1" applyNumberFormat="1" applyFont="1" applyFill="1" applyBorder="1" applyAlignment="1">
      <alignment vertical="top"/>
    </xf>
    <xf numFmtId="0" fontId="6" fillId="1" borderId="14" xfId="1" applyFont="1" applyFill="1" applyBorder="1" applyAlignment="1">
      <alignment horizontal="center" vertical="top"/>
    </xf>
    <xf numFmtId="0" fontId="6" fillId="1" borderId="6" xfId="1" applyFont="1" applyFill="1" applyBorder="1" applyAlignment="1">
      <alignment horizontal="center" vertical="top"/>
    </xf>
    <xf numFmtId="0" fontId="6" fillId="1" borderId="8" xfId="1" applyFont="1" applyFill="1" applyBorder="1" applyAlignment="1">
      <alignment horizontal="center" vertical="top"/>
    </xf>
    <xf numFmtId="0" fontId="6" fillId="1" borderId="15" xfId="1" applyFont="1" applyFill="1" applyBorder="1" applyAlignment="1">
      <alignment horizontal="center" vertical="top"/>
    </xf>
    <xf numFmtId="0" fontId="6" fillId="1" borderId="10" xfId="1" applyFont="1" applyFill="1" applyBorder="1" applyAlignment="1">
      <alignment horizontal="center" vertical="top"/>
    </xf>
    <xf numFmtId="164" fontId="7" fillId="0" borderId="14" xfId="1" applyNumberFormat="1" applyFont="1" applyBorder="1" applyAlignment="1">
      <alignment vertical="top"/>
    </xf>
    <xf numFmtId="0" fontId="7" fillId="0" borderId="14" xfId="1" applyFont="1" applyBorder="1" applyAlignment="1">
      <alignment vertical="top"/>
    </xf>
    <xf numFmtId="164" fontId="8" fillId="0" borderId="10" xfId="1" applyNumberFormat="1" applyFont="1" applyBorder="1" applyAlignment="1">
      <alignment vertical="top"/>
    </xf>
    <xf numFmtId="0" fontId="8" fillId="1" borderId="10" xfId="1" applyFont="1" applyFill="1" applyBorder="1" applyAlignment="1">
      <alignment vertical="top"/>
    </xf>
    <xf numFmtId="49" fontId="8" fillId="1" borderId="10" xfId="1" applyNumberFormat="1" applyFont="1" applyFill="1" applyBorder="1" applyAlignment="1">
      <alignment vertical="top"/>
    </xf>
    <xf numFmtId="0" fontId="6" fillId="1" borderId="9" xfId="1" applyFont="1" applyFill="1" applyBorder="1" applyAlignment="1">
      <alignment horizontal="center" vertical="top"/>
    </xf>
    <xf numFmtId="49" fontId="6" fillId="1" borderId="9" xfId="1" applyNumberFormat="1" applyFont="1" applyFill="1" applyBorder="1" applyAlignment="1">
      <alignment horizontal="center" vertical="top"/>
    </xf>
    <xf numFmtId="0" fontId="4" fillId="0" borderId="10" xfId="1" applyFont="1" applyBorder="1" applyAlignment="1">
      <alignment vertical="center" wrapText="1"/>
    </xf>
    <xf numFmtId="49" fontId="4" fillId="0" borderId="10" xfId="1" applyNumberFormat="1" applyFont="1" applyBorder="1" applyAlignment="1">
      <alignment vertical="center"/>
    </xf>
    <xf numFmtId="0" fontId="6" fillId="0" borderId="14" xfId="1" applyFont="1" applyBorder="1" applyAlignment="1">
      <alignment horizontal="center" vertical="center" wrapText="1"/>
    </xf>
    <xf numFmtId="0" fontId="6" fillId="0" borderId="10" xfId="1" applyFont="1" applyBorder="1" applyAlignment="1">
      <alignment vertical="center" wrapText="1"/>
    </xf>
    <xf numFmtId="165" fontId="6" fillId="0" borderId="10" xfId="1" applyNumberFormat="1" applyFont="1" applyBorder="1" applyAlignment="1">
      <alignment vertical="center"/>
    </xf>
    <xf numFmtId="0" fontId="6" fillId="0" borderId="10" xfId="1" applyFont="1" applyBorder="1" applyAlignment="1">
      <alignment horizontal="center" vertical="center"/>
    </xf>
    <xf numFmtId="164" fontId="8" fillId="1" borderId="10" xfId="1" applyNumberFormat="1" applyFont="1" applyFill="1" applyBorder="1" applyAlignment="1">
      <alignment vertical="center"/>
    </xf>
    <xf numFmtId="0" fontId="8" fillId="0" borderId="10" xfId="1" applyFont="1" applyBorder="1" applyAlignment="1">
      <alignment vertical="center" wrapText="1"/>
    </xf>
    <xf numFmtId="49" fontId="8" fillId="0" borderId="10" xfId="1" applyNumberFormat="1" applyFont="1" applyBorder="1" applyAlignment="1">
      <alignment vertical="center"/>
    </xf>
    <xf numFmtId="164" fontId="7" fillId="0" borderId="14" xfId="1" applyNumberFormat="1" applyFont="1" applyBorder="1" applyAlignment="1">
      <alignment vertical="center"/>
    </xf>
    <xf numFmtId="164" fontId="7" fillId="1" borderId="14" xfId="1" applyNumberFormat="1" applyFont="1" applyFill="1" applyBorder="1" applyAlignment="1">
      <alignment vertical="center"/>
    </xf>
    <xf numFmtId="164" fontId="8" fillId="0" borderId="15" xfId="1" applyNumberFormat="1" applyFont="1" applyBorder="1" applyAlignment="1">
      <alignment vertical="center"/>
    </xf>
    <xf numFmtId="164" fontId="8" fillId="1" borderId="15" xfId="1" applyNumberFormat="1" applyFont="1" applyFill="1" applyBorder="1" applyAlignment="1">
      <alignment vertical="center"/>
    </xf>
    <xf numFmtId="164" fontId="4" fillId="0" borderId="14" xfId="1" applyNumberFormat="1" applyFont="1" applyBorder="1" applyAlignment="1">
      <alignment vertical="center"/>
    </xf>
    <xf numFmtId="0" fontId="6" fillId="0" borderId="0" xfId="1" applyFont="1" applyAlignment="1">
      <alignment horizontal="center" vertical="center" wrapText="1"/>
    </xf>
    <xf numFmtId="0" fontId="6" fillId="1" borderId="10" xfId="1" applyFont="1" applyFill="1" applyBorder="1" applyAlignment="1">
      <alignment horizontal="center" vertical="center" wrapText="1"/>
    </xf>
    <xf numFmtId="0" fontId="8" fillId="0" borderId="15" xfId="1" applyFont="1" applyBorder="1" applyAlignment="1">
      <alignment vertical="center" wrapText="1"/>
    </xf>
    <xf numFmtId="0" fontId="8" fillId="0" borderId="10" xfId="1" applyFont="1" applyBorder="1" applyAlignment="1">
      <alignment vertical="center"/>
    </xf>
    <xf numFmtId="164" fontId="6" fillId="1" borderId="10" xfId="1" applyNumberFormat="1" applyFont="1" applyFill="1" applyBorder="1" applyAlignment="1">
      <alignment vertical="center"/>
    </xf>
    <xf numFmtId="49" fontId="6" fillId="0" borderId="10" xfId="1" applyNumberFormat="1" applyFont="1" applyBorder="1" applyAlignment="1">
      <alignment vertical="center"/>
    </xf>
    <xf numFmtId="0" fontId="6" fillId="0" borderId="15" xfId="1" applyFont="1" applyBorder="1" applyAlignment="1">
      <alignment vertical="center" wrapText="1"/>
    </xf>
    <xf numFmtId="49" fontId="6" fillId="0" borderId="15" xfId="1" applyNumberFormat="1" applyFont="1" applyBorder="1" applyAlignment="1">
      <alignment vertical="center"/>
    </xf>
    <xf numFmtId="166" fontId="4" fillId="0" borderId="10" xfId="1" applyNumberFormat="1" applyFont="1" applyBorder="1" applyAlignment="1">
      <alignment vertical="top"/>
    </xf>
    <xf numFmtId="0" fontId="4" fillId="0" borderId="10" xfId="1" applyFont="1" applyBorder="1" applyAlignment="1">
      <alignment vertical="top"/>
    </xf>
    <xf numFmtId="49" fontId="4" fillId="0" borderId="10" xfId="1" applyNumberFormat="1" applyFont="1" applyBorder="1" applyAlignment="1">
      <alignment vertical="top"/>
    </xf>
    <xf numFmtId="166" fontId="6" fillId="0" borderId="10" xfId="1" applyNumberFormat="1" applyFont="1" applyBorder="1" applyAlignment="1">
      <alignment vertical="top"/>
    </xf>
    <xf numFmtId="0" fontId="6" fillId="1" borderId="10" xfId="1" applyFont="1" applyFill="1" applyBorder="1" applyAlignment="1">
      <alignment vertical="top"/>
    </xf>
    <xf numFmtId="49" fontId="6" fillId="0" borderId="10" xfId="1" applyNumberFormat="1" applyFont="1" applyBorder="1" applyAlignment="1">
      <alignment vertical="top"/>
    </xf>
    <xf numFmtId="0" fontId="6" fillId="0" borderId="10" xfId="1" applyFont="1" applyBorder="1" applyAlignment="1">
      <alignment vertical="top"/>
    </xf>
    <xf numFmtId="49" fontId="6" fillId="1" borderId="14" xfId="1" applyNumberFormat="1" applyFont="1" applyFill="1" applyBorder="1" applyAlignment="1">
      <alignment horizontal="center" vertical="top"/>
    </xf>
    <xf numFmtId="49" fontId="4" fillId="0" borderId="0" xfId="1" applyNumberFormat="1" applyFont="1" applyAlignment="1">
      <alignment vertical="top"/>
    </xf>
    <xf numFmtId="0" fontId="4" fillId="0" borderId="0" xfId="1" applyFont="1" applyAlignment="1">
      <alignment vertical="top" wrapText="1"/>
    </xf>
    <xf numFmtId="166" fontId="4" fillId="0" borderId="15" xfId="1" applyNumberFormat="1" applyFont="1" applyBorder="1" applyAlignment="1">
      <alignment vertical="top"/>
    </xf>
    <xf numFmtId="166" fontId="4" fillId="0" borderId="14" xfId="1" applyNumberFormat="1" applyFont="1" applyBorder="1" applyAlignment="1">
      <alignment vertical="top"/>
    </xf>
    <xf numFmtId="166" fontId="6" fillId="0" borderId="15" xfId="1" applyNumberFormat="1" applyFont="1" applyBorder="1" applyAlignment="1">
      <alignment vertical="top"/>
    </xf>
    <xf numFmtId="0" fontId="6" fillId="1" borderId="15" xfId="1" applyFont="1" applyFill="1" applyBorder="1" applyAlignment="1">
      <alignment vertical="top" wrapText="1"/>
    </xf>
    <xf numFmtId="49" fontId="6" fillId="1" borderId="15" xfId="1" applyNumberFormat="1" applyFont="1" applyFill="1" applyBorder="1" applyAlignment="1">
      <alignment vertical="top"/>
    </xf>
    <xf numFmtId="0" fontId="6" fillId="1" borderId="10" xfId="1" applyFont="1" applyFill="1" applyBorder="1" applyAlignment="1">
      <alignment vertical="top" wrapText="1"/>
    </xf>
    <xf numFmtId="49" fontId="6" fillId="1" borderId="10" xfId="1" applyNumberFormat="1" applyFont="1" applyFill="1" applyBorder="1" applyAlignment="1">
      <alignment vertical="top"/>
    </xf>
    <xf numFmtId="164" fontId="6" fillId="0" borderId="10" xfId="1" applyNumberFormat="1" applyFont="1" applyBorder="1" applyAlignment="1">
      <alignment horizontal="center" vertical="center"/>
    </xf>
    <xf numFmtId="0" fontId="6" fillId="1" borderId="11" xfId="1" applyFont="1" applyFill="1" applyBorder="1" applyAlignment="1">
      <alignment horizontal="center" vertical="center"/>
    </xf>
    <xf numFmtId="0" fontId="6" fillId="1" borderId="8" xfId="1" applyFont="1" applyFill="1" applyBorder="1" applyAlignment="1">
      <alignment horizontal="center" vertical="center"/>
    </xf>
    <xf numFmtId="0" fontId="6" fillId="0" borderId="0" xfId="1" applyFont="1" applyAlignment="1">
      <alignment vertical="center"/>
    </xf>
    <xf numFmtId="0" fontId="6" fillId="0" borderId="0" xfId="1" applyFont="1" applyAlignment="1">
      <alignment horizontal="center" vertical="center"/>
    </xf>
    <xf numFmtId="49" fontId="6" fillId="1" borderId="10" xfId="1" applyNumberFormat="1" applyFont="1" applyFill="1" applyBorder="1" applyAlignment="1">
      <alignment horizontal="center" vertical="center"/>
    </xf>
    <xf numFmtId="166" fontId="4" fillId="0" borderId="10" xfId="1" applyNumberFormat="1" applyFont="1" applyBorder="1" applyAlignment="1">
      <alignment vertical="center"/>
    </xf>
    <xf numFmtId="0" fontId="4" fillId="1" borderId="10" xfId="1" applyFont="1" applyFill="1" applyBorder="1" applyAlignment="1">
      <alignment vertical="center" wrapText="1"/>
    </xf>
    <xf numFmtId="49" fontId="4" fillId="1" borderId="10" xfId="1" applyNumberFormat="1" applyFont="1" applyFill="1" applyBorder="1" applyAlignment="1">
      <alignment vertical="center"/>
    </xf>
    <xf numFmtId="0" fontId="4" fillId="1" borderId="15" xfId="1" applyFont="1" applyFill="1" applyBorder="1" applyAlignment="1">
      <alignment vertical="center" wrapText="1"/>
    </xf>
    <xf numFmtId="49" fontId="4" fillId="1" borderId="15" xfId="1" applyNumberFormat="1" applyFont="1" applyFill="1" applyBorder="1" applyAlignment="1">
      <alignment vertical="center"/>
    </xf>
    <xf numFmtId="166" fontId="6" fillId="0" borderId="14" xfId="1" applyNumberFormat="1" applyFont="1" applyBorder="1" applyAlignment="1">
      <alignment vertical="center"/>
    </xf>
    <xf numFmtId="0" fontId="6" fillId="0" borderId="14" xfId="1" applyFont="1" applyBorder="1" applyAlignment="1">
      <alignment vertical="center"/>
    </xf>
    <xf numFmtId="49" fontId="6" fillId="1" borderId="15" xfId="1" applyNumberFormat="1" applyFont="1" applyFill="1" applyBorder="1" applyAlignment="1">
      <alignment horizontal="center" vertical="center"/>
    </xf>
    <xf numFmtId="164" fontId="6" fillId="1" borderId="15" xfId="1" applyNumberFormat="1" applyFont="1" applyFill="1" applyBorder="1" applyAlignment="1">
      <alignment vertical="top"/>
    </xf>
    <xf numFmtId="164" fontId="6" fillId="1" borderId="9" xfId="1" applyNumberFormat="1" applyFont="1" applyFill="1" applyBorder="1" applyAlignment="1">
      <alignment vertical="top"/>
    </xf>
    <xf numFmtId="164" fontId="6" fillId="0" borderId="9" xfId="1" applyNumberFormat="1" applyFont="1" applyBorder="1" applyAlignment="1">
      <alignment vertical="top"/>
    </xf>
    <xf numFmtId="49" fontId="6" fillId="1" borderId="9" xfId="1" applyNumberFormat="1" applyFont="1" applyFill="1" applyBorder="1" applyAlignment="1">
      <alignment vertical="top"/>
    </xf>
    <xf numFmtId="164" fontId="6" fillId="0" borderId="10" xfId="1" applyNumberFormat="1" applyFont="1" applyBorder="1" applyAlignment="1">
      <alignment vertical="top"/>
    </xf>
    <xf numFmtId="164" fontId="6" fillId="1" borderId="10" xfId="1" applyNumberFormat="1" applyFont="1" applyFill="1" applyBorder="1" applyAlignment="1">
      <alignment vertical="top"/>
    </xf>
    <xf numFmtId="164" fontId="8" fillId="1" borderId="10" xfId="1" applyNumberFormat="1" applyFont="1" applyFill="1" applyBorder="1" applyAlignment="1">
      <alignment vertical="top"/>
    </xf>
    <xf numFmtId="164" fontId="7" fillId="1" borderId="10" xfId="1" applyNumberFormat="1" applyFont="1" applyFill="1" applyBorder="1" applyAlignment="1">
      <alignment vertical="top"/>
    </xf>
    <xf numFmtId="164" fontId="4" fillId="0" borderId="10" xfId="1" applyNumberFormat="1" applyFont="1" applyBorder="1" applyAlignment="1">
      <alignment vertical="top"/>
    </xf>
    <xf numFmtId="0" fontId="10" fillId="0" borderId="0" xfId="1" applyFont="1" applyBorder="1"/>
    <xf numFmtId="0" fontId="10" fillId="0" borderId="18" xfId="1" applyFont="1" applyBorder="1"/>
    <xf numFmtId="0" fontId="10" fillId="0" borderId="19" xfId="1" applyFont="1" applyBorder="1" applyAlignment="1">
      <alignment wrapText="1"/>
    </xf>
    <xf numFmtId="0" fontId="10" fillId="0" borderId="20" xfId="1" applyFont="1" applyBorder="1"/>
    <xf numFmtId="0" fontId="10" fillId="0" borderId="20" xfId="1" applyFont="1" applyBorder="1" applyAlignment="1">
      <alignment wrapText="1"/>
    </xf>
    <xf numFmtId="0" fontId="10" fillId="0" borderId="0" xfId="1" applyFont="1" applyBorder="1" applyAlignment="1">
      <alignment wrapText="1"/>
    </xf>
    <xf numFmtId="0" fontId="10" fillId="0" borderId="21" xfId="1" applyFont="1" applyBorder="1"/>
    <xf numFmtId="0" fontId="10" fillId="0" borderId="22" xfId="1" applyFont="1" applyBorder="1"/>
    <xf numFmtId="0" fontId="1" fillId="0" borderId="0" xfId="1" applyFill="1"/>
    <xf numFmtId="0" fontId="3" fillId="0" borderId="0" xfId="1" applyFont="1" applyFill="1" applyBorder="1" applyAlignment="1">
      <alignment vertical="center"/>
    </xf>
    <xf numFmtId="0" fontId="3" fillId="3" borderId="24" xfId="1" applyFont="1" applyFill="1" applyBorder="1" applyAlignment="1">
      <alignment vertical="center"/>
    </xf>
    <xf numFmtId="0" fontId="3" fillId="3" borderId="25" xfId="1" applyFont="1" applyFill="1" applyBorder="1" applyAlignment="1">
      <alignment vertical="center"/>
    </xf>
    <xf numFmtId="0" fontId="3" fillId="3" borderId="26" xfId="1" applyFont="1" applyFill="1" applyBorder="1" applyAlignment="1">
      <alignment vertical="center"/>
    </xf>
    <xf numFmtId="0" fontId="3" fillId="3" borderId="24" xfId="1" applyFont="1" applyFill="1" applyBorder="1" applyAlignment="1">
      <alignment horizontal="center" vertical="center"/>
    </xf>
    <xf numFmtId="164" fontId="4" fillId="0" borderId="0" xfId="1" applyNumberFormat="1" applyFont="1" applyAlignment="1">
      <alignment vertical="top"/>
    </xf>
    <xf numFmtId="0" fontId="7" fillId="0" borderId="15" xfId="1" applyFont="1" applyBorder="1" applyAlignment="1">
      <alignment vertical="top" wrapText="1"/>
    </xf>
    <xf numFmtId="49" fontId="7" fillId="0" borderId="15" xfId="1" applyNumberFormat="1" applyFont="1" applyBorder="1" applyAlignment="1">
      <alignment vertical="top" wrapText="1"/>
    </xf>
    <xf numFmtId="164" fontId="4" fillId="1" borderId="10" xfId="1" applyNumberFormat="1" applyFont="1" applyFill="1" applyBorder="1" applyAlignment="1">
      <alignment vertical="top"/>
    </xf>
    <xf numFmtId="0" fontId="4" fillId="0" borderId="10" xfId="1" applyFont="1" applyBorder="1" applyAlignment="1">
      <alignment vertical="top" wrapText="1"/>
    </xf>
    <xf numFmtId="49" fontId="4" fillId="0" borderId="10" xfId="1" applyNumberFormat="1" applyFont="1" applyBorder="1" applyAlignment="1">
      <alignment vertical="top" wrapText="1"/>
    </xf>
    <xf numFmtId="164" fontId="4" fillId="1" borderId="14" xfId="1" applyNumberFormat="1" applyFont="1" applyFill="1" applyBorder="1" applyAlignment="1">
      <alignment vertical="top"/>
    </xf>
    <xf numFmtId="49" fontId="4" fillId="0" borderId="14" xfId="1" applyNumberFormat="1" applyFont="1" applyBorder="1" applyAlignment="1">
      <alignment vertical="top" wrapText="1"/>
    </xf>
    <xf numFmtId="49" fontId="5" fillId="0" borderId="0" xfId="1" applyNumberFormat="1" applyFont="1" applyAlignment="1">
      <alignment vertical="top"/>
    </xf>
    <xf numFmtId="164" fontId="7" fillId="1" borderId="14" xfId="1" applyNumberFormat="1" applyFont="1" applyFill="1" applyBorder="1" applyAlignment="1">
      <alignment vertical="top"/>
    </xf>
    <xf numFmtId="49" fontId="7" fillId="0" borderId="14" xfId="1" applyNumberFormat="1" applyFont="1" applyBorder="1" applyAlignment="1">
      <alignment vertical="top" wrapText="1"/>
    </xf>
    <xf numFmtId="0" fontId="6" fillId="0" borderId="0" xfId="1" applyFont="1" applyAlignment="1">
      <alignment vertical="top"/>
    </xf>
    <xf numFmtId="0" fontId="6" fillId="0" borderId="0" xfId="1" applyFont="1" applyAlignment="1">
      <alignment horizontal="center" vertical="top"/>
    </xf>
    <xf numFmtId="164" fontId="4" fillId="0" borderId="0" xfId="1" applyNumberFormat="1" applyFont="1" applyAlignment="1">
      <alignment vertical="center"/>
    </xf>
    <xf numFmtId="0" fontId="7" fillId="0" borderId="10" xfId="1" applyFont="1" applyBorder="1" applyAlignment="1">
      <alignment vertical="center"/>
    </xf>
    <xf numFmtId="164" fontId="7" fillId="1" borderId="10" xfId="1" applyNumberFormat="1" applyFont="1" applyFill="1" applyBorder="1" applyAlignment="1">
      <alignment vertical="center"/>
    </xf>
    <xf numFmtId="164" fontId="6" fillId="0" borderId="11" xfId="1" applyNumberFormat="1" applyFont="1" applyBorder="1" applyAlignment="1">
      <alignment vertical="center"/>
    </xf>
    <xf numFmtId="164" fontId="6" fillId="0" borderId="9" xfId="1" applyNumberFormat="1" applyFont="1" applyBorder="1" applyAlignment="1">
      <alignment vertical="center"/>
    </xf>
    <xf numFmtId="0" fontId="6" fillId="0" borderId="9" xfId="1" applyFont="1" applyBorder="1" applyAlignment="1">
      <alignment vertical="center"/>
    </xf>
    <xf numFmtId="164" fontId="4" fillId="0" borderId="9" xfId="1" applyNumberFormat="1" applyFont="1" applyBorder="1" applyAlignment="1">
      <alignment vertical="center"/>
    </xf>
    <xf numFmtId="0" fontId="4" fillId="1" borderId="9" xfId="1" applyFont="1" applyFill="1" applyBorder="1" applyAlignment="1">
      <alignment vertical="center"/>
    </xf>
    <xf numFmtId="164" fontId="4" fillId="0" borderId="4" xfId="1" applyNumberFormat="1" applyFont="1" applyBorder="1" applyAlignment="1">
      <alignment vertical="center"/>
    </xf>
    <xf numFmtId="164" fontId="7" fillId="0" borderId="0" xfId="1" applyNumberFormat="1" applyFont="1" applyAlignment="1">
      <alignment vertical="center"/>
    </xf>
    <xf numFmtId="164" fontId="8" fillId="0" borderId="9" xfId="1" applyNumberFormat="1" applyFont="1" applyBorder="1" applyAlignment="1">
      <alignment vertical="center"/>
    </xf>
    <xf numFmtId="0" fontId="8" fillId="1" borderId="9" xfId="1" applyFont="1" applyFill="1" applyBorder="1" applyAlignment="1">
      <alignment vertical="center"/>
    </xf>
    <xf numFmtId="164" fontId="7" fillId="0" borderId="9" xfId="1" applyNumberFormat="1" applyFont="1" applyBorder="1" applyAlignment="1">
      <alignment vertical="center"/>
    </xf>
    <xf numFmtId="0" fontId="7" fillId="0" borderId="9" xfId="1" applyFont="1" applyBorder="1" applyAlignment="1">
      <alignment vertical="center"/>
    </xf>
    <xf numFmtId="164" fontId="8" fillId="1" borderId="9" xfId="1" applyNumberFormat="1" applyFont="1" applyFill="1" applyBorder="1" applyAlignment="1">
      <alignment vertical="center"/>
    </xf>
    <xf numFmtId="0" fontId="10" fillId="0" borderId="0" xfId="1" applyFont="1" applyAlignment="1">
      <alignment vertical="center"/>
    </xf>
    <xf numFmtId="49" fontId="13" fillId="1" borderId="10" xfId="1" applyNumberFormat="1" applyFont="1" applyFill="1" applyBorder="1" applyAlignment="1">
      <alignment horizontal="center" vertical="center"/>
    </xf>
    <xf numFmtId="166" fontId="10" fillId="0" borderId="10" xfId="1" applyNumberFormat="1" applyFont="1" applyBorder="1" applyAlignment="1">
      <alignment horizontal="right" vertical="center"/>
    </xf>
    <xf numFmtId="49" fontId="13" fillId="1" borderId="13" xfId="1" applyNumberFormat="1" applyFont="1" applyFill="1" applyBorder="1" applyAlignment="1">
      <alignment horizontal="center" vertical="center"/>
    </xf>
    <xf numFmtId="0" fontId="13" fillId="1" borderId="9" xfId="1" applyFont="1" applyFill="1" applyBorder="1" applyAlignment="1">
      <alignment horizontal="center" vertical="center"/>
    </xf>
    <xf numFmtId="0" fontId="13" fillId="0" borderId="27" xfId="1" applyFont="1" applyFill="1" applyBorder="1" applyAlignment="1">
      <alignment horizontal="center" vertical="center"/>
    </xf>
    <xf numFmtId="0" fontId="3" fillId="0" borderId="27" xfId="1" applyFont="1" applyFill="1" applyBorder="1" applyAlignment="1">
      <alignment horizontal="center" vertical="center"/>
    </xf>
    <xf numFmtId="49" fontId="13" fillId="0" borderId="27" xfId="1" applyNumberFormat="1" applyFont="1" applyFill="1" applyBorder="1" applyAlignment="1">
      <alignment horizontal="center" vertical="center"/>
    </xf>
    <xf numFmtId="0" fontId="13" fillId="1" borderId="10" xfId="1" applyFont="1" applyFill="1" applyBorder="1" applyAlignment="1">
      <alignment horizontal="center" vertical="center"/>
    </xf>
    <xf numFmtId="49" fontId="5" fillId="0" borderId="0" xfId="1" applyNumberFormat="1" applyFont="1" applyAlignment="1">
      <alignment vertical="center"/>
    </xf>
    <xf numFmtId="166" fontId="6" fillId="0" borderId="1" xfId="1" applyNumberFormat="1" applyFont="1" applyBorder="1" applyAlignment="1">
      <alignment vertical="center"/>
    </xf>
    <xf numFmtId="0" fontId="6" fillId="0" borderId="3" xfId="1" applyFont="1" applyBorder="1" applyAlignment="1">
      <alignment vertical="center"/>
    </xf>
    <xf numFmtId="166" fontId="4" fillId="0" borderId="1" xfId="1" applyNumberFormat="1" applyFont="1" applyBorder="1" applyAlignment="1">
      <alignment vertical="center"/>
    </xf>
    <xf numFmtId="166" fontId="4" fillId="0" borderId="3" xfId="1" applyNumberFormat="1" applyFont="1" applyBorder="1" applyAlignment="1">
      <alignment vertical="center"/>
    </xf>
    <xf numFmtId="166" fontId="4" fillId="0" borderId="4" xfId="1" applyNumberFormat="1" applyFont="1" applyBorder="1" applyAlignment="1">
      <alignment vertical="center"/>
    </xf>
    <xf numFmtId="166" fontId="4" fillId="0" borderId="5" xfId="1" applyNumberFormat="1" applyFont="1" applyBorder="1" applyAlignment="1">
      <alignment vertical="center"/>
    </xf>
    <xf numFmtId="166" fontId="4" fillId="0" borderId="11" xfId="1" applyNumberFormat="1" applyFont="1" applyBorder="1" applyAlignment="1">
      <alignment vertical="center"/>
    </xf>
    <xf numFmtId="166" fontId="4" fillId="0" borderId="13" xfId="1" applyNumberFormat="1" applyFont="1" applyBorder="1" applyAlignment="1">
      <alignment vertical="center"/>
    </xf>
    <xf numFmtId="0" fontId="4" fillId="0" borderId="3" xfId="1" applyFont="1" applyBorder="1" applyAlignment="1">
      <alignment vertical="center"/>
    </xf>
    <xf numFmtId="0" fontId="4" fillId="0" borderId="5" xfId="1" applyFont="1" applyBorder="1" applyAlignment="1">
      <alignment vertical="center"/>
    </xf>
    <xf numFmtId="0" fontId="6" fillId="1" borderId="9" xfId="1" applyFont="1" applyFill="1" applyBorder="1" applyAlignment="1">
      <alignment horizontal="center" vertical="center" wrapText="1"/>
    </xf>
    <xf numFmtId="167" fontId="4" fillId="0" borderId="10" xfId="1" applyNumberFormat="1" applyFont="1" applyBorder="1" applyAlignment="1">
      <alignment vertical="center"/>
    </xf>
    <xf numFmtId="166" fontId="4" fillId="1" borderId="11" xfId="1" applyNumberFormat="1" applyFont="1" applyFill="1" applyBorder="1" applyAlignment="1">
      <alignment vertical="center"/>
    </xf>
    <xf numFmtId="166" fontId="4" fillId="1" borderId="13" xfId="1" applyNumberFormat="1" applyFont="1" applyFill="1" applyBorder="1" applyAlignment="1">
      <alignment vertical="center"/>
    </xf>
    <xf numFmtId="166" fontId="4" fillId="1" borderId="10" xfId="1" applyNumberFormat="1" applyFont="1" applyFill="1" applyBorder="1" applyAlignment="1">
      <alignment vertical="center"/>
    </xf>
    <xf numFmtId="49" fontId="5" fillId="0" borderId="10" xfId="1" applyNumberFormat="1" applyFont="1" applyBorder="1" applyAlignment="1">
      <alignment horizontal="right" vertical="top" wrapText="1"/>
    </xf>
    <xf numFmtId="167" fontId="4" fillId="1" borderId="11" xfId="1" applyNumberFormat="1" applyFont="1" applyFill="1" applyBorder="1" applyAlignment="1">
      <alignment vertical="center"/>
    </xf>
    <xf numFmtId="166" fontId="4" fillId="1" borderId="1" xfId="1" applyNumberFormat="1" applyFont="1" applyFill="1" applyBorder="1" applyAlignment="1">
      <alignment vertical="center"/>
    </xf>
    <xf numFmtId="0" fontId="2" fillId="0" borderId="0" xfId="2" applyAlignment="1">
      <alignment vertical="center"/>
    </xf>
    <xf numFmtId="0" fontId="14" fillId="0" borderId="0" xfId="2" applyFont="1" applyAlignment="1">
      <alignment vertical="center"/>
    </xf>
    <xf numFmtId="0" fontId="15" fillId="0" borderId="0" xfId="2" applyFont="1" applyAlignment="1">
      <alignment vertical="center"/>
    </xf>
    <xf numFmtId="0" fontId="10" fillId="0" borderId="0" xfId="2" applyFont="1" applyAlignment="1">
      <alignment vertical="center"/>
    </xf>
    <xf numFmtId="0" fontId="16" fillId="0" borderId="0" xfId="2" applyFont="1" applyAlignment="1">
      <alignment vertical="center"/>
    </xf>
    <xf numFmtId="0" fontId="10" fillId="3" borderId="0" xfId="2" applyFont="1" applyFill="1" applyAlignment="1">
      <alignment vertical="center"/>
    </xf>
    <xf numFmtId="0" fontId="15" fillId="0" borderId="0" xfId="2" applyFont="1" applyAlignment="1">
      <alignment vertical="center" wrapText="1"/>
    </xf>
    <xf numFmtId="0" fontId="15" fillId="0" borderId="29" xfId="2" applyFont="1" applyBorder="1" applyAlignment="1">
      <alignment vertical="center"/>
    </xf>
    <xf numFmtId="1" fontId="15" fillId="0" borderId="33" xfId="2" quotePrefix="1" applyNumberFormat="1" applyFont="1" applyBorder="1" applyAlignment="1">
      <alignment horizontal="center" vertical="center"/>
    </xf>
    <xf numFmtId="0" fontId="15" fillId="0" borderId="34" xfId="2" applyFont="1" applyBorder="1" applyAlignment="1">
      <alignment vertical="center"/>
    </xf>
    <xf numFmtId="0" fontId="15" fillId="0" borderId="36" xfId="2" applyFont="1" applyBorder="1" applyAlignment="1">
      <alignment vertical="center"/>
    </xf>
    <xf numFmtId="0" fontId="16" fillId="3" borderId="37" xfId="2" applyFont="1" applyFill="1" applyBorder="1" applyAlignment="1">
      <alignment horizontal="center" vertical="center"/>
    </xf>
    <xf numFmtId="0" fontId="16" fillId="3" borderId="42" xfId="2" applyFont="1" applyFill="1" applyBorder="1" applyAlignment="1">
      <alignment vertical="center"/>
    </xf>
    <xf numFmtId="1" fontId="15" fillId="0" borderId="0" xfId="2" applyNumberFormat="1" applyFont="1" applyBorder="1" applyAlignment="1">
      <alignment vertical="center"/>
    </xf>
    <xf numFmtId="0" fontId="16" fillId="0" borderId="0" xfId="2" applyFont="1" applyAlignment="1">
      <alignment horizontal="center" vertical="center"/>
    </xf>
    <xf numFmtId="0" fontId="2" fillId="3" borderId="49" xfId="2" applyFill="1" applyBorder="1" applyAlignment="1">
      <alignment horizontal="center" vertical="center" wrapText="1"/>
    </xf>
    <xf numFmtId="0" fontId="16" fillId="3" borderId="25" xfId="2" applyFont="1" applyFill="1" applyBorder="1" applyAlignment="1">
      <alignment horizontal="center" vertical="center" wrapText="1"/>
    </xf>
    <xf numFmtId="0" fontId="14" fillId="0" borderId="0" xfId="2" applyFont="1" applyBorder="1" applyAlignment="1">
      <alignment vertical="center"/>
    </xf>
    <xf numFmtId="0" fontId="2" fillId="0" borderId="29" xfId="2" applyBorder="1" applyAlignment="1">
      <alignment vertical="center"/>
    </xf>
    <xf numFmtId="0" fontId="15" fillId="0" borderId="55" xfId="2" applyFont="1" applyBorder="1" applyAlignment="1">
      <alignment vertical="center"/>
    </xf>
    <xf numFmtId="0" fontId="2" fillId="0" borderId="34" xfId="2" applyBorder="1" applyAlignment="1">
      <alignment vertical="center"/>
    </xf>
    <xf numFmtId="0" fontId="15" fillId="0" borderId="57" xfId="2" applyFont="1" applyBorder="1" applyAlignment="1">
      <alignment vertical="center"/>
    </xf>
    <xf numFmtId="0" fontId="1" fillId="0" borderId="60" xfId="1" applyBorder="1" applyAlignment="1">
      <alignment horizontal="center" vertical="center"/>
    </xf>
    <xf numFmtId="0" fontId="16" fillId="0" borderId="62" xfId="1" applyFont="1" applyBorder="1" applyAlignment="1">
      <alignment horizontal="center" vertical="center"/>
    </xf>
    <xf numFmtId="0" fontId="17" fillId="0" borderId="0" xfId="2" applyFont="1" applyAlignment="1">
      <alignment vertical="center"/>
    </xf>
    <xf numFmtId="0" fontId="18" fillId="0" borderId="0" xfId="2" applyFont="1" applyAlignment="1">
      <alignment vertical="center"/>
    </xf>
    <xf numFmtId="0" fontId="16" fillId="3" borderId="16" xfId="2" applyFont="1" applyFill="1" applyBorder="1" applyAlignment="1">
      <alignment vertical="center"/>
    </xf>
    <xf numFmtId="0" fontId="16" fillId="3" borderId="17" xfId="2" applyFont="1" applyFill="1" applyBorder="1" applyAlignment="1">
      <alignment vertical="center"/>
    </xf>
    <xf numFmtId="0" fontId="16" fillId="3" borderId="18" xfId="2" applyFont="1" applyFill="1" applyBorder="1" applyAlignment="1">
      <alignment vertical="center"/>
    </xf>
    <xf numFmtId="0" fontId="16" fillId="3" borderId="19" xfId="2" applyFont="1" applyFill="1" applyBorder="1" applyAlignment="1">
      <alignment vertical="center"/>
    </xf>
    <xf numFmtId="0" fontId="16" fillId="3" borderId="0" xfId="2" applyFont="1" applyFill="1" applyBorder="1" applyAlignment="1">
      <alignment vertical="center"/>
    </xf>
    <xf numFmtId="0" fontId="16" fillId="3" borderId="0" xfId="2" applyFont="1" applyFill="1" applyBorder="1" applyAlignment="1">
      <alignment horizontal="center" vertical="center"/>
    </xf>
    <xf numFmtId="0" fontId="16" fillId="3" borderId="20" xfId="2" applyFont="1" applyFill="1" applyBorder="1" applyAlignment="1">
      <alignment vertical="center"/>
    </xf>
    <xf numFmtId="0" fontId="19" fillId="0" borderId="0" xfId="2" applyFont="1" applyBorder="1" applyAlignment="1">
      <alignment vertical="center"/>
    </xf>
    <xf numFmtId="0" fontId="19" fillId="0" borderId="0" xfId="2" applyFont="1" applyAlignment="1">
      <alignment vertical="center"/>
    </xf>
    <xf numFmtId="0" fontId="19" fillId="3" borderId="19" xfId="2" applyFont="1" applyFill="1" applyBorder="1" applyAlignment="1">
      <alignment horizontal="center" vertical="center"/>
    </xf>
    <xf numFmtId="0" fontId="19" fillId="3" borderId="64" xfId="2" applyFont="1" applyFill="1" applyBorder="1" applyAlignment="1">
      <alignment horizontal="center" vertical="center"/>
    </xf>
    <xf numFmtId="0" fontId="19" fillId="3" borderId="0" xfId="2" applyFont="1" applyFill="1" applyBorder="1" applyAlignment="1">
      <alignment horizontal="center" vertical="center"/>
    </xf>
    <xf numFmtId="0" fontId="19" fillId="3" borderId="20" xfId="2" applyFont="1" applyFill="1" applyBorder="1" applyAlignment="1">
      <alignment horizontal="center" vertical="center"/>
    </xf>
    <xf numFmtId="0" fontId="19" fillId="3" borderId="21" xfId="2" applyFont="1" applyFill="1" applyBorder="1" applyAlignment="1">
      <alignment horizontal="center" vertical="center"/>
    </xf>
    <xf numFmtId="0" fontId="19" fillId="3" borderId="22" xfId="2" applyFont="1" applyFill="1" applyBorder="1" applyAlignment="1">
      <alignment horizontal="center" vertical="center"/>
    </xf>
    <xf numFmtId="0" fontId="19" fillId="3" borderId="23" xfId="2" applyFont="1" applyFill="1" applyBorder="1" applyAlignment="1">
      <alignment horizontal="center" vertical="center"/>
    </xf>
    <xf numFmtId="0" fontId="20" fillId="0" borderId="0" xfId="2" applyFont="1" applyBorder="1" applyAlignment="1">
      <alignment vertical="center"/>
    </xf>
    <xf numFmtId="0" fontId="2" fillId="0" borderId="0" xfId="2" applyFont="1" applyBorder="1" applyAlignment="1">
      <alignment vertical="center"/>
    </xf>
    <xf numFmtId="0" fontId="2" fillId="0" borderId="0" xfId="2" applyFont="1" applyAlignment="1">
      <alignment vertical="center"/>
    </xf>
    <xf numFmtId="0" fontId="1" fillId="0" borderId="65" xfId="1" applyBorder="1"/>
    <xf numFmtId="0" fontId="1" fillId="0" borderId="66" xfId="1" applyBorder="1"/>
    <xf numFmtId="0" fontId="21" fillId="0" borderId="66" xfId="1" applyFont="1" applyBorder="1"/>
    <xf numFmtId="0" fontId="1" fillId="0" borderId="67" xfId="1" applyBorder="1"/>
    <xf numFmtId="0" fontId="1" fillId="0" borderId="35" xfId="1" applyBorder="1"/>
    <xf numFmtId="0" fontId="1" fillId="0" borderId="68" xfId="1" applyBorder="1"/>
    <xf numFmtId="0" fontId="22" fillId="0" borderId="0" xfId="1" applyFont="1" applyBorder="1"/>
    <xf numFmtId="0" fontId="21" fillId="0" borderId="0" xfId="1" applyFont="1" applyBorder="1"/>
    <xf numFmtId="0" fontId="21" fillId="0" borderId="0" xfId="1" applyFont="1" applyBorder="1" applyAlignment="1">
      <alignment horizontal="left"/>
    </xf>
    <xf numFmtId="0" fontId="5" fillId="0" borderId="0" xfId="1" applyFont="1"/>
    <xf numFmtId="0" fontId="5" fillId="0" borderId="68" xfId="1" applyFont="1" applyBorder="1"/>
    <xf numFmtId="0" fontId="5" fillId="0" borderId="0" xfId="1" applyFont="1" applyBorder="1"/>
    <xf numFmtId="0" fontId="5" fillId="0" borderId="35" xfId="1" applyFont="1" applyBorder="1"/>
    <xf numFmtId="0" fontId="21" fillId="0" borderId="0" xfId="1" applyFont="1" applyAlignment="1">
      <alignment horizontal="left"/>
    </xf>
    <xf numFmtId="0" fontId="22" fillId="0" borderId="0" xfId="1" applyFont="1"/>
    <xf numFmtId="0" fontId="21" fillId="0" borderId="0" xfId="1" applyFont="1"/>
    <xf numFmtId="0" fontId="10" fillId="0" borderId="0" xfId="1" applyFont="1"/>
    <xf numFmtId="0" fontId="10" fillId="0" borderId="68" xfId="1" applyFont="1" applyBorder="1"/>
    <xf numFmtId="0" fontId="4" fillId="0" borderId="0" xfId="1" applyFont="1" applyBorder="1"/>
    <xf numFmtId="0" fontId="4" fillId="0" borderId="35" xfId="1" applyFont="1" applyBorder="1"/>
    <xf numFmtId="0" fontId="4" fillId="0" borderId="68" xfId="1" applyFont="1" applyBorder="1"/>
    <xf numFmtId="0" fontId="23" fillId="0" borderId="0" xfId="1" applyFont="1"/>
    <xf numFmtId="0" fontId="24" fillId="0" borderId="0" xfId="1" applyFont="1" applyBorder="1"/>
    <xf numFmtId="0" fontId="4" fillId="0" borderId="69" xfId="1" applyFont="1" applyBorder="1"/>
    <xf numFmtId="0" fontId="4" fillId="0" borderId="70" xfId="1" applyFont="1" applyBorder="1"/>
    <xf numFmtId="0" fontId="24" fillId="0" borderId="70" xfId="1" applyFont="1" applyBorder="1"/>
    <xf numFmtId="0" fontId="4" fillId="0" borderId="71" xfId="1" applyFont="1" applyBorder="1"/>
    <xf numFmtId="0" fontId="1" fillId="4" borderId="0" xfId="1" applyFill="1"/>
    <xf numFmtId="0" fontId="16" fillId="4" borderId="0" xfId="1" applyFont="1" applyFill="1" applyBorder="1" applyAlignment="1">
      <alignment horizontal="center"/>
    </xf>
    <xf numFmtId="0" fontId="1" fillId="0" borderId="0" xfId="1" applyAlignment="1">
      <alignment vertical="center"/>
    </xf>
    <xf numFmtId="0" fontId="26" fillId="0" borderId="0" xfId="1" applyFont="1" applyAlignment="1">
      <alignment vertical="center"/>
    </xf>
    <xf numFmtId="0" fontId="27" fillId="0" borderId="0" xfId="1" applyFont="1" applyAlignment="1">
      <alignment vertical="center"/>
    </xf>
    <xf numFmtId="0" fontId="28" fillId="0" borderId="0" xfId="1" applyFont="1" applyAlignment="1">
      <alignment vertical="center"/>
    </xf>
    <xf numFmtId="0" fontId="29" fillId="0" borderId="0" xfId="1" applyFont="1" applyAlignment="1">
      <alignment vertical="center"/>
    </xf>
    <xf numFmtId="0" fontId="30" fillId="0" borderId="0" xfId="1" applyFont="1" applyAlignment="1">
      <alignment horizontal="center" vertical="center"/>
    </xf>
    <xf numFmtId="0" fontId="30" fillId="0" borderId="0" xfId="1" applyFont="1" applyBorder="1" applyAlignment="1">
      <alignment horizontal="center" vertical="center"/>
    </xf>
    <xf numFmtId="0" fontId="29" fillId="0" borderId="0" xfId="1" applyFont="1" applyAlignment="1">
      <alignment horizontal="center" vertical="center"/>
    </xf>
    <xf numFmtId="0" fontId="30" fillId="0" borderId="0" xfId="1" applyFont="1" applyFill="1" applyBorder="1" applyAlignment="1">
      <alignment horizontal="center" vertical="center"/>
    </xf>
    <xf numFmtId="0" fontId="29" fillId="0" borderId="0" xfId="1" applyFont="1" applyAlignment="1">
      <alignment horizontal="left" vertical="center"/>
    </xf>
    <xf numFmtId="0" fontId="29" fillId="0" borderId="0" xfId="1" applyFont="1" applyAlignment="1">
      <alignment horizontal="right" vertical="center"/>
    </xf>
    <xf numFmtId="0" fontId="1" fillId="0" borderId="0" xfId="1" applyBorder="1" applyAlignment="1">
      <alignment vertical="center"/>
    </xf>
    <xf numFmtId="0" fontId="4" fillId="5" borderId="10" xfId="1" applyFont="1" applyFill="1" applyBorder="1" applyAlignment="1">
      <alignment vertical="center" wrapText="1"/>
    </xf>
    <xf numFmtId="0" fontId="4" fillId="6" borderId="14" xfId="1" applyFont="1" applyFill="1" applyBorder="1" applyAlignment="1">
      <alignment vertical="center" wrapText="1"/>
    </xf>
    <xf numFmtId="0" fontId="30" fillId="0" borderId="0" xfId="1" applyFont="1" applyFill="1" applyBorder="1" applyAlignment="1">
      <alignment horizontal="center" vertical="center"/>
    </xf>
    <xf numFmtId="0" fontId="30" fillId="0" borderId="0" xfId="1" applyFont="1" applyAlignment="1">
      <alignment horizontal="center" vertical="center"/>
    </xf>
    <xf numFmtId="0" fontId="30" fillId="2" borderId="71" xfId="1" applyFont="1" applyFill="1" applyBorder="1" applyAlignment="1">
      <alignment horizontal="center" vertical="center"/>
    </xf>
    <xf numFmtId="0" fontId="29" fillId="0" borderId="70" xfId="1" applyFont="1" applyBorder="1"/>
    <xf numFmtId="0" fontId="29" fillId="0" borderId="69" xfId="1" applyFont="1" applyBorder="1"/>
    <xf numFmtId="0" fontId="30" fillId="2" borderId="67" xfId="1" applyFont="1" applyFill="1" applyBorder="1" applyAlignment="1">
      <alignment horizontal="center" vertical="center"/>
    </xf>
    <xf numFmtId="0" fontId="29" fillId="0" borderId="66" xfId="1" applyFont="1" applyBorder="1"/>
    <xf numFmtId="0" fontId="29" fillId="0" borderId="65" xfId="1" applyFont="1" applyBorder="1"/>
    <xf numFmtId="0" fontId="30" fillId="0" borderId="0" xfId="1" applyFont="1" applyAlignment="1">
      <alignment horizontal="right" vertical="center"/>
    </xf>
    <xf numFmtId="0" fontId="30" fillId="0" borderId="66" xfId="1" applyFont="1" applyBorder="1" applyAlignment="1">
      <alignment horizontal="center" vertical="center"/>
    </xf>
    <xf numFmtId="0" fontId="29" fillId="0" borderId="0" xfId="1" applyFont="1" applyAlignment="1">
      <alignment horizontal="center" vertical="center"/>
    </xf>
    <xf numFmtId="0" fontId="29" fillId="0" borderId="0" xfId="1" applyFont="1" applyAlignment="1">
      <alignment horizontal="right" vertical="center"/>
    </xf>
    <xf numFmtId="0" fontId="29" fillId="0" borderId="0" xfId="1" applyFont="1" applyAlignment="1">
      <alignment horizontal="left" vertical="center"/>
    </xf>
    <xf numFmtId="0" fontId="30" fillId="2" borderId="66" xfId="1" applyFont="1" applyFill="1" applyBorder="1" applyAlignment="1">
      <alignment horizontal="center" vertical="center"/>
    </xf>
    <xf numFmtId="0" fontId="30" fillId="2" borderId="65" xfId="1" applyFont="1" applyFill="1" applyBorder="1" applyAlignment="1">
      <alignment horizontal="center" vertical="center"/>
    </xf>
    <xf numFmtId="0" fontId="30" fillId="2" borderId="70" xfId="1" applyFont="1" applyFill="1" applyBorder="1" applyAlignment="1">
      <alignment horizontal="center" vertical="center"/>
    </xf>
    <xf numFmtId="0" fontId="30" fillId="2" borderId="69" xfId="1" applyFont="1" applyFill="1" applyBorder="1" applyAlignment="1">
      <alignment horizontal="center" vertical="center"/>
    </xf>
    <xf numFmtId="0" fontId="25" fillId="2" borderId="26" xfId="1" applyFont="1" applyFill="1" applyBorder="1" applyAlignment="1">
      <alignment horizontal="center" vertical="center"/>
    </xf>
    <xf numFmtId="0" fontId="25" fillId="2" borderId="25" xfId="1" applyFont="1" applyFill="1" applyBorder="1" applyAlignment="1">
      <alignment horizontal="center" vertical="center"/>
    </xf>
    <xf numFmtId="0" fontId="25" fillId="2" borderId="49" xfId="1" applyFont="1" applyFill="1" applyBorder="1" applyAlignment="1">
      <alignment horizontal="center" vertical="center"/>
    </xf>
    <xf numFmtId="0" fontId="21" fillId="0" borderId="0" xfId="1" applyFont="1" applyBorder="1" applyAlignment="1">
      <alignment horizontal="left"/>
    </xf>
    <xf numFmtId="0" fontId="21" fillId="0" borderId="68" xfId="1" applyFont="1" applyBorder="1" applyAlignment="1">
      <alignment horizontal="left"/>
    </xf>
    <xf numFmtId="0" fontId="10" fillId="0" borderId="0" xfId="2" applyFont="1" applyAlignment="1">
      <alignment vertical="center" wrapText="1"/>
    </xf>
    <xf numFmtId="0" fontId="17" fillId="0" borderId="0" xfId="2" applyFont="1" applyAlignment="1">
      <alignment vertical="center"/>
    </xf>
    <xf numFmtId="0" fontId="2" fillId="0" borderId="0" xfId="2" applyAlignment="1">
      <alignment vertical="center"/>
    </xf>
    <xf numFmtId="0" fontId="16" fillId="3" borderId="26" xfId="2" applyFont="1" applyFill="1" applyBorder="1" applyAlignment="1">
      <alignment horizontal="center" vertical="center" wrapText="1"/>
    </xf>
    <xf numFmtId="0" fontId="16" fillId="3" borderId="49" xfId="2" applyFont="1" applyFill="1" applyBorder="1" applyAlignment="1">
      <alignment horizontal="center" vertical="center" wrapText="1"/>
    </xf>
    <xf numFmtId="0" fontId="15" fillId="0" borderId="55" xfId="2" applyFont="1" applyBorder="1" applyAlignment="1">
      <alignment horizontal="left" vertical="center"/>
    </xf>
    <xf numFmtId="0" fontId="16" fillId="3" borderId="61" xfId="2" applyFont="1" applyFill="1" applyBorder="1" applyAlignment="1">
      <alignment horizontal="center" vertical="center"/>
    </xf>
    <xf numFmtId="0" fontId="1" fillId="0" borderId="63" xfId="1" applyBorder="1" applyAlignment="1">
      <alignment horizontal="center" vertical="center"/>
    </xf>
    <xf numFmtId="0" fontId="1" fillId="0" borderId="60" xfId="1" applyBorder="1" applyAlignment="1">
      <alignment horizontal="center" vertical="center"/>
    </xf>
    <xf numFmtId="0" fontId="15" fillId="0" borderId="57" xfId="2" applyFont="1" applyBorder="1" applyAlignment="1">
      <alignment horizontal="left" vertical="center"/>
    </xf>
    <xf numFmtId="0" fontId="16" fillId="0" borderId="62" xfId="2" applyFont="1" applyFill="1" applyBorder="1" applyAlignment="1">
      <alignment horizontal="center" vertical="center"/>
    </xf>
    <xf numFmtId="0" fontId="15" fillId="0" borderId="32" xfId="2" applyFont="1" applyBorder="1" applyAlignment="1">
      <alignment horizontal="left" vertical="center"/>
    </xf>
    <xf numFmtId="2" fontId="15" fillId="0" borderId="32" xfId="2" applyNumberFormat="1" applyFont="1" applyBorder="1" applyAlignment="1">
      <alignment vertical="center"/>
    </xf>
    <xf numFmtId="2" fontId="15" fillId="0" borderId="35" xfId="2" applyNumberFormat="1" applyFont="1" applyBorder="1" applyAlignment="1">
      <alignment vertical="center"/>
    </xf>
    <xf numFmtId="0" fontId="15" fillId="0" borderId="28" xfId="2" applyFont="1" applyBorder="1" applyAlignment="1">
      <alignment vertical="center"/>
    </xf>
    <xf numFmtId="0" fontId="2" fillId="0" borderId="28" xfId="2" applyBorder="1" applyAlignment="1">
      <alignment vertical="center"/>
    </xf>
    <xf numFmtId="0" fontId="2" fillId="0" borderId="0" xfId="2" applyBorder="1" applyAlignment="1">
      <alignment vertical="center"/>
    </xf>
    <xf numFmtId="0" fontId="15" fillId="0" borderId="32" xfId="2" applyFont="1" applyBorder="1" applyAlignment="1">
      <alignment vertical="center" wrapText="1"/>
    </xf>
    <xf numFmtId="2" fontId="15" fillId="0" borderId="31" xfId="2" applyNumberFormat="1" applyFont="1" applyBorder="1" applyAlignment="1">
      <alignment vertical="center"/>
    </xf>
    <xf numFmtId="2" fontId="15" fillId="0" borderId="30" xfId="2" applyNumberFormat="1" applyFont="1" applyBorder="1" applyAlignment="1">
      <alignment vertical="center"/>
    </xf>
    <xf numFmtId="0" fontId="10" fillId="0" borderId="22" xfId="2" applyFont="1" applyBorder="1" applyAlignment="1">
      <alignment horizontal="left" vertical="center" wrapText="1" shrinkToFit="1"/>
    </xf>
    <xf numFmtId="2" fontId="15" fillId="0" borderId="45" xfId="2" applyNumberFormat="1" applyFont="1" applyBorder="1" applyAlignment="1">
      <alignment vertical="center"/>
    </xf>
    <xf numFmtId="2" fontId="15" fillId="0" borderId="46" xfId="2" applyNumberFormat="1" applyFont="1" applyBorder="1" applyAlignment="1">
      <alignment vertical="center"/>
    </xf>
    <xf numFmtId="1" fontId="15" fillId="0" borderId="45" xfId="2" applyNumberFormat="1" applyFont="1" applyBorder="1" applyAlignment="1">
      <alignment vertical="center"/>
    </xf>
    <xf numFmtId="1" fontId="15" fillId="0" borderId="44" xfId="2" applyNumberFormat="1" applyFont="1" applyBorder="1" applyAlignment="1">
      <alignment vertical="center"/>
    </xf>
    <xf numFmtId="1" fontId="15" fillId="0" borderId="43" xfId="2" applyNumberFormat="1" applyFont="1" applyBorder="1" applyAlignment="1">
      <alignment vertical="center"/>
    </xf>
    <xf numFmtId="0" fontId="16" fillId="3" borderId="50" xfId="2" applyFont="1" applyFill="1" applyBorder="1" applyAlignment="1">
      <alignment horizontal="center" vertical="center"/>
    </xf>
    <xf numFmtId="0" fontId="16" fillId="3" borderId="24" xfId="2" applyFont="1" applyFill="1" applyBorder="1" applyAlignment="1">
      <alignment horizontal="center" vertical="center"/>
    </xf>
    <xf numFmtId="0" fontId="16" fillId="3" borderId="26" xfId="2" applyFont="1" applyFill="1" applyBorder="1" applyAlignment="1">
      <alignment horizontal="center" vertical="center"/>
    </xf>
    <xf numFmtId="1" fontId="15" fillId="0" borderId="57" xfId="2" applyNumberFormat="1" applyFont="1" applyBorder="1" applyAlignment="1">
      <alignment vertical="center"/>
    </xf>
    <xf numFmtId="1" fontId="15" fillId="0" borderId="56" xfId="2" applyNumberFormat="1" applyFont="1" applyBorder="1" applyAlignment="1">
      <alignment vertical="center"/>
    </xf>
    <xf numFmtId="0" fontId="15" fillId="0" borderId="57" xfId="2" applyFont="1" applyBorder="1" applyAlignment="1">
      <alignment vertical="center"/>
    </xf>
    <xf numFmtId="1" fontId="15" fillId="0" borderId="55" xfId="2" applyNumberFormat="1" applyFont="1" applyBorder="1" applyAlignment="1">
      <alignment vertical="center"/>
    </xf>
    <xf numFmtId="1" fontId="15" fillId="0" borderId="54" xfId="2" applyNumberFormat="1" applyFont="1" applyBorder="1" applyAlignment="1">
      <alignment vertical="center"/>
    </xf>
    <xf numFmtId="0" fontId="15" fillId="0" borderId="55" xfId="2" applyFont="1" applyBorder="1" applyAlignment="1">
      <alignment vertical="center"/>
    </xf>
    <xf numFmtId="0" fontId="16" fillId="3" borderId="53" xfId="2" applyFont="1" applyFill="1" applyBorder="1" applyAlignment="1">
      <alignment horizontal="center" vertical="center"/>
    </xf>
    <xf numFmtId="0" fontId="2" fillId="3" borderId="52" xfId="2" applyFill="1" applyBorder="1" applyAlignment="1">
      <alignment horizontal="center" vertical="center"/>
    </xf>
    <xf numFmtId="0" fontId="2" fillId="3" borderId="22" xfId="2" applyFill="1" applyBorder="1" applyAlignment="1">
      <alignment horizontal="center" vertical="center"/>
    </xf>
    <xf numFmtId="0" fontId="2" fillId="3" borderId="52" xfId="2" applyFill="1" applyBorder="1" applyAlignment="1">
      <alignment vertical="center"/>
    </xf>
    <xf numFmtId="0" fontId="2" fillId="3" borderId="51" xfId="2" applyFill="1" applyBorder="1" applyAlignment="1">
      <alignment vertical="center"/>
    </xf>
    <xf numFmtId="0" fontId="16" fillId="3" borderId="25" xfId="2" applyFont="1" applyFill="1" applyBorder="1" applyAlignment="1">
      <alignment horizontal="center" vertical="center" wrapText="1"/>
    </xf>
    <xf numFmtId="0" fontId="16" fillId="3" borderId="48" xfId="2" applyFont="1" applyFill="1" applyBorder="1" applyAlignment="1">
      <alignment horizontal="center" vertical="center" wrapText="1"/>
    </xf>
    <xf numFmtId="2" fontId="15" fillId="0" borderId="0" xfId="2" applyNumberFormat="1" applyFont="1" applyBorder="1" applyAlignment="1">
      <alignment vertical="center"/>
    </xf>
    <xf numFmtId="0" fontId="16" fillId="3" borderId="39" xfId="2" applyFont="1" applyFill="1" applyBorder="1" applyAlignment="1">
      <alignment horizontal="center" vertical="center"/>
    </xf>
    <xf numFmtId="0" fontId="16" fillId="3" borderId="38" xfId="2" applyFont="1" applyFill="1" applyBorder="1" applyAlignment="1">
      <alignment horizontal="center" vertical="center"/>
    </xf>
    <xf numFmtId="0" fontId="15" fillId="0" borderId="47" xfId="2" applyFont="1" applyBorder="1" applyAlignment="1">
      <alignment vertical="center" wrapText="1" shrinkToFit="1"/>
    </xf>
    <xf numFmtId="0" fontId="15" fillId="0" borderId="44" xfId="2" applyFont="1" applyBorder="1" applyAlignment="1">
      <alignment vertical="center" wrapText="1" shrinkToFit="1"/>
    </xf>
    <xf numFmtId="0" fontId="15" fillId="0" borderId="17" xfId="2" applyFont="1" applyBorder="1" applyAlignment="1">
      <alignment vertical="center" wrapText="1" shrinkToFit="1"/>
    </xf>
    <xf numFmtId="0" fontId="15" fillId="0" borderId="46" xfId="2" applyFont="1" applyBorder="1" applyAlignment="1">
      <alignment vertical="center" wrapText="1" shrinkToFit="1"/>
    </xf>
    <xf numFmtId="0" fontId="16" fillId="3" borderId="41" xfId="2" applyFont="1" applyFill="1" applyBorder="1" applyAlignment="1">
      <alignment horizontal="center" vertical="center"/>
    </xf>
    <xf numFmtId="0" fontId="16" fillId="3" borderId="40" xfId="2" applyFont="1" applyFill="1" applyBorder="1" applyAlignment="1">
      <alignment horizontal="center" vertical="center"/>
    </xf>
    <xf numFmtId="0" fontId="14" fillId="0" borderId="0" xfId="2" applyFont="1" applyAlignment="1">
      <alignment vertical="center"/>
    </xf>
    <xf numFmtId="0" fontId="15" fillId="0" borderId="56" xfId="2" applyFont="1" applyBorder="1" applyAlignment="1">
      <alignment horizontal="left" vertical="top"/>
    </xf>
    <xf numFmtId="0" fontId="15" fillId="0" borderId="0" xfId="2" applyFont="1" applyBorder="1" applyAlignment="1">
      <alignment horizontal="left" vertical="top"/>
    </xf>
    <xf numFmtId="0" fontId="15" fillId="0" borderId="34" xfId="2" applyFont="1" applyBorder="1" applyAlignment="1">
      <alignment horizontal="left" vertical="top"/>
    </xf>
    <xf numFmtId="0" fontId="19" fillId="3" borderId="35" xfId="2" applyFont="1" applyFill="1" applyBorder="1" applyAlignment="1">
      <alignment horizontal="center" vertical="center"/>
    </xf>
    <xf numFmtId="0" fontId="19" fillId="3" borderId="0" xfId="2" applyFont="1" applyFill="1" applyBorder="1" applyAlignment="1">
      <alignment horizontal="center" vertical="center"/>
    </xf>
    <xf numFmtId="0" fontId="19" fillId="3" borderId="0" xfId="2" applyFont="1" applyFill="1" applyBorder="1" applyAlignment="1">
      <alignment horizontal="right" vertical="center"/>
    </xf>
    <xf numFmtId="0" fontId="1" fillId="0" borderId="0" xfId="1" applyAlignment="1">
      <alignment horizontal="right" vertical="center"/>
    </xf>
    <xf numFmtId="0" fontId="18" fillId="3" borderId="59" xfId="2" applyFont="1" applyFill="1" applyBorder="1" applyAlignment="1">
      <alignment horizontal="center" vertical="center"/>
    </xf>
    <xf numFmtId="0" fontId="1" fillId="0" borderId="28" xfId="1" applyBorder="1" applyAlignment="1"/>
    <xf numFmtId="0" fontId="1" fillId="0" borderId="58" xfId="1" applyBorder="1" applyAlignment="1"/>
    <xf numFmtId="0" fontId="17" fillId="3" borderId="61" xfId="2" applyFont="1" applyFill="1" applyBorder="1" applyAlignment="1">
      <alignment horizontal="center" vertical="center"/>
    </xf>
    <xf numFmtId="0" fontId="15" fillId="0" borderId="59" xfId="2" applyFont="1" applyBorder="1" applyAlignment="1">
      <alignment vertical="center" wrapText="1"/>
    </xf>
    <xf numFmtId="0" fontId="15" fillId="0" borderId="28" xfId="2" applyFont="1" applyBorder="1" applyAlignment="1">
      <alignment vertical="center" wrapText="1"/>
    </xf>
    <xf numFmtId="0" fontId="15" fillId="0" borderId="58" xfId="2" applyFont="1" applyBorder="1" applyAlignment="1">
      <alignment vertical="center" wrapText="1"/>
    </xf>
    <xf numFmtId="0" fontId="15" fillId="0" borderId="56" xfId="2" applyFont="1" applyBorder="1" applyAlignment="1">
      <alignment vertical="center" wrapText="1"/>
    </xf>
    <xf numFmtId="0" fontId="15" fillId="0" borderId="0" xfId="2" applyFont="1" applyBorder="1" applyAlignment="1">
      <alignment vertical="center" wrapText="1"/>
    </xf>
    <xf numFmtId="0" fontId="15" fillId="0" borderId="34" xfId="2" applyFont="1" applyBorder="1" applyAlignment="1">
      <alignment vertical="center" wrapText="1"/>
    </xf>
    <xf numFmtId="0" fontId="1" fillId="0" borderId="62" xfId="1" applyBorder="1" applyAlignment="1">
      <alignment horizontal="center" vertical="center"/>
    </xf>
    <xf numFmtId="0" fontId="16" fillId="0" borderId="62" xfId="1" applyFont="1" applyBorder="1" applyAlignment="1">
      <alignment horizontal="center" vertical="center"/>
    </xf>
    <xf numFmtId="0" fontId="16" fillId="0" borderId="61" xfId="1" applyFont="1" applyBorder="1" applyAlignment="1">
      <alignment horizontal="center" vertical="center"/>
    </xf>
    <xf numFmtId="0" fontId="5" fillId="0" borderId="14" xfId="1" applyFont="1" applyBorder="1" applyAlignment="1">
      <alignment vertical="center"/>
    </xf>
    <xf numFmtId="0" fontId="5" fillId="0" borderId="5" xfId="1" applyFont="1" applyBorder="1" applyAlignment="1">
      <alignment vertical="center"/>
    </xf>
    <xf numFmtId="164" fontId="4" fillId="0" borderId="0" xfId="1" applyNumberFormat="1" applyFont="1" applyBorder="1" applyAlignment="1">
      <alignment vertical="center"/>
    </xf>
    <xf numFmtId="0" fontId="1" fillId="0" borderId="4" xfId="1" applyBorder="1" applyAlignment="1">
      <alignment vertical="center"/>
    </xf>
    <xf numFmtId="0" fontId="5" fillId="0" borderId="15" xfId="1" applyFont="1" applyBorder="1" applyAlignment="1">
      <alignment vertical="center"/>
    </xf>
    <xf numFmtId="0" fontId="5" fillId="0" borderId="3" xfId="1" applyFont="1" applyBorder="1" applyAlignment="1">
      <alignment vertical="center"/>
    </xf>
    <xf numFmtId="164" fontId="4" fillId="0" borderId="2" xfId="1" applyNumberFormat="1" applyFont="1" applyBorder="1" applyAlignment="1">
      <alignment vertical="center"/>
    </xf>
    <xf numFmtId="0" fontId="1" fillId="0" borderId="1" xfId="1" applyBorder="1" applyAlignment="1">
      <alignment vertical="center"/>
    </xf>
    <xf numFmtId="0" fontId="5" fillId="0" borderId="7" xfId="1" applyFont="1" applyBorder="1" applyAlignment="1">
      <alignment vertical="center" wrapText="1"/>
    </xf>
    <xf numFmtId="0" fontId="5" fillId="0" borderId="0" xfId="1" applyFont="1" applyAlignment="1">
      <alignment vertical="center"/>
    </xf>
    <xf numFmtId="49" fontId="6" fillId="1" borderId="13" xfId="1" applyNumberFormat="1" applyFont="1" applyFill="1" applyBorder="1" applyAlignment="1">
      <alignment horizontal="center" vertical="center"/>
    </xf>
    <xf numFmtId="0" fontId="3" fillId="1" borderId="12" xfId="1" applyFont="1" applyFill="1" applyBorder="1" applyAlignment="1">
      <alignment horizontal="center" vertical="center"/>
    </xf>
    <xf numFmtId="0" fontId="3" fillId="1" borderId="11" xfId="1" applyFont="1" applyFill="1" applyBorder="1" applyAlignment="1">
      <alignment horizontal="center" vertical="center"/>
    </xf>
    <xf numFmtId="0" fontId="6" fillId="1" borderId="13" xfId="1" applyFont="1" applyFill="1" applyBorder="1" applyAlignment="1">
      <alignment horizontal="center" vertical="center"/>
    </xf>
    <xf numFmtId="49" fontId="6" fillId="1" borderId="13" xfId="1" applyNumberFormat="1" applyFont="1" applyFill="1" applyBorder="1" applyAlignment="1">
      <alignment vertical="center"/>
    </xf>
    <xf numFmtId="0" fontId="1" fillId="0" borderId="11" xfId="1" applyBorder="1" applyAlignment="1">
      <alignment vertical="center"/>
    </xf>
    <xf numFmtId="0" fontId="6" fillId="1" borderId="9" xfId="1" applyFont="1" applyFill="1" applyBorder="1" applyAlignment="1">
      <alignment horizontal="center" vertical="center"/>
    </xf>
    <xf numFmtId="0" fontId="1" fillId="0" borderId="9" xfId="1" applyBorder="1" applyAlignment="1">
      <alignment horizontal="center" vertical="center"/>
    </xf>
    <xf numFmtId="0" fontId="6" fillId="1" borderId="15" xfId="1" applyFont="1" applyFill="1" applyBorder="1" applyAlignment="1">
      <alignment horizontal="center" vertical="center"/>
    </xf>
    <xf numFmtId="0" fontId="1" fillId="0" borderId="15" xfId="1" applyBorder="1" applyAlignment="1">
      <alignment horizontal="center" vertical="center"/>
    </xf>
    <xf numFmtId="164" fontId="6" fillId="0" borderId="2" xfId="1" applyNumberFormat="1" applyFont="1" applyBorder="1" applyAlignment="1">
      <alignment vertical="center"/>
    </xf>
    <xf numFmtId="0" fontId="3" fillId="0" borderId="1" xfId="1" applyFont="1" applyBorder="1" applyAlignment="1">
      <alignment vertical="center"/>
    </xf>
    <xf numFmtId="49" fontId="6" fillId="1" borderId="3" xfId="1" applyNumberFormat="1" applyFont="1" applyFill="1" applyBorder="1" applyAlignment="1">
      <alignment vertical="center"/>
    </xf>
    <xf numFmtId="0" fontId="3" fillId="1" borderId="2" xfId="1" applyFont="1" applyFill="1" applyBorder="1" applyAlignment="1">
      <alignment vertical="center"/>
    </xf>
    <xf numFmtId="49" fontId="6" fillId="0" borderId="0" xfId="1" applyNumberFormat="1" applyFont="1" applyAlignment="1">
      <alignment horizontal="center" vertical="center"/>
    </xf>
    <xf numFmtId="0" fontId="1" fillId="0" borderId="0" xfId="1" applyAlignment="1">
      <alignment horizontal="center" vertical="center"/>
    </xf>
    <xf numFmtId="0" fontId="1" fillId="1" borderId="9" xfId="1" applyFill="1" applyBorder="1" applyAlignment="1">
      <alignment horizontal="center" vertical="center"/>
    </xf>
    <xf numFmtId="0" fontId="1" fillId="1" borderId="15" xfId="1" applyFill="1" applyBorder="1" applyAlignment="1">
      <alignment horizontal="center" vertical="center"/>
    </xf>
    <xf numFmtId="0" fontId="6" fillId="1" borderId="9" xfId="1" applyFont="1" applyFill="1" applyBorder="1" applyAlignment="1">
      <alignment horizontal="center" vertical="center" wrapText="1"/>
    </xf>
    <xf numFmtId="0" fontId="1" fillId="1" borderId="9" xfId="1" applyFill="1" applyBorder="1" applyAlignment="1">
      <alignment horizontal="center" vertical="center" wrapText="1"/>
    </xf>
    <xf numFmtId="0" fontId="1" fillId="1" borderId="15" xfId="1" applyFill="1" applyBorder="1" applyAlignment="1">
      <alignment horizontal="center" vertical="center" wrapText="1"/>
    </xf>
    <xf numFmtId="49" fontId="6" fillId="1" borderId="10" xfId="1" applyNumberFormat="1" applyFont="1" applyFill="1" applyBorder="1" applyAlignment="1">
      <alignment horizontal="center" vertical="center"/>
    </xf>
    <xf numFmtId="0" fontId="3" fillId="1" borderId="10" xfId="1" applyFont="1" applyFill="1" applyBorder="1" applyAlignment="1">
      <alignment horizontal="center" vertical="center"/>
    </xf>
    <xf numFmtId="0" fontId="6" fillId="1" borderId="10" xfId="1" applyFont="1" applyFill="1" applyBorder="1" applyAlignment="1">
      <alignment horizontal="center" vertical="center"/>
    </xf>
    <xf numFmtId="0" fontId="6" fillId="1" borderId="14" xfId="1" applyFont="1" applyFill="1" applyBorder="1" applyAlignment="1">
      <alignment horizontal="center" vertical="center"/>
    </xf>
    <xf numFmtId="0" fontId="3" fillId="1" borderId="14" xfId="1" applyFont="1" applyFill="1" applyBorder="1" applyAlignment="1">
      <alignment horizontal="center" vertical="center"/>
    </xf>
    <xf numFmtId="0" fontId="13" fillId="1" borderId="9" xfId="1" applyFont="1" applyFill="1" applyBorder="1" applyAlignment="1">
      <alignment horizontal="center" vertical="center"/>
    </xf>
    <xf numFmtId="0" fontId="3" fillId="1" borderId="9" xfId="1" applyFont="1" applyFill="1" applyBorder="1" applyAlignment="1">
      <alignment horizontal="center" vertical="center"/>
    </xf>
    <xf numFmtId="166" fontId="10" fillId="0" borderId="10" xfId="1" applyNumberFormat="1" applyFont="1" applyBorder="1" applyAlignment="1">
      <alignment horizontal="right" vertical="center"/>
    </xf>
    <xf numFmtId="166" fontId="1" fillId="0" borderId="10" xfId="1" applyNumberFormat="1" applyBorder="1" applyAlignment="1">
      <alignment horizontal="right" vertical="center"/>
    </xf>
    <xf numFmtId="49" fontId="13" fillId="1" borderId="10" xfId="1" applyNumberFormat="1" applyFont="1" applyFill="1" applyBorder="1" applyAlignment="1">
      <alignment horizontal="center" vertical="center"/>
    </xf>
    <xf numFmtId="49" fontId="13" fillId="0" borderId="0" xfId="1" applyNumberFormat="1" applyFont="1" applyAlignment="1">
      <alignment horizontal="center" vertical="center"/>
    </xf>
    <xf numFmtId="166" fontId="10" fillId="0" borderId="11" xfId="1" applyNumberFormat="1" applyFont="1" applyBorder="1" applyAlignment="1">
      <alignment vertical="center"/>
    </xf>
    <xf numFmtId="166" fontId="1" fillId="0" borderId="10" xfId="1" applyNumberFormat="1" applyBorder="1" applyAlignment="1">
      <alignment vertical="center"/>
    </xf>
    <xf numFmtId="166" fontId="10" fillId="0" borderId="10" xfId="1" applyNumberFormat="1" applyFont="1" applyBorder="1" applyAlignment="1">
      <alignment vertical="center"/>
    </xf>
    <xf numFmtId="0" fontId="13" fillId="1" borderId="8" xfId="1" applyFont="1" applyFill="1" applyBorder="1" applyAlignment="1">
      <alignment horizontal="center" vertical="center"/>
    </xf>
    <xf numFmtId="0" fontId="3" fillId="1" borderId="6" xfId="1" applyFont="1" applyFill="1" applyBorder="1" applyAlignment="1">
      <alignment horizontal="center" vertical="center"/>
    </xf>
    <xf numFmtId="0" fontId="6" fillId="0" borderId="0" xfId="1" applyFont="1" applyAlignment="1">
      <alignment horizontal="center" vertical="center"/>
    </xf>
    <xf numFmtId="0" fontId="3" fillId="0" borderId="0" xfId="1" applyFont="1" applyAlignment="1">
      <alignment horizontal="center" vertical="center"/>
    </xf>
    <xf numFmtId="0" fontId="4" fillId="0" borderId="14" xfId="1" applyFont="1" applyBorder="1" applyAlignment="1">
      <alignment vertical="center"/>
    </xf>
    <xf numFmtId="0" fontId="1" fillId="0" borderId="14" xfId="1" applyBorder="1" applyAlignment="1">
      <alignment vertical="center"/>
    </xf>
    <xf numFmtId="0" fontId="8" fillId="1" borderId="9" xfId="1" applyFont="1" applyFill="1" applyBorder="1" applyAlignment="1">
      <alignment vertical="center"/>
    </xf>
    <xf numFmtId="0" fontId="9" fillId="1" borderId="9" xfId="1" applyFont="1" applyFill="1" applyBorder="1" applyAlignment="1">
      <alignment vertical="center"/>
    </xf>
    <xf numFmtId="0" fontId="6" fillId="0" borderId="3" xfId="1" applyFont="1" applyBorder="1" applyAlignment="1">
      <alignment vertical="center"/>
    </xf>
    <xf numFmtId="0" fontId="3" fillId="0" borderId="2" xfId="1" applyFont="1" applyBorder="1" applyAlignment="1">
      <alignment vertical="center"/>
    </xf>
    <xf numFmtId="0" fontId="6" fillId="0" borderId="8" xfId="1" applyFont="1" applyBorder="1" applyAlignment="1">
      <alignment vertical="center"/>
    </xf>
    <xf numFmtId="0" fontId="3" fillId="0" borderId="7" xfId="1" applyFont="1" applyBorder="1" applyAlignment="1">
      <alignment vertical="center"/>
    </xf>
    <xf numFmtId="164" fontId="6" fillId="0" borderId="7" xfId="1" applyNumberFormat="1" applyFont="1" applyBorder="1" applyAlignment="1">
      <alignment vertical="center"/>
    </xf>
    <xf numFmtId="0" fontId="3" fillId="0" borderId="6" xfId="1" applyFont="1" applyBorder="1" applyAlignment="1">
      <alignment vertical="center"/>
    </xf>
    <xf numFmtId="0" fontId="6" fillId="1" borderId="9" xfId="1" applyFont="1" applyFill="1" applyBorder="1" applyAlignment="1">
      <alignment vertical="center"/>
    </xf>
    <xf numFmtId="0" fontId="3" fillId="1" borderId="9" xfId="1" applyFont="1" applyFill="1" applyBorder="1" applyAlignment="1">
      <alignment vertical="center"/>
    </xf>
    <xf numFmtId="0" fontId="8" fillId="1" borderId="9" xfId="1" applyFont="1" applyFill="1" applyBorder="1" applyAlignment="1">
      <alignment horizontal="center" vertical="center"/>
    </xf>
    <xf numFmtId="0" fontId="9" fillId="1" borderId="9" xfId="1" applyFont="1" applyFill="1" applyBorder="1" applyAlignment="1">
      <alignment horizontal="center" vertical="center"/>
    </xf>
    <xf numFmtId="0" fontId="9" fillId="0" borderId="0" xfId="1" applyFont="1" applyAlignment="1">
      <alignment horizontal="center" vertical="center"/>
    </xf>
    <xf numFmtId="0" fontId="6" fillId="1" borderId="10" xfId="1" applyFont="1" applyFill="1" applyBorder="1" applyAlignment="1">
      <alignment vertical="center"/>
    </xf>
    <xf numFmtId="0" fontId="3" fillId="1" borderId="10" xfId="1" applyFont="1" applyFill="1" applyBorder="1" applyAlignment="1">
      <alignment vertical="center"/>
    </xf>
    <xf numFmtId="0" fontId="8" fillId="0" borderId="3" xfId="1" applyFont="1" applyBorder="1" applyAlignment="1">
      <alignment vertical="center"/>
    </xf>
    <xf numFmtId="0" fontId="9" fillId="0" borderId="2" xfId="1" applyFont="1" applyBorder="1" applyAlignment="1">
      <alignment vertical="center"/>
    </xf>
    <xf numFmtId="0" fontId="8" fillId="0" borderId="8" xfId="1" applyFont="1" applyBorder="1" applyAlignment="1">
      <alignment vertical="center"/>
    </xf>
    <xf numFmtId="0" fontId="9" fillId="0" borderId="7" xfId="1" applyFont="1" applyBorder="1" applyAlignment="1">
      <alignment vertical="center"/>
    </xf>
    <xf numFmtId="164" fontId="8" fillId="0" borderId="7" xfId="1" applyNumberFormat="1" applyFont="1" applyBorder="1" applyAlignment="1">
      <alignment vertical="center"/>
    </xf>
    <xf numFmtId="0" fontId="9" fillId="0" borderId="6" xfId="1" applyFont="1" applyBorder="1" applyAlignment="1">
      <alignment vertical="center"/>
    </xf>
    <xf numFmtId="0" fontId="6" fillId="0" borderId="9" xfId="1" applyFont="1" applyBorder="1" applyAlignment="1">
      <alignment vertical="center"/>
    </xf>
    <xf numFmtId="0" fontId="3" fillId="0" borderId="9" xfId="1" applyFont="1" applyBorder="1" applyAlignment="1">
      <alignment vertical="center"/>
    </xf>
    <xf numFmtId="0" fontId="6" fillId="0" borderId="13" xfId="1" applyFont="1" applyBorder="1" applyAlignment="1">
      <alignment vertical="center"/>
    </xf>
    <xf numFmtId="0" fontId="3" fillId="0" borderId="12" xfId="1" applyFont="1" applyBorder="1" applyAlignment="1">
      <alignment vertical="center"/>
    </xf>
    <xf numFmtId="0" fontId="4" fillId="0" borderId="5" xfId="1" applyFont="1" applyBorder="1" applyAlignment="1">
      <alignment vertical="center"/>
    </xf>
    <xf numFmtId="0" fontId="1" fillId="0" borderId="0" xfId="1" applyBorder="1" applyAlignment="1">
      <alignment vertical="center"/>
    </xf>
    <xf numFmtId="0" fontId="3" fillId="1" borderId="15" xfId="1" applyFont="1" applyFill="1" applyBorder="1" applyAlignment="1">
      <alignment horizontal="center" vertical="center"/>
    </xf>
    <xf numFmtId="0" fontId="4" fillId="0" borderId="13" xfId="1" applyFont="1" applyBorder="1" applyAlignment="1">
      <alignment vertical="center"/>
    </xf>
    <xf numFmtId="0" fontId="1" fillId="0" borderId="12" xfId="1" applyBorder="1" applyAlignment="1">
      <alignment vertical="center"/>
    </xf>
    <xf numFmtId="0" fontId="8" fillId="0" borderId="10" xfId="1" applyFont="1" applyBorder="1" applyAlignment="1">
      <alignment vertical="center"/>
    </xf>
    <xf numFmtId="0" fontId="9" fillId="0" borderId="10" xfId="1" applyFont="1" applyBorder="1" applyAlignment="1">
      <alignment vertical="center"/>
    </xf>
    <xf numFmtId="0" fontId="7" fillId="1" borderId="10" xfId="1" applyFont="1" applyFill="1" applyBorder="1" applyAlignment="1">
      <alignment vertical="center"/>
    </xf>
    <xf numFmtId="0" fontId="12" fillId="1" borderId="10" xfId="1" applyFont="1" applyFill="1" applyBorder="1" applyAlignment="1">
      <alignment vertical="center"/>
    </xf>
    <xf numFmtId="0" fontId="7" fillId="0" borderId="13" xfId="1" applyFont="1" applyBorder="1" applyAlignment="1">
      <alignment vertical="center"/>
    </xf>
    <xf numFmtId="0" fontId="12" fillId="0" borderId="12" xfId="1" applyFont="1" applyBorder="1" applyAlignment="1">
      <alignment vertical="center"/>
    </xf>
    <xf numFmtId="164" fontId="7" fillId="0" borderId="12" xfId="1" applyNumberFormat="1" applyFont="1" applyBorder="1" applyAlignment="1">
      <alignment vertical="center"/>
    </xf>
    <xf numFmtId="0" fontId="12" fillId="0" borderId="11" xfId="1" applyFont="1" applyBorder="1" applyAlignment="1">
      <alignment vertical="center"/>
    </xf>
    <xf numFmtId="0" fontId="4" fillId="1" borderId="9" xfId="1" applyFont="1" applyFill="1" applyBorder="1" applyAlignment="1">
      <alignment vertical="center"/>
    </xf>
    <xf numFmtId="0" fontId="1" fillId="1" borderId="9" xfId="1" applyFill="1" applyBorder="1" applyAlignment="1">
      <alignment vertical="center"/>
    </xf>
    <xf numFmtId="0" fontId="4" fillId="1" borderId="10" xfId="1" applyFont="1" applyFill="1" applyBorder="1" applyAlignment="1">
      <alignment vertical="center"/>
    </xf>
    <xf numFmtId="0" fontId="1" fillId="1" borderId="10" xfId="1" applyFill="1" applyBorder="1" applyAlignment="1">
      <alignment vertical="center"/>
    </xf>
    <xf numFmtId="0" fontId="7" fillId="0" borderId="10" xfId="1" applyFont="1" applyBorder="1" applyAlignment="1">
      <alignment vertical="center"/>
    </xf>
    <xf numFmtId="0" fontId="12" fillId="0" borderId="10" xfId="1" applyFont="1" applyBorder="1" applyAlignment="1">
      <alignment vertical="center"/>
    </xf>
    <xf numFmtId="49" fontId="6" fillId="1" borderId="10" xfId="1" applyNumberFormat="1" applyFont="1" applyFill="1" applyBorder="1" applyAlignment="1">
      <alignment horizontal="center" vertical="top"/>
    </xf>
    <xf numFmtId="0" fontId="3" fillId="1" borderId="10" xfId="1" applyFont="1" applyFill="1" applyBorder="1" applyAlignment="1">
      <alignment horizontal="center" vertical="top"/>
    </xf>
    <xf numFmtId="49" fontId="6" fillId="0" borderId="0" xfId="1" applyNumberFormat="1" applyFont="1" applyAlignment="1">
      <alignment horizontal="center" vertical="top"/>
    </xf>
    <xf numFmtId="0" fontId="3" fillId="0" borderId="0" xfId="1" applyFont="1" applyAlignment="1">
      <alignment horizontal="center" vertical="top"/>
    </xf>
    <xf numFmtId="49" fontId="6" fillId="1" borderId="9" xfId="1" applyNumberFormat="1" applyFont="1" applyFill="1" applyBorder="1" applyAlignment="1">
      <alignment vertical="top"/>
    </xf>
    <xf numFmtId="0" fontId="3" fillId="1" borderId="9" xfId="1" applyFont="1" applyFill="1" applyBorder="1" applyAlignment="1">
      <alignment vertical="top"/>
    </xf>
    <xf numFmtId="49" fontId="7" fillId="1" borderId="13" xfId="1" applyNumberFormat="1" applyFont="1" applyFill="1" applyBorder="1" applyAlignment="1">
      <alignment vertical="top" wrapText="1"/>
    </xf>
    <xf numFmtId="0" fontId="12" fillId="1" borderId="11" xfId="1" applyFont="1" applyFill="1" applyBorder="1" applyAlignment="1">
      <alignment vertical="top" wrapText="1"/>
    </xf>
    <xf numFmtId="49" fontId="4" fillId="1" borderId="13" xfId="1" applyNumberFormat="1" applyFont="1" applyFill="1" applyBorder="1" applyAlignment="1">
      <alignment vertical="top" wrapText="1"/>
    </xf>
    <xf numFmtId="0" fontId="1" fillId="1" borderId="11" xfId="1" applyFill="1" applyBorder="1" applyAlignment="1">
      <alignment vertical="top" wrapText="1"/>
    </xf>
    <xf numFmtId="49" fontId="6" fillId="1" borderId="15" xfId="1" applyNumberFormat="1" applyFont="1" applyFill="1" applyBorder="1" applyAlignment="1">
      <alignment vertical="top" wrapText="1"/>
    </xf>
    <xf numFmtId="0" fontId="3" fillId="1" borderId="15" xfId="1" applyFont="1" applyFill="1" applyBorder="1" applyAlignment="1">
      <alignment vertical="top" wrapText="1"/>
    </xf>
    <xf numFmtId="49" fontId="6" fillId="1" borderId="9" xfId="1" applyNumberFormat="1" applyFont="1" applyFill="1" applyBorder="1" applyAlignment="1">
      <alignment vertical="top" wrapText="1"/>
    </xf>
    <xf numFmtId="0" fontId="3" fillId="1" borderId="9" xfId="1" applyFont="1" applyFill="1" applyBorder="1" applyAlignment="1">
      <alignment vertical="top" wrapText="1"/>
    </xf>
    <xf numFmtId="49" fontId="4" fillId="1" borderId="10" xfId="1" applyNumberFormat="1" applyFont="1" applyFill="1" applyBorder="1" applyAlignment="1">
      <alignment vertical="top" wrapText="1"/>
    </xf>
    <xf numFmtId="0" fontId="1" fillId="1" borderId="10" xfId="1" applyFill="1" applyBorder="1" applyAlignment="1">
      <alignment vertical="top" wrapText="1"/>
    </xf>
    <xf numFmtId="49" fontId="6" fillId="1" borderId="10" xfId="1" applyNumberFormat="1" applyFont="1" applyFill="1" applyBorder="1" applyAlignment="1">
      <alignment vertical="top" wrapText="1"/>
    </xf>
    <xf numFmtId="0" fontId="3" fillId="1" borderId="10" xfId="1" applyFont="1" applyFill="1" applyBorder="1" applyAlignment="1">
      <alignment vertical="top" wrapText="1"/>
    </xf>
    <xf numFmtId="49" fontId="7" fillId="1" borderId="3" xfId="1" applyNumberFormat="1" applyFont="1" applyFill="1" applyBorder="1" applyAlignment="1">
      <alignment vertical="top" wrapText="1"/>
    </xf>
    <xf numFmtId="0" fontId="12" fillId="1" borderId="1" xfId="1" applyFont="1" applyFill="1" applyBorder="1" applyAlignment="1">
      <alignment vertical="top" wrapText="1"/>
    </xf>
    <xf numFmtId="0" fontId="10" fillId="0" borderId="0" xfId="1" applyFont="1" applyBorder="1" applyAlignment="1">
      <alignment wrapText="1"/>
    </xf>
    <xf numFmtId="0" fontId="10" fillId="0" borderId="19" xfId="1" applyFont="1" applyBorder="1" applyAlignment="1">
      <alignment wrapText="1"/>
    </xf>
    <xf numFmtId="0" fontId="10" fillId="0" borderId="17" xfId="1" applyFont="1" applyBorder="1" applyAlignment="1">
      <alignment wrapText="1"/>
    </xf>
    <xf numFmtId="0" fontId="10" fillId="0" borderId="16" xfId="1" applyFont="1" applyBorder="1" applyAlignment="1">
      <alignment wrapText="1"/>
    </xf>
    <xf numFmtId="0" fontId="4" fillId="0" borderId="0" xfId="1" applyFont="1" applyBorder="1" applyAlignment="1">
      <alignment wrapText="1"/>
    </xf>
    <xf numFmtId="0" fontId="10" fillId="0" borderId="20" xfId="1" applyFont="1" applyBorder="1" applyAlignment="1">
      <alignment wrapText="1"/>
    </xf>
    <xf numFmtId="0" fontId="10" fillId="0" borderId="0" xfId="1" quotePrefix="1" applyFont="1" applyBorder="1" applyAlignment="1">
      <alignment wrapText="1"/>
    </xf>
    <xf numFmtId="0" fontId="10" fillId="0" borderId="19" xfId="1" quotePrefix="1" applyFont="1" applyBorder="1" applyAlignment="1">
      <alignment wrapText="1"/>
    </xf>
    <xf numFmtId="0" fontId="3" fillId="3" borderId="26" xfId="1" applyFont="1" applyFill="1" applyBorder="1" applyAlignment="1">
      <alignment horizontal="center" vertical="center"/>
    </xf>
    <xf numFmtId="0" fontId="3" fillId="3" borderId="25" xfId="1" applyFont="1" applyFill="1" applyBorder="1" applyAlignment="1">
      <alignment horizontal="center" vertical="center"/>
    </xf>
    <xf numFmtId="0" fontId="11" fillId="0" borderId="23" xfId="1" applyFont="1" applyBorder="1" applyAlignment="1">
      <alignment horizontal="left" wrapText="1"/>
    </xf>
    <xf numFmtId="0" fontId="11" fillId="0" borderId="22" xfId="1" applyFont="1" applyBorder="1" applyAlignment="1">
      <alignment horizontal="left" wrapText="1"/>
    </xf>
    <xf numFmtId="0" fontId="6" fillId="0" borderId="0" xfId="1" applyFont="1" applyAlignment="1">
      <alignment vertical="top"/>
    </xf>
    <xf numFmtId="164" fontId="3" fillId="0" borderId="0" xfId="1" applyNumberFormat="1" applyFont="1" applyAlignment="1">
      <alignment vertical="top"/>
    </xf>
    <xf numFmtId="0" fontId="6" fillId="0" borderId="0" xfId="1" applyFont="1" applyAlignment="1">
      <alignment horizontal="center" vertical="top"/>
    </xf>
    <xf numFmtId="0" fontId="3" fillId="0" borderId="0" xfId="1" applyFont="1" applyAlignment="1">
      <alignment vertical="top"/>
    </xf>
    <xf numFmtId="49" fontId="6" fillId="0" borderId="0" xfId="1" applyNumberFormat="1" applyFont="1" applyBorder="1" applyAlignment="1">
      <alignment horizontal="center" vertical="center"/>
    </xf>
    <xf numFmtId="0" fontId="3" fillId="0" borderId="0" xfId="1" applyFont="1" applyBorder="1" applyAlignment="1">
      <alignment horizontal="center" vertical="center"/>
    </xf>
    <xf numFmtId="49" fontId="6" fillId="0" borderId="2" xfId="1" applyNumberFormat="1" applyFont="1" applyBorder="1" applyAlignment="1">
      <alignment horizontal="center" vertical="center"/>
    </xf>
    <xf numFmtId="0" fontId="3" fillId="0" borderId="2" xfId="1" applyFont="1" applyBorder="1" applyAlignment="1">
      <alignment horizontal="center" vertical="center"/>
    </xf>
    <xf numFmtId="0" fontId="6" fillId="0" borderId="0" xfId="1" applyFont="1" applyAlignment="1">
      <alignment vertical="center"/>
    </xf>
    <xf numFmtId="0" fontId="3" fillId="0" borderId="0" xfId="1" applyFont="1" applyAlignment="1">
      <alignment vertical="center"/>
    </xf>
    <xf numFmtId="0" fontId="1" fillId="0" borderId="12" xfId="1" applyBorder="1" applyAlignment="1">
      <alignment horizontal="center" vertical="center"/>
    </xf>
    <xf numFmtId="0" fontId="1" fillId="0" borderId="11" xfId="1" applyBorder="1" applyAlignment="1">
      <alignment horizontal="center" vertical="center"/>
    </xf>
    <xf numFmtId="0" fontId="8" fillId="0" borderId="0" xfId="1" applyFont="1" applyAlignment="1">
      <alignment vertical="center"/>
    </xf>
    <xf numFmtId="0" fontId="9" fillId="0" borderId="0" xfId="1" applyFont="1" applyAlignment="1">
      <alignment vertical="center"/>
    </xf>
    <xf numFmtId="0" fontId="5" fillId="0" borderId="0" xfId="1" applyFont="1" applyAlignment="1">
      <alignment vertical="top"/>
    </xf>
    <xf numFmtId="49" fontId="6" fillId="1" borderId="9" xfId="1" applyNumberFormat="1" applyFont="1" applyFill="1" applyBorder="1" applyAlignment="1">
      <alignment horizontal="center" vertical="top"/>
    </xf>
    <xf numFmtId="0" fontId="3" fillId="1" borderId="9" xfId="1" applyFont="1" applyFill="1" applyBorder="1" applyAlignment="1">
      <alignment horizontal="center" vertical="top"/>
    </xf>
    <xf numFmtId="49" fontId="6" fillId="1" borderId="15" xfId="1" applyNumberFormat="1" applyFont="1" applyFill="1" applyBorder="1" applyAlignment="1">
      <alignment horizontal="center" vertical="top"/>
    </xf>
    <xf numFmtId="0" fontId="3" fillId="1" borderId="15" xfId="1" applyFont="1" applyFill="1" applyBorder="1" applyAlignment="1">
      <alignment horizontal="center" vertical="top"/>
    </xf>
    <xf numFmtId="0" fontId="6" fillId="0" borderId="7" xfId="1" applyFont="1" applyBorder="1" applyAlignment="1">
      <alignment horizontal="center" vertical="top"/>
    </xf>
    <xf numFmtId="0" fontId="3" fillId="0" borderId="7" xfId="1" applyFont="1" applyBorder="1" applyAlignment="1">
      <alignment horizontal="center" vertical="top"/>
    </xf>
    <xf numFmtId="0" fontId="5" fillId="0" borderId="7" xfId="1" applyFont="1" applyBorder="1" applyAlignment="1">
      <alignment vertical="top"/>
    </xf>
    <xf numFmtId="0" fontId="5" fillId="0" borderId="0" xfId="1" applyFont="1" applyAlignment="1">
      <alignment vertical="top" wrapText="1"/>
    </xf>
    <xf numFmtId="0" fontId="6" fillId="1" borderId="10" xfId="1" applyFont="1" applyFill="1" applyBorder="1" applyAlignment="1">
      <alignment horizontal="center" vertical="top"/>
    </xf>
    <xf numFmtId="49" fontId="6" fillId="1" borderId="8" xfId="1" applyNumberFormat="1" applyFont="1" applyFill="1" applyBorder="1" applyAlignment="1">
      <alignment horizontal="center" vertical="top"/>
    </xf>
    <xf numFmtId="0" fontId="3" fillId="1" borderId="7" xfId="1" applyFont="1" applyFill="1" applyBorder="1" applyAlignment="1">
      <alignment horizontal="center" vertical="top"/>
    </xf>
    <xf numFmtId="0" fontId="3" fillId="1" borderId="6" xfId="1" applyFont="1" applyFill="1" applyBorder="1" applyAlignment="1">
      <alignment horizontal="center" vertical="top"/>
    </xf>
    <xf numFmtId="49" fontId="6" fillId="1" borderId="3" xfId="1" applyNumberFormat="1" applyFont="1" applyFill="1" applyBorder="1" applyAlignment="1">
      <alignment horizontal="center" vertical="top"/>
    </xf>
    <xf numFmtId="0" fontId="3" fillId="1" borderId="2" xfId="1" applyFont="1" applyFill="1" applyBorder="1" applyAlignment="1">
      <alignment horizontal="center" vertical="top"/>
    </xf>
    <xf numFmtId="0" fontId="3" fillId="1" borderId="1" xfId="1" applyFont="1" applyFill="1" applyBorder="1" applyAlignment="1">
      <alignment horizontal="center" vertical="top"/>
    </xf>
    <xf numFmtId="49" fontId="6" fillId="1" borderId="10" xfId="1" applyNumberFormat="1" applyFont="1" applyFill="1" applyBorder="1" applyAlignment="1">
      <alignment horizontal="center" vertical="center" wrapText="1"/>
    </xf>
    <xf numFmtId="0" fontId="3" fillId="1" borderId="10" xfId="1" applyFont="1" applyFill="1" applyBorder="1" applyAlignment="1">
      <alignment horizontal="center" vertical="center" wrapText="1"/>
    </xf>
    <xf numFmtId="49" fontId="6" fillId="0" borderId="0" xfId="1" applyNumberFormat="1" applyFont="1" applyAlignment="1">
      <alignment horizontal="center" vertical="center" wrapText="1"/>
    </xf>
    <xf numFmtId="0" fontId="3" fillId="0" borderId="0" xfId="1" applyFont="1" applyAlignment="1">
      <alignment horizontal="center" vertical="center" wrapText="1"/>
    </xf>
    <xf numFmtId="49" fontId="5" fillId="0" borderId="0" xfId="1" applyNumberFormat="1" applyFont="1" applyAlignment="1">
      <alignment vertical="center"/>
    </xf>
    <xf numFmtId="49" fontId="6" fillId="0" borderId="10" xfId="1" applyNumberFormat="1" applyFont="1" applyBorder="1" applyAlignment="1">
      <alignment horizontal="right" vertical="center" wrapText="1"/>
    </xf>
    <xf numFmtId="0" fontId="3" fillId="0" borderId="10" xfId="1" applyFont="1" applyBorder="1" applyAlignment="1">
      <alignment horizontal="right" vertical="center" wrapText="1"/>
    </xf>
    <xf numFmtId="0" fontId="8" fillId="0" borderId="13" xfId="1" applyFont="1" applyBorder="1" applyAlignment="1">
      <alignment vertical="center" wrapText="1"/>
    </xf>
    <xf numFmtId="0" fontId="9" fillId="0" borderId="11" xfId="1" applyFont="1" applyBorder="1" applyAlignment="1">
      <alignment vertical="center"/>
    </xf>
    <xf numFmtId="0" fontId="8" fillId="0" borderId="3" xfId="1" applyFont="1" applyBorder="1" applyAlignment="1">
      <alignment vertical="center" wrapText="1"/>
    </xf>
    <xf numFmtId="0" fontId="9" fillId="0" borderId="1" xfId="1" applyFont="1" applyBorder="1" applyAlignment="1">
      <alignment vertical="center"/>
    </xf>
    <xf numFmtId="0" fontId="6" fillId="0" borderId="13" xfId="1" applyFont="1" applyBorder="1" applyAlignment="1">
      <alignment vertical="center" wrapText="1"/>
    </xf>
    <xf numFmtId="0" fontId="3" fillId="0" borderId="11" xfId="1" applyFont="1" applyBorder="1" applyAlignment="1">
      <alignment vertical="center"/>
    </xf>
    <xf numFmtId="0" fontId="6" fillId="0" borderId="3" xfId="1" applyFont="1" applyBorder="1" applyAlignment="1">
      <alignment vertical="center" wrapText="1"/>
    </xf>
    <xf numFmtId="0" fontId="1" fillId="0" borderId="0" xfId="1" applyAlignment="1">
      <alignment vertical="center"/>
    </xf>
    <xf numFmtId="0" fontId="1" fillId="0" borderId="10" xfId="1" applyBorder="1" applyAlignment="1">
      <alignment horizontal="center" vertical="top"/>
    </xf>
    <xf numFmtId="0" fontId="1" fillId="0" borderId="9" xfId="1" applyBorder="1" applyAlignment="1">
      <alignment horizontal="center" vertical="top"/>
    </xf>
    <xf numFmtId="49" fontId="6" fillId="1" borderId="14" xfId="1" applyNumberFormat="1" applyFont="1" applyFill="1" applyBorder="1" applyAlignment="1">
      <alignment horizontal="center" vertical="top"/>
    </xf>
    <xf numFmtId="0" fontId="1" fillId="0" borderId="14" xfId="1" applyBorder="1" applyAlignment="1">
      <alignment horizontal="center" vertical="top"/>
    </xf>
    <xf numFmtId="0" fontId="1" fillId="0" borderId="15" xfId="1" applyBorder="1" applyAlignment="1">
      <alignment horizontal="center" vertical="top"/>
    </xf>
    <xf numFmtId="49" fontId="6" fillId="1" borderId="13" xfId="1" applyNumberFormat="1" applyFont="1" applyFill="1" applyBorder="1" applyAlignment="1">
      <alignment horizontal="center" vertical="top"/>
    </xf>
    <xf numFmtId="0" fontId="1" fillId="0" borderId="12" xfId="1" applyBorder="1" applyAlignment="1">
      <alignment vertical="top"/>
    </xf>
    <xf numFmtId="0" fontId="1" fillId="0" borderId="11" xfId="1" applyBorder="1" applyAlignment="1">
      <alignment vertical="top"/>
    </xf>
    <xf numFmtId="0" fontId="4" fillId="0" borderId="12" xfId="1" applyFont="1" applyBorder="1" applyAlignment="1">
      <alignment vertical="top"/>
    </xf>
    <xf numFmtId="0" fontId="1" fillId="0" borderId="7" xfId="1" applyBorder="1" applyAlignment="1">
      <alignment vertical="top"/>
    </xf>
    <xf numFmtId="0" fontId="6" fillId="1" borderId="8" xfId="1" applyFont="1" applyFill="1" applyBorder="1" applyAlignment="1">
      <alignment horizontal="center" vertical="top"/>
    </xf>
    <xf numFmtId="0" fontId="1" fillId="0" borderId="6" xfId="1" applyBorder="1" applyAlignment="1">
      <alignment vertical="top"/>
    </xf>
    <xf numFmtId="0" fontId="1" fillId="0" borderId="5" xfId="1" applyBorder="1" applyAlignment="1">
      <alignment vertical="top"/>
    </xf>
    <xf numFmtId="0" fontId="1" fillId="0" borderId="4" xfId="1" applyBorder="1" applyAlignment="1">
      <alignment vertical="top"/>
    </xf>
    <xf numFmtId="0" fontId="6" fillId="1" borderId="13" xfId="1" applyFont="1" applyFill="1" applyBorder="1" applyAlignment="1">
      <alignment horizontal="center" vertical="top"/>
    </xf>
    <xf numFmtId="0" fontId="1" fillId="0" borderId="0" xfId="1" applyAlignment="1">
      <alignment vertical="top" wrapText="1"/>
    </xf>
    <xf numFmtId="166" fontId="6" fillId="1" borderId="10" xfId="1" applyNumberFormat="1" applyFont="1" applyFill="1" applyBorder="1" applyAlignment="1">
      <alignment vertical="center" wrapText="1"/>
    </xf>
    <xf numFmtId="166" fontId="3" fillId="1" borderId="10" xfId="1" applyNumberFormat="1" applyFont="1" applyFill="1" applyBorder="1" applyAlignment="1">
      <alignment vertical="center" wrapText="1"/>
    </xf>
    <xf numFmtId="166" fontId="6" fillId="1" borderId="15" xfId="1" applyNumberFormat="1" applyFont="1" applyFill="1" applyBorder="1" applyAlignment="1">
      <alignment vertical="center" wrapText="1"/>
    </xf>
    <xf numFmtId="166" fontId="3" fillId="1" borderId="15" xfId="1" applyNumberFormat="1" applyFont="1" applyFill="1" applyBorder="1" applyAlignment="1">
      <alignment vertical="center" wrapText="1"/>
    </xf>
    <xf numFmtId="49" fontId="6" fillId="1" borderId="15" xfId="1" applyNumberFormat="1" applyFont="1" applyFill="1" applyBorder="1" applyAlignment="1">
      <alignment vertical="center"/>
    </xf>
    <xf numFmtId="0" fontId="3" fillId="1" borderId="15" xfId="1" applyFont="1" applyFill="1" applyBorder="1" applyAlignment="1">
      <alignment vertical="center"/>
    </xf>
    <xf numFmtId="4" fontId="6" fillId="0" borderId="9" xfId="1" applyNumberFormat="1" applyFont="1" applyBorder="1" applyAlignment="1">
      <alignment vertical="center"/>
    </xf>
    <xf numFmtId="4" fontId="6" fillId="0" borderId="15" xfId="1" applyNumberFormat="1" applyFont="1" applyBorder="1" applyAlignment="1">
      <alignment vertical="center"/>
    </xf>
    <xf numFmtId="166" fontId="8" fillId="1" borderId="15" xfId="1" applyNumberFormat="1" applyFont="1" applyFill="1" applyBorder="1" applyAlignment="1">
      <alignment vertical="center" wrapText="1"/>
    </xf>
    <xf numFmtId="166" fontId="9" fillId="1" borderId="15" xfId="1" applyNumberFormat="1" applyFont="1" applyFill="1" applyBorder="1" applyAlignment="1">
      <alignment vertical="center" wrapText="1"/>
    </xf>
    <xf numFmtId="0" fontId="6" fillId="1" borderId="15" xfId="1" applyFont="1" applyFill="1" applyBorder="1" applyAlignment="1">
      <alignment vertical="center"/>
    </xf>
    <xf numFmtId="166" fontId="8" fillId="1" borderId="10" xfId="1" applyNumberFormat="1" applyFont="1" applyFill="1" applyBorder="1" applyAlignment="1">
      <alignment vertical="center" wrapText="1"/>
    </xf>
    <xf numFmtId="166" fontId="9" fillId="1" borderId="10" xfId="1" applyNumberFormat="1" applyFont="1" applyFill="1" applyBorder="1" applyAlignment="1">
      <alignment vertical="center" wrapText="1"/>
    </xf>
  </cellXfs>
  <cellStyles count="3">
    <cellStyle name="Normal" xfId="0" builtinId="0"/>
    <cellStyle name="Normal 2" xfId="1"/>
    <cellStyle name="Normal_ANNEXES9"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3</xdr:col>
      <xdr:colOff>495300</xdr:colOff>
      <xdr:row>57</xdr:row>
      <xdr:rowOff>0</xdr:rowOff>
    </xdr:from>
    <xdr:ext cx="76200" cy="198120"/>
    <xdr:sp macro="" textlink="">
      <xdr:nvSpPr>
        <xdr:cNvPr id="2" name="Text Box 1"/>
        <xdr:cNvSpPr txBox="1">
          <a:spLocks noChangeArrowheads="1"/>
        </xdr:cNvSpPr>
      </xdr:nvSpPr>
      <xdr:spPr bwMode="auto">
        <a:xfrm>
          <a:off x="2872740" y="9555480"/>
          <a:ext cx="7620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drawings/drawing2.xml><?xml version="1.0" encoding="utf-8"?>
<xdr:wsDr xmlns:xdr="http://schemas.openxmlformats.org/drawingml/2006/spreadsheetDrawing" xmlns:a="http://schemas.openxmlformats.org/drawingml/2006/main">
  <xdr:twoCellAnchor>
    <xdr:from>
      <xdr:col>0</xdr:col>
      <xdr:colOff>243840</xdr:colOff>
      <xdr:row>0</xdr:row>
      <xdr:rowOff>0</xdr:rowOff>
    </xdr:from>
    <xdr:to>
      <xdr:col>0</xdr:col>
      <xdr:colOff>243840</xdr:colOff>
      <xdr:row>0</xdr:row>
      <xdr:rowOff>0</xdr:rowOff>
    </xdr:to>
    <xdr:sp macro="" textlink="">
      <xdr:nvSpPr>
        <xdr:cNvPr id="2" name="Line 1"/>
        <xdr:cNvSpPr>
          <a:spLocks noChangeShapeType="1"/>
        </xdr:cNvSpPr>
      </xdr:nvSpPr>
      <xdr:spPr bwMode="auto">
        <a:xfrm>
          <a:off x="24384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579120</xdr:colOff>
      <xdr:row>0</xdr:row>
      <xdr:rowOff>0</xdr:rowOff>
    </xdr:from>
    <xdr:to>
      <xdr:col>0</xdr:col>
      <xdr:colOff>434340</xdr:colOff>
      <xdr:row>0</xdr:row>
      <xdr:rowOff>0</xdr:rowOff>
    </xdr:to>
    <xdr:sp macro="" textlink="">
      <xdr:nvSpPr>
        <xdr:cNvPr id="3" name="Line 2"/>
        <xdr:cNvSpPr>
          <a:spLocks noChangeShapeType="1"/>
        </xdr:cNvSpPr>
      </xdr:nvSpPr>
      <xdr:spPr bwMode="auto">
        <a:xfrm>
          <a:off x="57912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899160</xdr:colOff>
      <xdr:row>0</xdr:row>
      <xdr:rowOff>0</xdr:rowOff>
    </xdr:from>
    <xdr:to>
      <xdr:col>0</xdr:col>
      <xdr:colOff>434340</xdr:colOff>
      <xdr:row>0</xdr:row>
      <xdr:rowOff>0</xdr:rowOff>
    </xdr:to>
    <xdr:sp macro="" textlink="">
      <xdr:nvSpPr>
        <xdr:cNvPr id="4" name="Line 3"/>
        <xdr:cNvSpPr>
          <a:spLocks noChangeShapeType="1"/>
        </xdr:cNvSpPr>
      </xdr:nvSpPr>
      <xdr:spPr bwMode="auto">
        <a:xfrm>
          <a:off x="78486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739140</xdr:colOff>
      <xdr:row>0</xdr:row>
      <xdr:rowOff>0</xdr:rowOff>
    </xdr:from>
    <xdr:to>
      <xdr:col>0</xdr:col>
      <xdr:colOff>434340</xdr:colOff>
      <xdr:row>0</xdr:row>
      <xdr:rowOff>0</xdr:rowOff>
    </xdr:to>
    <xdr:sp macro="" textlink="">
      <xdr:nvSpPr>
        <xdr:cNvPr id="5" name="Line 4"/>
        <xdr:cNvSpPr>
          <a:spLocks noChangeShapeType="1"/>
        </xdr:cNvSpPr>
      </xdr:nvSpPr>
      <xdr:spPr bwMode="auto">
        <a:xfrm>
          <a:off x="73914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1066800</xdr:colOff>
      <xdr:row>0</xdr:row>
      <xdr:rowOff>0</xdr:rowOff>
    </xdr:from>
    <xdr:to>
      <xdr:col>0</xdr:col>
      <xdr:colOff>434340</xdr:colOff>
      <xdr:row>0</xdr:row>
      <xdr:rowOff>0</xdr:rowOff>
    </xdr:to>
    <xdr:sp macro="" textlink="">
      <xdr:nvSpPr>
        <xdr:cNvPr id="6" name="Line 5"/>
        <xdr:cNvSpPr>
          <a:spLocks noChangeShapeType="1"/>
        </xdr:cNvSpPr>
      </xdr:nvSpPr>
      <xdr:spPr bwMode="auto">
        <a:xfrm>
          <a:off x="78486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1211580</xdr:colOff>
      <xdr:row>0</xdr:row>
      <xdr:rowOff>0</xdr:rowOff>
    </xdr:from>
    <xdr:to>
      <xdr:col>0</xdr:col>
      <xdr:colOff>434340</xdr:colOff>
      <xdr:row>0</xdr:row>
      <xdr:rowOff>0</xdr:rowOff>
    </xdr:to>
    <xdr:sp macro="" textlink="">
      <xdr:nvSpPr>
        <xdr:cNvPr id="7" name="Line 6"/>
        <xdr:cNvSpPr>
          <a:spLocks noChangeShapeType="1"/>
        </xdr:cNvSpPr>
      </xdr:nvSpPr>
      <xdr:spPr bwMode="auto">
        <a:xfrm>
          <a:off x="78486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1379220</xdr:colOff>
      <xdr:row>0</xdr:row>
      <xdr:rowOff>0</xdr:rowOff>
    </xdr:from>
    <xdr:to>
      <xdr:col>0</xdr:col>
      <xdr:colOff>434340</xdr:colOff>
      <xdr:row>0</xdr:row>
      <xdr:rowOff>0</xdr:rowOff>
    </xdr:to>
    <xdr:sp macro="" textlink="">
      <xdr:nvSpPr>
        <xdr:cNvPr id="8" name="Line 7"/>
        <xdr:cNvSpPr>
          <a:spLocks noChangeShapeType="1"/>
        </xdr:cNvSpPr>
      </xdr:nvSpPr>
      <xdr:spPr bwMode="auto">
        <a:xfrm>
          <a:off x="78486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1546860</xdr:colOff>
      <xdr:row>0</xdr:row>
      <xdr:rowOff>0</xdr:rowOff>
    </xdr:from>
    <xdr:to>
      <xdr:col>0</xdr:col>
      <xdr:colOff>434340</xdr:colOff>
      <xdr:row>0</xdr:row>
      <xdr:rowOff>0</xdr:rowOff>
    </xdr:to>
    <xdr:sp macro="" textlink="">
      <xdr:nvSpPr>
        <xdr:cNvPr id="9" name="Line 8"/>
        <xdr:cNvSpPr>
          <a:spLocks noChangeShapeType="1"/>
        </xdr:cNvSpPr>
      </xdr:nvSpPr>
      <xdr:spPr bwMode="auto">
        <a:xfrm>
          <a:off x="78486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472440</xdr:colOff>
      <xdr:row>0</xdr:row>
      <xdr:rowOff>0</xdr:rowOff>
    </xdr:from>
    <xdr:to>
      <xdr:col>0</xdr:col>
      <xdr:colOff>434340</xdr:colOff>
      <xdr:row>0</xdr:row>
      <xdr:rowOff>0</xdr:rowOff>
    </xdr:to>
    <xdr:sp macro="" textlink="">
      <xdr:nvSpPr>
        <xdr:cNvPr id="10" name="Line 9"/>
        <xdr:cNvSpPr>
          <a:spLocks noChangeShapeType="1"/>
        </xdr:cNvSpPr>
      </xdr:nvSpPr>
      <xdr:spPr bwMode="auto">
        <a:xfrm>
          <a:off x="47244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632460</xdr:colOff>
      <xdr:row>0</xdr:row>
      <xdr:rowOff>0</xdr:rowOff>
    </xdr:from>
    <xdr:to>
      <xdr:col>0</xdr:col>
      <xdr:colOff>434340</xdr:colOff>
      <xdr:row>0</xdr:row>
      <xdr:rowOff>0</xdr:rowOff>
    </xdr:to>
    <xdr:sp macro="" textlink="">
      <xdr:nvSpPr>
        <xdr:cNvPr id="11" name="Line 10"/>
        <xdr:cNvSpPr>
          <a:spLocks noChangeShapeType="1"/>
        </xdr:cNvSpPr>
      </xdr:nvSpPr>
      <xdr:spPr bwMode="auto">
        <a:xfrm>
          <a:off x="63246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800100</xdr:colOff>
      <xdr:row>0</xdr:row>
      <xdr:rowOff>0</xdr:rowOff>
    </xdr:from>
    <xdr:to>
      <xdr:col>0</xdr:col>
      <xdr:colOff>434340</xdr:colOff>
      <xdr:row>0</xdr:row>
      <xdr:rowOff>0</xdr:rowOff>
    </xdr:to>
    <xdr:sp macro="" textlink="">
      <xdr:nvSpPr>
        <xdr:cNvPr id="12" name="Line 11"/>
        <xdr:cNvSpPr>
          <a:spLocks noChangeShapeType="1"/>
        </xdr:cNvSpPr>
      </xdr:nvSpPr>
      <xdr:spPr bwMode="auto">
        <a:xfrm>
          <a:off x="78486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1112520</xdr:colOff>
      <xdr:row>0</xdr:row>
      <xdr:rowOff>0</xdr:rowOff>
    </xdr:from>
    <xdr:to>
      <xdr:col>0</xdr:col>
      <xdr:colOff>434340</xdr:colOff>
      <xdr:row>0</xdr:row>
      <xdr:rowOff>0</xdr:rowOff>
    </xdr:to>
    <xdr:sp macro="" textlink="">
      <xdr:nvSpPr>
        <xdr:cNvPr id="13" name="Line 12"/>
        <xdr:cNvSpPr>
          <a:spLocks noChangeShapeType="1"/>
        </xdr:cNvSpPr>
      </xdr:nvSpPr>
      <xdr:spPr bwMode="auto">
        <a:xfrm>
          <a:off x="78486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960120</xdr:colOff>
      <xdr:row>0</xdr:row>
      <xdr:rowOff>0</xdr:rowOff>
    </xdr:from>
    <xdr:to>
      <xdr:col>0</xdr:col>
      <xdr:colOff>434340</xdr:colOff>
      <xdr:row>0</xdr:row>
      <xdr:rowOff>0</xdr:rowOff>
    </xdr:to>
    <xdr:sp macro="" textlink="">
      <xdr:nvSpPr>
        <xdr:cNvPr id="14" name="Line 13"/>
        <xdr:cNvSpPr>
          <a:spLocks noChangeShapeType="1"/>
        </xdr:cNvSpPr>
      </xdr:nvSpPr>
      <xdr:spPr bwMode="auto">
        <a:xfrm>
          <a:off x="78486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1295400</xdr:colOff>
      <xdr:row>0</xdr:row>
      <xdr:rowOff>0</xdr:rowOff>
    </xdr:from>
    <xdr:to>
      <xdr:col>0</xdr:col>
      <xdr:colOff>434340</xdr:colOff>
      <xdr:row>0</xdr:row>
      <xdr:rowOff>0</xdr:rowOff>
    </xdr:to>
    <xdr:sp macro="" textlink="">
      <xdr:nvSpPr>
        <xdr:cNvPr id="15" name="Line 14"/>
        <xdr:cNvSpPr>
          <a:spLocks noChangeShapeType="1"/>
        </xdr:cNvSpPr>
      </xdr:nvSpPr>
      <xdr:spPr bwMode="auto">
        <a:xfrm>
          <a:off x="78486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1432560</xdr:colOff>
      <xdr:row>0</xdr:row>
      <xdr:rowOff>0</xdr:rowOff>
    </xdr:from>
    <xdr:to>
      <xdr:col>0</xdr:col>
      <xdr:colOff>434340</xdr:colOff>
      <xdr:row>0</xdr:row>
      <xdr:rowOff>0</xdr:rowOff>
    </xdr:to>
    <xdr:sp macro="" textlink="">
      <xdr:nvSpPr>
        <xdr:cNvPr id="16" name="Line 15"/>
        <xdr:cNvSpPr>
          <a:spLocks noChangeShapeType="1"/>
        </xdr:cNvSpPr>
      </xdr:nvSpPr>
      <xdr:spPr bwMode="auto">
        <a:xfrm>
          <a:off x="78486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480060</xdr:colOff>
      <xdr:row>0</xdr:row>
      <xdr:rowOff>0</xdr:rowOff>
    </xdr:from>
    <xdr:to>
      <xdr:col>0</xdr:col>
      <xdr:colOff>434340</xdr:colOff>
      <xdr:row>0</xdr:row>
      <xdr:rowOff>0</xdr:rowOff>
    </xdr:to>
    <xdr:sp macro="" textlink="">
      <xdr:nvSpPr>
        <xdr:cNvPr id="17" name="Line 16"/>
        <xdr:cNvSpPr>
          <a:spLocks noChangeShapeType="1"/>
        </xdr:cNvSpPr>
      </xdr:nvSpPr>
      <xdr:spPr bwMode="auto">
        <a:xfrm>
          <a:off x="48006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1607820</xdr:colOff>
      <xdr:row>0</xdr:row>
      <xdr:rowOff>0</xdr:rowOff>
    </xdr:from>
    <xdr:to>
      <xdr:col>0</xdr:col>
      <xdr:colOff>434340</xdr:colOff>
      <xdr:row>0</xdr:row>
      <xdr:rowOff>0</xdr:rowOff>
    </xdr:to>
    <xdr:sp macro="" textlink="">
      <xdr:nvSpPr>
        <xdr:cNvPr id="18" name="Line 17"/>
        <xdr:cNvSpPr>
          <a:spLocks noChangeShapeType="1"/>
        </xdr:cNvSpPr>
      </xdr:nvSpPr>
      <xdr:spPr bwMode="auto">
        <a:xfrm>
          <a:off x="78486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1775460</xdr:colOff>
      <xdr:row>0</xdr:row>
      <xdr:rowOff>0</xdr:rowOff>
    </xdr:from>
    <xdr:to>
      <xdr:col>0</xdr:col>
      <xdr:colOff>434340</xdr:colOff>
      <xdr:row>0</xdr:row>
      <xdr:rowOff>0</xdr:rowOff>
    </xdr:to>
    <xdr:sp macro="" textlink="">
      <xdr:nvSpPr>
        <xdr:cNvPr id="19" name="Line 18"/>
        <xdr:cNvSpPr>
          <a:spLocks noChangeShapeType="1"/>
        </xdr:cNvSpPr>
      </xdr:nvSpPr>
      <xdr:spPr bwMode="auto">
        <a:xfrm>
          <a:off x="78486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982980</xdr:colOff>
      <xdr:row>4</xdr:row>
      <xdr:rowOff>68580</xdr:rowOff>
    </xdr:from>
    <xdr:to>
      <xdr:col>2</xdr:col>
      <xdr:colOff>236220</xdr:colOff>
      <xdr:row>4</xdr:row>
      <xdr:rowOff>220980</xdr:rowOff>
    </xdr:to>
    <xdr:sp macro="" textlink="">
      <xdr:nvSpPr>
        <xdr:cNvPr id="20" name="Line 19"/>
        <xdr:cNvSpPr>
          <a:spLocks noChangeShapeType="1"/>
        </xdr:cNvSpPr>
      </xdr:nvSpPr>
      <xdr:spPr bwMode="auto">
        <a:xfrm>
          <a:off x="2354580" y="1028700"/>
          <a:ext cx="0" cy="12192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982980</xdr:colOff>
      <xdr:row>5</xdr:row>
      <xdr:rowOff>68580</xdr:rowOff>
    </xdr:from>
    <xdr:to>
      <xdr:col>2</xdr:col>
      <xdr:colOff>236220</xdr:colOff>
      <xdr:row>5</xdr:row>
      <xdr:rowOff>220980</xdr:rowOff>
    </xdr:to>
    <xdr:sp macro="" textlink="">
      <xdr:nvSpPr>
        <xdr:cNvPr id="21" name="Line 20"/>
        <xdr:cNvSpPr>
          <a:spLocks noChangeShapeType="1"/>
        </xdr:cNvSpPr>
      </xdr:nvSpPr>
      <xdr:spPr bwMode="auto">
        <a:xfrm>
          <a:off x="2354580" y="1219200"/>
          <a:ext cx="0" cy="12192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30480</xdr:colOff>
      <xdr:row>7</xdr:row>
      <xdr:rowOff>15240</xdr:rowOff>
    </xdr:from>
    <xdr:to>
      <xdr:col>7</xdr:col>
      <xdr:colOff>15240</xdr:colOff>
      <xdr:row>32</xdr:row>
      <xdr:rowOff>0</xdr:rowOff>
    </xdr:to>
    <xdr:cxnSp macro="">
      <xdr:nvCxnSpPr>
        <xdr:cNvPr id="3" name="Connecteur droit 2"/>
        <xdr:cNvCxnSpPr/>
      </xdr:nvCxnSpPr>
      <xdr:spPr>
        <a:xfrm>
          <a:off x="30480" y="1127760"/>
          <a:ext cx="6576060" cy="333756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pageSetUpPr fitToPage="1"/>
  </sheetPr>
  <dimension ref="A1:G37"/>
  <sheetViews>
    <sheetView showGridLines="0" zoomScaleNormal="100" zoomScaleSheetLayoutView="55" workbookViewId="0">
      <selection activeCell="A20" sqref="A20:C20"/>
    </sheetView>
  </sheetViews>
  <sheetFormatPr baseColWidth="10" defaultColWidth="11.44140625" defaultRowHeight="13.2" x14ac:dyDescent="0.3"/>
  <cols>
    <col min="1" max="1" width="11.44140625" style="311"/>
    <col min="2" max="2" width="9.33203125" style="311" customWidth="1"/>
    <col min="3" max="3" width="20" style="311" customWidth="1"/>
    <col min="4" max="4" width="8" style="311" customWidth="1"/>
    <col min="5" max="5" width="11.44140625" style="311"/>
    <col min="6" max="6" width="14.5546875" style="311" customWidth="1"/>
    <col min="7" max="7" width="14.33203125" style="311" customWidth="1"/>
    <col min="8" max="16384" width="11.44140625" style="311"/>
  </cols>
  <sheetData>
    <row r="1" spans="1:7" ht="17.399999999999999" x14ac:dyDescent="0.3">
      <c r="A1" s="315"/>
      <c r="B1" s="315"/>
      <c r="C1" s="315"/>
      <c r="D1" s="315"/>
      <c r="E1" s="315"/>
      <c r="F1" s="315"/>
      <c r="G1" s="315"/>
    </row>
    <row r="2" spans="1:7" ht="20.25" customHeight="1" x14ac:dyDescent="0.3">
      <c r="A2" s="326" t="s">
        <v>1279</v>
      </c>
      <c r="B2" s="326"/>
      <c r="C2" s="326"/>
      <c r="D2" s="326"/>
      <c r="E2" s="326"/>
      <c r="F2" s="326"/>
      <c r="G2" s="326"/>
    </row>
    <row r="3" spans="1:7" ht="17.399999999999999" x14ac:dyDescent="0.3">
      <c r="A3" s="315"/>
      <c r="B3" s="315"/>
      <c r="C3" s="315"/>
      <c r="D3" s="315"/>
      <c r="E3" s="315"/>
      <c r="F3" s="315"/>
      <c r="G3" s="315"/>
    </row>
    <row r="4" spans="1:7" s="322" customFormat="1" ht="21.75" customHeight="1" x14ac:dyDescent="0.3">
      <c r="A4" s="327" t="s">
        <v>1284</v>
      </c>
      <c r="B4" s="340"/>
      <c r="C4" s="340"/>
      <c r="D4" s="340"/>
      <c r="E4" s="340"/>
      <c r="F4" s="340"/>
      <c r="G4" s="341"/>
    </row>
    <row r="5" spans="1:7" s="322" customFormat="1" ht="30" customHeight="1" x14ac:dyDescent="0.3">
      <c r="A5" s="330" t="s">
        <v>1285</v>
      </c>
      <c r="B5" s="338"/>
      <c r="C5" s="338"/>
      <c r="D5" s="338"/>
      <c r="E5" s="338"/>
      <c r="F5" s="338"/>
      <c r="G5" s="339"/>
    </row>
    <row r="6" spans="1:7" ht="20.25" customHeight="1" x14ac:dyDescent="0.3">
      <c r="A6" s="336"/>
      <c r="B6" s="336"/>
      <c r="C6" s="336"/>
      <c r="D6" s="336"/>
      <c r="E6" s="337"/>
      <c r="F6" s="337"/>
      <c r="G6" s="337"/>
    </row>
    <row r="7" spans="1:7" ht="20.25" customHeight="1" x14ac:dyDescent="0.3">
      <c r="A7" s="321"/>
      <c r="B7" s="321"/>
      <c r="C7" s="335" t="s">
        <v>1278</v>
      </c>
      <c r="D7" s="335"/>
      <c r="E7" s="335"/>
      <c r="F7" s="335"/>
      <c r="G7" s="320"/>
    </row>
    <row r="8" spans="1:7" ht="20.25" customHeight="1" x14ac:dyDescent="0.3">
      <c r="A8" s="321"/>
      <c r="B8" s="321"/>
      <c r="C8" s="335" t="s">
        <v>1286</v>
      </c>
      <c r="D8" s="335"/>
      <c r="E8" s="335"/>
      <c r="F8" s="335"/>
      <c r="G8" s="320"/>
    </row>
    <row r="9" spans="1:7" ht="20.25" customHeight="1" x14ac:dyDescent="0.3">
      <c r="A9" s="321"/>
      <c r="B9" s="321"/>
      <c r="C9" s="321"/>
      <c r="D9" s="321"/>
      <c r="E9" s="320"/>
      <c r="F9" s="320"/>
      <c r="G9" s="320"/>
    </row>
    <row r="10" spans="1:7" ht="20.25" customHeight="1" x14ac:dyDescent="0.3">
      <c r="A10" s="335" t="s">
        <v>1287</v>
      </c>
      <c r="B10" s="335"/>
      <c r="C10" s="335"/>
      <c r="D10" s="335"/>
      <c r="E10" s="335"/>
      <c r="F10" s="335"/>
      <c r="G10" s="335"/>
    </row>
    <row r="11" spans="1:7" ht="20.25" customHeight="1" x14ac:dyDescent="0.3">
      <c r="A11" s="321"/>
      <c r="B11" s="321"/>
      <c r="C11" s="321"/>
      <c r="D11" s="321"/>
      <c r="E11" s="320"/>
      <c r="F11" s="320"/>
      <c r="G11" s="320"/>
    </row>
    <row r="12" spans="1:7" ht="17.399999999999999" x14ac:dyDescent="0.3">
      <c r="A12" s="315"/>
      <c r="B12" s="315"/>
      <c r="C12" s="315"/>
      <c r="D12" s="315"/>
      <c r="E12" s="315"/>
      <c r="F12" s="315"/>
      <c r="G12" s="315"/>
    </row>
    <row r="13" spans="1:7" ht="21" customHeight="1" x14ac:dyDescent="0.3">
      <c r="A13" s="326" t="s">
        <v>1277</v>
      </c>
      <c r="B13" s="326"/>
      <c r="C13" s="326"/>
      <c r="D13" s="326"/>
      <c r="E13" s="326"/>
      <c r="F13" s="326"/>
      <c r="G13" s="326"/>
    </row>
    <row r="14" spans="1:7" ht="28.5" customHeight="1" x14ac:dyDescent="0.3">
      <c r="A14" s="334"/>
      <c r="B14" s="334"/>
      <c r="C14" s="334"/>
      <c r="D14" s="334"/>
      <c r="E14" s="334"/>
      <c r="F14" s="334"/>
      <c r="G14" s="334"/>
    </row>
    <row r="15" spans="1:7" ht="16.5" customHeight="1" x14ac:dyDescent="0.3">
      <c r="A15" s="327" t="s">
        <v>1276</v>
      </c>
      <c r="B15" s="328"/>
      <c r="C15" s="328"/>
      <c r="D15" s="328"/>
      <c r="E15" s="328"/>
      <c r="F15" s="328"/>
      <c r="G15" s="329"/>
    </row>
    <row r="16" spans="1:7" ht="16.5" customHeight="1" x14ac:dyDescent="0.3">
      <c r="A16" s="330" t="s">
        <v>1275</v>
      </c>
      <c r="B16" s="331"/>
      <c r="C16" s="331"/>
      <c r="D16" s="331"/>
      <c r="E16" s="331"/>
      <c r="F16" s="331"/>
      <c r="G16" s="332"/>
    </row>
    <row r="17" spans="1:7" ht="16.5" customHeight="1" x14ac:dyDescent="0.3">
      <c r="A17" s="319"/>
      <c r="B17" s="319"/>
      <c r="C17" s="319"/>
      <c r="D17" s="319"/>
      <c r="E17" s="319"/>
      <c r="F17" s="319"/>
      <c r="G17" s="319"/>
    </row>
    <row r="18" spans="1:7" ht="16.5" customHeight="1" x14ac:dyDescent="0.3">
      <c r="A18" s="325" t="s">
        <v>1274</v>
      </c>
      <c r="B18" s="325"/>
      <c r="C18" s="325"/>
      <c r="D18" s="325"/>
      <c r="E18" s="325"/>
      <c r="F18" s="325"/>
      <c r="G18" s="325"/>
    </row>
    <row r="19" spans="1:7" ht="36" customHeight="1" x14ac:dyDescent="0.3">
      <c r="A19" s="318"/>
      <c r="B19" s="318"/>
      <c r="C19" s="318"/>
      <c r="D19" s="318"/>
      <c r="E19" s="318"/>
      <c r="F19" s="318"/>
      <c r="G19" s="318"/>
    </row>
    <row r="20" spans="1:7" ht="19.5" customHeight="1" x14ac:dyDescent="0.3">
      <c r="A20" s="333" t="s">
        <v>1273</v>
      </c>
      <c r="B20" s="333"/>
      <c r="C20" s="333"/>
      <c r="D20" s="317">
        <v>2017</v>
      </c>
      <c r="E20" s="316"/>
      <c r="F20" s="316"/>
      <c r="G20" s="315"/>
    </row>
    <row r="21" spans="1:7" ht="192" customHeight="1" x14ac:dyDescent="0.3"/>
    <row r="22" spans="1:7" x14ac:dyDescent="0.3">
      <c r="A22" s="314" t="s">
        <v>1272</v>
      </c>
      <c r="B22" s="313"/>
    </row>
    <row r="23" spans="1:7" x14ac:dyDescent="0.3">
      <c r="A23" s="314" t="s">
        <v>1271</v>
      </c>
      <c r="B23" s="313"/>
    </row>
    <row r="24" spans="1:7" x14ac:dyDescent="0.3">
      <c r="A24" s="314" t="s">
        <v>1270</v>
      </c>
      <c r="B24" s="313"/>
    </row>
    <row r="30" spans="1:7" x14ac:dyDescent="0.3">
      <c r="A30" s="311" t="s">
        <v>1269</v>
      </c>
    </row>
    <row r="37" spans="1:1" x14ac:dyDescent="0.3">
      <c r="A37" s="312"/>
    </row>
  </sheetData>
  <mergeCells count="14">
    <mergeCell ref="C8:F8"/>
    <mergeCell ref="A10:G10"/>
    <mergeCell ref="A2:G2"/>
    <mergeCell ref="A6:D6"/>
    <mergeCell ref="E6:G6"/>
    <mergeCell ref="A5:G5"/>
    <mergeCell ref="A4:G4"/>
    <mergeCell ref="C7:F7"/>
    <mergeCell ref="A18:G18"/>
    <mergeCell ref="A13:G13"/>
    <mergeCell ref="A15:G15"/>
    <mergeCell ref="A16:G16"/>
    <mergeCell ref="A20:C20"/>
    <mergeCell ref="A14:G14"/>
  </mergeCells>
  <printOptions horizontalCentered="1"/>
  <pageMargins left="0.78740157480314965" right="0.78740157480314965" top="0.59055118110236227" bottom="0.59055118110236227" header="0.51181102362204722" footer="0.51181102362204722"/>
  <pageSetup paperSize="9" scale="69"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6"/>
  <sheetViews>
    <sheetView showGridLines="0" topLeftCell="A16" zoomScaleNormal="100" zoomScaleSheetLayoutView="55" workbookViewId="0">
      <selection activeCell="A20" sqref="A20:C20"/>
    </sheetView>
  </sheetViews>
  <sheetFormatPr baseColWidth="10" defaultRowHeight="10.199999999999999" x14ac:dyDescent="0.3"/>
  <cols>
    <col min="1" max="1" width="5.77734375" style="3" customWidth="1"/>
    <col min="2" max="2" width="40.77734375" style="3" customWidth="1"/>
    <col min="3" max="5" width="13.77734375" style="3" customWidth="1"/>
    <col min="6" max="16384" width="11.5546875" style="3"/>
  </cols>
  <sheetData>
    <row r="1" spans="1:6" ht="13.2" x14ac:dyDescent="0.3">
      <c r="A1" s="514" t="s">
        <v>995</v>
      </c>
      <c r="B1" s="515"/>
      <c r="C1" s="515"/>
      <c r="D1" s="515"/>
      <c r="E1" s="515"/>
      <c r="F1" s="97" t="s">
        <v>994</v>
      </c>
    </row>
    <row r="2" spans="1:6" ht="13.2" x14ac:dyDescent="0.3">
      <c r="A2" s="514" t="s">
        <v>993</v>
      </c>
      <c r="B2" s="515"/>
      <c r="C2" s="515"/>
      <c r="D2" s="515"/>
      <c r="E2" s="515"/>
      <c r="F2" s="97">
        <v>2</v>
      </c>
    </row>
    <row r="3" spans="1:6" ht="13.2" x14ac:dyDescent="0.3">
      <c r="A3" s="516" t="s">
        <v>992</v>
      </c>
      <c r="B3" s="517"/>
      <c r="C3" s="517"/>
      <c r="D3" s="517"/>
      <c r="E3" s="517"/>
      <c r="F3" s="517"/>
    </row>
    <row r="4" spans="1:6" ht="13.2" x14ac:dyDescent="0.3">
      <c r="A4" s="516" t="s">
        <v>991</v>
      </c>
      <c r="B4" s="517"/>
      <c r="C4" s="517"/>
      <c r="D4" s="517"/>
      <c r="E4" s="517"/>
      <c r="F4" s="517"/>
    </row>
    <row r="5" spans="1:6" ht="20.399999999999999" x14ac:dyDescent="0.3">
      <c r="A5" s="104" t="s">
        <v>854</v>
      </c>
      <c r="B5" s="103" t="s">
        <v>165</v>
      </c>
      <c r="C5" s="41" t="s">
        <v>975</v>
      </c>
      <c r="D5" s="41" t="s">
        <v>974</v>
      </c>
      <c r="E5" s="103" t="s">
        <v>139</v>
      </c>
      <c r="F5" s="193"/>
    </row>
    <row r="6" spans="1:6" ht="13.2" x14ac:dyDescent="0.3">
      <c r="A6" s="518" t="s">
        <v>990</v>
      </c>
      <c r="B6" s="519"/>
      <c r="C6" s="160">
        <f>C7</f>
        <v>548637958.59000003</v>
      </c>
      <c r="D6" s="160">
        <f>D$19</f>
        <v>426310649.56</v>
      </c>
      <c r="E6" s="160">
        <f>D6+C6</f>
        <v>974948608.1500001</v>
      </c>
      <c r="F6" s="192"/>
    </row>
    <row r="7" spans="1:6" ht="13.2" x14ac:dyDescent="0.3">
      <c r="A7" s="522" t="s">
        <v>972</v>
      </c>
      <c r="B7" s="523"/>
      <c r="C7" s="166">
        <f>SUM(C8:C$18)</f>
        <v>548637958.59000003</v>
      </c>
      <c r="D7" s="184">
        <v>0</v>
      </c>
      <c r="E7" s="184">
        <v>0</v>
      </c>
    </row>
    <row r="8" spans="1:6" ht="20.399999999999999" x14ac:dyDescent="0.3">
      <c r="A8" s="188" t="s">
        <v>838</v>
      </c>
      <c r="B8" s="10" t="s">
        <v>989</v>
      </c>
      <c r="C8" s="85">
        <v>29402205.210000001</v>
      </c>
      <c r="D8" s="187">
        <v>0</v>
      </c>
      <c r="E8" s="187"/>
    </row>
    <row r="9" spans="1:6" x14ac:dyDescent="0.3">
      <c r="A9" s="188" t="s">
        <v>872</v>
      </c>
      <c r="B9" s="10" t="s">
        <v>871</v>
      </c>
      <c r="C9" s="85">
        <v>61552771.149999999</v>
      </c>
      <c r="D9" s="187">
        <v>0</v>
      </c>
      <c r="E9" s="187"/>
    </row>
    <row r="10" spans="1:6" x14ac:dyDescent="0.3">
      <c r="A10" s="188" t="s">
        <v>841</v>
      </c>
      <c r="B10" s="10" t="s">
        <v>870</v>
      </c>
      <c r="C10" s="85">
        <v>416881107.29000002</v>
      </c>
      <c r="D10" s="187">
        <v>0</v>
      </c>
      <c r="E10" s="187"/>
    </row>
    <row r="11" spans="1:6" x14ac:dyDescent="0.3">
      <c r="A11" s="188" t="s">
        <v>163</v>
      </c>
      <c r="B11" s="10" t="s">
        <v>988</v>
      </c>
      <c r="C11" s="85">
        <v>47721.46</v>
      </c>
      <c r="D11" s="187">
        <v>0</v>
      </c>
      <c r="E11" s="187"/>
    </row>
    <row r="12" spans="1:6" x14ac:dyDescent="0.3">
      <c r="A12" s="188" t="s">
        <v>162</v>
      </c>
      <c r="B12" s="10" t="s">
        <v>987</v>
      </c>
      <c r="C12" s="85">
        <v>1081060.32</v>
      </c>
      <c r="D12" s="187">
        <v>0</v>
      </c>
      <c r="E12" s="187"/>
    </row>
    <row r="13" spans="1:6" x14ac:dyDescent="0.3">
      <c r="A13" s="188" t="s">
        <v>161</v>
      </c>
      <c r="B13" s="10" t="s">
        <v>986</v>
      </c>
      <c r="C13" s="85">
        <v>758752.08</v>
      </c>
      <c r="D13" s="187">
        <v>0</v>
      </c>
      <c r="E13" s="187"/>
    </row>
    <row r="14" spans="1:6" x14ac:dyDescent="0.3">
      <c r="A14" s="188" t="s">
        <v>866</v>
      </c>
      <c r="B14" s="10" t="s">
        <v>985</v>
      </c>
      <c r="C14" s="85">
        <v>0</v>
      </c>
      <c r="D14" s="187">
        <v>0</v>
      </c>
      <c r="E14" s="187"/>
    </row>
    <row r="15" spans="1:6" x14ac:dyDescent="0.3">
      <c r="A15" s="188" t="s">
        <v>160</v>
      </c>
      <c r="B15" s="10" t="s">
        <v>984</v>
      </c>
      <c r="C15" s="85">
        <v>5279454.3600000003</v>
      </c>
      <c r="D15" s="187">
        <v>0</v>
      </c>
      <c r="E15" s="187"/>
    </row>
    <row r="16" spans="1:6" ht="20.399999999999999" x14ac:dyDescent="0.3">
      <c r="A16" s="188" t="s">
        <v>159</v>
      </c>
      <c r="B16" s="10" t="s">
        <v>836</v>
      </c>
      <c r="C16" s="85">
        <v>0</v>
      </c>
      <c r="D16" s="187">
        <v>0</v>
      </c>
      <c r="E16" s="187"/>
    </row>
    <row r="17" spans="1:5" x14ac:dyDescent="0.3">
      <c r="A17" s="188" t="s">
        <v>158</v>
      </c>
      <c r="B17" s="10" t="s">
        <v>833</v>
      </c>
      <c r="C17" s="85">
        <v>32197386.719999999</v>
      </c>
      <c r="D17" s="187">
        <v>0</v>
      </c>
      <c r="E17" s="187"/>
    </row>
    <row r="18" spans="1:5" x14ac:dyDescent="0.3">
      <c r="A18" s="188" t="s">
        <v>983</v>
      </c>
      <c r="B18" s="10" t="s">
        <v>982</v>
      </c>
      <c r="C18" s="85">
        <v>1437500</v>
      </c>
      <c r="D18" s="187">
        <v>0</v>
      </c>
      <c r="E18" s="187"/>
    </row>
    <row r="19" spans="1:5" ht="13.2" x14ac:dyDescent="0.3">
      <c r="A19" s="520" t="s">
        <v>970</v>
      </c>
      <c r="B19" s="521"/>
      <c r="C19" s="165">
        <v>0</v>
      </c>
      <c r="D19" s="90">
        <f>SUM(D20:D$22)</f>
        <v>426310649.56</v>
      </c>
      <c r="E19" s="165">
        <v>0</v>
      </c>
    </row>
    <row r="20" spans="1:5" x14ac:dyDescent="0.3">
      <c r="A20" s="191" t="s">
        <v>1</v>
      </c>
      <c r="B20" s="8" t="s">
        <v>981</v>
      </c>
      <c r="C20" s="190">
        <v>0</v>
      </c>
      <c r="D20" s="98">
        <v>0</v>
      </c>
      <c r="E20" s="190"/>
    </row>
    <row r="21" spans="1:5" ht="20.399999999999999" x14ac:dyDescent="0.3">
      <c r="A21" s="191" t="s">
        <v>980</v>
      </c>
      <c r="B21" s="8" t="s">
        <v>765</v>
      </c>
      <c r="C21" s="190">
        <v>0</v>
      </c>
      <c r="D21" s="98">
        <v>385999133.82999998</v>
      </c>
      <c r="E21" s="190"/>
    </row>
    <row r="22" spans="1:5" x14ac:dyDescent="0.3">
      <c r="A22" s="191" t="s">
        <v>979</v>
      </c>
      <c r="B22" s="8" t="s">
        <v>786</v>
      </c>
      <c r="C22" s="190">
        <v>0</v>
      </c>
      <c r="D22" s="98">
        <v>40311515.729999997</v>
      </c>
      <c r="E22" s="190"/>
    </row>
    <row r="23" spans="1:5" ht="13.2" x14ac:dyDescent="0.3">
      <c r="A23" s="530" t="s">
        <v>978</v>
      </c>
      <c r="B23" s="531"/>
      <c r="C23" s="163"/>
      <c r="D23" s="163"/>
      <c r="E23" s="162">
        <v>347433682.02999997</v>
      </c>
    </row>
    <row r="24" spans="1:5" x14ac:dyDescent="0.3">
      <c r="A24" s="136"/>
      <c r="B24" s="136"/>
      <c r="C24" s="181"/>
      <c r="D24" s="181"/>
      <c r="E24" s="181"/>
    </row>
    <row r="25" spans="1:5" ht="13.2" x14ac:dyDescent="0.3">
      <c r="A25" s="526" t="s">
        <v>764</v>
      </c>
      <c r="B25" s="527"/>
      <c r="C25" s="159"/>
      <c r="D25" s="159"/>
      <c r="E25" s="160"/>
    </row>
    <row r="26" spans="1:5" ht="13.2" x14ac:dyDescent="0.3">
      <c r="A26" s="524" t="s">
        <v>929</v>
      </c>
      <c r="B26" s="525"/>
      <c r="C26" s="158"/>
      <c r="D26" s="158"/>
      <c r="E26" s="78"/>
    </row>
    <row r="27" spans="1:5" ht="10.050000000000001" customHeight="1" x14ac:dyDescent="0.3">
      <c r="A27" s="189" t="s">
        <v>977</v>
      </c>
    </row>
    <row r="28" spans="1:5" ht="10.050000000000001" customHeight="1" x14ac:dyDescent="0.3">
      <c r="A28" s="189" t="s">
        <v>976</v>
      </c>
    </row>
    <row r="29" spans="1:5" x14ac:dyDescent="0.3">
      <c r="A29" s="135"/>
    </row>
    <row r="30" spans="1:5" ht="20.399999999999999" x14ac:dyDescent="0.3">
      <c r="A30" s="42" t="s">
        <v>854</v>
      </c>
      <c r="B30" s="41" t="s">
        <v>164</v>
      </c>
      <c r="C30" s="41" t="s">
        <v>975</v>
      </c>
      <c r="D30" s="41" t="s">
        <v>974</v>
      </c>
      <c r="E30" s="41" t="s">
        <v>139</v>
      </c>
    </row>
    <row r="31" spans="1:5" ht="13.2" x14ac:dyDescent="0.3">
      <c r="A31" s="518" t="s">
        <v>973</v>
      </c>
      <c r="B31" s="519"/>
      <c r="C31" s="160">
        <f>C32</f>
        <v>2016751198.8400002</v>
      </c>
      <c r="D31" s="160">
        <f>D$42</f>
        <v>363043719</v>
      </c>
      <c r="E31" s="160">
        <f>D31+C31</f>
        <v>2379794917.8400002</v>
      </c>
    </row>
    <row r="32" spans="1:5" ht="13.2" x14ac:dyDescent="0.3">
      <c r="A32" s="528" t="s">
        <v>972</v>
      </c>
      <c r="B32" s="529"/>
      <c r="C32" s="166">
        <f>SUM(C33:C$41)</f>
        <v>2016751198.8400002</v>
      </c>
      <c r="D32" s="184">
        <v>0</v>
      </c>
      <c r="E32" s="184">
        <v>0</v>
      </c>
    </row>
    <row r="33" spans="1:5" ht="20.399999999999999" x14ac:dyDescent="0.3">
      <c r="A33" s="188" t="s">
        <v>727</v>
      </c>
      <c r="B33" s="10" t="s">
        <v>726</v>
      </c>
      <c r="C33" s="85">
        <v>19640692.93</v>
      </c>
      <c r="D33" s="187">
        <v>0</v>
      </c>
      <c r="E33" s="187"/>
    </row>
    <row r="34" spans="1:5" x14ac:dyDescent="0.3">
      <c r="A34" s="188" t="s">
        <v>723</v>
      </c>
      <c r="B34" s="10" t="s">
        <v>722</v>
      </c>
      <c r="C34" s="85">
        <v>620616551</v>
      </c>
      <c r="D34" s="187">
        <v>0</v>
      </c>
      <c r="E34" s="187"/>
    </row>
    <row r="35" spans="1:5" x14ac:dyDescent="0.3">
      <c r="A35" s="188" t="s">
        <v>725</v>
      </c>
      <c r="B35" s="10" t="s">
        <v>971</v>
      </c>
      <c r="C35" s="85">
        <v>821697613.14999998</v>
      </c>
      <c r="D35" s="187">
        <v>0</v>
      </c>
      <c r="E35" s="187"/>
    </row>
    <row r="36" spans="1:5" x14ac:dyDescent="0.3">
      <c r="A36" s="188" t="s">
        <v>721</v>
      </c>
      <c r="B36" s="10" t="s">
        <v>720</v>
      </c>
      <c r="C36" s="85">
        <v>486074757.89999998</v>
      </c>
      <c r="D36" s="187">
        <v>0</v>
      </c>
      <c r="E36" s="187"/>
    </row>
    <row r="37" spans="1:5" x14ac:dyDescent="0.3">
      <c r="A37" s="188" t="s">
        <v>719</v>
      </c>
      <c r="B37" s="10" t="s">
        <v>718</v>
      </c>
      <c r="C37" s="85">
        <v>5024359.92</v>
      </c>
      <c r="D37" s="187">
        <v>0</v>
      </c>
      <c r="E37" s="187"/>
    </row>
    <row r="38" spans="1:5" x14ac:dyDescent="0.3">
      <c r="A38" s="188" t="s">
        <v>702</v>
      </c>
      <c r="B38" s="10" t="s">
        <v>767</v>
      </c>
      <c r="C38" s="85">
        <v>38578432.920000002</v>
      </c>
      <c r="D38" s="187">
        <v>0</v>
      </c>
      <c r="E38" s="187"/>
    </row>
    <row r="39" spans="1:5" x14ac:dyDescent="0.3">
      <c r="A39" s="188" t="s">
        <v>700</v>
      </c>
      <c r="B39" s="10" t="s">
        <v>766</v>
      </c>
      <c r="C39" s="85">
        <v>20410052.02</v>
      </c>
      <c r="D39" s="187">
        <v>0</v>
      </c>
      <c r="E39" s="187"/>
    </row>
    <row r="40" spans="1:5" x14ac:dyDescent="0.3">
      <c r="A40" s="188" t="s">
        <v>698</v>
      </c>
      <c r="B40" s="10" t="s">
        <v>697</v>
      </c>
      <c r="C40" s="85">
        <v>500000</v>
      </c>
      <c r="D40" s="187">
        <v>0</v>
      </c>
      <c r="E40" s="187"/>
    </row>
    <row r="41" spans="1:5" x14ac:dyDescent="0.3">
      <c r="A41" s="186" t="s">
        <v>717</v>
      </c>
      <c r="B41" s="185" t="s">
        <v>716</v>
      </c>
      <c r="C41" s="166">
        <v>4208739</v>
      </c>
      <c r="D41" s="184">
        <v>0</v>
      </c>
      <c r="E41" s="184"/>
    </row>
    <row r="42" spans="1:5" ht="13.2" x14ac:dyDescent="0.3">
      <c r="A42" s="532" t="s">
        <v>970</v>
      </c>
      <c r="B42" s="533"/>
      <c r="C42" s="82">
        <v>0</v>
      </c>
      <c r="D42" s="81">
        <f>D$43</f>
        <v>363043719</v>
      </c>
      <c r="E42" s="82">
        <v>0</v>
      </c>
    </row>
    <row r="43" spans="1:5" ht="20.399999999999999" x14ac:dyDescent="0.3">
      <c r="A43" s="183" t="s">
        <v>695</v>
      </c>
      <c r="B43" s="182" t="s">
        <v>765</v>
      </c>
      <c r="C43" s="82">
        <v>0</v>
      </c>
      <c r="D43" s="81">
        <v>363043719</v>
      </c>
      <c r="E43" s="82"/>
    </row>
    <row r="44" spans="1:5" x14ac:dyDescent="0.3">
      <c r="A44" s="136"/>
      <c r="B44" s="136"/>
      <c r="C44" s="181"/>
      <c r="D44" s="181"/>
      <c r="E44" s="181"/>
    </row>
    <row r="45" spans="1:5" ht="13.2" x14ac:dyDescent="0.3">
      <c r="A45" s="526" t="s">
        <v>764</v>
      </c>
      <c r="B45" s="527"/>
      <c r="C45" s="159"/>
      <c r="D45" s="159"/>
      <c r="E45" s="160"/>
    </row>
    <row r="46" spans="1:5" ht="13.2" x14ac:dyDescent="0.3">
      <c r="A46" s="524" t="s">
        <v>969</v>
      </c>
      <c r="B46" s="525"/>
      <c r="C46" s="158"/>
      <c r="D46" s="158"/>
      <c r="E46" s="78">
        <v>50755342.810000002</v>
      </c>
    </row>
  </sheetData>
  <mergeCells count="15">
    <mergeCell ref="A31:B31"/>
    <mergeCell ref="A19:B19"/>
    <mergeCell ref="A7:B7"/>
    <mergeCell ref="A32:B32"/>
    <mergeCell ref="A46:B46"/>
    <mergeCell ref="A26:B26"/>
    <mergeCell ref="A45:B45"/>
    <mergeCell ref="A25:B25"/>
    <mergeCell ref="A23:B23"/>
    <mergeCell ref="A42:B42"/>
    <mergeCell ref="A1:E1"/>
    <mergeCell ref="A2:E2"/>
    <mergeCell ref="A3:F3"/>
    <mergeCell ref="A4:F4"/>
    <mergeCell ref="A6:B6"/>
  </mergeCells>
  <printOptions horizontalCentered="1"/>
  <pageMargins left="0.78740157480314965" right="0.78740157480314965" top="0.59055118110236227" bottom="0.59055118110236227" header="0.51181102362204722" footer="0.51181102362204722"/>
  <pageSetup paperSize="9" scale="79" orientation="landscape" r:id="rId1"/>
  <headerFooter alignWithMargins="0"/>
  <rowBreaks count="1" manualBreakCount="1">
    <brk id="29"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pageSetUpPr fitToPage="1"/>
  </sheetPr>
  <dimension ref="A1:I37"/>
  <sheetViews>
    <sheetView showGridLines="0" zoomScaleNormal="100" zoomScaleSheetLayoutView="55" workbookViewId="0">
      <selection activeCell="A20" sqref="A20:H20"/>
    </sheetView>
  </sheetViews>
  <sheetFormatPr baseColWidth="10" defaultRowHeight="13.2" x14ac:dyDescent="0.25"/>
  <cols>
    <col min="1" max="1" width="2.5546875" style="1" customWidth="1"/>
    <col min="2" max="3" width="11.5546875" style="1"/>
    <col min="4" max="4" width="14.33203125" style="1" customWidth="1"/>
    <col min="5" max="5" width="23" style="1" customWidth="1"/>
    <col min="6" max="6" width="22.109375" style="1" customWidth="1"/>
    <col min="7" max="7" width="18.44140625" style="1" customWidth="1"/>
    <col min="8" max="8" width="16.5546875" style="1" customWidth="1"/>
    <col min="9" max="16384" width="11.5546875" style="1"/>
  </cols>
  <sheetData>
    <row r="1" spans="1:9" x14ac:dyDescent="0.25">
      <c r="A1" s="542" t="s">
        <v>714</v>
      </c>
      <c r="B1" s="543"/>
      <c r="C1" s="543"/>
      <c r="D1" s="543"/>
      <c r="E1" s="543"/>
      <c r="F1" s="543"/>
      <c r="G1" s="543"/>
      <c r="H1" s="180" t="s">
        <v>713</v>
      </c>
    </row>
    <row r="2" spans="1:9" x14ac:dyDescent="0.25">
      <c r="A2" s="179"/>
      <c r="B2" s="178"/>
      <c r="C2" s="178"/>
      <c r="D2" s="178"/>
      <c r="E2" s="178"/>
      <c r="F2" s="178"/>
      <c r="G2" s="178"/>
      <c r="H2" s="177"/>
    </row>
    <row r="3" spans="1:9" s="175" customFormat="1" x14ac:dyDescent="0.25">
      <c r="A3" s="176"/>
      <c r="B3" s="176"/>
      <c r="C3" s="176"/>
      <c r="D3" s="176"/>
      <c r="E3" s="176"/>
      <c r="F3" s="176"/>
      <c r="G3" s="176"/>
      <c r="H3" s="176"/>
    </row>
    <row r="4" spans="1:9" s="175" customFormat="1" x14ac:dyDescent="0.25">
      <c r="A4" s="176"/>
      <c r="B4" s="176"/>
      <c r="C4" s="176"/>
      <c r="D4" s="176"/>
      <c r="E4" s="176"/>
      <c r="F4" s="176"/>
      <c r="G4" s="176"/>
      <c r="H4" s="176"/>
    </row>
    <row r="5" spans="1:9" s="175" customFormat="1" x14ac:dyDescent="0.25">
      <c r="A5" s="176"/>
      <c r="B5" s="176"/>
      <c r="C5" s="176"/>
      <c r="D5" s="176"/>
      <c r="E5" s="176"/>
      <c r="F5" s="176"/>
      <c r="G5" s="176"/>
      <c r="H5" s="176"/>
    </row>
    <row r="6" spans="1:9" ht="13.8" thickBot="1" x14ac:dyDescent="0.3"/>
    <row r="7" spans="1:9" ht="13.8" thickTop="1" x14ac:dyDescent="0.25">
      <c r="A7" s="544" t="s">
        <v>896</v>
      </c>
      <c r="B7" s="545"/>
      <c r="C7" s="545"/>
      <c r="D7" s="174"/>
      <c r="E7" s="174"/>
      <c r="F7" s="174"/>
      <c r="G7" s="174"/>
      <c r="H7" s="173"/>
      <c r="I7" s="2"/>
    </row>
    <row r="8" spans="1:9" x14ac:dyDescent="0.25">
      <c r="A8" s="539" t="s">
        <v>968</v>
      </c>
      <c r="B8" s="534"/>
      <c r="C8" s="534"/>
      <c r="D8" s="534"/>
      <c r="E8" s="534"/>
      <c r="F8" s="534"/>
      <c r="G8" s="534"/>
      <c r="H8" s="535"/>
      <c r="I8" s="2"/>
    </row>
    <row r="9" spans="1:9" x14ac:dyDescent="0.25">
      <c r="A9" s="170"/>
      <c r="B9" s="540" t="s">
        <v>967</v>
      </c>
      <c r="C9" s="540"/>
      <c r="D9" s="540"/>
      <c r="E9" s="540"/>
      <c r="F9" s="540"/>
      <c r="G9" s="540"/>
      <c r="H9" s="541"/>
      <c r="I9" s="2"/>
    </row>
    <row r="10" spans="1:9" x14ac:dyDescent="0.25">
      <c r="A10" s="170"/>
      <c r="B10" s="540" t="s">
        <v>966</v>
      </c>
      <c r="C10" s="540"/>
      <c r="D10" s="540"/>
      <c r="E10" s="540"/>
      <c r="F10" s="540"/>
      <c r="G10" s="540"/>
      <c r="H10" s="541"/>
      <c r="I10" s="2"/>
    </row>
    <row r="11" spans="1:9" x14ac:dyDescent="0.25">
      <c r="A11" s="170"/>
      <c r="B11" s="540" t="s">
        <v>965</v>
      </c>
      <c r="C11" s="540"/>
      <c r="D11" s="540"/>
      <c r="E11" s="540"/>
      <c r="F11" s="540"/>
      <c r="G11" s="540"/>
      <c r="H11" s="541"/>
      <c r="I11" s="2"/>
    </row>
    <row r="12" spans="1:9" x14ac:dyDescent="0.25">
      <c r="A12" s="170"/>
      <c r="B12" s="540" t="s">
        <v>964</v>
      </c>
      <c r="C12" s="540"/>
      <c r="D12" s="540"/>
      <c r="E12" s="540"/>
      <c r="F12" s="540"/>
      <c r="G12" s="540"/>
      <c r="H12" s="541"/>
      <c r="I12" s="2"/>
    </row>
    <row r="13" spans="1:9" x14ac:dyDescent="0.25">
      <c r="A13" s="170"/>
      <c r="B13" s="534"/>
      <c r="C13" s="534"/>
      <c r="D13" s="534"/>
      <c r="E13" s="534"/>
      <c r="F13" s="534"/>
      <c r="G13" s="534"/>
      <c r="H13" s="535"/>
      <c r="I13" s="2"/>
    </row>
    <row r="14" spans="1:9" x14ac:dyDescent="0.25">
      <c r="A14" s="170"/>
      <c r="B14" s="534" t="s">
        <v>963</v>
      </c>
      <c r="C14" s="534"/>
      <c r="D14" s="534"/>
      <c r="E14" s="534"/>
      <c r="F14" s="534"/>
      <c r="G14" s="534"/>
      <c r="H14" s="535"/>
      <c r="I14" s="2"/>
    </row>
    <row r="15" spans="1:9" ht="12.75" customHeight="1" x14ac:dyDescent="0.25">
      <c r="A15" s="170"/>
      <c r="B15" s="534" t="s">
        <v>959</v>
      </c>
      <c r="C15" s="534"/>
      <c r="D15" s="534"/>
      <c r="E15" s="534"/>
      <c r="F15" s="534"/>
      <c r="G15" s="534"/>
      <c r="H15" s="535"/>
      <c r="I15" s="2"/>
    </row>
    <row r="16" spans="1:9" x14ac:dyDescent="0.25">
      <c r="A16" s="170"/>
      <c r="B16" s="172"/>
      <c r="C16" s="172"/>
      <c r="D16" s="172"/>
      <c r="E16" s="172"/>
      <c r="F16" s="172"/>
      <c r="G16" s="172"/>
      <c r="H16" s="169"/>
      <c r="I16" s="2"/>
    </row>
    <row r="17" spans="1:9" ht="12.75" customHeight="1" x14ac:dyDescent="0.25">
      <c r="A17" s="539" t="s">
        <v>962</v>
      </c>
      <c r="B17" s="534"/>
      <c r="C17" s="534"/>
      <c r="D17" s="534"/>
      <c r="E17" s="534"/>
      <c r="F17" s="534"/>
      <c r="G17" s="534"/>
      <c r="H17" s="535"/>
      <c r="I17" s="2"/>
    </row>
    <row r="18" spans="1:9" ht="12.75" customHeight="1" x14ac:dyDescent="0.25">
      <c r="A18" s="539" t="s">
        <v>961</v>
      </c>
      <c r="B18" s="534"/>
      <c r="C18" s="534"/>
      <c r="D18" s="534"/>
      <c r="E18" s="534"/>
      <c r="F18" s="534"/>
      <c r="G18" s="534"/>
      <c r="H18" s="535"/>
      <c r="I18" s="2"/>
    </row>
    <row r="19" spans="1:9" ht="12.75" customHeight="1" x14ac:dyDescent="0.25">
      <c r="A19" s="171"/>
      <c r="B19" s="172"/>
      <c r="C19" s="172"/>
      <c r="D19" s="172"/>
      <c r="E19" s="172"/>
      <c r="F19" s="172"/>
      <c r="G19" s="172"/>
      <c r="H19" s="169"/>
      <c r="I19" s="2"/>
    </row>
    <row r="20" spans="1:9" ht="12.75" customHeight="1" x14ac:dyDescent="0.25">
      <c r="A20" s="539" t="s">
        <v>960</v>
      </c>
      <c r="B20" s="534"/>
      <c r="C20" s="534"/>
      <c r="D20" s="534"/>
      <c r="E20" s="534"/>
      <c r="F20" s="534"/>
      <c r="G20" s="534"/>
      <c r="H20" s="535"/>
      <c r="I20" s="2"/>
    </row>
    <row r="21" spans="1:9" x14ac:dyDescent="0.25">
      <c r="A21" s="170"/>
      <c r="B21" s="534" t="s">
        <v>959</v>
      </c>
      <c r="C21" s="534"/>
      <c r="D21" s="534"/>
      <c r="E21" s="534"/>
      <c r="F21" s="534"/>
      <c r="G21" s="534"/>
      <c r="H21" s="535"/>
      <c r="I21" s="2"/>
    </row>
    <row r="22" spans="1:9" x14ac:dyDescent="0.25">
      <c r="A22" s="170"/>
      <c r="B22" s="172"/>
      <c r="C22" s="172"/>
      <c r="D22" s="172"/>
      <c r="E22" s="172"/>
      <c r="F22" s="172"/>
      <c r="G22" s="172"/>
      <c r="H22" s="169"/>
      <c r="I22" s="2"/>
    </row>
    <row r="23" spans="1:9" x14ac:dyDescent="0.25">
      <c r="A23" s="539" t="s">
        <v>958</v>
      </c>
      <c r="B23" s="534"/>
      <c r="C23" s="534"/>
      <c r="D23" s="534"/>
      <c r="E23" s="534"/>
      <c r="F23" s="534"/>
      <c r="G23" s="534"/>
      <c r="H23" s="535"/>
      <c r="I23" s="2"/>
    </row>
    <row r="24" spans="1:9" ht="12.75" customHeight="1" x14ac:dyDescent="0.25">
      <c r="A24" s="539" t="s">
        <v>957</v>
      </c>
      <c r="B24" s="534"/>
      <c r="C24" s="534"/>
      <c r="D24" s="534"/>
      <c r="E24" s="534"/>
      <c r="F24" s="534"/>
      <c r="G24" s="534"/>
      <c r="H24" s="535"/>
      <c r="I24" s="2"/>
    </row>
    <row r="25" spans="1:9" ht="12.75" customHeight="1" x14ac:dyDescent="0.25">
      <c r="A25" s="171"/>
      <c r="B25" s="172"/>
      <c r="C25" s="172"/>
      <c r="D25" s="172"/>
      <c r="E25" s="172"/>
      <c r="F25" s="172"/>
      <c r="G25" s="172"/>
      <c r="H25" s="169"/>
      <c r="I25" s="2"/>
    </row>
    <row r="26" spans="1:9" ht="12.75" customHeight="1" x14ac:dyDescent="0.25">
      <c r="A26" s="539" t="s">
        <v>956</v>
      </c>
      <c r="B26" s="534"/>
      <c r="C26" s="534"/>
      <c r="D26" s="534"/>
      <c r="E26" s="534"/>
      <c r="F26" s="534"/>
      <c r="G26" s="534"/>
      <c r="H26" s="535"/>
      <c r="I26" s="2"/>
    </row>
    <row r="27" spans="1:9" ht="12.75" customHeight="1" x14ac:dyDescent="0.25">
      <c r="A27" s="171"/>
      <c r="B27" s="540" t="s">
        <v>955</v>
      </c>
      <c r="C27" s="540"/>
      <c r="D27" s="540"/>
      <c r="E27" s="540"/>
      <c r="F27" s="540"/>
      <c r="G27" s="540"/>
      <c r="H27" s="541"/>
      <c r="I27" s="2"/>
    </row>
    <row r="28" spans="1:9" ht="12.75" customHeight="1" x14ac:dyDescent="0.25">
      <c r="A28" s="171"/>
      <c r="B28" s="540" t="s">
        <v>954</v>
      </c>
      <c r="C28" s="540"/>
      <c r="D28" s="540"/>
      <c r="E28" s="540"/>
      <c r="F28" s="540"/>
      <c r="G28" s="540"/>
      <c r="H28" s="541"/>
      <c r="I28" s="2"/>
    </row>
    <row r="29" spans="1:9" x14ac:dyDescent="0.25">
      <c r="A29" s="170"/>
      <c r="B29" s="534"/>
      <c r="C29" s="534"/>
      <c r="D29" s="534"/>
      <c r="E29" s="534"/>
      <c r="F29" s="534"/>
      <c r="G29" s="534"/>
      <c r="H29" s="535"/>
      <c r="I29" s="2"/>
    </row>
    <row r="30" spans="1:9" x14ac:dyDescent="0.25">
      <c r="A30" s="170"/>
      <c r="B30" s="534" t="s">
        <v>953</v>
      </c>
      <c r="C30" s="534"/>
      <c r="D30" s="534"/>
      <c r="E30" s="534"/>
      <c r="F30" s="534"/>
      <c r="G30" s="534"/>
      <c r="H30" s="535"/>
      <c r="I30" s="2"/>
    </row>
    <row r="31" spans="1:9" x14ac:dyDescent="0.25">
      <c r="A31" s="170"/>
      <c r="B31" s="534" t="s">
        <v>952</v>
      </c>
      <c r="C31" s="534"/>
      <c r="D31" s="534"/>
      <c r="E31" s="534"/>
      <c r="F31" s="534"/>
      <c r="G31" s="534"/>
      <c r="H31" s="169"/>
      <c r="I31" s="2"/>
    </row>
    <row r="32" spans="1:9" ht="12" customHeight="1" thickBot="1" x14ac:dyDescent="0.3">
      <c r="A32" s="168"/>
      <c r="B32" s="536" t="s">
        <v>951</v>
      </c>
      <c r="C32" s="536"/>
      <c r="D32" s="536"/>
      <c r="E32" s="536"/>
      <c r="F32" s="536"/>
      <c r="G32" s="536"/>
      <c r="H32" s="537"/>
      <c r="I32" s="2"/>
    </row>
    <row r="33" spans="1:9" ht="13.8" thickTop="1" x14ac:dyDescent="0.25">
      <c r="A33" s="167"/>
      <c r="B33" s="534"/>
      <c r="C33" s="534"/>
      <c r="D33" s="534"/>
      <c r="E33" s="534"/>
      <c r="F33" s="534"/>
      <c r="G33" s="534"/>
      <c r="H33" s="534"/>
      <c r="I33" s="2"/>
    </row>
    <row r="34" spans="1:9" x14ac:dyDescent="0.25">
      <c r="A34" s="167"/>
      <c r="B34" s="534"/>
      <c r="C34" s="534"/>
      <c r="D34" s="534"/>
      <c r="E34" s="534"/>
      <c r="F34" s="534"/>
      <c r="G34" s="534"/>
      <c r="H34" s="534"/>
      <c r="I34" s="2"/>
    </row>
    <row r="35" spans="1:9" x14ac:dyDescent="0.25">
      <c r="A35" s="167"/>
      <c r="I35" s="2"/>
    </row>
    <row r="36" spans="1:9" x14ac:dyDescent="0.25">
      <c r="A36" s="2"/>
      <c r="B36" s="538"/>
      <c r="C36" s="538"/>
      <c r="D36" s="538"/>
      <c r="E36" s="538"/>
      <c r="F36" s="538"/>
      <c r="G36" s="538"/>
      <c r="H36" s="538"/>
      <c r="I36" s="2"/>
    </row>
    <row r="37" spans="1:9" x14ac:dyDescent="0.25">
      <c r="A37" s="2"/>
      <c r="B37" s="2"/>
      <c r="C37" s="2"/>
      <c r="D37" s="2"/>
      <c r="E37" s="2"/>
      <c r="F37" s="2"/>
      <c r="G37" s="2"/>
      <c r="H37" s="2"/>
      <c r="I37" s="2"/>
    </row>
  </sheetData>
  <mergeCells count="26">
    <mergeCell ref="A1:G1"/>
    <mergeCell ref="A7:C7"/>
    <mergeCell ref="B9:H9"/>
    <mergeCell ref="B10:H10"/>
    <mergeCell ref="B21:H21"/>
    <mergeCell ref="B36:H36"/>
    <mergeCell ref="A26:H26"/>
    <mergeCell ref="A8:H8"/>
    <mergeCell ref="B12:H12"/>
    <mergeCell ref="A17:H17"/>
    <mergeCell ref="A18:H18"/>
    <mergeCell ref="A20:H20"/>
    <mergeCell ref="B14:H14"/>
    <mergeCell ref="B15:H15"/>
    <mergeCell ref="B11:H11"/>
    <mergeCell ref="B13:H13"/>
    <mergeCell ref="B29:H29"/>
    <mergeCell ref="B27:H27"/>
    <mergeCell ref="B28:H28"/>
    <mergeCell ref="A23:H23"/>
    <mergeCell ref="A24:H24"/>
    <mergeCell ref="B30:H30"/>
    <mergeCell ref="B32:H32"/>
    <mergeCell ref="B33:H33"/>
    <mergeCell ref="B34:H34"/>
    <mergeCell ref="B31:G31"/>
  </mergeCells>
  <printOptions horizontalCentered="1"/>
  <pageMargins left="0.78740157480314965" right="0.78740157480314965" top="0.59055118110236227" bottom="0.59055118110236227" header="0.51181102362204722" footer="0.51181102362204722"/>
  <pageSetup paperSize="9"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40"/>
  <sheetViews>
    <sheetView showGridLines="0" zoomScaleNormal="100" zoomScaleSheetLayoutView="55" workbookViewId="0">
      <selection activeCell="A20" sqref="A20:C20"/>
    </sheetView>
  </sheetViews>
  <sheetFormatPr baseColWidth="10" defaultRowHeight="10.199999999999999" x14ac:dyDescent="0.3"/>
  <cols>
    <col min="1" max="1" width="33.6640625" style="3" bestFit="1" customWidth="1"/>
    <col min="2" max="2" width="13.33203125" style="3" bestFit="1" customWidth="1"/>
    <col min="3" max="3" width="11.88671875" style="3" bestFit="1" customWidth="1"/>
    <col min="4" max="4" width="12.44140625" style="3" bestFit="1" customWidth="1"/>
    <col min="5" max="5" width="11.88671875" style="3" bestFit="1" customWidth="1"/>
    <col min="6" max="16384" width="11.5546875" style="3"/>
  </cols>
  <sheetData>
    <row r="1" spans="1:5" ht="13.2" x14ac:dyDescent="0.3">
      <c r="A1" s="514" t="s">
        <v>714</v>
      </c>
      <c r="B1" s="515"/>
      <c r="C1" s="515"/>
      <c r="D1" s="515"/>
      <c r="E1" s="97" t="s">
        <v>713</v>
      </c>
    </row>
    <row r="2" spans="1:5" ht="13.2" x14ac:dyDescent="0.3">
      <c r="A2" s="514" t="s">
        <v>950</v>
      </c>
      <c r="B2" s="515"/>
      <c r="C2" s="515"/>
      <c r="D2" s="515"/>
      <c r="E2" s="97" t="s">
        <v>949</v>
      </c>
    </row>
    <row r="3" spans="1:5" ht="13.2" x14ac:dyDescent="0.3">
      <c r="A3" s="548"/>
      <c r="B3" s="517"/>
      <c r="C3" s="517"/>
      <c r="D3" s="517"/>
      <c r="E3" s="517"/>
    </row>
    <row r="4" spans="1:5" ht="13.2" x14ac:dyDescent="0.3">
      <c r="A4" s="516" t="s">
        <v>948</v>
      </c>
      <c r="B4" s="517"/>
      <c r="C4" s="517"/>
      <c r="D4" s="517"/>
      <c r="E4" s="517"/>
    </row>
    <row r="5" spans="1:5" x14ac:dyDescent="0.3">
      <c r="A5" s="104" t="s">
        <v>939</v>
      </c>
      <c r="B5" s="103" t="s">
        <v>145</v>
      </c>
      <c r="C5" s="103" t="s">
        <v>113</v>
      </c>
      <c r="D5" s="103" t="s">
        <v>144</v>
      </c>
      <c r="E5" s="103" t="s">
        <v>143</v>
      </c>
    </row>
    <row r="6" spans="1:5" x14ac:dyDescent="0.3">
      <c r="A6" s="96"/>
      <c r="B6" s="96" t="s">
        <v>142</v>
      </c>
      <c r="C6" s="96"/>
      <c r="D6" s="96" t="s">
        <v>938</v>
      </c>
      <c r="E6" s="96" t="s">
        <v>703</v>
      </c>
    </row>
    <row r="7" spans="1:5" x14ac:dyDescent="0.3">
      <c r="A7" s="143" t="s">
        <v>139</v>
      </c>
      <c r="B7" s="162">
        <f>B9+B12+B13+B14+B17+B8</f>
        <v>2155385049.9900002</v>
      </c>
      <c r="C7" s="162">
        <f>C9+C12+C13+C14+C17+C8</f>
        <v>1315716926.79</v>
      </c>
      <c r="D7" s="162">
        <f>D9+D12+D13+D14+D17</f>
        <v>18164928.119999997</v>
      </c>
      <c r="E7" s="162">
        <f t="shared" ref="E7:E17" si="0">B7-D7-C7</f>
        <v>821503195.0800004</v>
      </c>
    </row>
    <row r="8" spans="1:5" x14ac:dyDescent="0.3">
      <c r="A8" s="143" t="s">
        <v>1280</v>
      </c>
      <c r="B8" s="162">
        <v>81000</v>
      </c>
      <c r="C8" s="162">
        <v>80495.78</v>
      </c>
      <c r="D8" s="162"/>
      <c r="E8" s="162">
        <f t="shared" si="0"/>
        <v>504.22000000000116</v>
      </c>
    </row>
    <row r="9" spans="1:5" x14ac:dyDescent="0.3">
      <c r="A9" s="143" t="s">
        <v>947</v>
      </c>
      <c r="B9" s="162">
        <f>B10+B11</f>
        <v>347235358.83999997</v>
      </c>
      <c r="C9" s="162">
        <f>C10+C11</f>
        <v>304563375.33999997</v>
      </c>
      <c r="D9" s="162">
        <f>D10+D11</f>
        <v>11223230.199999999</v>
      </c>
      <c r="E9" s="162">
        <f t="shared" si="0"/>
        <v>31448753.300000012</v>
      </c>
    </row>
    <row r="10" spans="1:5" x14ac:dyDescent="0.3">
      <c r="A10" s="11" t="s">
        <v>946</v>
      </c>
      <c r="B10" s="85">
        <v>347235358.83999997</v>
      </c>
      <c r="C10" s="85">
        <v>304563375.33999997</v>
      </c>
      <c r="D10" s="85">
        <v>11223230.199999999</v>
      </c>
      <c r="E10" s="85">
        <f t="shared" si="0"/>
        <v>31448753.300000012</v>
      </c>
    </row>
    <row r="11" spans="1:5" x14ac:dyDescent="0.3">
      <c r="A11" s="11" t="s">
        <v>945</v>
      </c>
      <c r="B11" s="85"/>
      <c r="C11" s="85"/>
      <c r="D11" s="85"/>
      <c r="E11" s="85">
        <f t="shared" si="0"/>
        <v>0</v>
      </c>
    </row>
    <row r="12" spans="1:5" x14ac:dyDescent="0.3">
      <c r="A12" s="143" t="s">
        <v>944</v>
      </c>
      <c r="B12" s="162">
        <v>394722135.62</v>
      </c>
      <c r="C12" s="162">
        <v>280055092.87</v>
      </c>
      <c r="D12" s="162">
        <v>6941697.9199999999</v>
      </c>
      <c r="E12" s="162">
        <f t="shared" si="0"/>
        <v>107725344.82999998</v>
      </c>
    </row>
    <row r="13" spans="1:5" x14ac:dyDescent="0.3">
      <c r="A13" s="143" t="s">
        <v>936</v>
      </c>
      <c r="B13" s="162">
        <v>1000000</v>
      </c>
      <c r="C13" s="162">
        <v>0</v>
      </c>
      <c r="D13" s="162">
        <v>0</v>
      </c>
      <c r="E13" s="162">
        <f t="shared" si="0"/>
        <v>1000000</v>
      </c>
    </row>
    <row r="14" spans="1:5" x14ac:dyDescent="0.3">
      <c r="A14" s="143" t="s">
        <v>943</v>
      </c>
      <c r="B14" s="162">
        <f>B15+B16</f>
        <v>1139276371.71</v>
      </c>
      <c r="C14" s="162">
        <f>C15+C16</f>
        <v>690706447.06999993</v>
      </c>
      <c r="D14" s="162">
        <f>D15+D16</f>
        <v>0</v>
      </c>
      <c r="E14" s="162">
        <f t="shared" si="0"/>
        <v>448569924.6400001</v>
      </c>
    </row>
    <row r="15" spans="1:5" x14ac:dyDescent="0.3">
      <c r="A15" s="129" t="s">
        <v>942</v>
      </c>
      <c r="B15" s="166">
        <v>774927970</v>
      </c>
      <c r="C15" s="166">
        <v>327662728.06999999</v>
      </c>
      <c r="D15" s="166">
        <v>0</v>
      </c>
      <c r="E15" s="166">
        <f t="shared" si="0"/>
        <v>447265241.93000001</v>
      </c>
    </row>
    <row r="16" spans="1:5" x14ac:dyDescent="0.3">
      <c r="A16" s="6" t="s">
        <v>941</v>
      </c>
      <c r="B16" s="90">
        <v>364348401.70999998</v>
      </c>
      <c r="C16" s="90">
        <v>363043719</v>
      </c>
      <c r="D16" s="165">
        <v>0</v>
      </c>
      <c r="E16" s="90">
        <f t="shared" si="0"/>
        <v>1304682.7099999785</v>
      </c>
    </row>
    <row r="17" spans="1:5" x14ac:dyDescent="0.3">
      <c r="A17" s="102" t="s">
        <v>931</v>
      </c>
      <c r="B17" s="100">
        <v>273070183.81999999</v>
      </c>
      <c r="C17" s="100">
        <v>40311515.729999997</v>
      </c>
      <c r="D17" s="164">
        <v>0</v>
      </c>
      <c r="E17" s="100">
        <f t="shared" si="0"/>
        <v>232758668.09</v>
      </c>
    </row>
    <row r="18" spans="1:5" ht="13.2" x14ac:dyDescent="0.3">
      <c r="A18" s="546"/>
      <c r="B18" s="547"/>
      <c r="C18" s="547"/>
      <c r="D18" s="547"/>
      <c r="E18" s="547"/>
    </row>
    <row r="19" spans="1:5" x14ac:dyDescent="0.3">
      <c r="A19" s="161" t="s">
        <v>764</v>
      </c>
      <c r="B19" s="160"/>
      <c r="C19" s="159"/>
      <c r="D19" s="159"/>
      <c r="E19" s="159"/>
    </row>
    <row r="20" spans="1:5" x14ac:dyDescent="0.3">
      <c r="A20" s="141" t="s">
        <v>929</v>
      </c>
      <c r="B20" s="78">
        <v>335032123</v>
      </c>
      <c r="C20" s="158"/>
      <c r="D20" s="158"/>
      <c r="E20" s="158"/>
    </row>
    <row r="21" spans="1:5" ht="13.2" x14ac:dyDescent="0.3">
      <c r="A21" s="546"/>
      <c r="B21" s="549"/>
      <c r="C21" s="549"/>
      <c r="D21" s="549"/>
      <c r="E21" s="549"/>
    </row>
    <row r="22" spans="1:5" ht="13.2" x14ac:dyDescent="0.3">
      <c r="A22" s="516" t="s">
        <v>940</v>
      </c>
      <c r="B22" s="517"/>
      <c r="C22" s="517"/>
      <c r="D22" s="517"/>
      <c r="E22" s="517"/>
    </row>
    <row r="23" spans="1:5" x14ac:dyDescent="0.3">
      <c r="A23" s="104" t="s">
        <v>939</v>
      </c>
      <c r="B23" s="103" t="s">
        <v>145</v>
      </c>
      <c r="C23" s="103" t="s">
        <v>113</v>
      </c>
      <c r="D23" s="103" t="s">
        <v>144</v>
      </c>
      <c r="E23" s="103" t="s">
        <v>143</v>
      </c>
    </row>
    <row r="24" spans="1:5" x14ac:dyDescent="0.3">
      <c r="A24" s="93"/>
      <c r="B24" s="93" t="s">
        <v>142</v>
      </c>
      <c r="C24" s="93"/>
      <c r="D24" s="93" t="s">
        <v>938</v>
      </c>
      <c r="E24" s="93" t="s">
        <v>703</v>
      </c>
    </row>
    <row r="25" spans="1:5" x14ac:dyDescent="0.3">
      <c r="A25" s="143" t="s">
        <v>139</v>
      </c>
      <c r="B25" s="162">
        <f>B26+B27+B28+B32+B33</f>
        <v>2490427172.9899998</v>
      </c>
      <c r="C25" s="162">
        <f>C26+C27+C28+C32+C33</f>
        <v>1322382290.1799998</v>
      </c>
      <c r="D25" s="162">
        <f>D26+D27+D28+D32+D33</f>
        <v>0</v>
      </c>
      <c r="E25" s="162">
        <f t="shared" ref="E25:E33" si="1">B25-D25-C25</f>
        <v>1168044882.8099999</v>
      </c>
    </row>
    <row r="26" spans="1:5" x14ac:dyDescent="0.3">
      <c r="A26" s="143" t="s">
        <v>937</v>
      </c>
      <c r="B26" s="162">
        <v>74966667.989999995</v>
      </c>
      <c r="C26" s="162">
        <v>68720866.659999996</v>
      </c>
      <c r="D26" s="162">
        <v>0</v>
      </c>
      <c r="E26" s="162">
        <f t="shared" si="1"/>
        <v>6245801.3299999982</v>
      </c>
    </row>
    <row r="27" spans="1:5" x14ac:dyDescent="0.3">
      <c r="A27" s="143" t="s">
        <v>936</v>
      </c>
      <c r="B27" s="162">
        <v>2500000</v>
      </c>
      <c r="C27" s="162">
        <v>1437500</v>
      </c>
      <c r="D27" s="162">
        <v>0</v>
      </c>
      <c r="E27" s="162">
        <f t="shared" si="1"/>
        <v>1062500</v>
      </c>
    </row>
    <row r="28" spans="1:5" x14ac:dyDescent="0.3">
      <c r="A28" s="143" t="s">
        <v>935</v>
      </c>
      <c r="B28" s="162">
        <f>B29+B30+B31</f>
        <v>1792456639.1500001</v>
      </c>
      <c r="C28" s="162">
        <f>C29+C30+C31</f>
        <v>864478725.75999999</v>
      </c>
      <c r="D28" s="162">
        <f>D29+D30+D31</f>
        <v>0</v>
      </c>
      <c r="E28" s="162">
        <f t="shared" si="1"/>
        <v>927977913.3900001</v>
      </c>
    </row>
    <row r="29" spans="1:5" x14ac:dyDescent="0.3">
      <c r="A29" s="129" t="s">
        <v>934</v>
      </c>
      <c r="B29" s="166">
        <v>1132509365.1300001</v>
      </c>
      <c r="C29" s="166">
        <v>478479591.93000001</v>
      </c>
      <c r="D29" s="166">
        <v>0</v>
      </c>
      <c r="E29" s="166">
        <f t="shared" si="1"/>
        <v>654029773.20000005</v>
      </c>
    </row>
    <row r="30" spans="1:5" x14ac:dyDescent="0.3">
      <c r="A30" s="6" t="s">
        <v>933</v>
      </c>
      <c r="B30" s="90">
        <v>399337898.70999998</v>
      </c>
      <c r="C30" s="90">
        <v>385999133.82999998</v>
      </c>
      <c r="D30" s="165">
        <v>0</v>
      </c>
      <c r="E30" s="90">
        <f t="shared" si="1"/>
        <v>13338764.879999995</v>
      </c>
    </row>
    <row r="31" spans="1:5" x14ac:dyDescent="0.3">
      <c r="A31" s="6" t="s">
        <v>932</v>
      </c>
      <c r="B31" s="90">
        <v>260609375.31</v>
      </c>
      <c r="C31" s="165"/>
      <c r="D31" s="165"/>
      <c r="E31" s="165">
        <f t="shared" si="1"/>
        <v>260609375.31</v>
      </c>
    </row>
    <row r="32" spans="1:5" x14ac:dyDescent="0.3">
      <c r="A32" s="102" t="s">
        <v>931</v>
      </c>
      <c r="B32" s="100">
        <v>273070183.81999999</v>
      </c>
      <c r="C32" s="100">
        <v>40311515.729999997</v>
      </c>
      <c r="D32" s="164">
        <v>0</v>
      </c>
      <c r="E32" s="100">
        <f t="shared" si="1"/>
        <v>232758668.09</v>
      </c>
    </row>
    <row r="33" spans="1:5" x14ac:dyDescent="0.3">
      <c r="A33" s="143" t="s">
        <v>930</v>
      </c>
      <c r="B33" s="162">
        <v>347433682.02999997</v>
      </c>
      <c r="C33" s="162">
        <v>347433682.02999997</v>
      </c>
      <c r="D33" s="163"/>
      <c r="E33" s="162">
        <f t="shared" si="1"/>
        <v>0</v>
      </c>
    </row>
    <row r="34" spans="1:5" ht="13.2" x14ac:dyDescent="0.3">
      <c r="A34" s="546"/>
      <c r="B34" s="547"/>
      <c r="C34" s="547"/>
      <c r="D34" s="547"/>
      <c r="E34" s="547"/>
    </row>
    <row r="35" spans="1:5" x14ac:dyDescent="0.3">
      <c r="A35" s="161" t="s">
        <v>764</v>
      </c>
      <c r="B35" s="160"/>
      <c r="C35" s="159"/>
      <c r="D35" s="159"/>
      <c r="E35" s="159"/>
    </row>
    <row r="36" spans="1:5" x14ac:dyDescent="0.3">
      <c r="A36" s="141" t="s">
        <v>929</v>
      </c>
      <c r="B36" s="78"/>
      <c r="C36" s="158"/>
      <c r="D36" s="158"/>
      <c r="E36" s="158"/>
    </row>
    <row r="38" spans="1:5" x14ac:dyDescent="0.3">
      <c r="A38" s="4" t="s">
        <v>928</v>
      </c>
    </row>
    <row r="39" spans="1:5" x14ac:dyDescent="0.3">
      <c r="A39" s="4" t="s">
        <v>927</v>
      </c>
    </row>
    <row r="40" spans="1:5" x14ac:dyDescent="0.3">
      <c r="A40" s="4" t="s">
        <v>926</v>
      </c>
    </row>
  </sheetData>
  <mergeCells count="8">
    <mergeCell ref="A22:E22"/>
    <mergeCell ref="A34:E34"/>
    <mergeCell ref="A1:D1"/>
    <mergeCell ref="A2:D2"/>
    <mergeCell ref="A3:E3"/>
    <mergeCell ref="A4:E4"/>
    <mergeCell ref="A18:E18"/>
    <mergeCell ref="A21:E21"/>
  </mergeCells>
  <printOptions horizontalCentered="1"/>
  <pageMargins left="0.78740157480314965" right="0.78740157480314965" top="0.59055118110236227" bottom="0.59055118110236227" header="0.51181102362204722" footer="0.51181102362204722"/>
  <pageSetup paperSize="9"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97"/>
  <sheetViews>
    <sheetView showGridLines="0" zoomScaleNormal="100" zoomScaleSheetLayoutView="55" workbookViewId="0">
      <selection activeCell="A20" sqref="A20:C20"/>
    </sheetView>
  </sheetViews>
  <sheetFormatPr baseColWidth="10" defaultRowHeight="10.199999999999999" x14ac:dyDescent="0.3"/>
  <cols>
    <col min="1" max="1" width="10.77734375" style="15" customWidth="1"/>
    <col min="2" max="2" width="60.77734375" style="43" customWidth="1"/>
    <col min="3" max="6" width="15.77734375" style="15" customWidth="1"/>
    <col min="7" max="16384" width="11.5546875" style="15"/>
  </cols>
  <sheetData>
    <row r="1" spans="1:6" ht="13.2" x14ac:dyDescent="0.3">
      <c r="A1" s="450" t="s">
        <v>714</v>
      </c>
      <c r="B1" s="451"/>
      <c r="C1" s="451"/>
      <c r="D1" s="451"/>
      <c r="E1" s="451"/>
      <c r="F1" s="21" t="s">
        <v>713</v>
      </c>
    </row>
    <row r="2" spans="1:6" ht="13.2" x14ac:dyDescent="0.3">
      <c r="A2" s="450" t="s">
        <v>925</v>
      </c>
      <c r="B2" s="451"/>
      <c r="C2" s="451"/>
      <c r="D2" s="451"/>
      <c r="E2" s="451"/>
      <c r="F2" s="21" t="s">
        <v>924</v>
      </c>
    </row>
    <row r="4" spans="1:6" ht="13.2" x14ac:dyDescent="0.3">
      <c r="A4" s="550" t="s">
        <v>923</v>
      </c>
      <c r="B4" s="551"/>
      <c r="C4" s="551"/>
      <c r="D4" s="551"/>
      <c r="E4" s="551"/>
      <c r="F4" s="551"/>
    </row>
    <row r="5" spans="1:6" x14ac:dyDescent="0.3">
      <c r="A5" s="36" t="s">
        <v>854</v>
      </c>
      <c r="B5" s="54" t="s">
        <v>794</v>
      </c>
      <c r="C5" s="24" t="s">
        <v>166</v>
      </c>
      <c r="D5" s="24" t="s">
        <v>922</v>
      </c>
      <c r="E5" s="24" t="s">
        <v>144</v>
      </c>
      <c r="F5" s="24" t="s">
        <v>707</v>
      </c>
    </row>
    <row r="6" spans="1:6" x14ac:dyDescent="0.3">
      <c r="A6" s="157" t="s">
        <v>874</v>
      </c>
      <c r="B6" s="53"/>
      <c r="C6" s="69" t="s">
        <v>142</v>
      </c>
      <c r="D6" s="69"/>
      <c r="E6" s="69" t="s">
        <v>793</v>
      </c>
      <c r="F6" s="69" t="s">
        <v>792</v>
      </c>
    </row>
    <row r="7" spans="1:6" x14ac:dyDescent="0.3">
      <c r="A7" s="156"/>
      <c r="B7" s="70" t="s">
        <v>139</v>
      </c>
      <c r="C7" s="155">
        <v>345009490.67000002</v>
      </c>
      <c r="D7" s="155">
        <v>304381631.94</v>
      </c>
      <c r="E7" s="155">
        <v>11218926.880000001</v>
      </c>
      <c r="F7" s="155">
        <f t="shared" ref="F7:F37" si="0">C7-(D7+E7)</f>
        <v>29408931.850000024</v>
      </c>
    </row>
    <row r="8" spans="1:6" x14ac:dyDescent="0.3">
      <c r="A8" s="152" t="s">
        <v>163</v>
      </c>
      <c r="B8" s="151" t="s">
        <v>919</v>
      </c>
      <c r="C8" s="150">
        <v>14624739.029999999</v>
      </c>
      <c r="D8" s="150">
        <v>7600128.1699999999</v>
      </c>
      <c r="E8" s="150">
        <v>2025220.45</v>
      </c>
      <c r="F8" s="150">
        <f t="shared" si="0"/>
        <v>4999390.41</v>
      </c>
    </row>
    <row r="9" spans="1:6" x14ac:dyDescent="0.3">
      <c r="A9" s="65" t="s">
        <v>473</v>
      </c>
      <c r="B9" s="64" t="s">
        <v>472</v>
      </c>
      <c r="C9" s="62">
        <v>9447602.6099999994</v>
      </c>
      <c r="D9" s="62">
        <v>3696174.23</v>
      </c>
      <c r="E9" s="62">
        <v>1145377.81</v>
      </c>
      <c r="F9" s="62">
        <f t="shared" si="0"/>
        <v>4606050.5699999994</v>
      </c>
    </row>
    <row r="10" spans="1:6" x14ac:dyDescent="0.3">
      <c r="A10" s="65" t="s">
        <v>557</v>
      </c>
      <c r="B10" s="64" t="s">
        <v>556</v>
      </c>
      <c r="C10" s="62">
        <v>1174.76</v>
      </c>
      <c r="D10" s="62">
        <v>1174.76</v>
      </c>
      <c r="E10" s="62">
        <v>0</v>
      </c>
      <c r="F10" s="62">
        <f t="shared" si="0"/>
        <v>0</v>
      </c>
    </row>
    <row r="11" spans="1:6" x14ac:dyDescent="0.3">
      <c r="A11" s="65" t="s">
        <v>555</v>
      </c>
      <c r="B11" s="64" t="s">
        <v>554</v>
      </c>
      <c r="C11" s="62">
        <v>5175961.66</v>
      </c>
      <c r="D11" s="62">
        <v>3902779.18</v>
      </c>
      <c r="E11" s="62">
        <v>879842.64</v>
      </c>
      <c r="F11" s="62">
        <f t="shared" si="0"/>
        <v>393339.83999999985</v>
      </c>
    </row>
    <row r="12" spans="1:6" x14ac:dyDescent="0.3">
      <c r="A12" s="152" t="s">
        <v>161</v>
      </c>
      <c r="B12" s="151" t="s">
        <v>918</v>
      </c>
      <c r="C12" s="150">
        <v>166331005.72999999</v>
      </c>
      <c r="D12" s="150">
        <v>155608844.08000001</v>
      </c>
      <c r="E12" s="150">
        <v>7552904.4000000004</v>
      </c>
      <c r="F12" s="150">
        <f t="shared" si="0"/>
        <v>3169257.2499999702</v>
      </c>
    </row>
    <row r="13" spans="1:6" x14ac:dyDescent="0.3">
      <c r="A13" s="65" t="s">
        <v>553</v>
      </c>
      <c r="B13" s="64" t="s">
        <v>552</v>
      </c>
      <c r="C13" s="62">
        <v>600000</v>
      </c>
      <c r="D13" s="62">
        <v>0</v>
      </c>
      <c r="E13" s="62">
        <v>600000</v>
      </c>
      <c r="F13" s="62">
        <f t="shared" si="0"/>
        <v>0</v>
      </c>
    </row>
    <row r="14" spans="1:6" x14ac:dyDescent="0.3">
      <c r="A14" s="65" t="s">
        <v>549</v>
      </c>
      <c r="B14" s="64" t="s">
        <v>548</v>
      </c>
      <c r="C14" s="62">
        <v>144144234.53999999</v>
      </c>
      <c r="D14" s="62">
        <v>144144234.53999999</v>
      </c>
      <c r="E14" s="62">
        <v>0</v>
      </c>
      <c r="F14" s="62">
        <f t="shared" si="0"/>
        <v>0</v>
      </c>
    </row>
    <row r="15" spans="1:6" x14ac:dyDescent="0.3">
      <c r="A15" s="65" t="s">
        <v>456</v>
      </c>
      <c r="B15" s="64" t="s">
        <v>455</v>
      </c>
      <c r="C15" s="62">
        <v>250000</v>
      </c>
      <c r="D15" s="62">
        <v>250000</v>
      </c>
      <c r="E15" s="62">
        <v>0</v>
      </c>
      <c r="F15" s="62">
        <f t="shared" si="0"/>
        <v>0</v>
      </c>
    </row>
    <row r="16" spans="1:6" x14ac:dyDescent="0.3">
      <c r="A16" s="65" t="s">
        <v>547</v>
      </c>
      <c r="B16" s="64" t="s">
        <v>546</v>
      </c>
      <c r="C16" s="62">
        <v>17000</v>
      </c>
      <c r="D16" s="62">
        <v>17000</v>
      </c>
      <c r="E16" s="62">
        <v>0</v>
      </c>
      <c r="F16" s="62">
        <f t="shared" si="0"/>
        <v>0</v>
      </c>
    </row>
    <row r="17" spans="1:6" ht="20.399999999999999" x14ac:dyDescent="0.3">
      <c r="A17" s="65" t="s">
        <v>545</v>
      </c>
      <c r="B17" s="64" t="s">
        <v>544</v>
      </c>
      <c r="C17" s="62">
        <v>460318.46</v>
      </c>
      <c r="D17" s="62">
        <v>245396.09</v>
      </c>
      <c r="E17" s="62">
        <v>81090.350000000006</v>
      </c>
      <c r="F17" s="62">
        <f t="shared" si="0"/>
        <v>133832.02000000002</v>
      </c>
    </row>
    <row r="18" spans="1:6" x14ac:dyDescent="0.3">
      <c r="A18" s="65" t="s">
        <v>543</v>
      </c>
      <c r="B18" s="64" t="s">
        <v>542</v>
      </c>
      <c r="C18" s="62">
        <v>120000</v>
      </c>
      <c r="D18" s="62">
        <v>108000</v>
      </c>
      <c r="E18" s="62">
        <v>8178</v>
      </c>
      <c r="F18" s="62">
        <f t="shared" si="0"/>
        <v>3822</v>
      </c>
    </row>
    <row r="19" spans="1:6" x14ac:dyDescent="0.3">
      <c r="A19" s="65" t="s">
        <v>541</v>
      </c>
      <c r="B19" s="64" t="s">
        <v>540</v>
      </c>
      <c r="C19" s="62">
        <v>84583.22</v>
      </c>
      <c r="D19" s="62">
        <v>34582.519999999997</v>
      </c>
      <c r="E19" s="62">
        <v>50000</v>
      </c>
      <c r="F19" s="62">
        <f t="shared" si="0"/>
        <v>0.70000000001164153</v>
      </c>
    </row>
    <row r="20" spans="1:6" ht="20.399999999999999" x14ac:dyDescent="0.3">
      <c r="A20" s="65" t="s">
        <v>539</v>
      </c>
      <c r="B20" s="64" t="s">
        <v>538</v>
      </c>
      <c r="C20" s="62">
        <v>1683503.11</v>
      </c>
      <c r="D20" s="62">
        <v>1011240.9</v>
      </c>
      <c r="E20" s="62">
        <v>28367.62</v>
      </c>
      <c r="F20" s="62">
        <f t="shared" si="0"/>
        <v>643894.59000000008</v>
      </c>
    </row>
    <row r="21" spans="1:6" x14ac:dyDescent="0.3">
      <c r="A21" s="65" t="s">
        <v>537</v>
      </c>
      <c r="B21" s="64" t="s">
        <v>536</v>
      </c>
      <c r="C21" s="62">
        <v>745652.59</v>
      </c>
      <c r="D21" s="62">
        <v>238034.68</v>
      </c>
      <c r="E21" s="62">
        <v>223231.99</v>
      </c>
      <c r="F21" s="62">
        <f t="shared" si="0"/>
        <v>284385.91999999998</v>
      </c>
    </row>
    <row r="22" spans="1:6" ht="20.399999999999999" x14ac:dyDescent="0.3">
      <c r="A22" s="65" t="s">
        <v>535</v>
      </c>
      <c r="B22" s="64" t="s">
        <v>534</v>
      </c>
      <c r="C22" s="62">
        <v>137000</v>
      </c>
      <c r="D22" s="62">
        <v>33934.65</v>
      </c>
      <c r="E22" s="62">
        <v>0</v>
      </c>
      <c r="F22" s="62">
        <f t="shared" si="0"/>
        <v>103065.35</v>
      </c>
    </row>
    <row r="23" spans="1:6" x14ac:dyDescent="0.3">
      <c r="A23" s="65" t="s">
        <v>454</v>
      </c>
      <c r="B23" s="64" t="s">
        <v>453</v>
      </c>
      <c r="C23" s="62">
        <v>1772944.78</v>
      </c>
      <c r="D23" s="62">
        <v>1121286.49</v>
      </c>
      <c r="E23" s="62">
        <v>246685.41</v>
      </c>
      <c r="F23" s="62">
        <f t="shared" si="0"/>
        <v>404972.88000000012</v>
      </c>
    </row>
    <row r="24" spans="1:6" x14ac:dyDescent="0.3">
      <c r="A24" s="65" t="s">
        <v>533</v>
      </c>
      <c r="B24" s="64" t="s">
        <v>532</v>
      </c>
      <c r="C24" s="62">
        <v>748825.75</v>
      </c>
      <c r="D24" s="62">
        <v>225240.77</v>
      </c>
      <c r="E24" s="62">
        <v>222549.11</v>
      </c>
      <c r="F24" s="62">
        <f t="shared" si="0"/>
        <v>301035.87</v>
      </c>
    </row>
    <row r="25" spans="1:6" x14ac:dyDescent="0.3">
      <c r="A25" s="65" t="s">
        <v>531</v>
      </c>
      <c r="B25" s="64" t="s">
        <v>13</v>
      </c>
      <c r="C25" s="62">
        <v>10057532.15</v>
      </c>
      <c r="D25" s="62">
        <v>4467262.24</v>
      </c>
      <c r="E25" s="62">
        <v>5217221.5</v>
      </c>
      <c r="F25" s="62">
        <f t="shared" si="0"/>
        <v>373048.41000000015</v>
      </c>
    </row>
    <row r="26" spans="1:6" x14ac:dyDescent="0.3">
      <c r="A26" s="65" t="s">
        <v>530</v>
      </c>
      <c r="B26" s="64" t="s">
        <v>11</v>
      </c>
      <c r="C26" s="62">
        <v>748713.19</v>
      </c>
      <c r="D26" s="62">
        <v>602430.78</v>
      </c>
      <c r="E26" s="62">
        <v>0</v>
      </c>
      <c r="F26" s="62">
        <f t="shared" si="0"/>
        <v>146282.40999999992</v>
      </c>
    </row>
    <row r="27" spans="1:6" ht="20.399999999999999" x14ac:dyDescent="0.3">
      <c r="A27" s="65" t="s">
        <v>529</v>
      </c>
      <c r="B27" s="64" t="s">
        <v>528</v>
      </c>
      <c r="C27" s="62">
        <v>3835612.78</v>
      </c>
      <c r="D27" s="62">
        <v>2718712.99</v>
      </c>
      <c r="E27" s="62">
        <v>875580.42</v>
      </c>
      <c r="F27" s="62">
        <f t="shared" si="0"/>
        <v>241319.36999999965</v>
      </c>
    </row>
    <row r="28" spans="1:6" ht="20.399999999999999" x14ac:dyDescent="0.3">
      <c r="A28" s="65" t="s">
        <v>527</v>
      </c>
      <c r="B28" s="64" t="s">
        <v>526</v>
      </c>
      <c r="C28" s="62">
        <v>178729.91</v>
      </c>
      <c r="D28" s="62">
        <v>65418.06</v>
      </c>
      <c r="E28" s="62">
        <v>0</v>
      </c>
      <c r="F28" s="62">
        <f t="shared" si="0"/>
        <v>113311.85</v>
      </c>
    </row>
    <row r="29" spans="1:6" x14ac:dyDescent="0.3">
      <c r="A29" s="65" t="s">
        <v>525</v>
      </c>
      <c r="B29" s="64" t="s">
        <v>5</v>
      </c>
      <c r="C29" s="62">
        <v>30000</v>
      </c>
      <c r="D29" s="62">
        <v>13963.08</v>
      </c>
      <c r="E29" s="62">
        <v>0</v>
      </c>
      <c r="F29" s="62">
        <f t="shared" si="0"/>
        <v>16036.92</v>
      </c>
    </row>
    <row r="30" spans="1:6" x14ac:dyDescent="0.3">
      <c r="A30" s="65" t="s">
        <v>524</v>
      </c>
      <c r="B30" s="64" t="s">
        <v>523</v>
      </c>
      <c r="C30" s="62">
        <v>716355.25</v>
      </c>
      <c r="D30" s="62">
        <v>312106.28999999998</v>
      </c>
      <c r="E30" s="62">
        <v>0</v>
      </c>
      <c r="F30" s="62">
        <f t="shared" si="0"/>
        <v>404248.96</v>
      </c>
    </row>
    <row r="31" spans="1:6" x14ac:dyDescent="0.3">
      <c r="A31" s="152" t="s">
        <v>866</v>
      </c>
      <c r="B31" s="151" t="s">
        <v>917</v>
      </c>
      <c r="C31" s="150"/>
      <c r="D31" s="150"/>
      <c r="E31" s="150"/>
      <c r="F31" s="150">
        <f t="shared" si="0"/>
        <v>0</v>
      </c>
    </row>
    <row r="32" spans="1:6" x14ac:dyDescent="0.3">
      <c r="A32" s="154" t="s">
        <v>160</v>
      </c>
      <c r="B32" s="153" t="s">
        <v>916</v>
      </c>
      <c r="C32" s="37">
        <v>164053745.91</v>
      </c>
      <c r="D32" s="37">
        <v>141172659.69</v>
      </c>
      <c r="E32" s="37">
        <v>1640802.03</v>
      </c>
      <c r="F32" s="37">
        <f t="shared" si="0"/>
        <v>21240284.189999998</v>
      </c>
    </row>
    <row r="33" spans="1:6" x14ac:dyDescent="0.3">
      <c r="A33" s="65" t="s">
        <v>452</v>
      </c>
      <c r="B33" s="64" t="s">
        <v>451</v>
      </c>
      <c r="C33" s="62">
        <v>147091159.30000001</v>
      </c>
      <c r="D33" s="62">
        <v>135161339.31999999</v>
      </c>
      <c r="E33" s="62">
        <v>650561.94999999995</v>
      </c>
      <c r="F33" s="62">
        <f t="shared" si="0"/>
        <v>11279258.030000031</v>
      </c>
    </row>
    <row r="34" spans="1:6" ht="20.399999999999999" x14ac:dyDescent="0.3">
      <c r="A34" s="65" t="s">
        <v>522</v>
      </c>
      <c r="B34" s="64" t="s">
        <v>521</v>
      </c>
      <c r="C34" s="62">
        <v>2363290.2000000002</v>
      </c>
      <c r="D34" s="62">
        <v>1662219.35</v>
      </c>
      <c r="E34" s="62">
        <v>478863.7</v>
      </c>
      <c r="F34" s="62">
        <f t="shared" si="0"/>
        <v>222207.14999999991</v>
      </c>
    </row>
    <row r="35" spans="1:6" x14ac:dyDescent="0.3">
      <c r="A35" s="65" t="s">
        <v>520</v>
      </c>
      <c r="B35" s="64" t="s">
        <v>519</v>
      </c>
      <c r="C35" s="62">
        <v>13662279.18</v>
      </c>
      <c r="D35" s="62">
        <v>3585648.03</v>
      </c>
      <c r="E35" s="62">
        <v>511376.38</v>
      </c>
      <c r="F35" s="62">
        <f t="shared" si="0"/>
        <v>9565254.7699999996</v>
      </c>
    </row>
    <row r="36" spans="1:6" x14ac:dyDescent="0.3">
      <c r="A36" s="65" t="s">
        <v>518</v>
      </c>
      <c r="B36" s="64" t="s">
        <v>517</v>
      </c>
      <c r="C36" s="62">
        <v>70314.789999999994</v>
      </c>
      <c r="D36" s="62">
        <v>18660.599999999999</v>
      </c>
      <c r="E36" s="62">
        <v>0</v>
      </c>
      <c r="F36" s="62">
        <f t="shared" si="0"/>
        <v>51654.189999999995</v>
      </c>
    </row>
    <row r="37" spans="1:6" x14ac:dyDescent="0.3">
      <c r="A37" s="45" t="s">
        <v>450</v>
      </c>
      <c r="B37" s="44" t="s">
        <v>449</v>
      </c>
      <c r="C37" s="37">
        <v>866702.44</v>
      </c>
      <c r="D37" s="37">
        <v>744792.39</v>
      </c>
      <c r="E37" s="37">
        <v>0</v>
      </c>
      <c r="F37" s="37">
        <f t="shared" si="0"/>
        <v>121910.04999999993</v>
      </c>
    </row>
    <row r="38" spans="1:6" x14ac:dyDescent="0.3">
      <c r="A38" s="49" t="s">
        <v>681</v>
      </c>
    </row>
    <row r="39" spans="1:6" ht="13.2" x14ac:dyDescent="0.3">
      <c r="A39" s="550" t="s">
        <v>921</v>
      </c>
      <c r="B39" s="551"/>
      <c r="C39" s="551"/>
      <c r="D39" s="551"/>
      <c r="E39" s="551"/>
      <c r="F39" s="551"/>
    </row>
    <row r="40" spans="1:6" x14ac:dyDescent="0.3">
      <c r="A40" s="36" t="s">
        <v>854</v>
      </c>
      <c r="B40" s="54" t="s">
        <v>794</v>
      </c>
      <c r="C40" s="24" t="s">
        <v>145</v>
      </c>
      <c r="D40" s="24" t="s">
        <v>113</v>
      </c>
      <c r="E40" s="24" t="s">
        <v>144</v>
      </c>
      <c r="F40" s="24" t="s">
        <v>143</v>
      </c>
    </row>
    <row r="41" spans="1:6" x14ac:dyDescent="0.3">
      <c r="A41" s="35" t="s">
        <v>874</v>
      </c>
      <c r="B41" s="70"/>
      <c r="C41" s="19" t="s">
        <v>142</v>
      </c>
      <c r="D41" s="19"/>
      <c r="E41" s="19" t="s">
        <v>793</v>
      </c>
      <c r="F41" s="19" t="s">
        <v>141</v>
      </c>
    </row>
    <row r="42" spans="1:6" x14ac:dyDescent="0.3">
      <c r="A42" s="152" t="s">
        <v>162</v>
      </c>
      <c r="B42" s="151" t="s">
        <v>904</v>
      </c>
      <c r="C42" s="150">
        <v>371442024.35000002</v>
      </c>
      <c r="D42" s="150">
        <v>270301106.44</v>
      </c>
      <c r="E42" s="150">
        <v>6941697.9199999999</v>
      </c>
      <c r="F42" s="150">
        <f t="shared" ref="F42:F66" si="1">C42-(D42+E42)</f>
        <v>94199219.99000001</v>
      </c>
    </row>
    <row r="43" spans="1:6" x14ac:dyDescent="0.3">
      <c r="A43" s="65" t="s">
        <v>516</v>
      </c>
      <c r="B43" s="64" t="s">
        <v>515</v>
      </c>
      <c r="C43" s="62">
        <v>14009135.23</v>
      </c>
      <c r="D43" s="62">
        <v>13810971.73</v>
      </c>
      <c r="E43" s="62">
        <v>0</v>
      </c>
      <c r="F43" s="62">
        <f t="shared" si="1"/>
        <v>198163.5</v>
      </c>
    </row>
    <row r="44" spans="1:6" ht="20.399999999999999" x14ac:dyDescent="0.3">
      <c r="A44" s="65" t="s">
        <v>514</v>
      </c>
      <c r="B44" s="64" t="s">
        <v>506</v>
      </c>
      <c r="C44" s="62">
        <v>4240005</v>
      </c>
      <c r="D44" s="62">
        <v>3499715</v>
      </c>
      <c r="E44" s="62">
        <v>0</v>
      </c>
      <c r="F44" s="62">
        <f t="shared" si="1"/>
        <v>740290</v>
      </c>
    </row>
    <row r="45" spans="1:6" ht="20.399999999999999" x14ac:dyDescent="0.3">
      <c r="A45" s="65" t="s">
        <v>513</v>
      </c>
      <c r="B45" s="64" t="s">
        <v>512</v>
      </c>
      <c r="C45" s="62">
        <v>167763.35999999999</v>
      </c>
      <c r="D45" s="62">
        <v>44421.8</v>
      </c>
      <c r="E45" s="62">
        <v>0</v>
      </c>
      <c r="F45" s="62">
        <f t="shared" si="1"/>
        <v>123341.55999999998</v>
      </c>
    </row>
    <row r="46" spans="1:6" ht="20.399999999999999" x14ac:dyDescent="0.3">
      <c r="A46" s="65" t="s">
        <v>511</v>
      </c>
      <c r="B46" s="64" t="s">
        <v>510</v>
      </c>
      <c r="C46" s="62">
        <v>12526771.310000001</v>
      </c>
      <c r="D46" s="62">
        <v>9503039.3000000007</v>
      </c>
      <c r="E46" s="62">
        <v>0</v>
      </c>
      <c r="F46" s="62">
        <f t="shared" si="1"/>
        <v>3023732.01</v>
      </c>
    </row>
    <row r="47" spans="1:6" ht="20.399999999999999" x14ac:dyDescent="0.3">
      <c r="A47" s="65" t="s">
        <v>509</v>
      </c>
      <c r="B47" s="64" t="s">
        <v>468</v>
      </c>
      <c r="C47" s="62">
        <v>9637157.4800000004</v>
      </c>
      <c r="D47" s="62">
        <v>2331104.31</v>
      </c>
      <c r="E47" s="62">
        <v>8300</v>
      </c>
      <c r="F47" s="62">
        <f t="shared" si="1"/>
        <v>7297753.1699999999</v>
      </c>
    </row>
    <row r="48" spans="1:6" x14ac:dyDescent="0.3">
      <c r="A48" s="65" t="s">
        <v>471</v>
      </c>
      <c r="B48" s="64" t="s">
        <v>465</v>
      </c>
      <c r="C48" s="62">
        <v>75883017.049999997</v>
      </c>
      <c r="D48" s="62">
        <v>48015031.07</v>
      </c>
      <c r="E48" s="62">
        <v>6261638.3099999996</v>
      </c>
      <c r="F48" s="62">
        <f t="shared" si="1"/>
        <v>21606347.669999994</v>
      </c>
    </row>
    <row r="49" spans="1:6" ht="20.399999999999999" x14ac:dyDescent="0.3">
      <c r="A49" s="65" t="s">
        <v>508</v>
      </c>
      <c r="B49" s="64" t="s">
        <v>468</v>
      </c>
      <c r="C49" s="62">
        <v>1113578.7</v>
      </c>
      <c r="D49" s="62">
        <v>433276.57</v>
      </c>
      <c r="E49" s="62">
        <v>0</v>
      </c>
      <c r="F49" s="62">
        <f t="shared" si="1"/>
        <v>680302.12999999989</v>
      </c>
    </row>
    <row r="50" spans="1:6" x14ac:dyDescent="0.3">
      <c r="A50" s="65" t="s">
        <v>470</v>
      </c>
      <c r="B50" s="64" t="s">
        <v>465</v>
      </c>
      <c r="C50" s="62">
        <v>13879476.369999999</v>
      </c>
      <c r="D50" s="62">
        <v>4695270.21</v>
      </c>
      <c r="E50" s="62">
        <v>0</v>
      </c>
      <c r="F50" s="62">
        <f t="shared" si="1"/>
        <v>9184206.1600000001</v>
      </c>
    </row>
    <row r="51" spans="1:6" ht="20.399999999999999" x14ac:dyDescent="0.3">
      <c r="A51" s="65" t="s">
        <v>507</v>
      </c>
      <c r="B51" s="64" t="s">
        <v>506</v>
      </c>
      <c r="C51" s="62">
        <v>8044144</v>
      </c>
      <c r="D51" s="62">
        <v>6085912</v>
      </c>
      <c r="E51" s="62">
        <v>0</v>
      </c>
      <c r="F51" s="62">
        <f t="shared" si="1"/>
        <v>1958232</v>
      </c>
    </row>
    <row r="52" spans="1:6" ht="20.399999999999999" x14ac:dyDescent="0.3">
      <c r="A52" s="65" t="s">
        <v>505</v>
      </c>
      <c r="B52" s="64" t="s">
        <v>468</v>
      </c>
      <c r="C52" s="62">
        <v>1354782.42</v>
      </c>
      <c r="D52" s="62">
        <v>566621.34</v>
      </c>
      <c r="E52" s="62">
        <v>618811.07999999996</v>
      </c>
      <c r="F52" s="62">
        <f t="shared" si="1"/>
        <v>169350</v>
      </c>
    </row>
    <row r="53" spans="1:6" x14ac:dyDescent="0.3">
      <c r="A53" s="65" t="s">
        <v>504</v>
      </c>
      <c r="B53" s="64" t="s">
        <v>465</v>
      </c>
      <c r="C53" s="62">
        <v>35760470.149999999</v>
      </c>
      <c r="D53" s="62">
        <v>34973971.5</v>
      </c>
      <c r="E53" s="62">
        <v>0</v>
      </c>
      <c r="F53" s="62">
        <f t="shared" si="1"/>
        <v>786498.64999999851</v>
      </c>
    </row>
    <row r="54" spans="1:6" ht="20.399999999999999" x14ac:dyDescent="0.3">
      <c r="A54" s="65" t="s">
        <v>469</v>
      </c>
      <c r="B54" s="64" t="s">
        <v>468</v>
      </c>
      <c r="C54" s="62">
        <v>1885532.13</v>
      </c>
      <c r="D54" s="62">
        <v>1162512.18</v>
      </c>
      <c r="E54" s="62">
        <v>0</v>
      </c>
      <c r="F54" s="62">
        <f t="shared" si="1"/>
        <v>723019.95</v>
      </c>
    </row>
    <row r="55" spans="1:6" x14ac:dyDescent="0.3">
      <c r="A55" s="65" t="s">
        <v>467</v>
      </c>
      <c r="B55" s="64" t="s">
        <v>465</v>
      </c>
      <c r="C55" s="62">
        <v>27467799.399999999</v>
      </c>
      <c r="D55" s="62">
        <v>25448745.899999999</v>
      </c>
      <c r="E55" s="62">
        <v>0</v>
      </c>
      <c r="F55" s="62">
        <f t="shared" si="1"/>
        <v>2019053.5</v>
      </c>
    </row>
    <row r="56" spans="1:6" ht="20.399999999999999" x14ac:dyDescent="0.3">
      <c r="A56" s="65" t="s">
        <v>503</v>
      </c>
      <c r="B56" s="64" t="s">
        <v>502</v>
      </c>
      <c r="C56" s="62">
        <v>36915.730000000003</v>
      </c>
      <c r="D56" s="62">
        <v>0</v>
      </c>
      <c r="E56" s="62">
        <v>0</v>
      </c>
      <c r="F56" s="62">
        <f t="shared" si="1"/>
        <v>36915.730000000003</v>
      </c>
    </row>
    <row r="57" spans="1:6" x14ac:dyDescent="0.3">
      <c r="A57" s="65" t="s">
        <v>501</v>
      </c>
      <c r="B57" s="64" t="s">
        <v>500</v>
      </c>
      <c r="C57" s="62">
        <v>269077</v>
      </c>
      <c r="D57" s="62">
        <v>0</v>
      </c>
      <c r="E57" s="62">
        <v>0</v>
      </c>
      <c r="F57" s="62">
        <f t="shared" si="1"/>
        <v>269077</v>
      </c>
    </row>
    <row r="58" spans="1:6" ht="20.399999999999999" x14ac:dyDescent="0.3">
      <c r="A58" s="65" t="s">
        <v>499</v>
      </c>
      <c r="B58" s="64" t="s">
        <v>498</v>
      </c>
      <c r="C58" s="62">
        <v>6362948.7199999997</v>
      </c>
      <c r="D58" s="62">
        <v>4984352.21</v>
      </c>
      <c r="E58" s="62">
        <v>0</v>
      </c>
      <c r="F58" s="62">
        <f t="shared" si="1"/>
        <v>1378596.5099999998</v>
      </c>
    </row>
    <row r="59" spans="1:6" x14ac:dyDescent="0.3">
      <c r="A59" s="65" t="s">
        <v>466</v>
      </c>
      <c r="B59" s="64" t="s">
        <v>465</v>
      </c>
      <c r="C59" s="62">
        <v>51539546.469999999</v>
      </c>
      <c r="D59" s="62">
        <v>36412581.960000001</v>
      </c>
      <c r="E59" s="62">
        <v>0</v>
      </c>
      <c r="F59" s="62">
        <f t="shared" si="1"/>
        <v>15126964.509999998</v>
      </c>
    </row>
    <row r="60" spans="1:6" x14ac:dyDescent="0.3">
      <c r="A60" s="65" t="s">
        <v>497</v>
      </c>
      <c r="B60" s="64" t="s">
        <v>496</v>
      </c>
      <c r="C60" s="62">
        <v>30000</v>
      </c>
      <c r="D60" s="62">
        <v>0</v>
      </c>
      <c r="E60" s="62">
        <v>0</v>
      </c>
      <c r="F60" s="62">
        <f t="shared" si="1"/>
        <v>30000</v>
      </c>
    </row>
    <row r="61" spans="1:6" ht="20.399999999999999" x14ac:dyDescent="0.3">
      <c r="A61" s="65" t="s">
        <v>464</v>
      </c>
      <c r="B61" s="64" t="s">
        <v>463</v>
      </c>
      <c r="C61" s="62">
        <v>23789734.07</v>
      </c>
      <c r="D61" s="62">
        <v>17488074.300000001</v>
      </c>
      <c r="E61" s="62">
        <v>52948.53</v>
      </c>
      <c r="F61" s="62">
        <f t="shared" si="1"/>
        <v>6248711.2399999984</v>
      </c>
    </row>
    <row r="62" spans="1:6" ht="20.399999999999999" x14ac:dyDescent="0.3">
      <c r="A62" s="65" t="s">
        <v>462</v>
      </c>
      <c r="B62" s="64" t="s">
        <v>461</v>
      </c>
      <c r="C62" s="62">
        <v>43006908.420000002</v>
      </c>
      <c r="D62" s="62">
        <v>31280551.550000001</v>
      </c>
      <c r="E62" s="62">
        <v>0</v>
      </c>
      <c r="F62" s="62">
        <f t="shared" si="1"/>
        <v>11726356.870000001</v>
      </c>
    </row>
    <row r="63" spans="1:6" ht="20.399999999999999" x14ac:dyDescent="0.3">
      <c r="A63" s="65" t="s">
        <v>495</v>
      </c>
      <c r="B63" s="64" t="s">
        <v>494</v>
      </c>
      <c r="C63" s="62">
        <v>5320723.3899999997</v>
      </c>
      <c r="D63" s="62">
        <v>4469795.41</v>
      </c>
      <c r="E63" s="62">
        <v>0</v>
      </c>
      <c r="F63" s="62">
        <f t="shared" si="1"/>
        <v>850927.97999999952</v>
      </c>
    </row>
    <row r="64" spans="1:6" ht="20.399999999999999" x14ac:dyDescent="0.3">
      <c r="A64" s="65" t="s">
        <v>460</v>
      </c>
      <c r="B64" s="64" t="s">
        <v>459</v>
      </c>
      <c r="C64" s="62">
        <v>8119369.3200000003</v>
      </c>
      <c r="D64" s="62">
        <v>7926922.5899999999</v>
      </c>
      <c r="E64" s="62">
        <v>0</v>
      </c>
      <c r="F64" s="62">
        <f t="shared" si="1"/>
        <v>192446.73000000045</v>
      </c>
    </row>
    <row r="65" spans="1:6" ht="20.399999999999999" x14ac:dyDescent="0.3">
      <c r="A65" s="65" t="s">
        <v>458</v>
      </c>
      <c r="B65" s="64" t="s">
        <v>457</v>
      </c>
      <c r="C65" s="62">
        <v>1491637.02</v>
      </c>
      <c r="D65" s="62">
        <v>1486534.11</v>
      </c>
      <c r="E65" s="62">
        <v>0</v>
      </c>
      <c r="F65" s="62">
        <f t="shared" si="1"/>
        <v>5102.9099999999162</v>
      </c>
    </row>
    <row r="66" spans="1:6" x14ac:dyDescent="0.3">
      <c r="A66" s="45" t="s">
        <v>493</v>
      </c>
      <c r="B66" s="44" t="s">
        <v>492</v>
      </c>
      <c r="C66" s="37">
        <v>25505531.609999999</v>
      </c>
      <c r="D66" s="37">
        <v>15681701.4</v>
      </c>
      <c r="E66" s="37">
        <v>0</v>
      </c>
      <c r="F66" s="37">
        <f t="shared" si="1"/>
        <v>9823830.209999999</v>
      </c>
    </row>
    <row r="67" spans="1:6" x14ac:dyDescent="0.3">
      <c r="A67" s="49" t="s">
        <v>681</v>
      </c>
    </row>
    <row r="68" spans="1:6" ht="13.2" x14ac:dyDescent="0.3">
      <c r="A68" s="550" t="s">
        <v>920</v>
      </c>
      <c r="B68" s="551"/>
      <c r="C68" s="551"/>
      <c r="D68" s="551"/>
      <c r="E68" s="551"/>
      <c r="F68" s="551"/>
    </row>
    <row r="69" spans="1:6" x14ac:dyDescent="0.3">
      <c r="A69" s="36" t="s">
        <v>854</v>
      </c>
      <c r="B69" s="54" t="s">
        <v>794</v>
      </c>
      <c r="C69" s="24" t="s">
        <v>145</v>
      </c>
      <c r="D69" s="24" t="s">
        <v>113</v>
      </c>
      <c r="E69" s="24" t="s">
        <v>144</v>
      </c>
      <c r="F69" s="24" t="s">
        <v>143</v>
      </c>
    </row>
    <row r="70" spans="1:6" x14ac:dyDescent="0.3">
      <c r="A70" s="157" t="s">
        <v>874</v>
      </c>
      <c r="B70" s="53"/>
      <c r="C70" s="69" t="s">
        <v>142</v>
      </c>
      <c r="D70" s="69"/>
      <c r="E70" s="69" t="s">
        <v>793</v>
      </c>
      <c r="F70" s="69" t="s">
        <v>141</v>
      </c>
    </row>
    <row r="71" spans="1:6" x14ac:dyDescent="0.3">
      <c r="A71" s="156"/>
      <c r="B71" s="70" t="s">
        <v>139</v>
      </c>
      <c r="C71" s="155">
        <v>2225868.17</v>
      </c>
      <c r="D71" s="155">
        <v>181743.4</v>
      </c>
      <c r="E71" s="155">
        <v>4303.32</v>
      </c>
      <c r="F71" s="155">
        <f t="shared" ref="F71:F83" si="2">C71-(D71+E71)</f>
        <v>2039821.45</v>
      </c>
    </row>
    <row r="72" spans="1:6" x14ac:dyDescent="0.3">
      <c r="A72" s="152" t="s">
        <v>163</v>
      </c>
      <c r="B72" s="151" t="s">
        <v>919</v>
      </c>
      <c r="C72" s="150">
        <v>886963.99</v>
      </c>
      <c r="D72" s="150">
        <v>0</v>
      </c>
      <c r="E72" s="150">
        <v>2000</v>
      </c>
      <c r="F72" s="150">
        <f t="shared" si="2"/>
        <v>884963.99</v>
      </c>
    </row>
    <row r="73" spans="1:6" x14ac:dyDescent="0.3">
      <c r="A73" s="65" t="s">
        <v>473</v>
      </c>
      <c r="B73" s="64" t="s">
        <v>472</v>
      </c>
      <c r="C73" s="62">
        <v>886963.99</v>
      </c>
      <c r="D73" s="62">
        <v>0</v>
      </c>
      <c r="E73" s="62">
        <v>2000</v>
      </c>
      <c r="F73" s="62">
        <f t="shared" si="2"/>
        <v>884963.99</v>
      </c>
    </row>
    <row r="74" spans="1:6" x14ac:dyDescent="0.3">
      <c r="A74" s="152" t="s">
        <v>161</v>
      </c>
      <c r="B74" s="151" t="s">
        <v>918</v>
      </c>
      <c r="C74" s="150">
        <v>607615.26</v>
      </c>
      <c r="D74" s="150">
        <v>1433.19</v>
      </c>
      <c r="E74" s="150">
        <v>2303.3200000000002</v>
      </c>
      <c r="F74" s="150">
        <f t="shared" si="2"/>
        <v>603878.75</v>
      </c>
    </row>
    <row r="75" spans="1:6" x14ac:dyDescent="0.3">
      <c r="A75" s="65" t="s">
        <v>551</v>
      </c>
      <c r="B75" s="64" t="s">
        <v>550</v>
      </c>
      <c r="C75" s="62">
        <v>52303.32</v>
      </c>
      <c r="D75" s="62">
        <v>0</v>
      </c>
      <c r="E75" s="62">
        <v>2303.3200000000002</v>
      </c>
      <c r="F75" s="62">
        <f t="shared" si="2"/>
        <v>50000</v>
      </c>
    </row>
    <row r="76" spans="1:6" x14ac:dyDescent="0.3">
      <c r="A76" s="65" t="s">
        <v>456</v>
      </c>
      <c r="B76" s="64" t="s">
        <v>455</v>
      </c>
      <c r="C76" s="62">
        <v>98272.98</v>
      </c>
      <c r="D76" s="62">
        <v>0</v>
      </c>
      <c r="E76" s="62">
        <v>0</v>
      </c>
      <c r="F76" s="62">
        <f t="shared" si="2"/>
        <v>98272.98</v>
      </c>
    </row>
    <row r="77" spans="1:6" x14ac:dyDescent="0.3">
      <c r="A77" s="65" t="s">
        <v>537</v>
      </c>
      <c r="B77" s="64" t="s">
        <v>536</v>
      </c>
      <c r="C77" s="62">
        <v>5000</v>
      </c>
      <c r="D77" s="62">
        <v>1433.19</v>
      </c>
      <c r="E77" s="62">
        <v>0</v>
      </c>
      <c r="F77" s="62">
        <f t="shared" si="2"/>
        <v>3566.81</v>
      </c>
    </row>
    <row r="78" spans="1:6" x14ac:dyDescent="0.3">
      <c r="A78" s="65" t="s">
        <v>454</v>
      </c>
      <c r="B78" s="64" t="s">
        <v>453</v>
      </c>
      <c r="C78" s="62">
        <v>302038.96000000002</v>
      </c>
      <c r="D78" s="62">
        <v>0</v>
      </c>
      <c r="E78" s="62">
        <v>0</v>
      </c>
      <c r="F78" s="62">
        <f t="shared" si="2"/>
        <v>302038.96000000002</v>
      </c>
    </row>
    <row r="79" spans="1:6" x14ac:dyDescent="0.3">
      <c r="A79" s="65" t="s">
        <v>524</v>
      </c>
      <c r="B79" s="64" t="s">
        <v>523</v>
      </c>
      <c r="C79" s="62">
        <v>150000</v>
      </c>
      <c r="D79" s="62">
        <v>0</v>
      </c>
      <c r="E79" s="62">
        <v>0</v>
      </c>
      <c r="F79" s="62">
        <f t="shared" si="2"/>
        <v>150000</v>
      </c>
    </row>
    <row r="80" spans="1:6" x14ac:dyDescent="0.3">
      <c r="A80" s="152" t="s">
        <v>866</v>
      </c>
      <c r="B80" s="151" t="s">
        <v>917</v>
      </c>
      <c r="C80" s="150"/>
      <c r="D80" s="150"/>
      <c r="E80" s="150"/>
      <c r="F80" s="150">
        <f t="shared" si="2"/>
        <v>0</v>
      </c>
    </row>
    <row r="81" spans="1:6" x14ac:dyDescent="0.3">
      <c r="A81" s="154" t="s">
        <v>160</v>
      </c>
      <c r="B81" s="153" t="s">
        <v>916</v>
      </c>
      <c r="C81" s="37">
        <v>731288.92</v>
      </c>
      <c r="D81" s="37">
        <v>180310.21</v>
      </c>
      <c r="E81" s="37">
        <v>0</v>
      </c>
      <c r="F81" s="37">
        <f t="shared" si="2"/>
        <v>550978.71000000008</v>
      </c>
    </row>
    <row r="82" spans="1:6" x14ac:dyDescent="0.3">
      <c r="A82" s="65" t="s">
        <v>452</v>
      </c>
      <c r="B82" s="64" t="s">
        <v>451</v>
      </c>
      <c r="C82" s="62">
        <v>711288.92</v>
      </c>
      <c r="D82" s="62">
        <v>180310.21</v>
      </c>
      <c r="E82" s="62">
        <v>0</v>
      </c>
      <c r="F82" s="62">
        <f t="shared" si="2"/>
        <v>530978.71000000008</v>
      </c>
    </row>
    <row r="83" spans="1:6" x14ac:dyDescent="0.3">
      <c r="A83" s="45" t="s">
        <v>520</v>
      </c>
      <c r="B83" s="44" t="s">
        <v>519</v>
      </c>
      <c r="C83" s="37">
        <v>20000</v>
      </c>
      <c r="D83" s="37">
        <v>0</v>
      </c>
      <c r="E83" s="37">
        <v>0</v>
      </c>
      <c r="F83" s="37">
        <f t="shared" si="2"/>
        <v>20000</v>
      </c>
    </row>
    <row r="84" spans="1:6" x14ac:dyDescent="0.3">
      <c r="A84" s="49" t="s">
        <v>681</v>
      </c>
    </row>
    <row r="85" spans="1:6" ht="13.2" x14ac:dyDescent="0.3">
      <c r="A85" s="550" t="s">
        <v>915</v>
      </c>
      <c r="B85" s="551"/>
      <c r="C85" s="551"/>
      <c r="D85" s="551"/>
      <c r="E85" s="551"/>
      <c r="F85" s="551"/>
    </row>
    <row r="86" spans="1:6" x14ac:dyDescent="0.3">
      <c r="A86" s="36" t="s">
        <v>854</v>
      </c>
      <c r="B86" s="54" t="s">
        <v>794</v>
      </c>
      <c r="C86" s="24" t="s">
        <v>145</v>
      </c>
      <c r="D86" s="24" t="s">
        <v>113</v>
      </c>
      <c r="E86" s="24" t="s">
        <v>144</v>
      </c>
      <c r="F86" s="24" t="s">
        <v>143</v>
      </c>
    </row>
    <row r="87" spans="1:6" x14ac:dyDescent="0.3">
      <c r="A87" s="35" t="s">
        <v>874</v>
      </c>
      <c r="B87" s="70"/>
      <c r="C87" s="19" t="s">
        <v>142</v>
      </c>
      <c r="D87" s="19"/>
      <c r="E87" s="19" t="s">
        <v>793</v>
      </c>
      <c r="F87" s="19" t="s">
        <v>141</v>
      </c>
    </row>
    <row r="88" spans="1:6" x14ac:dyDescent="0.3">
      <c r="A88" s="152" t="s">
        <v>162</v>
      </c>
      <c r="B88" s="151" t="s">
        <v>904</v>
      </c>
      <c r="C88" s="150">
        <v>23280111.27</v>
      </c>
      <c r="D88" s="150">
        <v>9753986.4299999997</v>
      </c>
      <c r="E88" s="150">
        <v>0</v>
      </c>
      <c r="F88" s="150">
        <f>C88-(D88+E88)</f>
        <v>13526124.84</v>
      </c>
    </row>
    <row r="89" spans="1:6" x14ac:dyDescent="0.3">
      <c r="A89" s="65" t="s">
        <v>471</v>
      </c>
      <c r="B89" s="64" t="s">
        <v>465</v>
      </c>
      <c r="C89" s="62">
        <v>13526124.84</v>
      </c>
      <c r="D89" s="62">
        <v>0</v>
      </c>
      <c r="E89" s="62">
        <v>0</v>
      </c>
      <c r="F89" s="62">
        <f>C89-(D89+E89)</f>
        <v>13526124.84</v>
      </c>
    </row>
    <row r="90" spans="1:6" x14ac:dyDescent="0.3">
      <c r="A90" s="45" t="s">
        <v>493</v>
      </c>
      <c r="B90" s="44" t="s">
        <v>492</v>
      </c>
      <c r="C90" s="37">
        <v>9753986.4299999997</v>
      </c>
      <c r="D90" s="37">
        <v>9753986.4299999997</v>
      </c>
      <c r="E90" s="37">
        <v>0</v>
      </c>
      <c r="F90" s="37">
        <f>C90-(D90+E90)</f>
        <v>0</v>
      </c>
    </row>
    <row r="92" spans="1:6" ht="13.2" x14ac:dyDescent="0.3">
      <c r="A92" s="550" t="s">
        <v>1283</v>
      </c>
      <c r="B92" s="551"/>
      <c r="C92" s="551"/>
      <c r="D92" s="551"/>
      <c r="E92" s="551"/>
      <c r="F92" s="551"/>
    </row>
    <row r="93" spans="1:6" x14ac:dyDescent="0.3">
      <c r="A93" s="36" t="s">
        <v>854</v>
      </c>
      <c r="B93" s="229" t="s">
        <v>794</v>
      </c>
      <c r="C93" s="24" t="s">
        <v>145</v>
      </c>
      <c r="D93" s="24" t="s">
        <v>113</v>
      </c>
      <c r="E93" s="24" t="s">
        <v>144</v>
      </c>
      <c r="F93" s="24" t="s">
        <v>143</v>
      </c>
    </row>
    <row r="94" spans="1:6" x14ac:dyDescent="0.3">
      <c r="A94" s="35" t="s">
        <v>874</v>
      </c>
      <c r="B94" s="70"/>
      <c r="C94" s="20" t="s">
        <v>142</v>
      </c>
      <c r="D94" s="20"/>
      <c r="E94" s="20" t="s">
        <v>793</v>
      </c>
      <c r="F94" s="20" t="s">
        <v>141</v>
      </c>
    </row>
    <row r="95" spans="1:6" x14ac:dyDescent="0.3">
      <c r="A95" s="152" t="s">
        <v>872</v>
      </c>
      <c r="B95" s="323" t="s">
        <v>871</v>
      </c>
      <c r="C95" s="150">
        <f>+C96+C97</f>
        <v>81000</v>
      </c>
      <c r="D95" s="150">
        <f>+D96+D97</f>
        <v>80495.78</v>
      </c>
      <c r="E95" s="150">
        <v>0</v>
      </c>
      <c r="F95" s="150">
        <f>C95-(D95+E95)</f>
        <v>504.22000000000116</v>
      </c>
    </row>
    <row r="96" spans="1:6" ht="20.399999999999999" x14ac:dyDescent="0.3">
      <c r="A96" s="65" t="s">
        <v>660</v>
      </c>
      <c r="B96" s="324" t="s">
        <v>1281</v>
      </c>
      <c r="C96" s="62">
        <v>35000</v>
      </c>
      <c r="D96" s="62">
        <v>34758.379999999997</v>
      </c>
      <c r="E96" s="62">
        <v>0</v>
      </c>
      <c r="F96" s="62">
        <f>C96-(D96+E96)</f>
        <v>241.62000000000262</v>
      </c>
    </row>
    <row r="97" spans="1:6" ht="20.399999999999999" x14ac:dyDescent="0.3">
      <c r="A97" s="45" t="s">
        <v>658</v>
      </c>
      <c r="B97" s="44" t="s">
        <v>1282</v>
      </c>
      <c r="C97" s="37">
        <v>46000</v>
      </c>
      <c r="D97" s="37">
        <v>45737.4</v>
      </c>
      <c r="E97" s="37">
        <v>0</v>
      </c>
      <c r="F97" s="37">
        <f>C97-(D97+E97)</f>
        <v>262.59999999999854</v>
      </c>
    </row>
  </sheetData>
  <mergeCells count="7">
    <mergeCell ref="A85:F85"/>
    <mergeCell ref="A92:F92"/>
    <mergeCell ref="A1:E1"/>
    <mergeCell ref="A2:E2"/>
    <mergeCell ref="A4:F4"/>
    <mergeCell ref="A39:F39"/>
    <mergeCell ref="A68:F68"/>
  </mergeCells>
  <printOptions horizontalCentered="1"/>
  <pageMargins left="0.78740157480314965" right="0.78740157480314965" top="0.59055118110236227" bottom="0.59055118110236227" header="0.51181102362204722" footer="0.51181102362204722"/>
  <pageSetup paperSize="9" scale="76" fitToHeight="2" orientation="landscape" r:id="rId1"/>
  <headerFooter alignWithMargins="0"/>
  <rowBreaks count="3" manualBreakCount="3">
    <brk id="37" max="16383" man="1"/>
    <brk id="66" max="16383" man="1"/>
    <brk id="83"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2"/>
  <sheetViews>
    <sheetView showGridLines="0" zoomScaleNormal="100" zoomScaleSheetLayoutView="55" workbookViewId="0">
      <selection activeCell="B11" sqref="B11"/>
    </sheetView>
  </sheetViews>
  <sheetFormatPr baseColWidth="10" defaultRowHeight="10.199999999999999" x14ac:dyDescent="0.3"/>
  <cols>
    <col min="1" max="1" width="10.77734375" style="15" customWidth="1"/>
    <col min="2" max="2" width="60.77734375" style="43" customWidth="1"/>
    <col min="3" max="6" width="15.77734375" style="15" customWidth="1"/>
    <col min="7" max="16384" width="11.5546875" style="15"/>
  </cols>
  <sheetData>
    <row r="1" spans="1:6" ht="13.2" x14ac:dyDescent="0.3">
      <c r="A1" s="450" t="s">
        <v>714</v>
      </c>
      <c r="B1" s="451"/>
      <c r="C1" s="451"/>
      <c r="D1" s="451"/>
      <c r="E1" s="451"/>
      <c r="F1" s="21" t="s">
        <v>713</v>
      </c>
    </row>
    <row r="2" spans="1:6" ht="13.2" x14ac:dyDescent="0.3">
      <c r="A2" s="450" t="s">
        <v>914</v>
      </c>
      <c r="B2" s="451"/>
      <c r="C2" s="451"/>
      <c r="D2" s="451"/>
      <c r="E2" s="451"/>
      <c r="F2" s="21" t="s">
        <v>913</v>
      </c>
    </row>
    <row r="4" spans="1:6" ht="13.2" x14ac:dyDescent="0.3">
      <c r="A4" s="552" t="s">
        <v>912</v>
      </c>
      <c r="B4" s="553"/>
      <c r="C4" s="553"/>
      <c r="D4" s="553"/>
      <c r="E4" s="553"/>
      <c r="F4" s="553"/>
    </row>
    <row r="5" spans="1:6" x14ac:dyDescent="0.3">
      <c r="A5" s="149" t="s">
        <v>910</v>
      </c>
      <c r="B5" s="120" t="s">
        <v>794</v>
      </c>
      <c r="C5" s="21" t="s">
        <v>145</v>
      </c>
      <c r="D5" s="21" t="s">
        <v>113</v>
      </c>
      <c r="E5" s="21" t="s">
        <v>144</v>
      </c>
      <c r="F5" s="21" t="s">
        <v>143</v>
      </c>
    </row>
    <row r="6" spans="1:6" x14ac:dyDescent="0.3">
      <c r="A6" s="21"/>
      <c r="B6" s="120"/>
      <c r="C6" s="21" t="s">
        <v>142</v>
      </c>
      <c r="D6" s="21"/>
      <c r="E6" s="21" t="s">
        <v>793</v>
      </c>
      <c r="F6" s="21" t="s">
        <v>141</v>
      </c>
    </row>
    <row r="7" spans="1:6" x14ac:dyDescent="0.3">
      <c r="A7" s="21"/>
      <c r="B7" s="120" t="s">
        <v>139</v>
      </c>
      <c r="C7" s="39"/>
      <c r="D7" s="39"/>
      <c r="E7" s="39"/>
      <c r="F7" s="39">
        <v>0</v>
      </c>
    </row>
    <row r="8" spans="1:6" x14ac:dyDescent="0.3">
      <c r="A8" s="49" t="s">
        <v>681</v>
      </c>
    </row>
    <row r="9" spans="1:6" ht="13.2" x14ac:dyDescent="0.3">
      <c r="A9" s="552" t="s">
        <v>911</v>
      </c>
      <c r="B9" s="553"/>
      <c r="C9" s="553"/>
      <c r="D9" s="553"/>
      <c r="E9" s="553"/>
      <c r="F9" s="553"/>
    </row>
    <row r="10" spans="1:6" x14ac:dyDescent="0.3">
      <c r="A10" s="149" t="s">
        <v>910</v>
      </c>
      <c r="B10" s="120" t="s">
        <v>794</v>
      </c>
      <c r="C10" s="21" t="s">
        <v>145</v>
      </c>
      <c r="D10" s="21" t="s">
        <v>113</v>
      </c>
      <c r="E10" s="21" t="s">
        <v>144</v>
      </c>
      <c r="F10" s="21" t="s">
        <v>143</v>
      </c>
    </row>
    <row r="11" spans="1:6" x14ac:dyDescent="0.3">
      <c r="A11" s="21"/>
      <c r="B11" s="120"/>
      <c r="C11" s="21" t="s">
        <v>142</v>
      </c>
      <c r="D11" s="21"/>
      <c r="E11" s="21" t="s">
        <v>793</v>
      </c>
      <c r="F11" s="21" t="s">
        <v>141</v>
      </c>
    </row>
    <row r="12" spans="1:6" x14ac:dyDescent="0.3">
      <c r="A12" s="21"/>
      <c r="B12" s="120" t="s">
        <v>139</v>
      </c>
      <c r="C12" s="39"/>
      <c r="D12" s="39"/>
      <c r="E12" s="39"/>
      <c r="F12" s="39">
        <v>0</v>
      </c>
    </row>
  </sheetData>
  <mergeCells count="4">
    <mergeCell ref="A1:E1"/>
    <mergeCell ref="A2:E2"/>
    <mergeCell ref="A4:F4"/>
    <mergeCell ref="A9:F9"/>
  </mergeCells>
  <printOptions horizontalCentered="1"/>
  <pageMargins left="0.78740157480314965" right="0.78740157480314965" top="0.59055118110236227" bottom="0.59055118110236227" header="0.51181102362204722" footer="0.51181102362204722"/>
  <pageSetup paperSize="9" scale="95" orientation="landscape" r:id="rId1"/>
  <headerFooter alignWithMargins="0"/>
  <rowBreaks count="1" manualBreakCount="1">
    <brk id="7"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1"/>
  <sheetViews>
    <sheetView showGridLines="0" zoomScaleNormal="100" zoomScaleSheetLayoutView="55" workbookViewId="0">
      <selection activeCell="H22" sqref="H22"/>
    </sheetView>
  </sheetViews>
  <sheetFormatPr baseColWidth="10" defaultRowHeight="10.199999999999999" x14ac:dyDescent="0.3"/>
  <cols>
    <col min="1" max="1" width="5.33203125" style="15" bestFit="1" customWidth="1"/>
    <col min="2" max="2" width="33.21875" style="15" bestFit="1" customWidth="1"/>
    <col min="3" max="3" width="13.33203125" style="15" bestFit="1" customWidth="1"/>
    <col min="4" max="4" width="11.5546875" style="15"/>
    <col min="5" max="5" width="12.44140625" style="15" bestFit="1" customWidth="1"/>
    <col min="6" max="6" width="9.21875" style="15" bestFit="1" customWidth="1"/>
    <col min="7" max="7" width="11" style="15" bestFit="1" customWidth="1"/>
    <col min="8" max="16384" width="11.5546875" style="15"/>
  </cols>
  <sheetData>
    <row r="1" spans="1:7" ht="15" customHeight="1" x14ac:dyDescent="0.3">
      <c r="A1" s="452" t="s">
        <v>714</v>
      </c>
      <c r="B1" s="451"/>
      <c r="C1" s="451"/>
      <c r="D1" s="451"/>
      <c r="E1" s="451"/>
      <c r="F1" s="451"/>
      <c r="G1" s="21" t="s">
        <v>713</v>
      </c>
    </row>
    <row r="2" spans="1:7" ht="15" customHeight="1" x14ac:dyDescent="0.3">
      <c r="A2" s="452" t="s">
        <v>909</v>
      </c>
      <c r="B2" s="451"/>
      <c r="C2" s="451"/>
      <c r="D2" s="451"/>
      <c r="E2" s="451"/>
      <c r="F2" s="451"/>
      <c r="G2" s="21" t="s">
        <v>147</v>
      </c>
    </row>
    <row r="3" spans="1:7" ht="4.95" customHeight="1" x14ac:dyDescent="0.3">
      <c r="A3" s="466"/>
      <c r="B3" s="467"/>
      <c r="C3" s="467"/>
      <c r="D3" s="467"/>
      <c r="E3" s="467"/>
      <c r="F3" s="467"/>
      <c r="G3" s="148"/>
    </row>
    <row r="4" spans="1:7" ht="13.2" x14ac:dyDescent="0.3">
      <c r="A4" s="147"/>
      <c r="B4" s="554" t="s">
        <v>908</v>
      </c>
      <c r="C4" s="555"/>
      <c r="D4" s="555"/>
      <c r="E4" s="555"/>
      <c r="F4" s="555"/>
    </row>
    <row r="5" spans="1:7" ht="13.2" x14ac:dyDescent="0.3">
      <c r="A5" s="147"/>
      <c r="B5" s="558" t="s">
        <v>445</v>
      </c>
      <c r="C5" s="559"/>
      <c r="D5" s="559"/>
      <c r="E5" s="559"/>
      <c r="F5" s="559"/>
      <c r="G5" s="559"/>
    </row>
    <row r="6" spans="1:7" ht="13.2" x14ac:dyDescent="0.3">
      <c r="A6" s="147"/>
      <c r="B6" s="558" t="s">
        <v>907</v>
      </c>
      <c r="C6" s="559"/>
      <c r="D6" s="559"/>
      <c r="E6" s="559"/>
      <c r="F6" s="559"/>
      <c r="G6" s="559"/>
    </row>
    <row r="7" spans="1:7" ht="13.2" x14ac:dyDescent="0.3">
      <c r="A7" s="466" t="s">
        <v>148</v>
      </c>
      <c r="B7" s="467"/>
      <c r="C7" s="467"/>
      <c r="D7" s="467"/>
      <c r="E7" s="467"/>
      <c r="F7" s="467"/>
      <c r="G7" s="467"/>
    </row>
    <row r="8" spans="1:7" ht="13.2" x14ac:dyDescent="0.3">
      <c r="A8" s="24"/>
      <c r="B8" s="146"/>
      <c r="C8" s="432" t="s">
        <v>897</v>
      </c>
      <c r="D8" s="556"/>
      <c r="E8" s="556"/>
      <c r="F8" s="557"/>
      <c r="G8" s="145" t="s">
        <v>896</v>
      </c>
    </row>
    <row r="9" spans="1:7" x14ac:dyDescent="0.3">
      <c r="A9" s="19"/>
      <c r="B9" s="19"/>
      <c r="C9" s="19" t="s">
        <v>145</v>
      </c>
      <c r="D9" s="19" t="s">
        <v>895</v>
      </c>
      <c r="E9" s="19" t="s">
        <v>144</v>
      </c>
      <c r="F9" s="19" t="s">
        <v>707</v>
      </c>
      <c r="G9" s="19" t="s">
        <v>853</v>
      </c>
    </row>
    <row r="10" spans="1:7" x14ac:dyDescent="0.3">
      <c r="A10" s="19" t="s">
        <v>115</v>
      </c>
      <c r="B10" s="19" t="s">
        <v>114</v>
      </c>
      <c r="C10" s="19" t="s">
        <v>142</v>
      </c>
      <c r="D10" s="19" t="s">
        <v>893</v>
      </c>
      <c r="E10" s="19" t="s">
        <v>892</v>
      </c>
      <c r="F10" s="19" t="s">
        <v>734</v>
      </c>
      <c r="G10" s="19" t="s">
        <v>891</v>
      </c>
    </row>
    <row r="11" spans="1:7" x14ac:dyDescent="0.3">
      <c r="A11" s="19"/>
      <c r="B11" s="19"/>
      <c r="C11" s="19"/>
      <c r="D11" s="19"/>
      <c r="E11" s="19"/>
      <c r="F11" s="19"/>
      <c r="G11" s="19"/>
    </row>
    <row r="12" spans="1:7" x14ac:dyDescent="0.3">
      <c r="A12" s="69"/>
      <c r="B12" s="69"/>
      <c r="C12" s="69"/>
      <c r="D12" s="69"/>
      <c r="E12" s="69"/>
      <c r="F12" s="69"/>
      <c r="G12" s="69"/>
    </row>
    <row r="13" spans="1:7" x14ac:dyDescent="0.3">
      <c r="A13" s="27"/>
      <c r="B13" s="27" t="s">
        <v>148</v>
      </c>
      <c r="C13" s="18">
        <v>0</v>
      </c>
      <c r="D13" s="18">
        <v>0</v>
      </c>
      <c r="E13" s="18">
        <v>0</v>
      </c>
      <c r="F13" s="18">
        <f t="shared" ref="F13:F21" si="0">C13-D13-E13</f>
        <v>0</v>
      </c>
      <c r="G13" s="18">
        <v>0</v>
      </c>
    </row>
    <row r="14" spans="1:7" x14ac:dyDescent="0.3">
      <c r="A14" s="27">
        <v>20</v>
      </c>
      <c r="B14" s="27" t="s">
        <v>906</v>
      </c>
      <c r="C14" s="18">
        <v>0</v>
      </c>
      <c r="D14" s="18">
        <v>0</v>
      </c>
      <c r="E14" s="18">
        <v>0</v>
      </c>
      <c r="F14" s="18">
        <f t="shared" si="0"/>
        <v>0</v>
      </c>
      <c r="G14" s="18">
        <v>0</v>
      </c>
    </row>
    <row r="15" spans="1:7" x14ac:dyDescent="0.3">
      <c r="A15" s="22" t="s">
        <v>905</v>
      </c>
      <c r="B15" s="22"/>
      <c r="C15" s="18">
        <v>0</v>
      </c>
      <c r="D15" s="18">
        <v>0</v>
      </c>
      <c r="E15" s="18">
        <v>0</v>
      </c>
      <c r="F15" s="18">
        <f t="shared" si="0"/>
        <v>0</v>
      </c>
      <c r="G15" s="18">
        <v>0</v>
      </c>
    </row>
    <row r="16" spans="1:7" x14ac:dyDescent="0.3">
      <c r="A16" s="27">
        <v>204</v>
      </c>
      <c r="B16" s="27" t="s">
        <v>904</v>
      </c>
      <c r="C16" s="18">
        <v>0</v>
      </c>
      <c r="D16" s="18">
        <v>0</v>
      </c>
      <c r="E16" s="18">
        <v>0</v>
      </c>
      <c r="F16" s="18">
        <f t="shared" si="0"/>
        <v>0</v>
      </c>
      <c r="G16" s="18">
        <v>0</v>
      </c>
    </row>
    <row r="17" spans="1:7" x14ac:dyDescent="0.3">
      <c r="A17" s="22" t="s">
        <v>903</v>
      </c>
      <c r="B17" s="22"/>
      <c r="C17" s="18">
        <v>0</v>
      </c>
      <c r="D17" s="18">
        <v>0</v>
      </c>
      <c r="E17" s="18">
        <v>0</v>
      </c>
      <c r="F17" s="18">
        <f t="shared" si="0"/>
        <v>0</v>
      </c>
      <c r="G17" s="18">
        <v>0</v>
      </c>
    </row>
    <row r="18" spans="1:7" x14ac:dyDescent="0.3">
      <c r="A18" s="27">
        <v>21</v>
      </c>
      <c r="B18" s="27" t="s">
        <v>902</v>
      </c>
      <c r="C18" s="18">
        <v>0</v>
      </c>
      <c r="D18" s="18">
        <v>0</v>
      </c>
      <c r="E18" s="18">
        <v>0</v>
      </c>
      <c r="F18" s="18">
        <f t="shared" si="0"/>
        <v>0</v>
      </c>
      <c r="G18" s="18">
        <v>0</v>
      </c>
    </row>
    <row r="19" spans="1:7" x14ac:dyDescent="0.3">
      <c r="A19" s="22" t="s">
        <v>901</v>
      </c>
      <c r="B19" s="22"/>
      <c r="C19" s="18">
        <v>0</v>
      </c>
      <c r="D19" s="18">
        <v>0</v>
      </c>
      <c r="E19" s="18">
        <v>0</v>
      </c>
      <c r="F19" s="18">
        <f t="shared" si="0"/>
        <v>0</v>
      </c>
      <c r="G19" s="18">
        <v>0</v>
      </c>
    </row>
    <row r="20" spans="1:7" x14ac:dyDescent="0.3">
      <c r="A20" s="27">
        <v>23</v>
      </c>
      <c r="B20" s="27" t="s">
        <v>900</v>
      </c>
      <c r="C20" s="18">
        <v>0</v>
      </c>
      <c r="D20" s="18">
        <v>0</v>
      </c>
      <c r="E20" s="18">
        <v>0</v>
      </c>
      <c r="F20" s="18">
        <f t="shared" si="0"/>
        <v>0</v>
      </c>
      <c r="G20" s="18">
        <v>0</v>
      </c>
    </row>
    <row r="21" spans="1:7" x14ac:dyDescent="0.3">
      <c r="A21" s="22" t="s">
        <v>899</v>
      </c>
      <c r="B21" s="22"/>
      <c r="C21" s="18">
        <v>0</v>
      </c>
      <c r="D21" s="18">
        <v>0</v>
      </c>
      <c r="E21" s="18">
        <v>0</v>
      </c>
      <c r="F21" s="18">
        <f t="shared" si="0"/>
        <v>0</v>
      </c>
      <c r="G21" s="18">
        <v>0</v>
      </c>
    </row>
    <row r="23" spans="1:7" ht="13.2" x14ac:dyDescent="0.3">
      <c r="A23" s="466" t="s">
        <v>898</v>
      </c>
      <c r="B23" s="467"/>
      <c r="C23" s="467"/>
      <c r="D23" s="467"/>
      <c r="E23" s="467"/>
      <c r="F23" s="467"/>
      <c r="G23" s="467"/>
    </row>
    <row r="24" spans="1:7" ht="13.2" x14ac:dyDescent="0.3">
      <c r="A24" s="24"/>
      <c r="B24" s="146"/>
      <c r="C24" s="432" t="s">
        <v>897</v>
      </c>
      <c r="D24" s="556"/>
      <c r="E24" s="556"/>
      <c r="F24" s="557"/>
      <c r="G24" s="145" t="s">
        <v>896</v>
      </c>
    </row>
    <row r="25" spans="1:7" x14ac:dyDescent="0.3">
      <c r="A25" s="19"/>
      <c r="B25" s="19"/>
      <c r="C25" s="19" t="s">
        <v>145</v>
      </c>
      <c r="D25" s="19" t="s">
        <v>895</v>
      </c>
      <c r="E25" s="19" t="s">
        <v>144</v>
      </c>
      <c r="F25" s="19" t="s">
        <v>707</v>
      </c>
      <c r="G25" s="19" t="s">
        <v>853</v>
      </c>
    </row>
    <row r="26" spans="1:7" x14ac:dyDescent="0.3">
      <c r="A26" s="19"/>
      <c r="B26" s="19" t="s">
        <v>894</v>
      </c>
      <c r="C26" s="19" t="s">
        <v>142</v>
      </c>
      <c r="D26" s="19" t="s">
        <v>893</v>
      </c>
      <c r="E26" s="19" t="s">
        <v>892</v>
      </c>
      <c r="F26" s="19" t="s">
        <v>734</v>
      </c>
      <c r="G26" s="19" t="s">
        <v>891</v>
      </c>
    </row>
    <row r="27" spans="1:7" x14ac:dyDescent="0.3">
      <c r="A27" s="69"/>
      <c r="B27" s="69"/>
      <c r="C27" s="69"/>
      <c r="D27" s="69"/>
      <c r="E27" s="69"/>
      <c r="F27" s="69"/>
      <c r="G27" s="69"/>
    </row>
    <row r="28" spans="1:7" x14ac:dyDescent="0.3">
      <c r="A28" s="27"/>
      <c r="B28" s="27" t="s">
        <v>890</v>
      </c>
      <c r="C28" s="18">
        <v>0</v>
      </c>
      <c r="D28" s="18">
        <v>0</v>
      </c>
      <c r="E28" s="18">
        <v>0</v>
      </c>
      <c r="F28" s="18">
        <f>C28-D28-E28</f>
        <v>0</v>
      </c>
      <c r="G28" s="18">
        <v>0</v>
      </c>
    </row>
    <row r="29" spans="1:7" x14ac:dyDescent="0.3">
      <c r="A29" s="27">
        <v>13</v>
      </c>
      <c r="B29" s="27" t="s">
        <v>889</v>
      </c>
      <c r="C29" s="18">
        <v>0</v>
      </c>
      <c r="D29" s="18">
        <v>0</v>
      </c>
      <c r="E29" s="18">
        <v>0</v>
      </c>
      <c r="F29" s="18">
        <f>C29-D29-E29</f>
        <v>0</v>
      </c>
      <c r="G29" s="18">
        <v>0</v>
      </c>
    </row>
    <row r="30" spans="1:7" x14ac:dyDescent="0.3">
      <c r="A30" s="22" t="s">
        <v>888</v>
      </c>
      <c r="B30" s="22"/>
      <c r="C30" s="18">
        <v>0</v>
      </c>
      <c r="D30" s="18">
        <v>0</v>
      </c>
      <c r="E30" s="18">
        <v>0</v>
      </c>
      <c r="F30" s="18">
        <f>C30-D30-E30</f>
        <v>0</v>
      </c>
      <c r="G30" s="18">
        <v>0</v>
      </c>
    </row>
    <row r="31" spans="1:7" x14ac:dyDescent="0.3">
      <c r="A31" s="27">
        <v>16</v>
      </c>
      <c r="B31" s="27" t="s">
        <v>870</v>
      </c>
      <c r="C31" s="18">
        <v>0</v>
      </c>
      <c r="D31" s="18">
        <v>0</v>
      </c>
      <c r="E31" s="18">
        <v>0</v>
      </c>
      <c r="F31" s="18">
        <f>C31-D31-E31</f>
        <v>0</v>
      </c>
      <c r="G31" s="18">
        <v>0</v>
      </c>
    </row>
    <row r="32" spans="1:7" x14ac:dyDescent="0.3">
      <c r="A32" s="22" t="s">
        <v>887</v>
      </c>
      <c r="B32" s="22"/>
      <c r="C32" s="18">
        <v>0</v>
      </c>
      <c r="D32" s="18">
        <v>0</v>
      </c>
      <c r="E32" s="18">
        <v>0</v>
      </c>
      <c r="F32" s="18">
        <f>C32-D32-E32</f>
        <v>0</v>
      </c>
      <c r="G32" s="18">
        <v>0</v>
      </c>
    </row>
    <row r="33" spans="1:4" x14ac:dyDescent="0.3">
      <c r="A33" s="17"/>
    </row>
    <row r="34" spans="1:4" x14ac:dyDescent="0.3">
      <c r="A34" s="17" t="s">
        <v>863</v>
      </c>
    </row>
    <row r="35" spans="1:4" x14ac:dyDescent="0.3">
      <c r="A35" s="17" t="s">
        <v>886</v>
      </c>
    </row>
    <row r="36" spans="1:4" x14ac:dyDescent="0.3">
      <c r="A36" s="17" t="s">
        <v>885</v>
      </c>
    </row>
    <row r="37" spans="1:4" x14ac:dyDescent="0.3">
      <c r="A37" s="17"/>
    </row>
    <row r="38" spans="1:4" x14ac:dyDescent="0.3">
      <c r="B38" s="21" t="s">
        <v>884</v>
      </c>
      <c r="C38" s="21" t="s">
        <v>883</v>
      </c>
      <c r="D38" s="21" t="s">
        <v>882</v>
      </c>
    </row>
    <row r="39" spans="1:4" x14ac:dyDescent="0.3">
      <c r="B39" s="21" t="s">
        <v>881</v>
      </c>
      <c r="C39" s="144">
        <v>0</v>
      </c>
      <c r="D39" s="144">
        <v>0</v>
      </c>
    </row>
    <row r="41" spans="1:4" x14ac:dyDescent="0.3">
      <c r="B41" s="17" t="s">
        <v>880</v>
      </c>
    </row>
  </sheetData>
  <mergeCells count="10">
    <mergeCell ref="C24:F24"/>
    <mergeCell ref="A7:G7"/>
    <mergeCell ref="C8:F8"/>
    <mergeCell ref="B6:G6"/>
    <mergeCell ref="B5:G5"/>
    <mergeCell ref="B4:F4"/>
    <mergeCell ref="A1:F1"/>
    <mergeCell ref="A2:F2"/>
    <mergeCell ref="A3:F3"/>
    <mergeCell ref="A23:G23"/>
  </mergeCells>
  <printOptions horizontalCentered="1"/>
  <pageMargins left="0.78740157480314965" right="0.78740157480314965" top="0.59055118110236227" bottom="0.59055118110236227" header="0.51181102362204722" footer="0.51181102362204722"/>
  <pageSetup paperSize="9" orientation="landscape"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5"/>
  <sheetViews>
    <sheetView showGridLines="0" topLeftCell="A10" zoomScaleNormal="100" zoomScaleSheetLayoutView="55" workbookViewId="0">
      <selection activeCell="A20" sqref="A20:C20"/>
    </sheetView>
  </sheetViews>
  <sheetFormatPr baseColWidth="10" defaultRowHeight="10.199999999999999" x14ac:dyDescent="0.3"/>
  <cols>
    <col min="1" max="1" width="10.77734375" style="3" customWidth="1"/>
    <col min="2" max="2" width="60.77734375" style="136" customWidth="1"/>
    <col min="3" max="3" width="13.33203125" style="3" bestFit="1" customWidth="1"/>
    <col min="4" max="4" width="9.88671875" style="3" bestFit="1" customWidth="1"/>
    <col min="5" max="5" width="12.44140625" style="3" bestFit="1" customWidth="1"/>
    <col min="6" max="6" width="9.88671875" style="3" bestFit="1" customWidth="1"/>
    <col min="7" max="16384" width="11.5546875" style="3"/>
  </cols>
  <sheetData>
    <row r="1" spans="1:6" ht="13.2" x14ac:dyDescent="0.3">
      <c r="A1" s="514" t="s">
        <v>714</v>
      </c>
      <c r="B1" s="515"/>
      <c r="C1" s="515"/>
      <c r="D1" s="515"/>
      <c r="E1" s="515"/>
      <c r="F1" s="97" t="s">
        <v>713</v>
      </c>
    </row>
    <row r="2" spans="1:6" ht="13.2" x14ac:dyDescent="0.3">
      <c r="A2" s="561" t="s">
        <v>879</v>
      </c>
      <c r="B2" s="562"/>
      <c r="C2" s="562"/>
      <c r="D2" s="562"/>
      <c r="E2" s="562"/>
      <c r="F2" s="103"/>
    </row>
    <row r="3" spans="1:6" ht="13.2" x14ac:dyDescent="0.3">
      <c r="A3" s="563" t="s">
        <v>878</v>
      </c>
      <c r="B3" s="564"/>
      <c r="C3" s="564"/>
      <c r="D3" s="564"/>
      <c r="E3" s="564"/>
      <c r="F3" s="96" t="s">
        <v>559</v>
      </c>
    </row>
    <row r="4" spans="1:6" ht="13.2" x14ac:dyDescent="0.3">
      <c r="A4" s="565"/>
      <c r="B4" s="566"/>
      <c r="C4" s="566"/>
      <c r="D4" s="566"/>
      <c r="E4" s="566"/>
      <c r="F4" s="566"/>
    </row>
    <row r="5" spans="1:6" ht="13.2" x14ac:dyDescent="0.3">
      <c r="A5" s="516" t="s">
        <v>877</v>
      </c>
      <c r="B5" s="517"/>
      <c r="C5" s="517"/>
      <c r="D5" s="517"/>
      <c r="E5" s="517"/>
      <c r="F5" s="517"/>
    </row>
    <row r="6" spans="1:6" ht="13.2" x14ac:dyDescent="0.3">
      <c r="A6" s="516" t="s">
        <v>876</v>
      </c>
      <c r="B6" s="517"/>
      <c r="C6" s="517"/>
      <c r="D6" s="517"/>
      <c r="E6" s="517"/>
      <c r="F6" s="517"/>
    </row>
    <row r="7" spans="1:6" x14ac:dyDescent="0.3">
      <c r="A7" s="104" t="s">
        <v>854</v>
      </c>
      <c r="B7" s="41" t="s">
        <v>875</v>
      </c>
      <c r="C7" s="103" t="s">
        <v>145</v>
      </c>
      <c r="D7" s="103" t="s">
        <v>113</v>
      </c>
      <c r="E7" s="103" t="s">
        <v>144</v>
      </c>
      <c r="F7" s="103" t="s">
        <v>143</v>
      </c>
    </row>
    <row r="8" spans="1:6" x14ac:dyDescent="0.3">
      <c r="A8" s="134" t="s">
        <v>874</v>
      </c>
      <c r="B8" s="40"/>
      <c r="C8" s="93" t="s">
        <v>142</v>
      </c>
      <c r="D8" s="93"/>
      <c r="E8" s="93" t="s">
        <v>793</v>
      </c>
      <c r="F8" s="93" t="s">
        <v>873</v>
      </c>
    </row>
    <row r="9" spans="1:6" x14ac:dyDescent="0.3">
      <c r="A9" s="143" t="s">
        <v>872</v>
      </c>
      <c r="B9" s="142" t="s">
        <v>871</v>
      </c>
      <c r="C9" s="130">
        <v>73609361.430000007</v>
      </c>
      <c r="D9" s="130">
        <v>61552771.149999999</v>
      </c>
      <c r="E9" s="130">
        <v>0</v>
      </c>
      <c r="F9" s="130">
        <f t="shared" ref="F9:F40" si="0">C9-(D9+E9)</f>
        <v>12056590.280000009</v>
      </c>
    </row>
    <row r="10" spans="1:6" ht="20.399999999999999" x14ac:dyDescent="0.3">
      <c r="A10" s="11" t="s">
        <v>491</v>
      </c>
      <c r="B10" s="10" t="s">
        <v>490</v>
      </c>
      <c r="C10" s="138">
        <v>1000000</v>
      </c>
      <c r="D10" s="138">
        <v>0</v>
      </c>
      <c r="E10" s="138">
        <v>0</v>
      </c>
      <c r="F10" s="138">
        <f t="shared" si="0"/>
        <v>1000000</v>
      </c>
    </row>
    <row r="11" spans="1:6" ht="20.399999999999999" x14ac:dyDescent="0.3">
      <c r="A11" s="11" t="s">
        <v>489</v>
      </c>
      <c r="B11" s="10" t="s">
        <v>488</v>
      </c>
      <c r="C11" s="138">
        <v>0</v>
      </c>
      <c r="D11" s="138">
        <v>474549.6</v>
      </c>
      <c r="E11" s="138">
        <v>0</v>
      </c>
      <c r="F11" s="138">
        <f t="shared" si="0"/>
        <v>-474549.6</v>
      </c>
    </row>
    <row r="12" spans="1:6" x14ac:dyDescent="0.3">
      <c r="A12" s="11" t="s">
        <v>487</v>
      </c>
      <c r="B12" s="10" t="s">
        <v>486</v>
      </c>
      <c r="C12" s="138">
        <v>23650000</v>
      </c>
      <c r="D12" s="138">
        <v>15068883.859999999</v>
      </c>
      <c r="E12" s="138">
        <v>0</v>
      </c>
      <c r="F12" s="138">
        <f t="shared" si="0"/>
        <v>8581116.1400000006</v>
      </c>
    </row>
    <row r="13" spans="1:6" x14ac:dyDescent="0.3">
      <c r="A13" s="11" t="s">
        <v>485</v>
      </c>
      <c r="B13" s="10" t="s">
        <v>484</v>
      </c>
      <c r="C13" s="138">
        <v>15253986.43</v>
      </c>
      <c r="D13" s="138">
        <v>10837591.01</v>
      </c>
      <c r="E13" s="138">
        <v>0</v>
      </c>
      <c r="F13" s="138">
        <f t="shared" si="0"/>
        <v>4416395.42</v>
      </c>
    </row>
    <row r="14" spans="1:6" x14ac:dyDescent="0.3">
      <c r="A14" s="11" t="s">
        <v>658</v>
      </c>
      <c r="B14" s="10" t="s">
        <v>657</v>
      </c>
      <c r="C14" s="138">
        <v>0</v>
      </c>
      <c r="D14" s="138">
        <v>34758.379999999997</v>
      </c>
      <c r="E14" s="138">
        <v>0</v>
      </c>
      <c r="F14" s="138">
        <f t="shared" si="0"/>
        <v>-34758.379999999997</v>
      </c>
    </row>
    <row r="15" spans="1:6" x14ac:dyDescent="0.3">
      <c r="A15" s="11" t="s">
        <v>483</v>
      </c>
      <c r="B15" s="10" t="s">
        <v>482</v>
      </c>
      <c r="C15" s="138">
        <v>0</v>
      </c>
      <c r="D15" s="138">
        <v>1256538.5</v>
      </c>
      <c r="E15" s="138">
        <v>0</v>
      </c>
      <c r="F15" s="138">
        <f t="shared" si="0"/>
        <v>-1256538.5</v>
      </c>
    </row>
    <row r="16" spans="1:6" x14ac:dyDescent="0.3">
      <c r="A16" s="11" t="s">
        <v>481</v>
      </c>
      <c r="B16" s="10" t="s">
        <v>480</v>
      </c>
      <c r="C16" s="138">
        <v>0</v>
      </c>
      <c r="D16" s="138">
        <v>79384.800000000003</v>
      </c>
      <c r="E16" s="138">
        <v>0</v>
      </c>
      <c r="F16" s="138">
        <f t="shared" si="0"/>
        <v>-79384.800000000003</v>
      </c>
    </row>
    <row r="17" spans="1:6" x14ac:dyDescent="0.3">
      <c r="A17" s="11" t="s">
        <v>479</v>
      </c>
      <c r="B17" s="10" t="s">
        <v>478</v>
      </c>
      <c r="C17" s="138">
        <v>2200000</v>
      </c>
      <c r="D17" s="138">
        <v>2295690</v>
      </c>
      <c r="E17" s="138">
        <v>0</v>
      </c>
      <c r="F17" s="138">
        <f t="shared" si="0"/>
        <v>-95690</v>
      </c>
    </row>
    <row r="18" spans="1:6" ht="20.399999999999999" x14ac:dyDescent="0.3">
      <c r="A18" s="11" t="s">
        <v>477</v>
      </c>
      <c r="B18" s="10" t="s">
        <v>476</v>
      </c>
      <c r="C18" s="138">
        <v>31505375</v>
      </c>
      <c r="D18" s="138">
        <v>31505375</v>
      </c>
      <c r="E18" s="138">
        <v>0</v>
      </c>
      <c r="F18" s="138">
        <f t="shared" si="0"/>
        <v>0</v>
      </c>
    </row>
    <row r="19" spans="1:6" x14ac:dyDescent="0.3">
      <c r="A19" s="143" t="s">
        <v>841</v>
      </c>
      <c r="B19" s="142" t="s">
        <v>870</v>
      </c>
      <c r="C19" s="130">
        <v>0</v>
      </c>
      <c r="D19" s="130">
        <v>1107.29</v>
      </c>
      <c r="E19" s="130">
        <v>0</v>
      </c>
      <c r="F19" s="130">
        <f t="shared" si="0"/>
        <v>-1107.29</v>
      </c>
    </row>
    <row r="20" spans="1:6" x14ac:dyDescent="0.3">
      <c r="A20" s="11" t="s">
        <v>475</v>
      </c>
      <c r="B20" s="10" t="s">
        <v>474</v>
      </c>
      <c r="C20" s="138">
        <v>0</v>
      </c>
      <c r="D20" s="138">
        <v>1107.29</v>
      </c>
      <c r="E20" s="138">
        <v>0</v>
      </c>
      <c r="F20" s="138">
        <f t="shared" si="0"/>
        <v>-1107.29</v>
      </c>
    </row>
    <row r="21" spans="1:6" x14ac:dyDescent="0.3">
      <c r="A21" s="143" t="s">
        <v>163</v>
      </c>
      <c r="B21" s="142" t="s">
        <v>869</v>
      </c>
      <c r="C21" s="130">
        <v>0</v>
      </c>
      <c r="D21" s="130">
        <v>47721.46</v>
      </c>
      <c r="E21" s="130">
        <v>0</v>
      </c>
      <c r="F21" s="130">
        <f t="shared" si="0"/>
        <v>-47721.46</v>
      </c>
    </row>
    <row r="22" spans="1:6" x14ac:dyDescent="0.3">
      <c r="A22" s="11" t="s">
        <v>473</v>
      </c>
      <c r="B22" s="10" t="s">
        <v>472</v>
      </c>
      <c r="C22" s="138">
        <v>0</v>
      </c>
      <c r="D22" s="138">
        <v>30793.96</v>
      </c>
      <c r="E22" s="138">
        <v>0</v>
      </c>
      <c r="F22" s="138">
        <f t="shared" si="0"/>
        <v>-30793.96</v>
      </c>
    </row>
    <row r="23" spans="1:6" ht="20.399999999999999" x14ac:dyDescent="0.3">
      <c r="A23" s="11" t="s">
        <v>464</v>
      </c>
      <c r="B23" s="10" t="s">
        <v>463</v>
      </c>
      <c r="C23" s="138">
        <v>0</v>
      </c>
      <c r="D23" s="138">
        <v>16927.5</v>
      </c>
      <c r="E23" s="138">
        <v>0</v>
      </c>
      <c r="F23" s="138">
        <f t="shared" si="0"/>
        <v>-16927.5</v>
      </c>
    </row>
    <row r="24" spans="1:6" x14ac:dyDescent="0.3">
      <c r="A24" s="143" t="s">
        <v>162</v>
      </c>
      <c r="B24" s="142" t="s">
        <v>868</v>
      </c>
      <c r="C24" s="130">
        <v>495442.17</v>
      </c>
      <c r="D24" s="130">
        <v>1081060.32</v>
      </c>
      <c r="E24" s="130">
        <v>0</v>
      </c>
      <c r="F24" s="130">
        <f t="shared" si="0"/>
        <v>-585618.15000000014</v>
      </c>
    </row>
    <row r="25" spans="1:6" x14ac:dyDescent="0.3">
      <c r="A25" s="11" t="s">
        <v>471</v>
      </c>
      <c r="B25" s="10" t="s">
        <v>465</v>
      </c>
      <c r="C25" s="138">
        <v>22273.58</v>
      </c>
      <c r="D25" s="138">
        <v>22273.58</v>
      </c>
      <c r="E25" s="138">
        <v>0</v>
      </c>
      <c r="F25" s="138">
        <f t="shared" si="0"/>
        <v>0</v>
      </c>
    </row>
    <row r="26" spans="1:6" x14ac:dyDescent="0.3">
      <c r="A26" s="11" t="s">
        <v>470</v>
      </c>
      <c r="B26" s="10" t="s">
        <v>465</v>
      </c>
      <c r="C26" s="138">
        <v>17940.900000000001</v>
      </c>
      <c r="D26" s="138">
        <v>17940.900000000001</v>
      </c>
      <c r="E26" s="138">
        <v>0</v>
      </c>
      <c r="F26" s="138">
        <f t="shared" si="0"/>
        <v>0</v>
      </c>
    </row>
    <row r="27" spans="1:6" ht="20.399999999999999" x14ac:dyDescent="0.3">
      <c r="A27" s="11" t="s">
        <v>469</v>
      </c>
      <c r="B27" s="10" t="s">
        <v>468</v>
      </c>
      <c r="C27" s="138">
        <v>445821.13</v>
      </c>
      <c r="D27" s="138">
        <v>445821.13</v>
      </c>
      <c r="E27" s="138">
        <v>0</v>
      </c>
      <c r="F27" s="138">
        <f t="shared" si="0"/>
        <v>0</v>
      </c>
    </row>
    <row r="28" spans="1:6" x14ac:dyDescent="0.3">
      <c r="A28" s="11" t="s">
        <v>467</v>
      </c>
      <c r="B28" s="10" t="s">
        <v>465</v>
      </c>
      <c r="C28" s="138">
        <v>0</v>
      </c>
      <c r="D28" s="138">
        <v>394985.93</v>
      </c>
      <c r="E28" s="138">
        <v>0</v>
      </c>
      <c r="F28" s="138">
        <f t="shared" si="0"/>
        <v>-394985.93</v>
      </c>
    </row>
    <row r="29" spans="1:6" x14ac:dyDescent="0.3">
      <c r="A29" s="11" t="s">
        <v>466</v>
      </c>
      <c r="B29" s="10" t="s">
        <v>465</v>
      </c>
      <c r="C29" s="138">
        <v>0</v>
      </c>
      <c r="D29" s="138">
        <v>2059</v>
      </c>
      <c r="E29" s="138">
        <v>0</v>
      </c>
      <c r="F29" s="138">
        <f t="shared" si="0"/>
        <v>-2059</v>
      </c>
    </row>
    <row r="30" spans="1:6" ht="20.399999999999999" x14ac:dyDescent="0.3">
      <c r="A30" s="11" t="s">
        <v>464</v>
      </c>
      <c r="B30" s="10" t="s">
        <v>463</v>
      </c>
      <c r="C30" s="138">
        <v>9406.56</v>
      </c>
      <c r="D30" s="138">
        <v>16601.93</v>
      </c>
      <c r="E30" s="138">
        <v>0</v>
      </c>
      <c r="F30" s="138">
        <f t="shared" si="0"/>
        <v>-7195.3700000000008</v>
      </c>
    </row>
    <row r="31" spans="1:6" ht="20.399999999999999" x14ac:dyDescent="0.3">
      <c r="A31" s="11" t="s">
        <v>462</v>
      </c>
      <c r="B31" s="10" t="s">
        <v>461</v>
      </c>
      <c r="C31" s="138">
        <v>0</v>
      </c>
      <c r="D31" s="138">
        <v>59000</v>
      </c>
      <c r="E31" s="138">
        <v>0</v>
      </c>
      <c r="F31" s="138">
        <f t="shared" si="0"/>
        <v>-59000</v>
      </c>
    </row>
    <row r="32" spans="1:6" ht="20.399999999999999" x14ac:dyDescent="0.3">
      <c r="A32" s="11" t="s">
        <v>460</v>
      </c>
      <c r="B32" s="10" t="s">
        <v>459</v>
      </c>
      <c r="C32" s="138">
        <v>0</v>
      </c>
      <c r="D32" s="138">
        <v>81936.55</v>
      </c>
      <c r="E32" s="138">
        <v>0</v>
      </c>
      <c r="F32" s="138">
        <f t="shared" si="0"/>
        <v>-81936.55</v>
      </c>
    </row>
    <row r="33" spans="1:6" ht="20.399999999999999" x14ac:dyDescent="0.3">
      <c r="A33" s="11" t="s">
        <v>458</v>
      </c>
      <c r="B33" s="10" t="s">
        <v>457</v>
      </c>
      <c r="C33" s="138">
        <v>0</v>
      </c>
      <c r="D33" s="138">
        <v>40441.300000000003</v>
      </c>
      <c r="E33" s="138">
        <v>0</v>
      </c>
      <c r="F33" s="138">
        <f t="shared" si="0"/>
        <v>-40441.300000000003</v>
      </c>
    </row>
    <row r="34" spans="1:6" x14ac:dyDescent="0.3">
      <c r="A34" s="143" t="s">
        <v>161</v>
      </c>
      <c r="B34" s="142" t="s">
        <v>867</v>
      </c>
      <c r="C34" s="130">
        <v>0</v>
      </c>
      <c r="D34" s="130">
        <v>758752.08</v>
      </c>
      <c r="E34" s="130">
        <v>0</v>
      </c>
      <c r="F34" s="130">
        <f t="shared" si="0"/>
        <v>-758752.08</v>
      </c>
    </row>
    <row r="35" spans="1:6" x14ac:dyDescent="0.3">
      <c r="A35" s="11" t="s">
        <v>456</v>
      </c>
      <c r="B35" s="10" t="s">
        <v>455</v>
      </c>
      <c r="C35" s="138">
        <v>0</v>
      </c>
      <c r="D35" s="138">
        <v>707752.08</v>
      </c>
      <c r="E35" s="138">
        <v>0</v>
      </c>
      <c r="F35" s="138">
        <f t="shared" si="0"/>
        <v>-707752.08</v>
      </c>
    </row>
    <row r="36" spans="1:6" x14ac:dyDescent="0.3">
      <c r="A36" s="11" t="s">
        <v>454</v>
      </c>
      <c r="B36" s="10" t="s">
        <v>453</v>
      </c>
      <c r="C36" s="138">
        <v>0</v>
      </c>
      <c r="D36" s="138">
        <v>51000</v>
      </c>
      <c r="E36" s="138">
        <v>0</v>
      </c>
      <c r="F36" s="138">
        <f t="shared" si="0"/>
        <v>-51000</v>
      </c>
    </row>
    <row r="37" spans="1:6" x14ac:dyDescent="0.3">
      <c r="A37" s="143" t="s">
        <v>866</v>
      </c>
      <c r="B37" s="142" t="s">
        <v>865</v>
      </c>
      <c r="C37" s="130">
        <v>0</v>
      </c>
      <c r="D37" s="130">
        <v>0</v>
      </c>
      <c r="E37" s="130">
        <v>0</v>
      </c>
      <c r="F37" s="130">
        <f t="shared" si="0"/>
        <v>0</v>
      </c>
    </row>
    <row r="38" spans="1:6" x14ac:dyDescent="0.3">
      <c r="A38" s="141" t="s">
        <v>160</v>
      </c>
      <c r="B38" s="140" t="s">
        <v>864</v>
      </c>
      <c r="C38" s="139">
        <v>861864.39</v>
      </c>
      <c r="D38" s="139">
        <v>5279454.3600000003</v>
      </c>
      <c r="E38" s="139">
        <v>0</v>
      </c>
      <c r="F38" s="139">
        <f t="shared" si="0"/>
        <v>-4417589.9700000007</v>
      </c>
    </row>
    <row r="39" spans="1:6" x14ac:dyDescent="0.3">
      <c r="A39" s="11" t="s">
        <v>452</v>
      </c>
      <c r="B39" s="10" t="s">
        <v>451</v>
      </c>
      <c r="C39" s="138">
        <v>861864.39</v>
      </c>
      <c r="D39" s="138">
        <v>5278669.66</v>
      </c>
      <c r="E39" s="138">
        <v>0</v>
      </c>
      <c r="F39" s="138">
        <f t="shared" si="0"/>
        <v>-4416805.2700000005</v>
      </c>
    </row>
    <row r="40" spans="1:6" x14ac:dyDescent="0.3">
      <c r="A40" s="14" t="s">
        <v>450</v>
      </c>
      <c r="B40" s="13" t="s">
        <v>449</v>
      </c>
      <c r="C40" s="137">
        <v>0</v>
      </c>
      <c r="D40" s="137">
        <v>784.7</v>
      </c>
      <c r="E40" s="137">
        <v>0</v>
      </c>
      <c r="F40" s="137">
        <f t="shared" si="0"/>
        <v>-784.7</v>
      </c>
    </row>
    <row r="41" spans="1:6" x14ac:dyDescent="0.3">
      <c r="A41" s="567" t="s">
        <v>863</v>
      </c>
      <c r="B41" s="567"/>
      <c r="C41" s="567"/>
      <c r="D41" s="567"/>
      <c r="E41" s="567"/>
      <c r="F41" s="567"/>
    </row>
    <row r="42" spans="1:6" x14ac:dyDescent="0.3">
      <c r="A42" s="568" t="s">
        <v>862</v>
      </c>
      <c r="B42" s="568"/>
      <c r="C42" s="568"/>
      <c r="D42" s="568"/>
      <c r="E42" s="568"/>
      <c r="F42" s="568"/>
    </row>
    <row r="43" spans="1:6" x14ac:dyDescent="0.3">
      <c r="A43" s="560" t="s">
        <v>861</v>
      </c>
      <c r="B43" s="560"/>
      <c r="C43" s="560"/>
      <c r="D43" s="560"/>
      <c r="E43" s="560"/>
      <c r="F43" s="560"/>
    </row>
    <row r="44" spans="1:6" x14ac:dyDescent="0.3">
      <c r="A44" s="560" t="s">
        <v>860</v>
      </c>
      <c r="B44" s="560"/>
      <c r="C44" s="560"/>
      <c r="D44" s="560"/>
      <c r="E44" s="560"/>
      <c r="F44" s="560"/>
    </row>
    <row r="45" spans="1:6" x14ac:dyDescent="0.3">
      <c r="A45" s="560" t="s">
        <v>859</v>
      </c>
      <c r="B45" s="560"/>
      <c r="C45" s="560"/>
      <c r="D45" s="560"/>
      <c r="E45" s="560"/>
      <c r="F45" s="560"/>
    </row>
  </sheetData>
  <mergeCells count="11">
    <mergeCell ref="A45:F45"/>
    <mergeCell ref="A1:E1"/>
    <mergeCell ref="A2:E2"/>
    <mergeCell ref="A3:E3"/>
    <mergeCell ref="A4:F4"/>
    <mergeCell ref="A5:F5"/>
    <mergeCell ref="A6:F6"/>
    <mergeCell ref="A41:F41"/>
    <mergeCell ref="A42:F42"/>
    <mergeCell ref="A43:F43"/>
    <mergeCell ref="A44:F44"/>
  </mergeCells>
  <printOptions horizontalCentered="1"/>
  <pageMargins left="0.78740157480314965" right="0.78740157480314965" top="0.59055118110236227" bottom="0.59055118110236227" header="0.51181102362204722" footer="0.51181102362204722"/>
  <pageSetup paperSize="9" scale="83"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6"/>
  <sheetViews>
    <sheetView showGridLines="0" zoomScaleNormal="100" zoomScaleSheetLayoutView="55" workbookViewId="0">
      <selection activeCell="A20" sqref="A20:C20"/>
    </sheetView>
  </sheetViews>
  <sheetFormatPr baseColWidth="10" defaultRowHeight="10.199999999999999" x14ac:dyDescent="0.3"/>
  <cols>
    <col min="1" max="1" width="6.21875" style="3" bestFit="1" customWidth="1"/>
    <col min="2" max="2" width="26.77734375" style="3" bestFit="1" customWidth="1"/>
    <col min="3" max="3" width="13.33203125" style="3" bestFit="1" customWidth="1"/>
    <col min="4" max="4" width="9.33203125" style="3" bestFit="1" customWidth="1"/>
    <col min="5" max="5" width="12.44140625" style="3" bestFit="1" customWidth="1"/>
    <col min="6" max="6" width="9.5546875" style="3" bestFit="1" customWidth="1"/>
    <col min="7" max="7" width="9.109375" style="3" bestFit="1" customWidth="1"/>
    <col min="8" max="16384" width="11.5546875" style="3"/>
  </cols>
  <sheetData>
    <row r="1" spans="1:7" ht="13.2" x14ac:dyDescent="0.3">
      <c r="A1" s="570" t="s">
        <v>714</v>
      </c>
      <c r="B1" s="571"/>
      <c r="C1" s="571"/>
      <c r="D1" s="571"/>
      <c r="E1" s="571"/>
      <c r="F1" s="572"/>
      <c r="G1" s="103" t="s">
        <v>713</v>
      </c>
    </row>
    <row r="2" spans="1:7" ht="13.2" x14ac:dyDescent="0.3">
      <c r="A2" s="570" t="s">
        <v>858</v>
      </c>
      <c r="B2" s="571"/>
      <c r="C2" s="571"/>
      <c r="D2" s="571"/>
      <c r="E2" s="571"/>
      <c r="F2" s="572"/>
      <c r="G2" s="103" t="s">
        <v>558</v>
      </c>
    </row>
    <row r="3" spans="1:7" ht="13.2" x14ac:dyDescent="0.3">
      <c r="A3" s="573" t="s">
        <v>857</v>
      </c>
      <c r="B3" s="574"/>
      <c r="C3" s="574"/>
      <c r="D3" s="574"/>
      <c r="E3" s="574"/>
      <c r="F3" s="575"/>
      <c r="G3" s="96"/>
    </row>
    <row r="4" spans="1:7" ht="13.2" x14ac:dyDescent="0.3">
      <c r="A4" s="565"/>
      <c r="B4" s="566"/>
      <c r="C4" s="566"/>
      <c r="D4" s="566"/>
      <c r="E4" s="566"/>
      <c r="F4" s="566"/>
      <c r="G4" s="566"/>
    </row>
    <row r="5" spans="1:7" ht="13.2" x14ac:dyDescent="0.3">
      <c r="A5" s="516" t="s">
        <v>856</v>
      </c>
      <c r="B5" s="517"/>
      <c r="C5" s="517"/>
      <c r="D5" s="517"/>
      <c r="E5" s="517"/>
      <c r="F5" s="517"/>
      <c r="G5" s="517"/>
    </row>
    <row r="6" spans="1:7" ht="13.2" x14ac:dyDescent="0.3">
      <c r="A6" s="103"/>
      <c r="B6" s="103"/>
      <c r="C6" s="569" t="s">
        <v>146</v>
      </c>
      <c r="D6" s="515"/>
      <c r="E6" s="515"/>
      <c r="F6" s="515"/>
      <c r="G6" s="103"/>
    </row>
    <row r="7" spans="1:7" x14ac:dyDescent="0.3">
      <c r="A7" s="134" t="s">
        <v>854</v>
      </c>
      <c r="B7" s="93" t="s">
        <v>794</v>
      </c>
      <c r="C7" s="93" t="s">
        <v>145</v>
      </c>
      <c r="D7" s="93" t="s">
        <v>113</v>
      </c>
      <c r="E7" s="93" t="s">
        <v>144</v>
      </c>
      <c r="F7" s="93" t="s">
        <v>143</v>
      </c>
      <c r="G7" s="93" t="s">
        <v>853</v>
      </c>
    </row>
    <row r="8" spans="1:7" x14ac:dyDescent="0.3">
      <c r="A8" s="93"/>
      <c r="B8" s="93"/>
      <c r="C8" s="93" t="s">
        <v>142</v>
      </c>
      <c r="D8" s="93"/>
      <c r="E8" s="93" t="s">
        <v>793</v>
      </c>
      <c r="F8" s="93" t="s">
        <v>776</v>
      </c>
      <c r="G8" s="93" t="s">
        <v>140</v>
      </c>
    </row>
    <row r="9" spans="1:7" x14ac:dyDescent="0.3">
      <c r="A9" s="93"/>
      <c r="B9" s="93"/>
      <c r="C9" s="93"/>
      <c r="D9" s="93"/>
      <c r="E9" s="93"/>
      <c r="F9" s="93"/>
      <c r="G9" s="93"/>
    </row>
    <row r="10" spans="1:7" x14ac:dyDescent="0.3">
      <c r="A10" s="133"/>
      <c r="B10" s="131" t="s">
        <v>852</v>
      </c>
      <c r="C10" s="130">
        <v>1000000</v>
      </c>
      <c r="D10" s="130">
        <v>0</v>
      </c>
      <c r="E10" s="130">
        <v>0</v>
      </c>
      <c r="F10" s="130">
        <f>C10-(D10+E10)</f>
        <v>1000000</v>
      </c>
      <c r="G10" s="130">
        <v>0</v>
      </c>
    </row>
    <row r="11" spans="1:7" x14ac:dyDescent="0.3">
      <c r="A11" s="129" t="s">
        <v>157</v>
      </c>
      <c r="B11" s="128" t="s">
        <v>850</v>
      </c>
      <c r="C11" s="127">
        <v>1000000</v>
      </c>
      <c r="D11" s="127">
        <v>0</v>
      </c>
      <c r="E11" s="127">
        <v>0</v>
      </c>
      <c r="F11" s="127">
        <f>C11-(D11+E11)</f>
        <v>1000000</v>
      </c>
      <c r="G11" s="127">
        <v>0</v>
      </c>
    </row>
    <row r="12" spans="1:7" x14ac:dyDescent="0.3">
      <c r="A12" s="132" t="s">
        <v>681</v>
      </c>
      <c r="B12" s="131" t="s">
        <v>851</v>
      </c>
      <c r="C12" s="130"/>
      <c r="D12" s="130"/>
      <c r="E12" s="130"/>
      <c r="F12" s="130">
        <f>C12-(D12+E12)</f>
        <v>0</v>
      </c>
      <c r="G12" s="130"/>
    </row>
    <row r="13" spans="1:7" x14ac:dyDescent="0.3">
      <c r="A13" s="135" t="s">
        <v>681</v>
      </c>
    </row>
    <row r="14" spans="1:7" ht="13.2" x14ac:dyDescent="0.3">
      <c r="A14" s="516" t="s">
        <v>855</v>
      </c>
      <c r="B14" s="517"/>
      <c r="C14" s="517"/>
      <c r="D14" s="517"/>
      <c r="E14" s="517"/>
      <c r="F14" s="517"/>
      <c r="G14" s="517"/>
    </row>
    <row r="15" spans="1:7" ht="13.2" x14ac:dyDescent="0.3">
      <c r="A15" s="103"/>
      <c r="B15" s="103"/>
      <c r="C15" s="569" t="s">
        <v>146</v>
      </c>
      <c r="D15" s="515"/>
      <c r="E15" s="515"/>
      <c r="F15" s="515"/>
      <c r="G15" s="103"/>
    </row>
    <row r="16" spans="1:7" x14ac:dyDescent="0.3">
      <c r="A16" s="134" t="s">
        <v>854</v>
      </c>
      <c r="B16" s="93" t="s">
        <v>794</v>
      </c>
      <c r="C16" s="93" t="s">
        <v>145</v>
      </c>
      <c r="D16" s="93" t="s">
        <v>113</v>
      </c>
      <c r="E16" s="93" t="s">
        <v>144</v>
      </c>
      <c r="F16" s="93" t="s">
        <v>143</v>
      </c>
      <c r="G16" s="93" t="s">
        <v>853</v>
      </c>
    </row>
    <row r="17" spans="1:7" x14ac:dyDescent="0.3">
      <c r="A17" s="93"/>
      <c r="B17" s="93"/>
      <c r="C17" s="93" t="s">
        <v>142</v>
      </c>
      <c r="D17" s="93"/>
      <c r="E17" s="93" t="s">
        <v>793</v>
      </c>
      <c r="F17" s="93" t="s">
        <v>776</v>
      </c>
      <c r="G17" s="93" t="s">
        <v>140</v>
      </c>
    </row>
    <row r="18" spans="1:7" x14ac:dyDescent="0.3">
      <c r="A18" s="93"/>
      <c r="B18" s="93"/>
      <c r="C18" s="93"/>
      <c r="D18" s="93"/>
      <c r="E18" s="93"/>
      <c r="F18" s="93"/>
      <c r="G18" s="93"/>
    </row>
    <row r="19" spans="1:7" x14ac:dyDescent="0.3">
      <c r="A19" s="133"/>
      <c r="B19" s="131" t="s">
        <v>852</v>
      </c>
      <c r="C19" s="130"/>
      <c r="D19" s="130"/>
      <c r="E19" s="130"/>
      <c r="F19" s="130">
        <f t="shared" ref="F19:F23" si="0">C19-(D19+E19)</f>
        <v>0</v>
      </c>
      <c r="G19" s="130"/>
    </row>
    <row r="20" spans="1:7" x14ac:dyDescent="0.3">
      <c r="A20" s="132" t="s">
        <v>681</v>
      </c>
      <c r="B20" s="131" t="s">
        <v>851</v>
      </c>
      <c r="C20" s="130">
        <f>SUM(C21:C23)</f>
        <v>2500000</v>
      </c>
      <c r="D20" s="130">
        <f t="shared" ref="D20:G20" si="1">SUM(D21:D23)</f>
        <v>1437500</v>
      </c>
      <c r="E20" s="130">
        <f t="shared" si="1"/>
        <v>0</v>
      </c>
      <c r="F20" s="130">
        <f t="shared" si="1"/>
        <v>1062500</v>
      </c>
      <c r="G20" s="130">
        <f t="shared" si="1"/>
        <v>1437500</v>
      </c>
    </row>
    <row r="21" spans="1:7" x14ac:dyDescent="0.3">
      <c r="A21" s="129" t="s">
        <v>448</v>
      </c>
      <c r="B21" s="128" t="s">
        <v>850</v>
      </c>
      <c r="C21" s="127">
        <v>500000</v>
      </c>
      <c r="D21" s="127">
        <v>0</v>
      </c>
      <c r="E21" s="127">
        <v>0</v>
      </c>
      <c r="F21" s="127">
        <f t="shared" si="0"/>
        <v>500000</v>
      </c>
      <c r="G21" s="127">
        <v>0</v>
      </c>
    </row>
    <row r="22" spans="1:7" x14ac:dyDescent="0.3">
      <c r="A22" s="129" t="s">
        <v>447</v>
      </c>
      <c r="B22" s="128" t="s">
        <v>849</v>
      </c>
      <c r="C22" s="127">
        <v>2000000</v>
      </c>
      <c r="D22" s="127">
        <v>0</v>
      </c>
      <c r="E22" s="127">
        <v>0</v>
      </c>
      <c r="F22" s="127">
        <f t="shared" si="0"/>
        <v>2000000</v>
      </c>
      <c r="G22" s="127">
        <v>0</v>
      </c>
    </row>
    <row r="23" spans="1:7" x14ac:dyDescent="0.3">
      <c r="A23" s="129" t="s">
        <v>446</v>
      </c>
      <c r="B23" s="128" t="s">
        <v>848</v>
      </c>
      <c r="C23" s="127">
        <v>0</v>
      </c>
      <c r="D23" s="127">
        <v>1437500</v>
      </c>
      <c r="E23" s="127">
        <v>0</v>
      </c>
      <c r="F23" s="127">
        <f t="shared" si="0"/>
        <v>-1437500</v>
      </c>
      <c r="G23" s="127">
        <v>1437500</v>
      </c>
    </row>
    <row r="25" spans="1:7" ht="18" customHeight="1" x14ac:dyDescent="0.3">
      <c r="A25" s="568" t="s">
        <v>847</v>
      </c>
      <c r="B25" s="568"/>
      <c r="C25" s="568"/>
      <c r="D25" s="568"/>
      <c r="E25" s="568"/>
      <c r="F25" s="568"/>
      <c r="G25" s="568"/>
    </row>
    <row r="26" spans="1:7" ht="10.050000000000001" customHeight="1" x14ac:dyDescent="0.3">
      <c r="A26" s="4" t="s">
        <v>846</v>
      </c>
    </row>
  </sheetData>
  <mergeCells count="9">
    <mergeCell ref="A14:G14"/>
    <mergeCell ref="C15:F15"/>
    <mergeCell ref="A25:G25"/>
    <mergeCell ref="A1:F1"/>
    <mergeCell ref="A2:F2"/>
    <mergeCell ref="A3:F3"/>
    <mergeCell ref="A4:G4"/>
    <mergeCell ref="A5:G5"/>
    <mergeCell ref="C6:F6"/>
  </mergeCells>
  <printOptions horizontalCentered="1"/>
  <pageMargins left="0.78740157480314965" right="0.78740157480314965" top="0.59055118110236227" bottom="0.59055118110236227" header="0.51181102362204722" footer="0.51181102362204722"/>
  <pageSetup paperSize="9" orientation="landscape" r:id="rId1"/>
  <headerFooter alignWithMargins="0"/>
  <rowBreaks count="1" manualBreakCount="1">
    <brk id="12"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57"/>
  <sheetViews>
    <sheetView showGridLines="0" zoomScaleNormal="100" zoomScaleSheetLayoutView="55" workbookViewId="0">
      <selection activeCell="C12" sqref="C12"/>
    </sheetView>
  </sheetViews>
  <sheetFormatPr baseColWidth="10" defaultRowHeight="10.199999999999999" x14ac:dyDescent="0.3"/>
  <cols>
    <col min="1" max="1" width="5.77734375" style="15" customWidth="1"/>
    <col min="2" max="2" width="45.77734375" style="43" customWidth="1"/>
    <col min="3" max="6" width="15.77734375" style="15" customWidth="1"/>
    <col min="7" max="16384" width="11.5546875" style="15"/>
  </cols>
  <sheetData>
    <row r="1" spans="1:6" ht="13.2" x14ac:dyDescent="0.3">
      <c r="A1" s="576" t="s">
        <v>714</v>
      </c>
      <c r="B1" s="577"/>
      <c r="C1" s="577"/>
      <c r="D1" s="577"/>
      <c r="E1" s="577"/>
      <c r="F1" s="120" t="s">
        <v>713</v>
      </c>
    </row>
    <row r="2" spans="1:6" ht="13.2" x14ac:dyDescent="0.3">
      <c r="A2" s="576" t="s">
        <v>845</v>
      </c>
      <c r="B2" s="577"/>
      <c r="C2" s="577"/>
      <c r="D2" s="577"/>
      <c r="E2" s="577"/>
      <c r="F2" s="120" t="s">
        <v>821</v>
      </c>
    </row>
    <row r="3" spans="1:6" ht="13.2" x14ac:dyDescent="0.3">
      <c r="A3" s="578" t="s">
        <v>844</v>
      </c>
      <c r="B3" s="579"/>
      <c r="C3" s="579"/>
      <c r="D3" s="579"/>
      <c r="E3" s="579"/>
      <c r="F3" s="579"/>
    </row>
    <row r="4" spans="1:6" x14ac:dyDescent="0.3">
      <c r="A4" s="119"/>
      <c r="B4" s="119"/>
      <c r="C4" s="119"/>
      <c r="D4" s="119"/>
      <c r="E4" s="119"/>
      <c r="F4" s="119"/>
    </row>
    <row r="5" spans="1:6" x14ac:dyDescent="0.3">
      <c r="A5" s="12" t="s">
        <v>795</v>
      </c>
      <c r="B5" s="5" t="s">
        <v>794</v>
      </c>
      <c r="C5" s="5" t="s">
        <v>145</v>
      </c>
      <c r="D5" s="5" t="s">
        <v>113</v>
      </c>
      <c r="E5" s="5" t="s">
        <v>144</v>
      </c>
      <c r="F5" s="5" t="s">
        <v>707</v>
      </c>
    </row>
    <row r="6" spans="1:6" x14ac:dyDescent="0.3">
      <c r="A6" s="107"/>
      <c r="B6" s="107"/>
      <c r="C6" s="107" t="s">
        <v>142</v>
      </c>
      <c r="D6" s="107"/>
      <c r="E6" s="107" t="s">
        <v>793</v>
      </c>
      <c r="F6" s="107" t="s">
        <v>792</v>
      </c>
    </row>
    <row r="7" spans="1:6" ht="13.2" x14ac:dyDescent="0.3">
      <c r="A7" s="587" t="s">
        <v>843</v>
      </c>
      <c r="B7" s="588"/>
      <c r="C7" s="16">
        <v>531276371.70999998</v>
      </c>
      <c r="D7" s="16">
        <v>525012684.99000001</v>
      </c>
      <c r="E7" s="16">
        <v>0</v>
      </c>
      <c r="F7" s="16">
        <v>6263686.7199999997</v>
      </c>
    </row>
    <row r="8" spans="1:6" ht="13.2" x14ac:dyDescent="0.3">
      <c r="A8" s="589" t="s">
        <v>842</v>
      </c>
      <c r="B8" s="440"/>
      <c r="C8" s="46">
        <v>530276371.70999998</v>
      </c>
      <c r="D8" s="46">
        <v>525012684.99000001</v>
      </c>
      <c r="E8" s="46">
        <v>0</v>
      </c>
      <c r="F8" s="46">
        <v>5263686.72</v>
      </c>
    </row>
    <row r="9" spans="1:6" x14ac:dyDescent="0.3">
      <c r="A9" s="126" t="s">
        <v>841</v>
      </c>
      <c r="B9" s="125" t="s">
        <v>840</v>
      </c>
      <c r="C9" s="46">
        <v>117875120</v>
      </c>
      <c r="D9" s="46">
        <v>115266183.98</v>
      </c>
      <c r="E9" s="46">
        <v>0</v>
      </c>
      <c r="F9" s="46">
        <v>2608936.02</v>
      </c>
    </row>
    <row r="10" spans="1:6" x14ac:dyDescent="0.3">
      <c r="A10" s="65" t="s">
        <v>138</v>
      </c>
      <c r="B10" s="64" t="s">
        <v>137</v>
      </c>
      <c r="C10" s="118">
        <v>14685607</v>
      </c>
      <c r="D10" s="118">
        <v>14685606.060000001</v>
      </c>
      <c r="E10" s="118">
        <v>0</v>
      </c>
      <c r="F10" s="118">
        <v>0.94</v>
      </c>
    </row>
    <row r="11" spans="1:6" x14ac:dyDescent="0.3">
      <c r="A11" s="65" t="s">
        <v>136</v>
      </c>
      <c r="B11" s="64" t="s">
        <v>135</v>
      </c>
      <c r="C11" s="118">
        <v>5800000</v>
      </c>
      <c r="D11" s="118">
        <v>5775503.0599999996</v>
      </c>
      <c r="E11" s="118">
        <v>0</v>
      </c>
      <c r="F11" s="118">
        <v>24496.94</v>
      </c>
    </row>
    <row r="12" spans="1:6" ht="20.399999999999999" x14ac:dyDescent="0.3">
      <c r="A12" s="65" t="s">
        <v>134</v>
      </c>
      <c r="B12" s="64" t="s">
        <v>133</v>
      </c>
      <c r="C12" s="118">
        <v>96500000</v>
      </c>
      <c r="D12" s="118">
        <v>94805074.859999999</v>
      </c>
      <c r="E12" s="118">
        <v>0</v>
      </c>
      <c r="F12" s="118">
        <v>1694925.14</v>
      </c>
    </row>
    <row r="13" spans="1:6" ht="20.399999999999999" x14ac:dyDescent="0.3">
      <c r="A13" s="65" t="s">
        <v>132</v>
      </c>
      <c r="B13" s="64" t="s">
        <v>131</v>
      </c>
      <c r="C13" s="118">
        <v>889513</v>
      </c>
      <c r="D13" s="118">
        <v>0</v>
      </c>
      <c r="E13" s="118">
        <v>0</v>
      </c>
      <c r="F13" s="118">
        <v>889513</v>
      </c>
    </row>
    <row r="14" spans="1:6" ht="13.2" x14ac:dyDescent="0.3">
      <c r="A14" s="587" t="s">
        <v>839</v>
      </c>
      <c r="B14" s="588"/>
      <c r="C14" s="16">
        <v>49052850</v>
      </c>
      <c r="D14" s="16">
        <v>46702782.009999998</v>
      </c>
      <c r="E14" s="16">
        <v>0</v>
      </c>
      <c r="F14" s="16">
        <v>2350067.9900000002</v>
      </c>
    </row>
    <row r="15" spans="1:6" x14ac:dyDescent="0.3">
      <c r="A15" s="126" t="s">
        <v>838</v>
      </c>
      <c r="B15" s="125" t="s">
        <v>837</v>
      </c>
      <c r="C15" s="46">
        <v>0</v>
      </c>
      <c r="D15" s="46">
        <v>0</v>
      </c>
      <c r="E15" s="46">
        <v>0</v>
      </c>
      <c r="F15" s="46">
        <v>0</v>
      </c>
    </row>
    <row r="16" spans="1:6" ht="20.399999999999999" x14ac:dyDescent="0.3">
      <c r="A16" s="126" t="s">
        <v>159</v>
      </c>
      <c r="B16" s="125" t="s">
        <v>836</v>
      </c>
      <c r="C16" s="46">
        <v>13373000</v>
      </c>
      <c r="D16" s="46">
        <v>12562950</v>
      </c>
      <c r="E16" s="46">
        <v>0</v>
      </c>
      <c r="F16" s="46">
        <v>810050</v>
      </c>
    </row>
    <row r="17" spans="1:6" x14ac:dyDescent="0.3">
      <c r="A17" s="65" t="s">
        <v>664</v>
      </c>
      <c r="B17" s="64" t="s">
        <v>663</v>
      </c>
      <c r="C17" s="118">
        <v>770000</v>
      </c>
      <c r="D17" s="118">
        <v>0</v>
      </c>
      <c r="E17" s="118">
        <v>0</v>
      </c>
      <c r="F17" s="118">
        <v>770000</v>
      </c>
    </row>
    <row r="18" spans="1:6" x14ac:dyDescent="0.3">
      <c r="A18" s="65" t="s">
        <v>664</v>
      </c>
      <c r="B18" s="64" t="s">
        <v>663</v>
      </c>
      <c r="C18" s="118">
        <v>3000</v>
      </c>
      <c r="D18" s="118">
        <v>3000</v>
      </c>
      <c r="E18" s="118">
        <v>0</v>
      </c>
      <c r="F18" s="118">
        <v>0</v>
      </c>
    </row>
    <row r="19" spans="1:6" x14ac:dyDescent="0.3">
      <c r="A19" s="65" t="s">
        <v>664</v>
      </c>
      <c r="B19" s="64" t="s">
        <v>663</v>
      </c>
      <c r="C19" s="118">
        <v>12600000</v>
      </c>
      <c r="D19" s="118">
        <v>12559950</v>
      </c>
      <c r="E19" s="118">
        <v>0</v>
      </c>
      <c r="F19" s="118">
        <v>40050</v>
      </c>
    </row>
    <row r="20" spans="1:6" x14ac:dyDescent="0.3">
      <c r="A20" s="65" t="s">
        <v>835</v>
      </c>
      <c r="B20" s="64" t="s">
        <v>834</v>
      </c>
      <c r="C20" s="118">
        <v>0</v>
      </c>
      <c r="D20" s="118">
        <v>0</v>
      </c>
      <c r="E20" s="118">
        <v>0</v>
      </c>
      <c r="F20" s="118">
        <v>0</v>
      </c>
    </row>
    <row r="21" spans="1:6" x14ac:dyDescent="0.3">
      <c r="A21" s="124" t="s">
        <v>158</v>
      </c>
      <c r="B21" s="108" t="s">
        <v>833</v>
      </c>
      <c r="C21" s="16">
        <v>35679850</v>
      </c>
      <c r="D21" s="16">
        <v>34139832.009999998</v>
      </c>
      <c r="E21" s="16">
        <v>0</v>
      </c>
      <c r="F21" s="16">
        <v>1540017.99</v>
      </c>
    </row>
    <row r="22" spans="1:6" x14ac:dyDescent="0.3">
      <c r="A22" s="65" t="s">
        <v>110</v>
      </c>
      <c r="B22" s="64" t="s">
        <v>812</v>
      </c>
      <c r="C22" s="118">
        <v>100000</v>
      </c>
      <c r="D22" s="118">
        <v>46750</v>
      </c>
      <c r="E22" s="118">
        <v>0</v>
      </c>
      <c r="F22" s="118">
        <v>53250</v>
      </c>
    </row>
    <row r="23" spans="1:6" x14ac:dyDescent="0.3">
      <c r="A23" s="65" t="s">
        <v>109</v>
      </c>
      <c r="B23" s="64" t="s">
        <v>811</v>
      </c>
      <c r="C23" s="118">
        <v>2800000</v>
      </c>
      <c r="D23" s="118">
        <v>2548977.2400000002</v>
      </c>
      <c r="E23" s="118">
        <v>0</v>
      </c>
      <c r="F23" s="118">
        <v>251022.76</v>
      </c>
    </row>
    <row r="24" spans="1:6" x14ac:dyDescent="0.3">
      <c r="A24" s="65" t="s">
        <v>109</v>
      </c>
      <c r="B24" s="64" t="s">
        <v>811</v>
      </c>
      <c r="C24" s="118">
        <v>20000000</v>
      </c>
      <c r="D24" s="118">
        <v>20000000</v>
      </c>
      <c r="E24" s="118">
        <v>0</v>
      </c>
      <c r="F24" s="118">
        <v>0</v>
      </c>
    </row>
    <row r="25" spans="1:6" ht="20.399999999999999" x14ac:dyDescent="0.3">
      <c r="A25" s="65" t="s">
        <v>659</v>
      </c>
      <c r="B25" s="64" t="s">
        <v>832</v>
      </c>
      <c r="C25" s="118">
        <v>1215598.1100000001</v>
      </c>
      <c r="D25" s="118">
        <v>0</v>
      </c>
      <c r="E25" s="118">
        <v>0</v>
      </c>
      <c r="F25" s="118">
        <v>1215598.1100000001</v>
      </c>
    </row>
    <row r="26" spans="1:6" ht="20.399999999999999" x14ac:dyDescent="0.3">
      <c r="A26" s="65" t="s">
        <v>659</v>
      </c>
      <c r="B26" s="64" t="s">
        <v>832</v>
      </c>
      <c r="C26" s="118">
        <v>1.89</v>
      </c>
      <c r="D26" s="118">
        <v>0</v>
      </c>
      <c r="E26" s="118">
        <v>0</v>
      </c>
      <c r="F26" s="118">
        <v>1.89</v>
      </c>
    </row>
    <row r="27" spans="1:6" ht="20.399999999999999" x14ac:dyDescent="0.3">
      <c r="A27" s="65" t="s">
        <v>659</v>
      </c>
      <c r="B27" s="64" t="s">
        <v>832</v>
      </c>
      <c r="C27" s="118">
        <v>64250</v>
      </c>
      <c r="D27" s="118">
        <v>44104.77</v>
      </c>
      <c r="E27" s="118">
        <v>0</v>
      </c>
      <c r="F27" s="118">
        <v>20145.23</v>
      </c>
    </row>
    <row r="28" spans="1:6" ht="20.399999999999999" x14ac:dyDescent="0.3">
      <c r="A28" s="65" t="s">
        <v>106</v>
      </c>
      <c r="B28" s="64" t="s">
        <v>809</v>
      </c>
      <c r="C28" s="118">
        <v>7000000</v>
      </c>
      <c r="D28" s="118">
        <v>7000000</v>
      </c>
      <c r="E28" s="118">
        <v>0</v>
      </c>
      <c r="F28" s="118">
        <v>0</v>
      </c>
    </row>
    <row r="29" spans="1:6" ht="20.399999999999999" x14ac:dyDescent="0.3">
      <c r="A29" s="65" t="s">
        <v>106</v>
      </c>
      <c r="B29" s="64" t="s">
        <v>809</v>
      </c>
      <c r="C29" s="118">
        <v>4500000</v>
      </c>
      <c r="D29" s="118">
        <v>4500000</v>
      </c>
      <c r="E29" s="118">
        <v>0</v>
      </c>
      <c r="F29" s="118">
        <v>0</v>
      </c>
    </row>
    <row r="30" spans="1:6" x14ac:dyDescent="0.3">
      <c r="A30" s="124" t="s">
        <v>831</v>
      </c>
      <c r="B30" s="108" t="s">
        <v>830</v>
      </c>
      <c r="C30" s="16">
        <v>0</v>
      </c>
      <c r="D30" s="123">
        <v>0</v>
      </c>
      <c r="E30" s="123">
        <v>0</v>
      </c>
      <c r="F30" s="123">
        <v>0</v>
      </c>
    </row>
    <row r="31" spans="1:6" ht="13.2" x14ac:dyDescent="0.3">
      <c r="A31" s="585" t="s">
        <v>829</v>
      </c>
      <c r="B31" s="586"/>
      <c r="C31" s="116">
        <v>364348401.70999998</v>
      </c>
      <c r="D31" s="116">
        <v>363043719</v>
      </c>
      <c r="E31" s="117">
        <v>0</v>
      </c>
      <c r="F31" s="116">
        <v>1304682.71</v>
      </c>
    </row>
    <row r="32" spans="1:6" ht="13.2" x14ac:dyDescent="0.3">
      <c r="A32" s="585" t="s">
        <v>828</v>
      </c>
      <c r="B32" s="586"/>
      <c r="C32" s="116">
        <v>363348401.70999998</v>
      </c>
      <c r="D32" s="116">
        <v>363043719</v>
      </c>
      <c r="E32" s="117">
        <v>0</v>
      </c>
      <c r="F32" s="116">
        <v>304682.71000000002</v>
      </c>
    </row>
    <row r="33" spans="1:6" ht="20.399999999999999" x14ac:dyDescent="0.3">
      <c r="A33" s="59" t="s">
        <v>130</v>
      </c>
      <c r="B33" s="58" t="s">
        <v>129</v>
      </c>
      <c r="C33" s="114">
        <v>977000</v>
      </c>
      <c r="D33" s="114">
        <v>975553.05</v>
      </c>
      <c r="E33" s="115">
        <v>0</v>
      </c>
      <c r="F33" s="114">
        <v>1446.95</v>
      </c>
    </row>
    <row r="34" spans="1:6" ht="20.399999999999999" x14ac:dyDescent="0.3">
      <c r="A34" s="59" t="s">
        <v>128</v>
      </c>
      <c r="B34" s="58" t="s">
        <v>127</v>
      </c>
      <c r="C34" s="114">
        <v>2800</v>
      </c>
      <c r="D34" s="114">
        <v>2704</v>
      </c>
      <c r="E34" s="115">
        <v>0</v>
      </c>
      <c r="F34" s="114">
        <v>96</v>
      </c>
    </row>
    <row r="35" spans="1:6" ht="20.399999999999999" x14ac:dyDescent="0.3">
      <c r="A35" s="59" t="s">
        <v>126</v>
      </c>
      <c r="B35" s="58" t="s">
        <v>125</v>
      </c>
      <c r="C35" s="114">
        <v>2694000</v>
      </c>
      <c r="D35" s="114">
        <v>2693079.5</v>
      </c>
      <c r="E35" s="115">
        <v>0</v>
      </c>
      <c r="F35" s="114">
        <v>920.5</v>
      </c>
    </row>
    <row r="36" spans="1:6" ht="20.399999999999999" x14ac:dyDescent="0.3">
      <c r="A36" s="59" t="s">
        <v>124</v>
      </c>
      <c r="B36" s="58" t="s">
        <v>123</v>
      </c>
      <c r="C36" s="114">
        <v>337000</v>
      </c>
      <c r="D36" s="114">
        <v>336947.42</v>
      </c>
      <c r="E36" s="115">
        <v>0</v>
      </c>
      <c r="F36" s="114">
        <v>52.58</v>
      </c>
    </row>
    <row r="37" spans="1:6" ht="20.399999999999999" x14ac:dyDescent="0.3">
      <c r="A37" s="59" t="s">
        <v>122</v>
      </c>
      <c r="B37" s="58" t="s">
        <v>121</v>
      </c>
      <c r="C37" s="114">
        <v>1224000</v>
      </c>
      <c r="D37" s="114">
        <v>1223914.69</v>
      </c>
      <c r="E37" s="115">
        <v>0</v>
      </c>
      <c r="F37" s="114">
        <v>85.31</v>
      </c>
    </row>
    <row r="38" spans="1:6" ht="20.399999999999999" x14ac:dyDescent="0.3">
      <c r="A38" s="59" t="s">
        <v>120</v>
      </c>
      <c r="B38" s="58" t="s">
        <v>119</v>
      </c>
      <c r="C38" s="114">
        <v>25000</v>
      </c>
      <c r="D38" s="114">
        <v>10855.35</v>
      </c>
      <c r="E38" s="115">
        <v>0</v>
      </c>
      <c r="F38" s="114">
        <v>14144.65</v>
      </c>
    </row>
    <row r="39" spans="1:6" ht="20.399999999999999" x14ac:dyDescent="0.3">
      <c r="A39" s="59" t="s">
        <v>118</v>
      </c>
      <c r="B39" s="58" t="s">
        <v>117</v>
      </c>
      <c r="C39" s="114">
        <v>31505375</v>
      </c>
      <c r="D39" s="114">
        <v>31505375</v>
      </c>
      <c r="E39" s="115">
        <v>0</v>
      </c>
      <c r="F39" s="114">
        <v>0</v>
      </c>
    </row>
    <row r="40" spans="1:6" ht="20.399999999999999" x14ac:dyDescent="0.3">
      <c r="A40" s="59" t="s">
        <v>651</v>
      </c>
      <c r="B40" s="58" t="s">
        <v>650</v>
      </c>
      <c r="C40" s="114">
        <v>2583226.71</v>
      </c>
      <c r="D40" s="114">
        <v>2583226.71</v>
      </c>
      <c r="E40" s="115">
        <v>0</v>
      </c>
      <c r="F40" s="114">
        <v>0</v>
      </c>
    </row>
    <row r="41" spans="1:6" ht="20.399999999999999" x14ac:dyDescent="0.3">
      <c r="A41" s="59" t="s">
        <v>662</v>
      </c>
      <c r="B41" s="58" t="s">
        <v>661</v>
      </c>
      <c r="C41" s="114">
        <v>324000000</v>
      </c>
      <c r="D41" s="114">
        <v>323712063.27999997</v>
      </c>
      <c r="E41" s="115">
        <v>0</v>
      </c>
      <c r="F41" s="114">
        <v>287936.71999999997</v>
      </c>
    </row>
    <row r="42" spans="1:6" ht="13.2" x14ac:dyDescent="0.3">
      <c r="A42" s="583" t="s">
        <v>827</v>
      </c>
      <c r="B42" s="584"/>
      <c r="C42" s="50">
        <v>1000000</v>
      </c>
      <c r="D42" s="50">
        <v>0</v>
      </c>
      <c r="E42" s="111">
        <v>0</v>
      </c>
      <c r="F42" s="50">
        <v>1000000</v>
      </c>
    </row>
    <row r="43" spans="1:6" x14ac:dyDescent="0.3">
      <c r="A43" s="31"/>
      <c r="B43" s="121" t="s">
        <v>826</v>
      </c>
      <c r="C43" s="116">
        <v>1000000</v>
      </c>
      <c r="D43" s="116">
        <v>0</v>
      </c>
      <c r="E43" s="117">
        <v>0</v>
      </c>
      <c r="F43" s="116">
        <v>1000000</v>
      </c>
    </row>
    <row r="44" spans="1:6" ht="20.399999999999999" x14ac:dyDescent="0.3">
      <c r="A44" s="59" t="s">
        <v>107</v>
      </c>
      <c r="B44" s="58" t="s">
        <v>810</v>
      </c>
      <c r="C44" s="114">
        <v>0</v>
      </c>
      <c r="D44" s="114">
        <v>0</v>
      </c>
      <c r="E44" s="115">
        <v>0</v>
      </c>
      <c r="F44" s="114">
        <v>0</v>
      </c>
    </row>
    <row r="45" spans="1:6" ht="20.399999999999999" x14ac:dyDescent="0.3">
      <c r="A45" s="59" t="s">
        <v>86</v>
      </c>
      <c r="B45" s="58" t="s">
        <v>85</v>
      </c>
      <c r="C45" s="114">
        <v>1000000</v>
      </c>
      <c r="D45" s="114">
        <v>0</v>
      </c>
      <c r="E45" s="115">
        <v>0</v>
      </c>
      <c r="F45" s="114">
        <v>1000000</v>
      </c>
    </row>
    <row r="46" spans="1:6" x14ac:dyDescent="0.3">
      <c r="A46" s="122"/>
      <c r="B46" s="112" t="s">
        <v>825</v>
      </c>
      <c r="C46" s="50">
        <v>0</v>
      </c>
      <c r="D46" s="50">
        <v>0</v>
      </c>
      <c r="E46" s="111">
        <v>0</v>
      </c>
      <c r="F46" s="50">
        <v>0</v>
      </c>
    </row>
    <row r="47" spans="1:6" x14ac:dyDescent="0.3">
      <c r="A47" s="31"/>
      <c r="B47" s="121" t="s">
        <v>824</v>
      </c>
      <c r="C47" s="116">
        <v>0</v>
      </c>
      <c r="D47" s="116">
        <v>0</v>
      </c>
      <c r="E47" s="117">
        <v>0</v>
      </c>
      <c r="F47" s="116">
        <v>0</v>
      </c>
    </row>
    <row r="49" spans="1:6" x14ac:dyDescent="0.3">
      <c r="A49" s="580" t="s">
        <v>801</v>
      </c>
      <c r="B49" s="428"/>
      <c r="C49" s="428"/>
      <c r="D49" s="428"/>
      <c r="E49" s="428"/>
      <c r="F49" s="428"/>
    </row>
    <row r="50" spans="1:6" x14ac:dyDescent="0.3">
      <c r="C50" s="119"/>
      <c r="D50" s="119"/>
      <c r="E50" s="119"/>
    </row>
    <row r="51" spans="1:6" ht="13.2" x14ac:dyDescent="0.3">
      <c r="A51" s="578" t="s">
        <v>823</v>
      </c>
      <c r="B51" s="579"/>
      <c r="C51" s="579"/>
      <c r="D51" s="579"/>
      <c r="E51" s="579"/>
      <c r="F51" s="579"/>
    </row>
    <row r="53" spans="1:6" x14ac:dyDescent="0.3">
      <c r="A53" s="12" t="s">
        <v>795</v>
      </c>
      <c r="B53" s="5" t="s">
        <v>794</v>
      </c>
      <c r="C53" s="5" t="s">
        <v>145</v>
      </c>
      <c r="D53" s="5" t="s">
        <v>113</v>
      </c>
      <c r="E53" s="5" t="s">
        <v>144</v>
      </c>
      <c r="F53" s="5" t="s">
        <v>707</v>
      </c>
    </row>
    <row r="54" spans="1:6" x14ac:dyDescent="0.3">
      <c r="A54" s="107"/>
      <c r="B54" s="107"/>
      <c r="C54" s="107" t="s">
        <v>142</v>
      </c>
      <c r="D54" s="107"/>
      <c r="E54" s="107" t="s">
        <v>793</v>
      </c>
      <c r="F54" s="107" t="s">
        <v>792</v>
      </c>
    </row>
    <row r="55" spans="1:6" ht="20.399999999999999" x14ac:dyDescent="0.3">
      <c r="A55" s="106" t="s">
        <v>649</v>
      </c>
      <c r="B55" s="105" t="s">
        <v>648</v>
      </c>
      <c r="C55" s="33">
        <v>508000000</v>
      </c>
      <c r="D55" s="33">
        <v>122000000</v>
      </c>
      <c r="E55" s="33">
        <v>0</v>
      </c>
      <c r="F55" s="33">
        <v>386000000</v>
      </c>
    </row>
    <row r="56" spans="1:6" x14ac:dyDescent="0.3">
      <c r="A56" s="106" t="s">
        <v>656</v>
      </c>
      <c r="B56" s="105" t="s">
        <v>655</v>
      </c>
      <c r="C56" s="33">
        <v>100000000</v>
      </c>
      <c r="D56" s="33">
        <v>43693762.079999998</v>
      </c>
      <c r="E56" s="33">
        <v>0</v>
      </c>
      <c r="F56" s="33">
        <v>56306237.920000002</v>
      </c>
    </row>
    <row r="57" spans="1:6" ht="13.2" x14ac:dyDescent="0.3">
      <c r="A57" s="581" t="s">
        <v>789</v>
      </c>
      <c r="B57" s="582"/>
      <c r="C57" s="33">
        <f>C56+C55</f>
        <v>608000000</v>
      </c>
      <c r="D57" s="33">
        <f>D56+D55</f>
        <v>165693762.07999998</v>
      </c>
      <c r="E57" s="33">
        <f>E56+E55</f>
        <v>0</v>
      </c>
      <c r="F57" s="33">
        <f>F56+F55</f>
        <v>442306237.92000002</v>
      </c>
    </row>
  </sheetData>
  <mergeCells count="12">
    <mergeCell ref="A1:E1"/>
    <mergeCell ref="A3:F3"/>
    <mergeCell ref="A49:F49"/>
    <mergeCell ref="A51:F51"/>
    <mergeCell ref="A57:B57"/>
    <mergeCell ref="A2:E2"/>
    <mergeCell ref="A42:B42"/>
    <mergeCell ref="A32:B32"/>
    <mergeCell ref="A31:B31"/>
    <mergeCell ref="A14:B14"/>
    <mergeCell ref="A8:B8"/>
    <mergeCell ref="A7:B7"/>
  </mergeCells>
  <printOptions horizontalCentered="1"/>
  <pageMargins left="0.78740157480314965" right="0.78740157480314965" top="0.59055118110236227" bottom="0.59055118110236227" header="0.51181102362204722" footer="0.51181102362204722"/>
  <pageSetup paperSize="9" fitToHeight="2"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97"/>
  <sheetViews>
    <sheetView showGridLines="0" zoomScaleNormal="100" zoomScaleSheetLayoutView="55" workbookViewId="0">
      <selection activeCell="D7" sqref="D7"/>
    </sheetView>
  </sheetViews>
  <sheetFormatPr baseColWidth="10" defaultRowHeight="10.199999999999999" x14ac:dyDescent="0.3"/>
  <cols>
    <col min="1" max="1" width="5.77734375" style="15" customWidth="1"/>
    <col min="2" max="2" width="45.77734375" style="43" customWidth="1"/>
    <col min="3" max="6" width="12.77734375" style="15" customWidth="1"/>
    <col min="7" max="16384" width="11.5546875" style="15"/>
  </cols>
  <sheetData>
    <row r="1" spans="1:6" ht="13.2" x14ac:dyDescent="0.3">
      <c r="A1" s="576" t="s">
        <v>714</v>
      </c>
      <c r="B1" s="577"/>
      <c r="C1" s="577"/>
      <c r="D1" s="577"/>
      <c r="E1" s="577"/>
      <c r="F1" s="120" t="s">
        <v>713</v>
      </c>
    </row>
    <row r="2" spans="1:6" ht="13.2" x14ac:dyDescent="0.3">
      <c r="A2" s="576" t="s">
        <v>822</v>
      </c>
      <c r="B2" s="577"/>
      <c r="C2" s="577"/>
      <c r="D2" s="577"/>
      <c r="E2" s="577"/>
      <c r="F2" s="120" t="s">
        <v>821</v>
      </c>
    </row>
    <row r="3" spans="1:6" ht="13.2" x14ac:dyDescent="0.3">
      <c r="A3" s="578" t="s">
        <v>820</v>
      </c>
      <c r="B3" s="579"/>
      <c r="C3" s="579"/>
      <c r="D3" s="579"/>
      <c r="E3" s="579"/>
      <c r="F3" s="579"/>
    </row>
    <row r="4" spans="1:6" x14ac:dyDescent="0.3">
      <c r="A4" s="119"/>
      <c r="B4" s="119"/>
      <c r="C4" s="119"/>
      <c r="D4" s="119"/>
      <c r="E4" s="119"/>
      <c r="F4" s="119"/>
    </row>
    <row r="5" spans="1:6" x14ac:dyDescent="0.3">
      <c r="A5" s="12" t="s">
        <v>819</v>
      </c>
      <c r="B5" s="5" t="s">
        <v>114</v>
      </c>
      <c r="C5" s="5" t="s">
        <v>145</v>
      </c>
      <c r="D5" s="5" t="s">
        <v>113</v>
      </c>
      <c r="E5" s="5" t="s">
        <v>144</v>
      </c>
      <c r="F5" s="5" t="s">
        <v>707</v>
      </c>
    </row>
    <row r="6" spans="1:6" ht="20.399999999999999" x14ac:dyDescent="0.3">
      <c r="A6" s="107"/>
      <c r="B6" s="107"/>
      <c r="C6" s="107" t="s">
        <v>142</v>
      </c>
      <c r="D6" s="107"/>
      <c r="E6" s="107" t="s">
        <v>793</v>
      </c>
      <c r="F6" s="107" t="s">
        <v>792</v>
      </c>
    </row>
    <row r="7" spans="1:6" ht="13.2" x14ac:dyDescent="0.3">
      <c r="A7" s="587" t="s">
        <v>818</v>
      </c>
      <c r="B7" s="588"/>
      <c r="C7" s="16">
        <v>716323274.01999998</v>
      </c>
      <c r="D7" s="16">
        <v>447598725.75999999</v>
      </c>
      <c r="E7" s="16">
        <v>0</v>
      </c>
      <c r="F7" s="16">
        <v>268724548.25999999</v>
      </c>
    </row>
    <row r="8" spans="1:6" ht="13.2" x14ac:dyDescent="0.3">
      <c r="A8" s="589" t="s">
        <v>817</v>
      </c>
      <c r="B8" s="440"/>
      <c r="C8" s="46">
        <v>26000000</v>
      </c>
      <c r="D8" s="46">
        <v>29402205.210000001</v>
      </c>
      <c r="E8" s="46">
        <v>0</v>
      </c>
      <c r="F8" s="46">
        <v>-3402205.21</v>
      </c>
    </row>
    <row r="9" spans="1:6" x14ac:dyDescent="0.3">
      <c r="A9" s="65" t="s">
        <v>112</v>
      </c>
      <c r="B9" s="64" t="s">
        <v>111</v>
      </c>
      <c r="C9" s="118">
        <v>26000000</v>
      </c>
      <c r="D9" s="118">
        <v>29402205.210000001</v>
      </c>
      <c r="E9" s="118">
        <v>0</v>
      </c>
      <c r="F9" s="118">
        <v>-3402205.21</v>
      </c>
    </row>
    <row r="10" spans="1:6" ht="13.2" x14ac:dyDescent="0.3">
      <c r="A10" s="587" t="s">
        <v>816</v>
      </c>
      <c r="B10" s="588"/>
      <c r="C10" s="16">
        <v>30376000</v>
      </c>
      <c r="D10" s="16">
        <v>32197386.719999999</v>
      </c>
      <c r="E10" s="16">
        <v>0</v>
      </c>
      <c r="F10" s="16">
        <v>-1821386.72</v>
      </c>
    </row>
    <row r="11" spans="1:6" x14ac:dyDescent="0.3">
      <c r="A11" s="45" t="s">
        <v>815</v>
      </c>
      <c r="B11" s="44" t="s">
        <v>814</v>
      </c>
      <c r="C11" s="18"/>
      <c r="D11" s="18"/>
      <c r="E11" s="18"/>
      <c r="F11" s="18"/>
    </row>
    <row r="12" spans="1:6" x14ac:dyDescent="0.3">
      <c r="A12" s="45" t="s">
        <v>158</v>
      </c>
      <c r="B12" s="44" t="s">
        <v>813</v>
      </c>
      <c r="C12" s="18">
        <v>30376000</v>
      </c>
      <c r="D12" s="18">
        <v>32197386.719999999</v>
      </c>
      <c r="E12" s="18">
        <v>0</v>
      </c>
      <c r="F12" s="18">
        <v>-1821386.72</v>
      </c>
    </row>
    <row r="13" spans="1:6" x14ac:dyDescent="0.3">
      <c r="A13" s="65" t="s">
        <v>110</v>
      </c>
      <c r="B13" s="64" t="s">
        <v>812</v>
      </c>
      <c r="C13" s="118">
        <v>0</v>
      </c>
      <c r="D13" s="118">
        <v>60996.01</v>
      </c>
      <c r="E13" s="118">
        <v>0</v>
      </c>
      <c r="F13" s="118">
        <v>-60996.01</v>
      </c>
    </row>
    <row r="14" spans="1:6" x14ac:dyDescent="0.3">
      <c r="A14" s="65" t="s">
        <v>109</v>
      </c>
      <c r="B14" s="64" t="s">
        <v>811</v>
      </c>
      <c r="C14" s="118">
        <v>28990000</v>
      </c>
      <c r="D14" s="118">
        <v>30823351.890000001</v>
      </c>
      <c r="E14" s="118">
        <v>0</v>
      </c>
      <c r="F14" s="118">
        <v>-1833351.89</v>
      </c>
    </row>
    <row r="15" spans="1:6" ht="20.399999999999999" x14ac:dyDescent="0.3">
      <c r="A15" s="65" t="s">
        <v>107</v>
      </c>
      <c r="B15" s="64" t="s">
        <v>810</v>
      </c>
      <c r="C15" s="118">
        <v>1100000</v>
      </c>
      <c r="D15" s="118">
        <v>1027687.87</v>
      </c>
      <c r="E15" s="118">
        <v>0</v>
      </c>
      <c r="F15" s="118">
        <v>72312.13</v>
      </c>
    </row>
    <row r="16" spans="1:6" ht="20.399999999999999" x14ac:dyDescent="0.3">
      <c r="A16" s="65" t="s">
        <v>106</v>
      </c>
      <c r="B16" s="64" t="s">
        <v>809</v>
      </c>
      <c r="C16" s="118">
        <v>286000</v>
      </c>
      <c r="D16" s="118">
        <v>285350.95</v>
      </c>
      <c r="E16" s="118">
        <v>0</v>
      </c>
      <c r="F16" s="118">
        <v>649.04999999999995</v>
      </c>
    </row>
    <row r="17" spans="1:6" x14ac:dyDescent="0.3">
      <c r="A17" s="106" t="s">
        <v>2</v>
      </c>
      <c r="B17" s="105" t="s">
        <v>808</v>
      </c>
      <c r="C17" s="33">
        <v>0</v>
      </c>
      <c r="D17" s="34">
        <v>0</v>
      </c>
      <c r="E17" s="33">
        <v>0</v>
      </c>
      <c r="F17" s="34">
        <v>0</v>
      </c>
    </row>
    <row r="18" spans="1:6" ht="13.2" x14ac:dyDescent="0.3">
      <c r="A18" s="585" t="s">
        <v>807</v>
      </c>
      <c r="B18" s="586"/>
      <c r="C18" s="116">
        <v>399337898.70999998</v>
      </c>
      <c r="D18" s="116">
        <v>385999133.82999998</v>
      </c>
      <c r="E18" s="117">
        <v>0</v>
      </c>
      <c r="F18" s="116">
        <v>13338764.880000001</v>
      </c>
    </row>
    <row r="19" spans="1:6" x14ac:dyDescent="0.3">
      <c r="A19" s="59" t="s">
        <v>136</v>
      </c>
      <c r="B19" s="58" t="s">
        <v>135</v>
      </c>
      <c r="C19" s="114">
        <v>1464672</v>
      </c>
      <c r="D19" s="114">
        <v>1464671.54</v>
      </c>
      <c r="E19" s="115">
        <v>0</v>
      </c>
      <c r="F19" s="114">
        <v>0.46</v>
      </c>
    </row>
    <row r="20" spans="1:6" ht="20.399999999999999" x14ac:dyDescent="0.3">
      <c r="A20" s="59" t="s">
        <v>651</v>
      </c>
      <c r="B20" s="58" t="s">
        <v>650</v>
      </c>
      <c r="C20" s="114">
        <v>10000</v>
      </c>
      <c r="D20" s="114">
        <v>10000</v>
      </c>
      <c r="E20" s="115">
        <v>0</v>
      </c>
      <c r="F20" s="114">
        <v>0</v>
      </c>
    </row>
    <row r="21" spans="1:6" x14ac:dyDescent="0.3">
      <c r="A21" s="59" t="s">
        <v>557</v>
      </c>
      <c r="B21" s="58" t="s">
        <v>556</v>
      </c>
      <c r="C21" s="114">
        <v>1911.97</v>
      </c>
      <c r="D21" s="114">
        <v>1911.97</v>
      </c>
      <c r="E21" s="115">
        <v>0</v>
      </c>
      <c r="F21" s="114">
        <v>0</v>
      </c>
    </row>
    <row r="22" spans="1:6" x14ac:dyDescent="0.3">
      <c r="A22" s="59" t="s">
        <v>549</v>
      </c>
      <c r="B22" s="58" t="s">
        <v>548</v>
      </c>
      <c r="C22" s="114">
        <v>7835694.0899999999</v>
      </c>
      <c r="D22" s="114">
        <v>7835694.0899999999</v>
      </c>
      <c r="E22" s="115">
        <v>0</v>
      </c>
      <c r="F22" s="114">
        <v>0</v>
      </c>
    </row>
    <row r="23" spans="1:6" ht="20.399999999999999" x14ac:dyDescent="0.3">
      <c r="A23" s="59" t="s">
        <v>537</v>
      </c>
      <c r="B23" s="58" t="s">
        <v>536</v>
      </c>
      <c r="C23" s="114">
        <v>25620.65</v>
      </c>
      <c r="D23" s="114">
        <v>25620.65</v>
      </c>
      <c r="E23" s="115">
        <v>0</v>
      </c>
      <c r="F23" s="114">
        <v>0</v>
      </c>
    </row>
    <row r="24" spans="1:6" x14ac:dyDescent="0.3">
      <c r="A24" s="59" t="s">
        <v>104</v>
      </c>
      <c r="B24" s="58" t="s">
        <v>103</v>
      </c>
      <c r="C24" s="114">
        <v>1900000</v>
      </c>
      <c r="D24" s="114">
        <v>1281847.53</v>
      </c>
      <c r="E24" s="115">
        <v>0</v>
      </c>
      <c r="F24" s="114">
        <v>618152.47</v>
      </c>
    </row>
    <row r="25" spans="1:6" ht="20.399999999999999" x14ac:dyDescent="0.3">
      <c r="A25" s="59" t="s">
        <v>102</v>
      </c>
      <c r="B25" s="58" t="s">
        <v>101</v>
      </c>
      <c r="C25" s="114">
        <v>20000</v>
      </c>
      <c r="D25" s="114">
        <v>10002.1</v>
      </c>
      <c r="E25" s="115">
        <v>0</v>
      </c>
      <c r="F25" s="114">
        <v>9997.9</v>
      </c>
    </row>
    <row r="26" spans="1:6" ht="20.399999999999999" x14ac:dyDescent="0.3">
      <c r="A26" s="59" t="s">
        <v>100</v>
      </c>
      <c r="B26" s="58" t="s">
        <v>99</v>
      </c>
      <c r="C26" s="114">
        <v>36713</v>
      </c>
      <c r="D26" s="114">
        <v>36713</v>
      </c>
      <c r="E26" s="115">
        <v>0</v>
      </c>
      <c r="F26" s="114">
        <v>0</v>
      </c>
    </row>
    <row r="27" spans="1:6" ht="20.399999999999999" x14ac:dyDescent="0.3">
      <c r="A27" s="59" t="s">
        <v>98</v>
      </c>
      <c r="B27" s="58" t="s">
        <v>97</v>
      </c>
      <c r="C27" s="114">
        <v>22000000</v>
      </c>
      <c r="D27" s="114">
        <v>19517651</v>
      </c>
      <c r="E27" s="115">
        <v>0</v>
      </c>
      <c r="F27" s="114">
        <v>2482349</v>
      </c>
    </row>
    <row r="28" spans="1:6" ht="20.399999999999999" x14ac:dyDescent="0.3">
      <c r="A28" s="59" t="s">
        <v>96</v>
      </c>
      <c r="B28" s="58" t="s">
        <v>95</v>
      </c>
      <c r="C28" s="114">
        <v>449711</v>
      </c>
      <c r="D28" s="114">
        <v>449711</v>
      </c>
      <c r="E28" s="115">
        <v>0</v>
      </c>
      <c r="F28" s="114">
        <v>0</v>
      </c>
    </row>
    <row r="29" spans="1:6" ht="20.399999999999999" x14ac:dyDescent="0.3">
      <c r="A29" s="59" t="s">
        <v>94</v>
      </c>
      <c r="B29" s="58" t="s">
        <v>93</v>
      </c>
      <c r="C29" s="114">
        <v>810000</v>
      </c>
      <c r="D29" s="114">
        <v>809143</v>
      </c>
      <c r="E29" s="115">
        <v>0</v>
      </c>
      <c r="F29" s="114">
        <v>857</v>
      </c>
    </row>
    <row r="30" spans="1:6" ht="20.399999999999999" x14ac:dyDescent="0.3">
      <c r="A30" s="59" t="s">
        <v>92</v>
      </c>
      <c r="B30" s="58" t="s">
        <v>91</v>
      </c>
      <c r="C30" s="114">
        <v>124215</v>
      </c>
      <c r="D30" s="114">
        <v>124215</v>
      </c>
      <c r="E30" s="115">
        <v>0</v>
      </c>
      <c r="F30" s="114">
        <v>0</v>
      </c>
    </row>
    <row r="31" spans="1:6" ht="20.399999999999999" x14ac:dyDescent="0.3">
      <c r="A31" s="59" t="s">
        <v>90</v>
      </c>
      <c r="B31" s="58" t="s">
        <v>89</v>
      </c>
      <c r="C31" s="114">
        <v>14765382</v>
      </c>
      <c r="D31" s="114">
        <v>14508649</v>
      </c>
      <c r="E31" s="115">
        <v>0</v>
      </c>
      <c r="F31" s="114">
        <v>256733</v>
      </c>
    </row>
    <row r="32" spans="1:6" ht="20.399999999999999" x14ac:dyDescent="0.3">
      <c r="A32" s="59" t="s">
        <v>88</v>
      </c>
      <c r="B32" s="58" t="s">
        <v>87</v>
      </c>
      <c r="C32" s="114">
        <v>1889978.29</v>
      </c>
      <c r="D32" s="114">
        <v>1889978.29</v>
      </c>
      <c r="E32" s="115">
        <v>0</v>
      </c>
      <c r="F32" s="114">
        <v>0</v>
      </c>
    </row>
    <row r="33" spans="1:6" ht="20.399999999999999" x14ac:dyDescent="0.3">
      <c r="A33" s="59" t="s">
        <v>86</v>
      </c>
      <c r="B33" s="58" t="s">
        <v>85</v>
      </c>
      <c r="C33" s="114">
        <v>54000000</v>
      </c>
      <c r="D33" s="114">
        <v>52842163</v>
      </c>
      <c r="E33" s="115">
        <v>0</v>
      </c>
      <c r="F33" s="114">
        <v>1157837</v>
      </c>
    </row>
    <row r="34" spans="1:6" ht="20.399999999999999" x14ac:dyDescent="0.3">
      <c r="A34" s="59" t="s">
        <v>84</v>
      </c>
      <c r="B34" s="58" t="s">
        <v>83</v>
      </c>
      <c r="C34" s="114">
        <v>611532.54</v>
      </c>
      <c r="D34" s="114">
        <v>611401.16</v>
      </c>
      <c r="E34" s="115">
        <v>0</v>
      </c>
      <c r="F34" s="114">
        <v>131.38</v>
      </c>
    </row>
    <row r="35" spans="1:6" ht="20.399999999999999" x14ac:dyDescent="0.3">
      <c r="A35" s="59" t="s">
        <v>82</v>
      </c>
      <c r="B35" s="58" t="s">
        <v>81</v>
      </c>
      <c r="C35" s="114">
        <v>12743510</v>
      </c>
      <c r="D35" s="114">
        <v>12743510</v>
      </c>
      <c r="E35" s="115">
        <v>0</v>
      </c>
      <c r="F35" s="114">
        <v>0</v>
      </c>
    </row>
    <row r="36" spans="1:6" ht="20.399999999999999" x14ac:dyDescent="0.3">
      <c r="A36" s="59" t="s">
        <v>80</v>
      </c>
      <c r="B36" s="58" t="s">
        <v>79</v>
      </c>
      <c r="C36" s="114">
        <v>140000</v>
      </c>
      <c r="D36" s="114">
        <v>140000</v>
      </c>
      <c r="E36" s="115">
        <v>0</v>
      </c>
      <c r="F36" s="114">
        <v>0</v>
      </c>
    </row>
    <row r="37" spans="1:6" ht="20.399999999999999" x14ac:dyDescent="0.3">
      <c r="A37" s="59" t="s">
        <v>78</v>
      </c>
      <c r="B37" s="58" t="s">
        <v>77</v>
      </c>
      <c r="C37" s="114">
        <v>175000</v>
      </c>
      <c r="D37" s="114">
        <v>173736</v>
      </c>
      <c r="E37" s="115">
        <v>0</v>
      </c>
      <c r="F37" s="114">
        <v>1264</v>
      </c>
    </row>
    <row r="38" spans="1:6" ht="20.399999999999999" x14ac:dyDescent="0.3">
      <c r="A38" s="59" t="s">
        <v>76</v>
      </c>
      <c r="B38" s="58" t="s">
        <v>75</v>
      </c>
      <c r="C38" s="114">
        <v>17653709.489999998</v>
      </c>
      <c r="D38" s="114">
        <v>17642906</v>
      </c>
      <c r="E38" s="115">
        <v>0</v>
      </c>
      <c r="F38" s="114">
        <v>10803.49</v>
      </c>
    </row>
    <row r="39" spans="1:6" ht="20.399999999999999" x14ac:dyDescent="0.3">
      <c r="A39" s="59" t="s">
        <v>74</v>
      </c>
      <c r="B39" s="58" t="s">
        <v>73</v>
      </c>
      <c r="C39" s="114">
        <v>11221344.539999999</v>
      </c>
      <c r="D39" s="114">
        <v>10625342</v>
      </c>
      <c r="E39" s="115">
        <v>0</v>
      </c>
      <c r="F39" s="114">
        <v>596002.54</v>
      </c>
    </row>
    <row r="40" spans="1:6" ht="20.399999999999999" x14ac:dyDescent="0.3">
      <c r="A40" s="59" t="s">
        <v>72</v>
      </c>
      <c r="B40" s="58" t="s">
        <v>71</v>
      </c>
      <c r="C40" s="114">
        <v>374000</v>
      </c>
      <c r="D40" s="114">
        <v>373042</v>
      </c>
      <c r="E40" s="115">
        <v>0</v>
      </c>
      <c r="F40" s="114">
        <v>958</v>
      </c>
    </row>
    <row r="41" spans="1:6" ht="20.399999999999999" x14ac:dyDescent="0.3">
      <c r="A41" s="59" t="s">
        <v>70</v>
      </c>
      <c r="B41" s="58" t="s">
        <v>69</v>
      </c>
      <c r="C41" s="114">
        <v>13500000</v>
      </c>
      <c r="D41" s="114">
        <v>13017489</v>
      </c>
      <c r="E41" s="115">
        <v>0</v>
      </c>
      <c r="F41" s="114">
        <v>482511</v>
      </c>
    </row>
    <row r="42" spans="1:6" ht="20.399999999999999" x14ac:dyDescent="0.3">
      <c r="A42" s="59" t="s">
        <v>68</v>
      </c>
      <c r="B42" s="58" t="s">
        <v>67</v>
      </c>
      <c r="C42" s="114">
        <v>5214000</v>
      </c>
      <c r="D42" s="114">
        <v>5213700.01</v>
      </c>
      <c r="E42" s="115">
        <v>0</v>
      </c>
      <c r="F42" s="114">
        <v>299.99</v>
      </c>
    </row>
    <row r="43" spans="1:6" ht="20.399999999999999" x14ac:dyDescent="0.3">
      <c r="A43" s="59" t="s">
        <v>66</v>
      </c>
      <c r="B43" s="58" t="s">
        <v>65</v>
      </c>
      <c r="C43" s="114">
        <v>42311200.439999998</v>
      </c>
      <c r="D43" s="114">
        <v>42308286</v>
      </c>
      <c r="E43" s="115">
        <v>0</v>
      </c>
      <c r="F43" s="114">
        <v>2914.44</v>
      </c>
    </row>
    <row r="44" spans="1:6" ht="20.399999999999999" x14ac:dyDescent="0.3">
      <c r="A44" s="59" t="s">
        <v>64</v>
      </c>
      <c r="B44" s="58" t="s">
        <v>63</v>
      </c>
      <c r="C44" s="114">
        <v>1000</v>
      </c>
      <c r="D44" s="114">
        <v>1000</v>
      </c>
      <c r="E44" s="115">
        <v>0</v>
      </c>
      <c r="F44" s="114">
        <v>0</v>
      </c>
    </row>
    <row r="45" spans="1:6" ht="20.399999999999999" x14ac:dyDescent="0.3">
      <c r="A45" s="59" t="s">
        <v>62</v>
      </c>
      <c r="B45" s="58" t="s">
        <v>61</v>
      </c>
      <c r="C45" s="114">
        <v>33590910</v>
      </c>
      <c r="D45" s="114">
        <v>32838889.199999999</v>
      </c>
      <c r="E45" s="115">
        <v>0</v>
      </c>
      <c r="F45" s="114">
        <v>752020.8</v>
      </c>
    </row>
    <row r="46" spans="1:6" ht="20.399999999999999" x14ac:dyDescent="0.3">
      <c r="A46" s="59" t="s">
        <v>60</v>
      </c>
      <c r="B46" s="58" t="s">
        <v>59</v>
      </c>
      <c r="C46" s="114">
        <v>9950000</v>
      </c>
      <c r="D46" s="114">
        <v>8593651</v>
      </c>
      <c r="E46" s="115">
        <v>0</v>
      </c>
      <c r="F46" s="114">
        <v>1356349</v>
      </c>
    </row>
    <row r="47" spans="1:6" ht="20.399999999999999" x14ac:dyDescent="0.3">
      <c r="A47" s="59" t="s">
        <v>58</v>
      </c>
      <c r="B47" s="58" t="s">
        <v>57</v>
      </c>
      <c r="C47" s="114">
        <v>1236000</v>
      </c>
      <c r="D47" s="114">
        <v>1235718</v>
      </c>
      <c r="E47" s="115">
        <v>0</v>
      </c>
      <c r="F47" s="114">
        <v>282</v>
      </c>
    </row>
    <row r="48" spans="1:6" ht="20.399999999999999" x14ac:dyDescent="0.3">
      <c r="A48" s="59" t="s">
        <v>56</v>
      </c>
      <c r="B48" s="58" t="s">
        <v>55</v>
      </c>
      <c r="C48" s="114">
        <v>7326000</v>
      </c>
      <c r="D48" s="114">
        <v>7325342.1200000001</v>
      </c>
      <c r="E48" s="115">
        <v>0</v>
      </c>
      <c r="F48" s="114">
        <v>657.88</v>
      </c>
    </row>
    <row r="49" spans="1:6" ht="20.399999999999999" x14ac:dyDescent="0.3">
      <c r="A49" s="59" t="s">
        <v>54</v>
      </c>
      <c r="B49" s="58" t="s">
        <v>53</v>
      </c>
      <c r="C49" s="114">
        <v>5700000</v>
      </c>
      <c r="D49" s="114">
        <v>5602523</v>
      </c>
      <c r="E49" s="115">
        <v>0</v>
      </c>
      <c r="F49" s="114">
        <v>97477</v>
      </c>
    </row>
    <row r="50" spans="1:6" ht="20.399999999999999" x14ac:dyDescent="0.3">
      <c r="A50" s="59" t="s">
        <v>52</v>
      </c>
      <c r="B50" s="58" t="s">
        <v>51</v>
      </c>
      <c r="C50" s="114">
        <v>1214618</v>
      </c>
      <c r="D50" s="114">
        <v>1214618</v>
      </c>
      <c r="E50" s="115">
        <v>0</v>
      </c>
      <c r="F50" s="114">
        <v>0</v>
      </c>
    </row>
    <row r="51" spans="1:6" ht="20.399999999999999" x14ac:dyDescent="0.3">
      <c r="A51" s="59" t="s">
        <v>50</v>
      </c>
      <c r="B51" s="58" t="s">
        <v>49</v>
      </c>
      <c r="C51" s="114">
        <v>547479.73</v>
      </c>
      <c r="D51" s="114">
        <v>547479.73</v>
      </c>
      <c r="E51" s="115">
        <v>0</v>
      </c>
      <c r="F51" s="114">
        <v>0</v>
      </c>
    </row>
    <row r="52" spans="1:6" ht="20.399999999999999" x14ac:dyDescent="0.3">
      <c r="A52" s="59" t="s">
        <v>48</v>
      </c>
      <c r="B52" s="58" t="s">
        <v>47</v>
      </c>
      <c r="C52" s="114">
        <v>4411394.38</v>
      </c>
      <c r="D52" s="114">
        <v>4152039.02</v>
      </c>
      <c r="E52" s="115">
        <v>0</v>
      </c>
      <c r="F52" s="114">
        <v>259355.36</v>
      </c>
    </row>
    <row r="53" spans="1:6" x14ac:dyDescent="0.3">
      <c r="A53" s="59" t="s">
        <v>46</v>
      </c>
      <c r="B53" s="58" t="s">
        <v>45</v>
      </c>
      <c r="C53" s="114">
        <v>19500</v>
      </c>
      <c r="D53" s="114">
        <v>0</v>
      </c>
      <c r="E53" s="115">
        <v>0</v>
      </c>
      <c r="F53" s="114">
        <v>19500</v>
      </c>
    </row>
    <row r="54" spans="1:6" ht="20.399999999999999" x14ac:dyDescent="0.3">
      <c r="A54" s="59" t="s">
        <v>44</v>
      </c>
      <c r="B54" s="58" t="s">
        <v>43</v>
      </c>
      <c r="C54" s="114">
        <v>6000</v>
      </c>
      <c r="D54" s="114">
        <v>5058</v>
      </c>
      <c r="E54" s="115">
        <v>0</v>
      </c>
      <c r="F54" s="114">
        <v>942</v>
      </c>
    </row>
    <row r="55" spans="1:6" ht="20.399999999999999" x14ac:dyDescent="0.3">
      <c r="A55" s="59" t="s">
        <v>42</v>
      </c>
      <c r="B55" s="58" t="s">
        <v>41</v>
      </c>
      <c r="C55" s="114">
        <v>2446497</v>
      </c>
      <c r="D55" s="114">
        <v>2246987.7599999998</v>
      </c>
      <c r="E55" s="115">
        <v>0</v>
      </c>
      <c r="F55" s="114">
        <v>199509.24</v>
      </c>
    </row>
    <row r="56" spans="1:6" ht="20.399999999999999" x14ac:dyDescent="0.3">
      <c r="A56" s="59" t="s">
        <v>40</v>
      </c>
      <c r="B56" s="58" t="s">
        <v>39</v>
      </c>
      <c r="C56" s="114">
        <v>89230390.140000001</v>
      </c>
      <c r="D56" s="114">
        <v>89230390.040000007</v>
      </c>
      <c r="E56" s="115">
        <v>0</v>
      </c>
      <c r="F56" s="114">
        <v>0.1</v>
      </c>
    </row>
    <row r="57" spans="1:6" ht="20.399999999999999" x14ac:dyDescent="0.3">
      <c r="A57" s="59" t="s">
        <v>38</v>
      </c>
      <c r="B57" s="58" t="s">
        <v>37</v>
      </c>
      <c r="C57" s="114">
        <v>500000</v>
      </c>
      <c r="D57" s="114">
        <v>477351</v>
      </c>
      <c r="E57" s="115">
        <v>0</v>
      </c>
      <c r="F57" s="114">
        <v>22649</v>
      </c>
    </row>
    <row r="58" spans="1:6" x14ac:dyDescent="0.3">
      <c r="A58" s="59" t="s">
        <v>36</v>
      </c>
      <c r="B58" s="58" t="s">
        <v>35</v>
      </c>
      <c r="C58" s="114">
        <v>1800000</v>
      </c>
      <c r="D58" s="114">
        <v>1800700</v>
      </c>
      <c r="E58" s="115">
        <v>0</v>
      </c>
      <c r="F58" s="114">
        <v>-700</v>
      </c>
    </row>
    <row r="59" spans="1:6" x14ac:dyDescent="0.3">
      <c r="A59" s="59" t="s">
        <v>34</v>
      </c>
      <c r="B59" s="58" t="s">
        <v>33</v>
      </c>
      <c r="C59" s="114">
        <v>115566.78</v>
      </c>
      <c r="D59" s="114">
        <v>115566.78</v>
      </c>
      <c r="E59" s="115">
        <v>0</v>
      </c>
      <c r="F59" s="114">
        <v>0</v>
      </c>
    </row>
    <row r="60" spans="1:6" ht="20.399999999999999" x14ac:dyDescent="0.3">
      <c r="A60" s="59" t="s">
        <v>32</v>
      </c>
      <c r="B60" s="58" t="s">
        <v>31</v>
      </c>
      <c r="C60" s="114">
        <v>20000</v>
      </c>
      <c r="D60" s="114">
        <v>16847</v>
      </c>
      <c r="E60" s="115">
        <v>0</v>
      </c>
      <c r="F60" s="114">
        <v>3153</v>
      </c>
    </row>
    <row r="61" spans="1:6" ht="20.399999999999999" x14ac:dyDescent="0.3">
      <c r="A61" s="59" t="s">
        <v>30</v>
      </c>
      <c r="B61" s="58" t="s">
        <v>29</v>
      </c>
      <c r="C61" s="114">
        <v>54203</v>
      </c>
      <c r="D61" s="114">
        <v>54203</v>
      </c>
      <c r="E61" s="115">
        <v>0</v>
      </c>
      <c r="F61" s="114">
        <v>0</v>
      </c>
    </row>
    <row r="62" spans="1:6" ht="20.399999999999999" x14ac:dyDescent="0.3">
      <c r="A62" s="59" t="s">
        <v>28</v>
      </c>
      <c r="B62" s="58" t="s">
        <v>27</v>
      </c>
      <c r="C62" s="114">
        <v>160000</v>
      </c>
      <c r="D62" s="114">
        <v>134189</v>
      </c>
      <c r="E62" s="115">
        <v>0</v>
      </c>
      <c r="F62" s="114">
        <v>25811</v>
      </c>
    </row>
    <row r="63" spans="1:6" ht="20.399999999999999" x14ac:dyDescent="0.3">
      <c r="A63" s="59" t="s">
        <v>26</v>
      </c>
      <c r="B63" s="58" t="s">
        <v>25</v>
      </c>
      <c r="C63" s="114">
        <v>5317530.03</v>
      </c>
      <c r="D63" s="114">
        <v>3929718.72</v>
      </c>
      <c r="E63" s="115">
        <v>0</v>
      </c>
      <c r="F63" s="114">
        <v>1387811.31</v>
      </c>
    </row>
    <row r="64" spans="1:6" ht="20.399999999999999" x14ac:dyDescent="0.3">
      <c r="A64" s="59" t="s">
        <v>24</v>
      </c>
      <c r="B64" s="58" t="s">
        <v>23</v>
      </c>
      <c r="C64" s="114">
        <v>1030655.46</v>
      </c>
      <c r="D64" s="114">
        <v>1034907.97</v>
      </c>
      <c r="E64" s="115">
        <v>0</v>
      </c>
      <c r="F64" s="114">
        <v>-4252.51</v>
      </c>
    </row>
    <row r="65" spans="1:6" ht="20.399999999999999" x14ac:dyDescent="0.3">
      <c r="A65" s="59" t="s">
        <v>22</v>
      </c>
      <c r="B65" s="58" t="s">
        <v>21</v>
      </c>
      <c r="C65" s="114">
        <v>3000</v>
      </c>
      <c r="D65" s="114">
        <v>2357</v>
      </c>
      <c r="E65" s="115">
        <v>0</v>
      </c>
      <c r="F65" s="114">
        <v>643</v>
      </c>
    </row>
    <row r="66" spans="1:6" ht="20.399999999999999" x14ac:dyDescent="0.3">
      <c r="A66" s="59" t="s">
        <v>20</v>
      </c>
      <c r="B66" s="58" t="s">
        <v>19</v>
      </c>
      <c r="C66" s="114">
        <v>10550000</v>
      </c>
      <c r="D66" s="114">
        <v>10372158.039999999</v>
      </c>
      <c r="E66" s="115">
        <v>0</v>
      </c>
      <c r="F66" s="114">
        <v>177841.96</v>
      </c>
    </row>
    <row r="67" spans="1:6" ht="20.399999999999999" x14ac:dyDescent="0.3">
      <c r="A67" s="59" t="s">
        <v>18</v>
      </c>
      <c r="B67" s="58" t="s">
        <v>17</v>
      </c>
      <c r="C67" s="114">
        <v>178244</v>
      </c>
      <c r="D67" s="114">
        <v>249727</v>
      </c>
      <c r="E67" s="115">
        <v>0</v>
      </c>
      <c r="F67" s="114">
        <v>-71483</v>
      </c>
    </row>
    <row r="68" spans="1:6" ht="20.399999999999999" x14ac:dyDescent="0.3">
      <c r="A68" s="59" t="s">
        <v>16</v>
      </c>
      <c r="B68" s="58" t="s">
        <v>15</v>
      </c>
      <c r="C68" s="114">
        <v>783532.45</v>
      </c>
      <c r="D68" s="114">
        <v>783532.45</v>
      </c>
      <c r="E68" s="115">
        <v>0</v>
      </c>
      <c r="F68" s="114">
        <v>0</v>
      </c>
    </row>
    <row r="69" spans="1:6" ht="20.399999999999999" x14ac:dyDescent="0.3">
      <c r="A69" s="59" t="s">
        <v>14</v>
      </c>
      <c r="B69" s="58" t="s">
        <v>13</v>
      </c>
      <c r="C69" s="114">
        <v>8724000</v>
      </c>
      <c r="D69" s="114">
        <v>6291597.2000000002</v>
      </c>
      <c r="E69" s="115">
        <v>0</v>
      </c>
      <c r="F69" s="114">
        <v>2432402.7999999998</v>
      </c>
    </row>
    <row r="70" spans="1:6" ht="20.399999999999999" x14ac:dyDescent="0.3">
      <c r="A70" s="59" t="s">
        <v>12</v>
      </c>
      <c r="B70" s="58" t="s">
        <v>11</v>
      </c>
      <c r="C70" s="114">
        <v>1638810</v>
      </c>
      <c r="D70" s="114">
        <v>580900.73</v>
      </c>
      <c r="E70" s="115">
        <v>0</v>
      </c>
      <c r="F70" s="114">
        <v>1057909.27</v>
      </c>
    </row>
    <row r="71" spans="1:6" ht="20.399999999999999" x14ac:dyDescent="0.3">
      <c r="A71" s="59" t="s">
        <v>10</v>
      </c>
      <c r="B71" s="58" t="s">
        <v>9</v>
      </c>
      <c r="C71" s="114">
        <v>2299753.96</v>
      </c>
      <c r="D71" s="114">
        <v>2305325.12</v>
      </c>
      <c r="E71" s="115">
        <v>0</v>
      </c>
      <c r="F71" s="114">
        <v>-5571.16</v>
      </c>
    </row>
    <row r="72" spans="1:6" ht="20.399999999999999" x14ac:dyDescent="0.3">
      <c r="A72" s="59" t="s">
        <v>8</v>
      </c>
      <c r="B72" s="58" t="s">
        <v>7</v>
      </c>
      <c r="C72" s="114">
        <v>511013.15</v>
      </c>
      <c r="D72" s="114">
        <v>511013.15</v>
      </c>
      <c r="E72" s="115">
        <v>0</v>
      </c>
      <c r="F72" s="114">
        <v>0</v>
      </c>
    </row>
    <row r="73" spans="1:6" ht="20.399999999999999" x14ac:dyDescent="0.3">
      <c r="A73" s="59" t="s">
        <v>6</v>
      </c>
      <c r="B73" s="58" t="s">
        <v>5</v>
      </c>
      <c r="C73" s="114">
        <v>85000</v>
      </c>
      <c r="D73" s="114">
        <v>79354.84</v>
      </c>
      <c r="E73" s="115">
        <v>0</v>
      </c>
      <c r="F73" s="114">
        <v>5645.16</v>
      </c>
    </row>
    <row r="74" spans="1:6" x14ac:dyDescent="0.3">
      <c r="A74" s="59" t="s">
        <v>4</v>
      </c>
      <c r="B74" s="58" t="s">
        <v>3</v>
      </c>
      <c r="C74" s="114">
        <v>608605.62</v>
      </c>
      <c r="D74" s="114">
        <v>608605.62</v>
      </c>
      <c r="E74" s="115">
        <v>0</v>
      </c>
      <c r="F74" s="114">
        <v>0</v>
      </c>
    </row>
    <row r="75" spans="1:6" x14ac:dyDescent="0.3">
      <c r="A75" s="113" t="s">
        <v>1</v>
      </c>
      <c r="B75" s="112" t="s">
        <v>686</v>
      </c>
      <c r="C75" s="50">
        <v>260609375.31</v>
      </c>
      <c r="D75" s="111">
        <v>0</v>
      </c>
      <c r="E75" s="111">
        <v>0</v>
      </c>
      <c r="F75" s="50">
        <v>260609375.31</v>
      </c>
    </row>
    <row r="78" spans="1:6" x14ac:dyDescent="0.3">
      <c r="B78" s="108"/>
      <c r="C78" s="110" t="s">
        <v>0</v>
      </c>
    </row>
    <row r="79" spans="1:6" x14ac:dyDescent="0.3">
      <c r="B79" s="108" t="s">
        <v>806</v>
      </c>
      <c r="C79" s="16">
        <v>525012684.99000001</v>
      </c>
    </row>
    <row r="80" spans="1:6" x14ac:dyDescent="0.3">
      <c r="B80" s="108" t="s">
        <v>805</v>
      </c>
      <c r="C80" s="16">
        <v>447598725.75999999</v>
      </c>
    </row>
    <row r="81" spans="1:6" x14ac:dyDescent="0.3">
      <c r="B81" s="108" t="s">
        <v>804</v>
      </c>
      <c r="C81" s="109">
        <v>-77413959.230000019</v>
      </c>
    </row>
    <row r="82" spans="1:6" ht="20.399999999999999" x14ac:dyDescent="0.3">
      <c r="B82" s="108" t="s">
        <v>803</v>
      </c>
      <c r="C82" s="109">
        <v>-77413959.230000019</v>
      </c>
    </row>
    <row r="83" spans="1:6" x14ac:dyDescent="0.3">
      <c r="B83" s="108" t="s">
        <v>802</v>
      </c>
      <c r="C83" s="16">
        <v>-77413959.230000019</v>
      </c>
    </row>
    <row r="85" spans="1:6" ht="13.2" x14ac:dyDescent="0.3">
      <c r="A85" s="580" t="s">
        <v>801</v>
      </c>
      <c r="B85" s="590"/>
      <c r="C85" s="590"/>
      <c r="D85" s="590"/>
      <c r="E85" s="590"/>
      <c r="F85" s="590"/>
    </row>
    <row r="86" spans="1:6" ht="13.2" x14ac:dyDescent="0.3">
      <c r="A86" s="580" t="s">
        <v>800</v>
      </c>
      <c r="B86" s="590"/>
      <c r="C86" s="590"/>
      <c r="D86" s="590"/>
      <c r="E86" s="590"/>
      <c r="F86" s="590"/>
    </row>
    <row r="87" spans="1:6" ht="13.2" x14ac:dyDescent="0.3">
      <c r="A87" s="580" t="s">
        <v>799</v>
      </c>
      <c r="B87" s="590"/>
      <c r="C87" s="590"/>
      <c r="D87" s="590"/>
      <c r="E87" s="590"/>
      <c r="F87" s="590"/>
    </row>
    <row r="88" spans="1:6" ht="13.2" x14ac:dyDescent="0.3">
      <c r="A88" s="580" t="s">
        <v>798</v>
      </c>
      <c r="B88" s="590"/>
      <c r="C88" s="590"/>
      <c r="D88" s="590"/>
      <c r="E88" s="590"/>
      <c r="F88" s="590"/>
    </row>
    <row r="89" spans="1:6" ht="13.2" x14ac:dyDescent="0.3">
      <c r="A89" s="580" t="s">
        <v>797</v>
      </c>
      <c r="B89" s="590"/>
      <c r="C89" s="590"/>
      <c r="D89" s="590"/>
      <c r="E89" s="590"/>
      <c r="F89" s="590"/>
    </row>
    <row r="91" spans="1:6" ht="13.2" x14ac:dyDescent="0.3">
      <c r="A91" s="578" t="s">
        <v>796</v>
      </c>
      <c r="B91" s="579"/>
      <c r="C91" s="579"/>
      <c r="D91" s="579"/>
      <c r="E91" s="579"/>
      <c r="F91" s="579"/>
    </row>
    <row r="93" spans="1:6" x14ac:dyDescent="0.3">
      <c r="A93" s="12" t="s">
        <v>795</v>
      </c>
      <c r="B93" s="5" t="s">
        <v>794</v>
      </c>
      <c r="C93" s="5" t="s">
        <v>145</v>
      </c>
      <c r="D93" s="5" t="s">
        <v>113</v>
      </c>
      <c r="E93" s="5" t="s">
        <v>144</v>
      </c>
      <c r="F93" s="5" t="s">
        <v>707</v>
      </c>
    </row>
    <row r="94" spans="1:6" ht="20.399999999999999" x14ac:dyDescent="0.3">
      <c r="A94" s="107"/>
      <c r="B94" s="107"/>
      <c r="C94" s="107" t="s">
        <v>142</v>
      </c>
      <c r="D94" s="107"/>
      <c r="E94" s="107" t="s">
        <v>793</v>
      </c>
      <c r="F94" s="107" t="s">
        <v>792</v>
      </c>
    </row>
    <row r="95" spans="1:6" x14ac:dyDescent="0.3">
      <c r="A95" s="106" t="s">
        <v>649</v>
      </c>
      <c r="B95" s="105" t="s">
        <v>791</v>
      </c>
      <c r="C95" s="33">
        <v>508000000</v>
      </c>
      <c r="D95" s="33">
        <v>122000000</v>
      </c>
      <c r="E95" s="33">
        <v>0</v>
      </c>
      <c r="F95" s="33">
        <v>386000000</v>
      </c>
    </row>
    <row r="96" spans="1:6" x14ac:dyDescent="0.3">
      <c r="A96" s="106" t="s">
        <v>656</v>
      </c>
      <c r="B96" s="105" t="s">
        <v>790</v>
      </c>
      <c r="C96" s="33">
        <v>100000000</v>
      </c>
      <c r="D96" s="33">
        <v>43693762.079999998</v>
      </c>
      <c r="E96" s="33">
        <v>0</v>
      </c>
      <c r="F96" s="33">
        <v>56306237.920000002</v>
      </c>
    </row>
    <row r="97" spans="1:6" ht="13.2" x14ac:dyDescent="0.3">
      <c r="A97" s="581" t="s">
        <v>789</v>
      </c>
      <c r="B97" s="582"/>
      <c r="C97" s="33">
        <f>C96+C95</f>
        <v>608000000</v>
      </c>
      <c r="D97" s="33">
        <f>D96+D95</f>
        <v>165693762.07999998</v>
      </c>
      <c r="E97" s="33">
        <f>E96+E95</f>
        <v>0</v>
      </c>
      <c r="F97" s="33">
        <f>F96+F95</f>
        <v>442306237.92000002</v>
      </c>
    </row>
  </sheetData>
  <mergeCells count="14">
    <mergeCell ref="A1:E1"/>
    <mergeCell ref="A3:F3"/>
    <mergeCell ref="A91:F91"/>
    <mergeCell ref="A97:B97"/>
    <mergeCell ref="A2:E2"/>
    <mergeCell ref="A18:B18"/>
    <mergeCell ref="A10:B10"/>
    <mergeCell ref="A8:B8"/>
    <mergeCell ref="A7:B7"/>
    <mergeCell ref="A85:F85"/>
    <mergeCell ref="A86:F86"/>
    <mergeCell ref="A87:F87"/>
    <mergeCell ref="A88:F88"/>
    <mergeCell ref="A89:F89"/>
  </mergeCells>
  <printOptions horizontalCentered="1"/>
  <pageMargins left="0.78740157480314965" right="0.78740157480314965" top="0.59055118110236227" bottom="0.59055118110236227" header="0.51181102362204722" footer="0.51181102362204722"/>
  <pageSetup paperSize="9" scale="86" fitToHeight="3"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2">
    <pageSetUpPr fitToPage="1"/>
  </sheetPr>
  <dimension ref="A1:I80"/>
  <sheetViews>
    <sheetView showGridLines="0" zoomScaleNormal="100" zoomScaleSheetLayoutView="55" workbookViewId="0">
      <selection activeCell="A20" sqref="A20:C20"/>
    </sheetView>
  </sheetViews>
  <sheetFormatPr baseColWidth="10" defaultRowHeight="13.2" x14ac:dyDescent="0.25"/>
  <cols>
    <col min="1" max="1" width="2.88671875" style="1" customWidth="1"/>
    <col min="2" max="2" width="2.6640625" style="1" customWidth="1"/>
    <col min="3" max="3" width="4.33203125" style="1" customWidth="1"/>
    <col min="4" max="4" width="11.5546875" style="1"/>
    <col min="5" max="5" width="9.5546875" style="1" customWidth="1"/>
    <col min="6" max="6" width="22.44140625" style="1" customWidth="1"/>
    <col min="7" max="7" width="33.6640625" style="1" customWidth="1"/>
    <col min="8" max="9" width="10.6640625" style="1" customWidth="1"/>
    <col min="10" max="16384" width="11.5546875" style="1"/>
  </cols>
  <sheetData>
    <row r="1" spans="1:9" s="309" customFormat="1" ht="24" customHeight="1" x14ac:dyDescent="0.3">
      <c r="A1" s="310"/>
      <c r="B1" s="342" t="s">
        <v>1268</v>
      </c>
      <c r="C1" s="343"/>
      <c r="D1" s="343"/>
      <c r="E1" s="343"/>
      <c r="F1" s="343"/>
      <c r="G1" s="343"/>
      <c r="H1" s="343"/>
      <c r="I1" s="344"/>
    </row>
    <row r="3" spans="1:9" s="298" customFormat="1" ht="11.4" x14ac:dyDescent="0.2">
      <c r="B3" s="308"/>
      <c r="C3" s="307" t="s">
        <v>1267</v>
      </c>
      <c r="D3" s="306"/>
      <c r="E3" s="306"/>
      <c r="F3" s="306"/>
      <c r="G3" s="306"/>
      <c r="H3" s="306"/>
      <c r="I3" s="305"/>
    </row>
    <row r="4" spans="1:9" s="298" customFormat="1" ht="9.9" customHeight="1" x14ac:dyDescent="0.25">
      <c r="B4" s="301"/>
      <c r="C4" s="297" t="s">
        <v>1266</v>
      </c>
      <c r="D4" s="300"/>
      <c r="E4" s="300"/>
      <c r="F4" s="300"/>
      <c r="G4" s="300"/>
      <c r="H4" s="300"/>
      <c r="I4" s="302"/>
    </row>
    <row r="5" spans="1:9" s="298" customFormat="1" ht="9.9" customHeight="1" x14ac:dyDescent="0.25">
      <c r="B5" s="301"/>
      <c r="C5" s="297" t="s">
        <v>1265</v>
      </c>
      <c r="D5" s="300"/>
      <c r="E5" s="300"/>
      <c r="F5" s="300"/>
      <c r="G5" s="300"/>
      <c r="H5" s="300"/>
      <c r="I5" s="302"/>
    </row>
    <row r="6" spans="1:9" s="298" customFormat="1" ht="9.9" customHeight="1" x14ac:dyDescent="0.2">
      <c r="B6" s="301"/>
      <c r="C6" s="304" t="s">
        <v>1264</v>
      </c>
      <c r="D6" s="300"/>
      <c r="E6" s="300"/>
      <c r="F6" s="300"/>
      <c r="G6" s="300"/>
      <c r="H6" s="300"/>
      <c r="I6" s="302"/>
    </row>
    <row r="7" spans="1:9" s="298" customFormat="1" ht="9.9" customHeight="1" x14ac:dyDescent="0.25">
      <c r="B7" s="301"/>
      <c r="C7" s="297" t="s">
        <v>1263</v>
      </c>
      <c r="D7" s="300"/>
      <c r="E7" s="300"/>
      <c r="F7" s="300"/>
      <c r="G7" s="300"/>
      <c r="H7" s="300"/>
      <c r="I7" s="302"/>
    </row>
    <row r="8" spans="1:9" s="298" customFormat="1" ht="9.9" customHeight="1" x14ac:dyDescent="0.25">
      <c r="B8" s="301"/>
      <c r="C8" s="297" t="s">
        <v>1262</v>
      </c>
      <c r="D8" s="300"/>
      <c r="E8" s="300"/>
      <c r="F8" s="300"/>
      <c r="G8" s="300"/>
      <c r="H8" s="300"/>
      <c r="I8" s="302"/>
    </row>
    <row r="9" spans="1:9" s="298" customFormat="1" ht="9.9" customHeight="1" x14ac:dyDescent="0.25">
      <c r="B9" s="301"/>
      <c r="C9" s="297" t="s">
        <v>1261</v>
      </c>
      <c r="D9" s="300"/>
      <c r="E9" s="300"/>
      <c r="F9" s="300"/>
      <c r="G9" s="300"/>
      <c r="H9" s="300"/>
      <c r="I9" s="302"/>
    </row>
    <row r="10" spans="1:9" s="298" customFormat="1" ht="9.9" customHeight="1" x14ac:dyDescent="0.25">
      <c r="B10" s="301"/>
      <c r="C10" s="297" t="s">
        <v>1260</v>
      </c>
      <c r="D10" s="300"/>
      <c r="E10" s="300"/>
      <c r="F10" s="300"/>
      <c r="G10" s="300"/>
      <c r="H10" s="300"/>
      <c r="I10" s="302"/>
    </row>
    <row r="11" spans="1:9" s="298" customFormat="1" ht="9.9" customHeight="1" x14ac:dyDescent="0.25">
      <c r="B11" s="301"/>
      <c r="C11" s="297" t="s">
        <v>1259</v>
      </c>
      <c r="D11" s="300"/>
      <c r="E11" s="300"/>
      <c r="F11" s="300"/>
      <c r="G11" s="300"/>
      <c r="H11" s="300"/>
      <c r="I11" s="302"/>
    </row>
    <row r="12" spans="1:9" s="298" customFormat="1" ht="9.9" customHeight="1" x14ac:dyDescent="0.2">
      <c r="B12" s="301"/>
      <c r="C12" s="304" t="s">
        <v>1258</v>
      </c>
      <c r="D12" s="300"/>
      <c r="E12" s="300"/>
      <c r="F12" s="300"/>
      <c r="G12" s="300"/>
      <c r="H12" s="300"/>
      <c r="I12" s="302"/>
    </row>
    <row r="13" spans="1:9" s="298" customFormat="1" ht="9.9" customHeight="1" x14ac:dyDescent="0.25">
      <c r="B13" s="301"/>
      <c r="C13" s="303" t="s">
        <v>1257</v>
      </c>
      <c r="D13" s="300"/>
      <c r="E13" s="300"/>
      <c r="F13" s="300"/>
      <c r="G13" s="300"/>
      <c r="H13" s="300"/>
      <c r="I13" s="302"/>
    </row>
    <row r="14" spans="1:9" s="298" customFormat="1" ht="9.9" customHeight="1" x14ac:dyDescent="0.25">
      <c r="B14" s="301"/>
      <c r="C14" s="297" t="s">
        <v>1256</v>
      </c>
      <c r="D14" s="300"/>
      <c r="E14" s="300"/>
      <c r="F14" s="300"/>
      <c r="G14" s="300"/>
      <c r="H14" s="300"/>
      <c r="I14" s="302"/>
    </row>
    <row r="15" spans="1:9" s="298" customFormat="1" ht="9.9" customHeight="1" x14ac:dyDescent="0.25">
      <c r="B15" s="301"/>
      <c r="C15" s="297" t="s">
        <v>1255</v>
      </c>
      <c r="D15" s="300"/>
      <c r="E15" s="300"/>
      <c r="F15" s="300"/>
      <c r="G15" s="300"/>
      <c r="H15" s="300"/>
      <c r="I15" s="302"/>
    </row>
    <row r="16" spans="1:9" s="298" customFormat="1" ht="9.9" customHeight="1" x14ac:dyDescent="0.25">
      <c r="B16" s="301"/>
      <c r="C16" s="297" t="s">
        <v>1254</v>
      </c>
      <c r="D16" s="300"/>
      <c r="E16" s="300"/>
      <c r="F16" s="300"/>
      <c r="G16" s="300"/>
      <c r="H16" s="300"/>
      <c r="I16" s="302"/>
    </row>
    <row r="17" spans="2:9" s="298" customFormat="1" ht="9.9" customHeight="1" x14ac:dyDescent="0.25">
      <c r="B17" s="301"/>
      <c r="C17" s="297" t="s">
        <v>1253</v>
      </c>
      <c r="D17" s="300"/>
      <c r="E17" s="300"/>
      <c r="F17" s="300"/>
      <c r="G17" s="300"/>
      <c r="H17" s="300"/>
      <c r="I17" s="302"/>
    </row>
    <row r="18" spans="2:9" s="298" customFormat="1" ht="9.9" customHeight="1" x14ac:dyDescent="0.25">
      <c r="B18" s="301"/>
      <c r="C18" s="297" t="s">
        <v>1252</v>
      </c>
      <c r="D18" s="300"/>
      <c r="E18" s="300"/>
      <c r="F18" s="300"/>
      <c r="G18" s="300"/>
      <c r="H18" s="300"/>
      <c r="I18" s="302"/>
    </row>
    <row r="19" spans="2:9" s="298" customFormat="1" ht="9.9" customHeight="1" x14ac:dyDescent="0.25">
      <c r="B19" s="301"/>
      <c r="C19" s="297" t="s">
        <v>1251</v>
      </c>
      <c r="D19" s="300"/>
      <c r="E19" s="300"/>
      <c r="F19" s="300"/>
      <c r="G19" s="300"/>
      <c r="H19" s="300"/>
      <c r="I19" s="302"/>
    </row>
    <row r="20" spans="2:9" s="298" customFormat="1" ht="9.9" customHeight="1" x14ac:dyDescent="0.25">
      <c r="B20" s="301"/>
      <c r="C20" s="297" t="s">
        <v>1250</v>
      </c>
      <c r="D20" s="300"/>
      <c r="E20" s="300"/>
      <c r="F20" s="300"/>
      <c r="G20" s="300"/>
      <c r="H20" s="300"/>
      <c r="I20" s="302"/>
    </row>
    <row r="21" spans="2:9" s="298" customFormat="1" ht="9.9" customHeight="1" x14ac:dyDescent="0.25">
      <c r="B21" s="301"/>
      <c r="C21" s="297" t="s">
        <v>1249</v>
      </c>
      <c r="D21" s="300"/>
      <c r="E21" s="300"/>
      <c r="F21" s="300"/>
      <c r="G21" s="300"/>
      <c r="H21" s="300"/>
      <c r="I21" s="302"/>
    </row>
    <row r="22" spans="2:9" s="298" customFormat="1" ht="9.9" customHeight="1" x14ac:dyDescent="0.25">
      <c r="B22" s="301"/>
      <c r="C22" s="297" t="s">
        <v>1248</v>
      </c>
      <c r="D22" s="300"/>
      <c r="E22" s="300"/>
      <c r="F22" s="300"/>
      <c r="G22" s="300"/>
      <c r="H22" s="300"/>
      <c r="I22" s="302"/>
    </row>
    <row r="23" spans="2:9" s="298" customFormat="1" ht="9.9" customHeight="1" x14ac:dyDescent="0.25">
      <c r="B23" s="301"/>
      <c r="C23" s="297" t="s">
        <v>1247</v>
      </c>
      <c r="D23" s="300"/>
      <c r="E23" s="300"/>
      <c r="F23" s="300"/>
      <c r="G23" s="300"/>
      <c r="H23" s="300"/>
      <c r="I23" s="302"/>
    </row>
    <row r="24" spans="2:9" s="298" customFormat="1" ht="9.9" customHeight="1" x14ac:dyDescent="0.25">
      <c r="B24" s="301"/>
      <c r="C24" s="297" t="s">
        <v>1246</v>
      </c>
      <c r="D24" s="300"/>
      <c r="E24" s="300"/>
      <c r="F24" s="300"/>
      <c r="G24" s="300"/>
      <c r="H24" s="300"/>
      <c r="I24" s="302"/>
    </row>
    <row r="25" spans="2:9" s="298" customFormat="1" ht="9.9" customHeight="1" x14ac:dyDescent="0.25">
      <c r="B25" s="301"/>
      <c r="C25" s="303" t="s">
        <v>1245</v>
      </c>
      <c r="D25" s="300"/>
      <c r="E25" s="300"/>
      <c r="F25" s="300"/>
      <c r="G25" s="300"/>
      <c r="H25" s="300"/>
      <c r="I25" s="302"/>
    </row>
    <row r="26" spans="2:9" s="298" customFormat="1" ht="9.9" customHeight="1" x14ac:dyDescent="0.25">
      <c r="B26" s="301"/>
      <c r="C26" s="297" t="s">
        <v>1244</v>
      </c>
      <c r="D26" s="300"/>
      <c r="E26" s="300"/>
      <c r="F26" s="300"/>
      <c r="G26" s="300"/>
      <c r="H26" s="300"/>
      <c r="I26" s="302"/>
    </row>
    <row r="27" spans="2:9" s="298" customFormat="1" ht="9.9" customHeight="1" x14ac:dyDescent="0.25">
      <c r="B27" s="301"/>
      <c r="C27" s="297" t="s">
        <v>1243</v>
      </c>
      <c r="D27" s="300"/>
      <c r="E27" s="300"/>
      <c r="F27" s="300"/>
      <c r="G27" s="300"/>
      <c r="H27" s="300"/>
      <c r="I27" s="302"/>
    </row>
    <row r="28" spans="2:9" s="298" customFormat="1" ht="9.9" customHeight="1" x14ac:dyDescent="0.25">
      <c r="B28" s="301"/>
      <c r="C28" s="297" t="s">
        <v>1242</v>
      </c>
      <c r="D28" s="300"/>
      <c r="E28" s="300"/>
      <c r="F28" s="300"/>
      <c r="G28" s="300"/>
      <c r="H28" s="300"/>
      <c r="I28" s="302"/>
    </row>
    <row r="29" spans="2:9" s="298" customFormat="1" ht="9.9" customHeight="1" x14ac:dyDescent="0.25">
      <c r="B29" s="301"/>
      <c r="C29" s="297" t="s">
        <v>1241</v>
      </c>
      <c r="D29" s="300"/>
      <c r="E29" s="300"/>
      <c r="F29" s="300"/>
      <c r="G29" s="300"/>
      <c r="H29" s="300"/>
      <c r="I29" s="302"/>
    </row>
    <row r="30" spans="2:9" s="298" customFormat="1" ht="9.9" customHeight="1" x14ac:dyDescent="0.2">
      <c r="B30" s="301"/>
      <c r="C30" s="296" t="s">
        <v>1240</v>
      </c>
      <c r="D30" s="300"/>
      <c r="E30" s="300"/>
      <c r="F30" s="300"/>
      <c r="G30" s="300"/>
      <c r="H30" s="300"/>
      <c r="I30" s="302"/>
    </row>
    <row r="31" spans="2:9" s="298" customFormat="1" ht="9.9" customHeight="1" x14ac:dyDescent="0.25">
      <c r="B31" s="301"/>
      <c r="C31" s="296" t="s">
        <v>1239</v>
      </c>
      <c r="D31" s="300"/>
      <c r="E31" s="300"/>
      <c r="F31" s="300"/>
      <c r="G31" s="300"/>
      <c r="H31" s="300"/>
      <c r="I31" s="302"/>
    </row>
    <row r="32" spans="2:9" s="298" customFormat="1" ht="9.9" customHeight="1" x14ac:dyDescent="0.25">
      <c r="B32" s="301"/>
      <c r="C32" s="295" t="s">
        <v>1238</v>
      </c>
      <c r="D32" s="300"/>
      <c r="E32" s="300"/>
      <c r="F32" s="300"/>
      <c r="G32" s="300"/>
      <c r="H32" s="300"/>
      <c r="I32" s="302"/>
    </row>
    <row r="33" spans="2:9" s="298" customFormat="1" ht="9.9" customHeight="1" x14ac:dyDescent="0.25">
      <c r="B33" s="301"/>
      <c r="C33" s="297" t="s">
        <v>1237</v>
      </c>
      <c r="D33" s="300"/>
      <c r="E33" s="300"/>
      <c r="F33" s="300"/>
      <c r="G33" s="300"/>
      <c r="H33" s="300"/>
      <c r="I33" s="302"/>
    </row>
    <row r="34" spans="2:9" s="298" customFormat="1" ht="9.9" customHeight="1" x14ac:dyDescent="0.25">
      <c r="B34" s="301"/>
      <c r="C34" s="297" t="s">
        <v>1236</v>
      </c>
      <c r="D34" s="300"/>
      <c r="E34" s="300"/>
      <c r="F34" s="300"/>
      <c r="G34" s="300"/>
      <c r="H34" s="300"/>
      <c r="I34" s="302"/>
    </row>
    <row r="35" spans="2:9" s="298" customFormat="1" ht="9.9" customHeight="1" x14ac:dyDescent="0.2">
      <c r="B35" s="301"/>
      <c r="C35" s="296" t="s">
        <v>1235</v>
      </c>
      <c r="D35" s="300"/>
      <c r="E35" s="300"/>
      <c r="F35" s="300"/>
      <c r="G35" s="300"/>
      <c r="H35" s="300"/>
      <c r="I35" s="302"/>
    </row>
    <row r="36" spans="2:9" s="298" customFormat="1" ht="9.9" customHeight="1" x14ac:dyDescent="0.25">
      <c r="B36" s="301"/>
      <c r="C36" s="295" t="s">
        <v>1234</v>
      </c>
      <c r="D36" s="300"/>
      <c r="E36" s="300"/>
      <c r="F36" s="300"/>
      <c r="G36" s="300"/>
      <c r="H36" s="300"/>
      <c r="I36" s="302"/>
    </row>
    <row r="37" spans="2:9" s="298" customFormat="1" ht="9.9" customHeight="1" x14ac:dyDescent="0.25">
      <c r="B37" s="301"/>
      <c r="C37" s="297" t="s">
        <v>1233</v>
      </c>
      <c r="D37" s="300"/>
      <c r="E37" s="300"/>
      <c r="F37" s="300"/>
      <c r="G37" s="300"/>
      <c r="H37" s="300"/>
      <c r="I37" s="302"/>
    </row>
    <row r="38" spans="2:9" s="298" customFormat="1" ht="9.9" customHeight="1" x14ac:dyDescent="0.25">
      <c r="B38" s="301"/>
      <c r="C38" s="297" t="s">
        <v>1232</v>
      </c>
      <c r="D38" s="300"/>
      <c r="E38" s="300"/>
      <c r="F38" s="300"/>
      <c r="G38" s="300"/>
      <c r="H38" s="300"/>
      <c r="I38" s="302"/>
    </row>
    <row r="39" spans="2:9" s="298" customFormat="1" ht="9.9" customHeight="1" x14ac:dyDescent="0.25">
      <c r="B39" s="301"/>
      <c r="C39" s="295" t="s">
        <v>1231</v>
      </c>
      <c r="D39" s="300"/>
      <c r="E39" s="300"/>
      <c r="F39" s="300"/>
      <c r="G39" s="300"/>
      <c r="H39" s="300"/>
      <c r="I39" s="302"/>
    </row>
    <row r="40" spans="2:9" s="298" customFormat="1" ht="9.9" customHeight="1" x14ac:dyDescent="0.25">
      <c r="B40" s="301"/>
      <c r="C40" s="295" t="s">
        <v>1230</v>
      </c>
      <c r="D40" s="300"/>
      <c r="E40" s="300"/>
      <c r="F40" s="300"/>
      <c r="G40" s="300"/>
      <c r="H40" s="300"/>
      <c r="I40" s="302"/>
    </row>
    <row r="41" spans="2:9" s="298" customFormat="1" ht="9.9" customHeight="1" x14ac:dyDescent="0.25">
      <c r="B41" s="301"/>
      <c r="C41" s="297" t="s">
        <v>1229</v>
      </c>
      <c r="D41" s="300"/>
      <c r="E41" s="300"/>
      <c r="F41" s="300"/>
      <c r="G41" s="300"/>
      <c r="H41" s="300"/>
      <c r="I41" s="302"/>
    </row>
    <row r="42" spans="2:9" s="298" customFormat="1" ht="9.9" customHeight="1" x14ac:dyDescent="0.25">
      <c r="B42" s="301"/>
      <c r="C42" s="297" t="s">
        <v>1228</v>
      </c>
      <c r="D42" s="300"/>
      <c r="E42" s="300"/>
      <c r="F42" s="300"/>
      <c r="G42" s="300"/>
      <c r="H42" s="300"/>
      <c r="I42" s="302"/>
    </row>
    <row r="43" spans="2:9" s="298" customFormat="1" ht="9.9" customHeight="1" x14ac:dyDescent="0.25">
      <c r="B43" s="301"/>
      <c r="C43" s="295" t="s">
        <v>1227</v>
      </c>
      <c r="D43" s="300"/>
      <c r="E43" s="300"/>
      <c r="F43" s="300"/>
      <c r="G43" s="300"/>
      <c r="H43" s="300"/>
      <c r="I43" s="302"/>
    </row>
    <row r="44" spans="2:9" s="298" customFormat="1" ht="9.9" customHeight="1" x14ac:dyDescent="0.25">
      <c r="B44" s="301"/>
      <c r="C44" s="295" t="s">
        <v>1226</v>
      </c>
      <c r="D44" s="300"/>
      <c r="E44" s="300"/>
      <c r="F44" s="300"/>
      <c r="G44" s="300"/>
      <c r="H44" s="300"/>
      <c r="I44" s="302"/>
    </row>
    <row r="45" spans="2:9" s="298" customFormat="1" ht="9.9" customHeight="1" x14ac:dyDescent="0.25">
      <c r="B45" s="301"/>
      <c r="C45" s="295" t="s">
        <v>1225</v>
      </c>
      <c r="D45" s="300"/>
      <c r="E45" s="300"/>
      <c r="F45" s="300"/>
      <c r="G45" s="300"/>
      <c r="H45" s="300"/>
      <c r="I45" s="302"/>
    </row>
    <row r="46" spans="2:9" s="298" customFormat="1" ht="9.9" customHeight="1" x14ac:dyDescent="0.25">
      <c r="B46" s="301"/>
      <c r="C46" s="297" t="s">
        <v>1224</v>
      </c>
      <c r="D46" s="300"/>
      <c r="E46" s="300"/>
      <c r="F46" s="300"/>
      <c r="G46" s="300"/>
      <c r="H46" s="300"/>
      <c r="I46" s="302"/>
    </row>
    <row r="47" spans="2:9" s="298" customFormat="1" ht="9.9" customHeight="1" x14ac:dyDescent="0.25">
      <c r="B47" s="301"/>
      <c r="C47" s="295" t="s">
        <v>1223</v>
      </c>
      <c r="D47" s="300"/>
      <c r="E47" s="300"/>
      <c r="F47" s="300"/>
      <c r="G47" s="300"/>
      <c r="H47" s="300"/>
      <c r="I47" s="302"/>
    </row>
    <row r="48" spans="2:9" s="298" customFormat="1" ht="9.9" customHeight="1" x14ac:dyDescent="0.25">
      <c r="B48" s="301"/>
      <c r="C48" s="297" t="s">
        <v>1222</v>
      </c>
      <c r="D48" s="300"/>
      <c r="E48" s="300"/>
      <c r="F48" s="300"/>
      <c r="G48" s="300"/>
      <c r="H48" s="300"/>
      <c r="I48" s="302"/>
    </row>
    <row r="49" spans="2:9" s="298" customFormat="1" ht="9.9" customHeight="1" x14ac:dyDescent="0.25">
      <c r="B49" s="301"/>
      <c r="C49" s="297" t="s">
        <v>1221</v>
      </c>
      <c r="D49" s="300"/>
      <c r="E49" s="300"/>
      <c r="F49" s="300"/>
      <c r="G49" s="300"/>
      <c r="H49" s="300"/>
      <c r="I49" s="302"/>
    </row>
    <row r="50" spans="2:9" s="298" customFormat="1" ht="9.9" customHeight="1" x14ac:dyDescent="0.25">
      <c r="B50" s="301"/>
      <c r="C50" s="297" t="s">
        <v>1220</v>
      </c>
      <c r="D50" s="300"/>
      <c r="E50" s="300"/>
      <c r="F50" s="300"/>
      <c r="G50" s="300"/>
      <c r="H50" s="300"/>
      <c r="I50" s="302"/>
    </row>
    <row r="51" spans="2:9" s="298" customFormat="1" ht="9.9" customHeight="1" x14ac:dyDescent="0.25">
      <c r="B51" s="301"/>
      <c r="C51" s="297" t="s">
        <v>1219</v>
      </c>
      <c r="D51" s="300"/>
      <c r="E51" s="300"/>
      <c r="F51" s="300"/>
      <c r="G51" s="300"/>
      <c r="H51" s="300"/>
      <c r="I51" s="302"/>
    </row>
    <row r="52" spans="2:9" s="298" customFormat="1" ht="9.9" customHeight="1" x14ac:dyDescent="0.2">
      <c r="B52" s="301"/>
      <c r="C52" s="296" t="s">
        <v>1218</v>
      </c>
      <c r="D52" s="300"/>
      <c r="E52" s="300"/>
      <c r="F52" s="300"/>
      <c r="G52" s="300"/>
      <c r="H52" s="300"/>
      <c r="I52" s="299"/>
    </row>
    <row r="53" spans="2:9" s="298" customFormat="1" ht="9.9" customHeight="1" x14ac:dyDescent="0.25">
      <c r="B53" s="301"/>
      <c r="C53" s="295" t="s">
        <v>1217</v>
      </c>
      <c r="D53" s="300"/>
      <c r="E53" s="300"/>
      <c r="F53" s="300"/>
      <c r="G53" s="300"/>
      <c r="H53" s="300"/>
      <c r="I53" s="299"/>
    </row>
    <row r="54" spans="2:9" s="298" customFormat="1" ht="9.9" customHeight="1" x14ac:dyDescent="0.25">
      <c r="B54" s="301"/>
      <c r="C54" s="297" t="s">
        <v>1216</v>
      </c>
      <c r="D54" s="300"/>
      <c r="E54" s="300"/>
      <c r="F54" s="300"/>
      <c r="G54" s="300"/>
      <c r="H54" s="300"/>
      <c r="I54" s="299"/>
    </row>
    <row r="55" spans="2:9" s="298" customFormat="1" ht="9.9" customHeight="1" x14ac:dyDescent="0.25">
      <c r="B55" s="301"/>
      <c r="C55" s="295" t="s">
        <v>1215</v>
      </c>
      <c r="D55" s="300"/>
      <c r="E55" s="300"/>
      <c r="F55" s="300"/>
      <c r="G55" s="300"/>
      <c r="H55" s="300"/>
      <c r="I55" s="299"/>
    </row>
    <row r="56" spans="2:9" s="298" customFormat="1" ht="9.9" customHeight="1" x14ac:dyDescent="0.25">
      <c r="B56" s="301"/>
      <c r="C56" s="297" t="s">
        <v>1214</v>
      </c>
      <c r="D56" s="300"/>
      <c r="E56" s="300"/>
      <c r="F56" s="300"/>
      <c r="G56" s="300"/>
      <c r="H56" s="300"/>
      <c r="I56" s="299"/>
    </row>
    <row r="57" spans="2:9" s="298" customFormat="1" ht="9.9" customHeight="1" x14ac:dyDescent="0.25">
      <c r="B57" s="301"/>
      <c r="C57" s="295" t="s">
        <v>1213</v>
      </c>
      <c r="D57" s="300"/>
      <c r="E57" s="300"/>
      <c r="F57" s="300"/>
      <c r="G57" s="300"/>
      <c r="H57" s="300"/>
      <c r="I57" s="299"/>
    </row>
    <row r="58" spans="2:9" s="298" customFormat="1" ht="9.9" customHeight="1" x14ac:dyDescent="0.25">
      <c r="B58" s="301"/>
      <c r="C58" s="297" t="s">
        <v>1212</v>
      </c>
      <c r="D58" s="300"/>
      <c r="E58" s="300"/>
      <c r="F58" s="300"/>
      <c r="G58" s="300"/>
      <c r="H58" s="300"/>
      <c r="I58" s="299"/>
    </row>
    <row r="59" spans="2:9" s="298" customFormat="1" ht="9.9" customHeight="1" x14ac:dyDescent="0.25">
      <c r="B59" s="301"/>
      <c r="C59" s="295" t="s">
        <v>1211</v>
      </c>
      <c r="D59" s="300"/>
      <c r="E59" s="300"/>
      <c r="F59" s="300"/>
      <c r="G59" s="300"/>
      <c r="H59" s="300"/>
      <c r="I59" s="299"/>
    </row>
    <row r="60" spans="2:9" s="298" customFormat="1" ht="9.9" customHeight="1" x14ac:dyDescent="0.25">
      <c r="B60" s="301"/>
      <c r="C60" s="297" t="s">
        <v>1210</v>
      </c>
      <c r="D60" s="300"/>
      <c r="E60" s="300"/>
      <c r="F60" s="300"/>
      <c r="G60" s="300"/>
      <c r="H60" s="300"/>
      <c r="I60" s="299"/>
    </row>
    <row r="61" spans="2:9" s="298" customFormat="1" ht="9.9" customHeight="1" x14ac:dyDescent="0.25">
      <c r="B61" s="301"/>
      <c r="C61" s="297" t="s">
        <v>1209</v>
      </c>
      <c r="D61" s="300"/>
      <c r="E61" s="300"/>
      <c r="F61" s="300"/>
      <c r="G61" s="300"/>
      <c r="H61" s="300"/>
      <c r="I61" s="299"/>
    </row>
    <row r="62" spans="2:9" s="291" customFormat="1" ht="12" x14ac:dyDescent="0.25">
      <c r="B62" s="294"/>
      <c r="C62" s="297" t="s">
        <v>1208</v>
      </c>
      <c r="D62" s="293"/>
      <c r="E62" s="293"/>
      <c r="F62" s="293"/>
      <c r="G62" s="293"/>
      <c r="H62" s="293"/>
      <c r="I62" s="292"/>
    </row>
    <row r="63" spans="2:9" s="291" customFormat="1" ht="12" x14ac:dyDescent="0.25">
      <c r="B63" s="294"/>
      <c r="C63" s="297" t="s">
        <v>1207</v>
      </c>
      <c r="D63" s="297"/>
      <c r="E63" s="293"/>
      <c r="F63" s="293"/>
      <c r="G63" s="293"/>
      <c r="H63" s="293"/>
      <c r="I63" s="292"/>
    </row>
    <row r="64" spans="2:9" s="291" customFormat="1" ht="11.4" x14ac:dyDescent="0.2">
      <c r="B64" s="294"/>
      <c r="C64" s="296" t="s">
        <v>1206</v>
      </c>
      <c r="D64" s="293"/>
      <c r="E64" s="293"/>
      <c r="F64" s="293"/>
      <c r="G64" s="293"/>
      <c r="H64" s="293"/>
      <c r="I64" s="292"/>
    </row>
    <row r="65" spans="2:9" s="291" customFormat="1" ht="12" x14ac:dyDescent="0.25">
      <c r="B65" s="294"/>
      <c r="C65" s="295" t="s">
        <v>1205</v>
      </c>
      <c r="D65" s="293"/>
      <c r="E65" s="293"/>
      <c r="F65" s="293"/>
      <c r="G65" s="293"/>
      <c r="H65" s="293"/>
      <c r="I65" s="292"/>
    </row>
    <row r="66" spans="2:9" s="291" customFormat="1" ht="12" x14ac:dyDescent="0.25">
      <c r="B66" s="294"/>
      <c r="C66" s="295" t="s">
        <v>1204</v>
      </c>
      <c r="D66" s="293"/>
      <c r="E66" s="293"/>
      <c r="F66" s="293"/>
      <c r="G66" s="293"/>
      <c r="H66" s="293"/>
      <c r="I66" s="292"/>
    </row>
    <row r="67" spans="2:9" s="291" customFormat="1" ht="12" x14ac:dyDescent="0.25">
      <c r="B67" s="294"/>
      <c r="C67" s="289" t="s">
        <v>1203</v>
      </c>
      <c r="D67" s="293"/>
      <c r="E67" s="293"/>
      <c r="F67" s="293"/>
      <c r="G67" s="293"/>
      <c r="H67" s="293"/>
      <c r="I67" s="292"/>
    </row>
    <row r="68" spans="2:9" x14ac:dyDescent="0.25">
      <c r="B68" s="286"/>
      <c r="C68" s="290" t="s">
        <v>1202</v>
      </c>
      <c r="D68" s="2"/>
      <c r="E68" s="2"/>
      <c r="F68" s="2"/>
      <c r="G68" s="2"/>
      <c r="H68" s="2"/>
      <c r="I68" s="287"/>
    </row>
    <row r="69" spans="2:9" x14ac:dyDescent="0.25">
      <c r="B69" s="286"/>
      <c r="C69" s="289" t="s">
        <v>1201</v>
      </c>
      <c r="D69" s="2"/>
      <c r="E69" s="2"/>
      <c r="F69" s="2"/>
      <c r="G69" s="2"/>
      <c r="H69" s="2"/>
      <c r="I69" s="287"/>
    </row>
    <row r="70" spans="2:9" x14ac:dyDescent="0.25">
      <c r="B70" s="286"/>
      <c r="C70" s="290" t="s">
        <v>1200</v>
      </c>
      <c r="D70" s="2"/>
      <c r="E70" s="2"/>
      <c r="F70" s="2"/>
      <c r="G70" s="2"/>
      <c r="H70" s="2"/>
      <c r="I70" s="287"/>
    </row>
    <row r="71" spans="2:9" x14ac:dyDescent="0.25">
      <c r="B71" s="286"/>
      <c r="C71" s="290" t="s">
        <v>1199</v>
      </c>
      <c r="D71" s="2"/>
      <c r="E71" s="2"/>
      <c r="F71" s="2"/>
      <c r="G71" s="2"/>
      <c r="H71" s="2"/>
      <c r="I71" s="287"/>
    </row>
    <row r="72" spans="2:9" x14ac:dyDescent="0.25">
      <c r="B72" s="286"/>
      <c r="C72" s="289" t="s">
        <v>1198</v>
      </c>
      <c r="D72" s="2"/>
      <c r="E72" s="2"/>
      <c r="F72" s="2"/>
      <c r="G72" s="2"/>
      <c r="H72" s="2"/>
      <c r="I72" s="287"/>
    </row>
    <row r="73" spans="2:9" x14ac:dyDescent="0.25">
      <c r="B73" s="286"/>
      <c r="C73" s="289" t="s">
        <v>1197</v>
      </c>
      <c r="D73" s="2"/>
      <c r="E73" s="2"/>
      <c r="F73" s="2"/>
      <c r="G73" s="2"/>
      <c r="H73" s="2"/>
      <c r="I73" s="287"/>
    </row>
    <row r="74" spans="2:9" x14ac:dyDescent="0.25">
      <c r="B74" s="286"/>
      <c r="C74" s="289" t="s">
        <v>1196</v>
      </c>
      <c r="D74" s="2"/>
      <c r="E74" s="2"/>
      <c r="F74" s="2"/>
      <c r="G74" s="2"/>
      <c r="H74" s="2"/>
      <c r="I74" s="287"/>
    </row>
    <row r="75" spans="2:9" x14ac:dyDescent="0.25">
      <c r="B75" s="286"/>
      <c r="C75" s="290" t="s">
        <v>1195</v>
      </c>
      <c r="D75" s="2"/>
      <c r="E75" s="2"/>
      <c r="F75" s="2"/>
      <c r="G75" s="2"/>
      <c r="H75" s="2"/>
      <c r="I75" s="287"/>
    </row>
    <row r="76" spans="2:9" x14ac:dyDescent="0.25">
      <c r="B76" s="286"/>
      <c r="C76" s="290" t="s">
        <v>1194</v>
      </c>
      <c r="D76" s="2"/>
      <c r="E76" s="2"/>
      <c r="F76" s="2"/>
      <c r="G76" s="2"/>
      <c r="H76" s="2"/>
      <c r="I76" s="287"/>
    </row>
    <row r="77" spans="2:9" x14ac:dyDescent="0.25">
      <c r="B77" s="286"/>
      <c r="C77" s="289" t="s">
        <v>1193</v>
      </c>
      <c r="D77" s="2"/>
      <c r="E77" s="2"/>
      <c r="F77" s="2"/>
      <c r="G77" s="2"/>
      <c r="H77" s="2"/>
      <c r="I77" s="287"/>
    </row>
    <row r="78" spans="2:9" x14ac:dyDescent="0.25">
      <c r="B78" s="286"/>
      <c r="C78" s="288" t="s">
        <v>1192</v>
      </c>
      <c r="D78" s="2"/>
      <c r="E78" s="2"/>
      <c r="F78" s="2"/>
      <c r="G78" s="2"/>
      <c r="H78" s="2"/>
      <c r="I78" s="287"/>
    </row>
    <row r="79" spans="2:9" ht="14.25" customHeight="1" x14ac:dyDescent="0.25">
      <c r="B79" s="286"/>
      <c r="C79" s="345" t="s">
        <v>1191</v>
      </c>
      <c r="D79" s="345"/>
      <c r="E79" s="345"/>
      <c r="F79" s="345"/>
      <c r="G79" s="345"/>
      <c r="H79" s="345"/>
      <c r="I79" s="346"/>
    </row>
    <row r="80" spans="2:9" x14ac:dyDescent="0.25">
      <c r="B80" s="285"/>
      <c r="C80" s="284" t="s">
        <v>1190</v>
      </c>
      <c r="D80" s="283"/>
      <c r="E80" s="283"/>
      <c r="F80" s="283"/>
      <c r="G80" s="283"/>
      <c r="H80" s="283"/>
      <c r="I80" s="282"/>
    </row>
  </sheetData>
  <mergeCells count="2">
    <mergeCell ref="B1:I1"/>
    <mergeCell ref="C79:I79"/>
  </mergeCells>
  <printOptions horizontalCentered="1"/>
  <pageMargins left="0.78740157480314965" right="0.78740157480314965" top="0.59055118110236227" bottom="0.59055118110236227" header="0.51181102362204722" footer="0.51181102362204722"/>
  <pageSetup paperSize="9" scale="58" orientation="landscape"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6"/>
  <sheetViews>
    <sheetView showGridLines="0" zoomScaleNormal="100" zoomScaleSheetLayoutView="55" workbookViewId="0">
      <selection activeCell="A20" sqref="A20:C20"/>
    </sheetView>
  </sheetViews>
  <sheetFormatPr baseColWidth="10" defaultRowHeight="10.199999999999999" x14ac:dyDescent="0.3"/>
  <cols>
    <col min="1" max="1" width="6.6640625" style="3" bestFit="1" customWidth="1"/>
    <col min="2" max="2" width="73.44140625" style="3" bestFit="1" customWidth="1"/>
    <col min="3" max="3" width="13.33203125" style="3" bestFit="1" customWidth="1"/>
    <col min="4" max="4" width="10.33203125" style="3" bestFit="1" customWidth="1"/>
    <col min="5" max="5" width="11.109375" style="3" bestFit="1" customWidth="1"/>
    <col min="6" max="16384" width="11.5546875" style="3"/>
  </cols>
  <sheetData>
    <row r="1" spans="1:5" ht="15" customHeight="1" x14ac:dyDescent="0.3">
      <c r="A1" s="514" t="s">
        <v>714</v>
      </c>
      <c r="B1" s="591"/>
      <c r="C1" s="591"/>
      <c r="D1" s="591"/>
      <c r="E1" s="97" t="s">
        <v>713</v>
      </c>
    </row>
    <row r="2" spans="1:5" ht="15" customHeight="1" x14ac:dyDescent="0.3">
      <c r="A2" s="561" t="s">
        <v>788</v>
      </c>
      <c r="B2" s="592"/>
      <c r="C2" s="592"/>
      <c r="D2" s="592"/>
      <c r="E2" s="93" t="s">
        <v>787</v>
      </c>
    </row>
    <row r="3" spans="1:5" ht="15" customHeight="1" x14ac:dyDescent="0.3">
      <c r="A3" s="593" t="s">
        <v>786</v>
      </c>
      <c r="B3" s="594"/>
      <c r="C3" s="594"/>
      <c r="D3" s="594"/>
      <c r="E3" s="93"/>
    </row>
    <row r="4" spans="1:5" ht="13.2" x14ac:dyDescent="0.3">
      <c r="A4" s="563" t="s">
        <v>785</v>
      </c>
      <c r="B4" s="595"/>
      <c r="C4" s="595"/>
      <c r="D4" s="595"/>
      <c r="E4" s="96"/>
    </row>
    <row r="6" spans="1:5" x14ac:dyDescent="0.3">
      <c r="A6" s="104" t="s">
        <v>784</v>
      </c>
      <c r="B6" s="103" t="s">
        <v>114</v>
      </c>
      <c r="C6" s="103" t="s">
        <v>145</v>
      </c>
      <c r="D6" s="103" t="s">
        <v>113</v>
      </c>
      <c r="E6" s="103" t="s">
        <v>143</v>
      </c>
    </row>
    <row r="7" spans="1:5" x14ac:dyDescent="0.3">
      <c r="A7" s="93"/>
      <c r="B7" s="93"/>
      <c r="C7" s="93" t="s">
        <v>142</v>
      </c>
      <c r="D7" s="93"/>
      <c r="E7" s="93" t="s">
        <v>141</v>
      </c>
    </row>
    <row r="8" spans="1:5" x14ac:dyDescent="0.3">
      <c r="A8" s="101"/>
      <c r="B8" s="101" t="s">
        <v>783</v>
      </c>
      <c r="C8" s="100">
        <f>SUM(C9:C22)</f>
        <v>273070183.81999999</v>
      </c>
      <c r="D8" s="100">
        <f>SUM(D9:D22)</f>
        <v>40311515.729999997</v>
      </c>
      <c r="E8" s="100">
        <f>SUM(E9:E22)</f>
        <v>232758668.09</v>
      </c>
    </row>
    <row r="9" spans="1:5" x14ac:dyDescent="0.3">
      <c r="A9" s="9" t="s">
        <v>132</v>
      </c>
      <c r="B9" s="99" t="s">
        <v>131</v>
      </c>
      <c r="C9" s="98">
        <v>254000000</v>
      </c>
      <c r="D9" s="98">
        <v>32000000</v>
      </c>
      <c r="E9" s="98">
        <v>222000000</v>
      </c>
    </row>
    <row r="10" spans="1:5" x14ac:dyDescent="0.3">
      <c r="A10" s="9" t="s">
        <v>504</v>
      </c>
      <c r="B10" s="99" t="s">
        <v>465</v>
      </c>
      <c r="C10" s="98">
        <v>977183.82</v>
      </c>
      <c r="D10" s="98">
        <v>977183.82</v>
      </c>
      <c r="E10" s="98">
        <v>0</v>
      </c>
    </row>
    <row r="11" spans="1:5" x14ac:dyDescent="0.3">
      <c r="A11" s="9" t="s">
        <v>464</v>
      </c>
      <c r="B11" s="99" t="s">
        <v>463</v>
      </c>
      <c r="C11" s="98">
        <v>6040000</v>
      </c>
      <c r="D11" s="98">
        <v>6030019</v>
      </c>
      <c r="E11" s="98">
        <v>9981</v>
      </c>
    </row>
    <row r="12" spans="1:5" x14ac:dyDescent="0.3">
      <c r="A12" s="9" t="s">
        <v>688</v>
      </c>
      <c r="B12" s="99" t="s">
        <v>687</v>
      </c>
      <c r="C12" s="98">
        <v>5900000</v>
      </c>
      <c r="D12" s="98">
        <v>0</v>
      </c>
      <c r="E12" s="98">
        <v>5900000</v>
      </c>
    </row>
    <row r="13" spans="1:5" x14ac:dyDescent="0.3">
      <c r="A13" s="9" t="s">
        <v>555</v>
      </c>
      <c r="B13" s="99" t="s">
        <v>554</v>
      </c>
      <c r="C13" s="98">
        <v>0</v>
      </c>
      <c r="D13" s="98">
        <v>18000</v>
      </c>
      <c r="E13" s="98">
        <v>-18000</v>
      </c>
    </row>
    <row r="14" spans="1:5" x14ac:dyDescent="0.3">
      <c r="A14" s="9" t="s">
        <v>539</v>
      </c>
      <c r="B14" s="99" t="s">
        <v>538</v>
      </c>
      <c r="C14" s="98">
        <v>30000</v>
      </c>
      <c r="D14" s="98">
        <v>24601.599999999999</v>
      </c>
      <c r="E14" s="98">
        <v>5398.4</v>
      </c>
    </row>
    <row r="15" spans="1:5" x14ac:dyDescent="0.3">
      <c r="A15" s="9" t="s">
        <v>537</v>
      </c>
      <c r="B15" s="99" t="s">
        <v>536</v>
      </c>
      <c r="C15" s="98">
        <v>120000</v>
      </c>
      <c r="D15" s="98">
        <v>0</v>
      </c>
      <c r="E15" s="98">
        <v>120000</v>
      </c>
    </row>
    <row r="16" spans="1:5" x14ac:dyDescent="0.3">
      <c r="A16" s="9" t="s">
        <v>454</v>
      </c>
      <c r="B16" s="99" t="s">
        <v>453</v>
      </c>
      <c r="C16" s="98">
        <v>55500</v>
      </c>
      <c r="D16" s="98">
        <v>55500</v>
      </c>
      <c r="E16" s="98">
        <v>0</v>
      </c>
    </row>
    <row r="17" spans="1:5" x14ac:dyDescent="0.3">
      <c r="A17" s="9" t="s">
        <v>531</v>
      </c>
      <c r="B17" s="99" t="s">
        <v>13</v>
      </c>
      <c r="C17" s="98">
        <v>82500</v>
      </c>
      <c r="D17" s="98">
        <v>0</v>
      </c>
      <c r="E17" s="98">
        <v>82500</v>
      </c>
    </row>
    <row r="18" spans="1:5" x14ac:dyDescent="0.3">
      <c r="A18" s="9" t="s">
        <v>524</v>
      </c>
      <c r="B18" s="99" t="s">
        <v>523</v>
      </c>
      <c r="C18" s="98">
        <v>12000</v>
      </c>
      <c r="D18" s="98">
        <v>2000</v>
      </c>
      <c r="E18" s="98">
        <v>10000</v>
      </c>
    </row>
    <row r="19" spans="1:5" x14ac:dyDescent="0.3">
      <c r="A19" s="9" t="s">
        <v>452</v>
      </c>
      <c r="B19" s="99" t="s">
        <v>451</v>
      </c>
      <c r="C19" s="98">
        <v>5038000</v>
      </c>
      <c r="D19" s="98">
        <v>415605.51</v>
      </c>
      <c r="E19" s="98">
        <v>4622394.49</v>
      </c>
    </row>
    <row r="20" spans="1:5" x14ac:dyDescent="0.3">
      <c r="A20" s="9" t="s">
        <v>520</v>
      </c>
      <c r="B20" s="99" t="s">
        <v>519</v>
      </c>
      <c r="C20" s="98">
        <v>600000</v>
      </c>
      <c r="D20" s="98">
        <v>578605.80000000005</v>
      </c>
      <c r="E20" s="98">
        <v>21394.2</v>
      </c>
    </row>
    <row r="21" spans="1:5" x14ac:dyDescent="0.3">
      <c r="A21" s="9" t="s">
        <v>518</v>
      </c>
      <c r="B21" s="99" t="s">
        <v>517</v>
      </c>
      <c r="C21" s="98">
        <v>5000</v>
      </c>
      <c r="D21" s="98">
        <v>0</v>
      </c>
      <c r="E21" s="98">
        <v>5000</v>
      </c>
    </row>
    <row r="22" spans="1:5" x14ac:dyDescent="0.3">
      <c r="A22" s="9" t="s">
        <v>109</v>
      </c>
      <c r="B22" s="99" t="s">
        <v>108</v>
      </c>
      <c r="C22" s="98">
        <v>210000</v>
      </c>
      <c r="D22" s="98">
        <v>210000</v>
      </c>
      <c r="E22" s="98">
        <v>0</v>
      </c>
    </row>
    <row r="23" spans="1:5" x14ac:dyDescent="0.3">
      <c r="A23" s="102" t="s">
        <v>681</v>
      </c>
      <c r="B23" s="101" t="s">
        <v>782</v>
      </c>
      <c r="C23" s="100">
        <f>SUM(C24:C34)</f>
        <v>273070183.81999999</v>
      </c>
      <c r="D23" s="100">
        <f>SUM(D24:D34)</f>
        <v>40311515.730000004</v>
      </c>
      <c r="E23" s="100">
        <f>SUM(E24:E34)</f>
        <v>232758668.09</v>
      </c>
    </row>
    <row r="24" spans="1:5" x14ac:dyDescent="0.3">
      <c r="A24" s="9" t="s">
        <v>489</v>
      </c>
      <c r="B24" s="99" t="s">
        <v>488</v>
      </c>
      <c r="C24" s="98">
        <v>138000</v>
      </c>
      <c r="D24" s="98">
        <v>0</v>
      </c>
      <c r="E24" s="98">
        <v>138000</v>
      </c>
    </row>
    <row r="25" spans="1:5" x14ac:dyDescent="0.3">
      <c r="A25" s="9" t="s">
        <v>649</v>
      </c>
      <c r="B25" s="99" t="s">
        <v>648</v>
      </c>
      <c r="C25" s="98">
        <v>254000000</v>
      </c>
      <c r="D25" s="98">
        <v>32000000</v>
      </c>
      <c r="E25" s="98">
        <v>222000000</v>
      </c>
    </row>
    <row r="26" spans="1:5" x14ac:dyDescent="0.3">
      <c r="A26" s="9" t="s">
        <v>473</v>
      </c>
      <c r="B26" s="99" t="s">
        <v>472</v>
      </c>
      <c r="C26" s="98">
        <v>800000</v>
      </c>
      <c r="D26" s="98">
        <v>415605.51</v>
      </c>
      <c r="E26" s="98">
        <v>384394.49</v>
      </c>
    </row>
    <row r="27" spans="1:5" x14ac:dyDescent="0.3">
      <c r="A27" s="9" t="s">
        <v>557</v>
      </c>
      <c r="B27" s="99" t="s">
        <v>556</v>
      </c>
      <c r="C27" s="98">
        <v>200000</v>
      </c>
      <c r="D27" s="98">
        <v>0</v>
      </c>
      <c r="E27" s="98">
        <v>200000</v>
      </c>
    </row>
    <row r="28" spans="1:5" x14ac:dyDescent="0.3">
      <c r="A28" s="9" t="s">
        <v>555</v>
      </c>
      <c r="B28" s="99" t="s">
        <v>554</v>
      </c>
      <c r="C28" s="98">
        <v>5000</v>
      </c>
      <c r="D28" s="98">
        <v>0</v>
      </c>
      <c r="E28" s="98">
        <v>5000</v>
      </c>
    </row>
    <row r="29" spans="1:5" x14ac:dyDescent="0.3">
      <c r="A29" s="9" t="s">
        <v>653</v>
      </c>
      <c r="B29" s="99" t="s">
        <v>652</v>
      </c>
      <c r="C29" s="98">
        <v>977183.82</v>
      </c>
      <c r="D29" s="98">
        <v>977183.82</v>
      </c>
      <c r="E29" s="98">
        <v>0</v>
      </c>
    </row>
    <row r="30" spans="1:5" x14ac:dyDescent="0.3">
      <c r="A30" s="9" t="s">
        <v>518</v>
      </c>
      <c r="B30" s="99" t="s">
        <v>654</v>
      </c>
      <c r="C30" s="98">
        <v>0</v>
      </c>
      <c r="D30" s="98">
        <v>18000</v>
      </c>
      <c r="E30" s="98">
        <v>-18000</v>
      </c>
    </row>
    <row r="31" spans="1:5" x14ac:dyDescent="0.3">
      <c r="A31" s="9" t="s">
        <v>450</v>
      </c>
      <c r="B31" s="99" t="s">
        <v>449</v>
      </c>
      <c r="C31" s="98">
        <v>4800000</v>
      </c>
      <c r="D31" s="98">
        <v>660707.4</v>
      </c>
      <c r="E31" s="98">
        <v>4139292.6</v>
      </c>
    </row>
    <row r="32" spans="1:5" x14ac:dyDescent="0.3">
      <c r="A32" s="9" t="s">
        <v>106</v>
      </c>
      <c r="B32" s="99" t="s">
        <v>105</v>
      </c>
      <c r="C32" s="98">
        <v>6250000</v>
      </c>
      <c r="D32" s="98">
        <v>6240019</v>
      </c>
      <c r="E32" s="98">
        <v>9981</v>
      </c>
    </row>
    <row r="33" spans="1:5" x14ac:dyDescent="0.3">
      <c r="A33" s="9" t="s">
        <v>685</v>
      </c>
      <c r="B33" s="99" t="s">
        <v>684</v>
      </c>
      <c r="C33" s="98">
        <v>4900000</v>
      </c>
      <c r="D33" s="98">
        <v>0</v>
      </c>
      <c r="E33" s="98">
        <v>4900000</v>
      </c>
    </row>
    <row r="34" spans="1:5" x14ac:dyDescent="0.3">
      <c r="A34" s="84" t="s">
        <v>683</v>
      </c>
      <c r="B34" s="83" t="s">
        <v>682</v>
      </c>
      <c r="C34" s="81">
        <v>1000000</v>
      </c>
      <c r="D34" s="81">
        <v>0</v>
      </c>
      <c r="E34" s="81">
        <v>1000000</v>
      </c>
    </row>
    <row r="35" spans="1:5" x14ac:dyDescent="0.3">
      <c r="A35" s="4" t="s">
        <v>781</v>
      </c>
    </row>
    <row r="36" spans="1:5" x14ac:dyDescent="0.3">
      <c r="A36" s="4" t="s">
        <v>780</v>
      </c>
    </row>
  </sheetData>
  <mergeCells count="4">
    <mergeCell ref="A1:D1"/>
    <mergeCell ref="A2:D2"/>
    <mergeCell ref="A3:D3"/>
    <mergeCell ref="A4:D4"/>
  </mergeCells>
  <printOptions horizontalCentered="1"/>
  <pageMargins left="0.78740157480314965" right="0.78740157480314965" top="0.59055118110236227" bottom="0.59055118110236227" header="0.51181102362204722" footer="0.51181102362204722"/>
  <pageSetup paperSize="9"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3"/>
  <sheetViews>
    <sheetView showGridLines="0" topLeftCell="A4" zoomScaleNormal="100" zoomScaleSheetLayoutView="55" workbookViewId="0">
      <selection activeCell="F28" sqref="F28:F29"/>
    </sheetView>
  </sheetViews>
  <sheetFormatPr baseColWidth="10" defaultRowHeight="10.199999999999999" x14ac:dyDescent="0.3"/>
  <cols>
    <col min="1" max="1" width="5.77734375" style="3" customWidth="1"/>
    <col min="2" max="2" width="45.77734375" style="3" customWidth="1"/>
    <col min="3" max="7" width="15.77734375" style="3" customWidth="1"/>
    <col min="8" max="16384" width="11.5546875" style="3"/>
  </cols>
  <sheetData>
    <row r="1" spans="1:7" ht="13.2" x14ac:dyDescent="0.3">
      <c r="A1" s="596" t="s">
        <v>714</v>
      </c>
      <c r="B1" s="597"/>
      <c r="C1" s="597"/>
      <c r="D1" s="597"/>
      <c r="E1" s="597"/>
      <c r="F1" s="598"/>
      <c r="G1" s="97" t="s">
        <v>713</v>
      </c>
    </row>
    <row r="2" spans="1:7" ht="13.2" x14ac:dyDescent="0.3">
      <c r="A2" s="596" t="s">
        <v>779</v>
      </c>
      <c r="B2" s="597"/>
      <c r="C2" s="597"/>
      <c r="D2" s="597"/>
      <c r="E2" s="597"/>
      <c r="F2" s="598"/>
      <c r="G2" s="96" t="s">
        <v>778</v>
      </c>
    </row>
    <row r="3" spans="1:7" ht="13.2" x14ac:dyDescent="0.3">
      <c r="A3" s="599"/>
      <c r="B3" s="597"/>
      <c r="C3" s="597"/>
      <c r="D3" s="600"/>
      <c r="E3" s="600"/>
      <c r="F3" s="600"/>
      <c r="G3" s="597"/>
    </row>
    <row r="4" spans="1:7" ht="13.2" x14ac:dyDescent="0.3">
      <c r="A4" s="601" t="s">
        <v>777</v>
      </c>
      <c r="B4" s="602"/>
      <c r="C4" s="95" t="s">
        <v>707</v>
      </c>
      <c r="D4" s="605" t="s">
        <v>735</v>
      </c>
      <c r="E4" s="597"/>
      <c r="F4" s="598"/>
      <c r="G4" s="94" t="s">
        <v>143</v>
      </c>
    </row>
    <row r="5" spans="1:7" x14ac:dyDescent="0.3">
      <c r="A5" s="603"/>
      <c r="B5" s="604"/>
      <c r="C5" s="93" t="s">
        <v>728</v>
      </c>
      <c r="D5" s="93" t="s">
        <v>113</v>
      </c>
      <c r="E5" s="93" t="s">
        <v>704</v>
      </c>
      <c r="F5" s="93" t="s">
        <v>144</v>
      </c>
      <c r="G5" s="93" t="s">
        <v>776</v>
      </c>
    </row>
    <row r="6" spans="1:7" x14ac:dyDescent="0.3">
      <c r="A6" s="603"/>
      <c r="B6" s="604"/>
      <c r="C6" s="93" t="s">
        <v>142</v>
      </c>
      <c r="D6" s="93"/>
      <c r="E6" s="93"/>
      <c r="F6" s="93"/>
      <c r="G6" s="93"/>
    </row>
    <row r="7" spans="1:7" ht="13.2" x14ac:dyDescent="0.3">
      <c r="A7" s="561" t="s">
        <v>775</v>
      </c>
      <c r="B7" s="562"/>
      <c r="C7" s="87">
        <f>SUM(C8:C20)</f>
        <v>2170490571.5799999</v>
      </c>
      <c r="D7" s="87">
        <f>SUM(D8:D20)</f>
        <v>1988610876.95</v>
      </c>
      <c r="E7" s="87">
        <f>SUM(E8:E20)</f>
        <v>61844445.770000003</v>
      </c>
      <c r="F7" s="87">
        <f>SUM(F8:F20)</f>
        <v>17991466.620000001</v>
      </c>
      <c r="G7" s="87">
        <f t="shared" ref="G7:G20" si="0">C7-(D7+E7+F7)</f>
        <v>102043782.24000001</v>
      </c>
    </row>
    <row r="8" spans="1:7" x14ac:dyDescent="0.3">
      <c r="A8" s="7" t="s">
        <v>155</v>
      </c>
      <c r="B8" s="88" t="s">
        <v>753</v>
      </c>
      <c r="C8" s="87">
        <v>289945629.5</v>
      </c>
      <c r="D8" s="87">
        <v>220033610.84</v>
      </c>
      <c r="E8" s="87">
        <v>13943935.939999999</v>
      </c>
      <c r="F8" s="87">
        <v>7889974.9900000002</v>
      </c>
      <c r="G8" s="87">
        <f t="shared" si="0"/>
        <v>48078107.729999989</v>
      </c>
    </row>
    <row r="9" spans="1:7" x14ac:dyDescent="0.3">
      <c r="A9" s="86"/>
      <c r="B9" s="86"/>
      <c r="C9" s="85">
        <v>0</v>
      </c>
      <c r="D9" s="85">
        <v>0</v>
      </c>
      <c r="E9" s="85">
        <v>0</v>
      </c>
      <c r="F9" s="85">
        <v>0</v>
      </c>
      <c r="G9" s="85">
        <f t="shared" si="0"/>
        <v>0</v>
      </c>
    </row>
    <row r="10" spans="1:7" x14ac:dyDescent="0.3">
      <c r="A10" s="11" t="s">
        <v>154</v>
      </c>
      <c r="B10" s="86" t="s">
        <v>752</v>
      </c>
      <c r="C10" s="85">
        <v>267447713.06</v>
      </c>
      <c r="D10" s="85">
        <v>264290149.12</v>
      </c>
      <c r="E10" s="85">
        <v>0</v>
      </c>
      <c r="F10" s="85">
        <v>142562.4</v>
      </c>
      <c r="G10" s="85">
        <f t="shared" si="0"/>
        <v>3015001.5399999917</v>
      </c>
    </row>
    <row r="11" spans="1:7" x14ac:dyDescent="0.3">
      <c r="A11" s="86"/>
      <c r="B11" s="86"/>
      <c r="C11" s="85">
        <v>0</v>
      </c>
      <c r="D11" s="85">
        <v>0</v>
      </c>
      <c r="E11" s="85">
        <v>0</v>
      </c>
      <c r="F11" s="85">
        <v>0</v>
      </c>
      <c r="G11" s="85">
        <f t="shared" si="0"/>
        <v>0</v>
      </c>
    </row>
    <row r="12" spans="1:7" x14ac:dyDescent="0.3">
      <c r="A12" s="11" t="s">
        <v>751</v>
      </c>
      <c r="B12" s="86" t="s">
        <v>750</v>
      </c>
      <c r="C12" s="85">
        <v>168177504</v>
      </c>
      <c r="D12" s="85">
        <v>167857504</v>
      </c>
      <c r="E12" s="85">
        <v>0</v>
      </c>
      <c r="F12" s="85">
        <v>0</v>
      </c>
      <c r="G12" s="85">
        <f t="shared" si="0"/>
        <v>320000</v>
      </c>
    </row>
    <row r="13" spans="1:7" x14ac:dyDescent="0.3">
      <c r="A13" s="86"/>
      <c r="B13" s="86"/>
      <c r="C13" s="85">
        <v>0</v>
      </c>
      <c r="D13" s="85">
        <v>0</v>
      </c>
      <c r="E13" s="85">
        <v>0</v>
      </c>
      <c r="F13" s="85">
        <v>0</v>
      </c>
      <c r="G13" s="85">
        <f t="shared" si="0"/>
        <v>0</v>
      </c>
    </row>
    <row r="14" spans="1:7" x14ac:dyDescent="0.3">
      <c r="A14" s="11" t="s">
        <v>153</v>
      </c>
      <c r="B14" s="86" t="s">
        <v>774</v>
      </c>
      <c r="C14" s="85">
        <v>943294101.29999995</v>
      </c>
      <c r="D14" s="85">
        <v>888608511.97000003</v>
      </c>
      <c r="E14" s="85">
        <v>24065918.91</v>
      </c>
      <c r="F14" s="85">
        <v>5471193.9900000002</v>
      </c>
      <c r="G14" s="85">
        <f t="shared" si="0"/>
        <v>25148476.429999948</v>
      </c>
    </row>
    <row r="15" spans="1:7" x14ac:dyDescent="0.3">
      <c r="A15" s="86"/>
      <c r="B15" s="86"/>
      <c r="C15" s="85">
        <v>0</v>
      </c>
      <c r="D15" s="85">
        <v>0</v>
      </c>
      <c r="E15" s="85">
        <v>0</v>
      </c>
      <c r="F15" s="85">
        <v>0</v>
      </c>
      <c r="G15" s="85">
        <f t="shared" si="0"/>
        <v>0</v>
      </c>
    </row>
    <row r="16" spans="1:7" x14ac:dyDescent="0.3">
      <c r="A16" s="11" t="s">
        <v>748</v>
      </c>
      <c r="B16" s="86" t="s">
        <v>747</v>
      </c>
      <c r="C16" s="85">
        <v>1236685.8899999999</v>
      </c>
      <c r="D16" s="85">
        <v>992306.17</v>
      </c>
      <c r="E16" s="85">
        <v>0</v>
      </c>
      <c r="F16" s="85">
        <v>2414.21</v>
      </c>
      <c r="G16" s="85">
        <f t="shared" si="0"/>
        <v>241965.50999999989</v>
      </c>
    </row>
    <row r="17" spans="1:7" x14ac:dyDescent="0.3">
      <c r="A17" s="11" t="s">
        <v>152</v>
      </c>
      <c r="B17" s="86" t="s">
        <v>773</v>
      </c>
      <c r="C17" s="85">
        <v>84350000</v>
      </c>
      <c r="D17" s="85">
        <v>55200521.520000003</v>
      </c>
      <c r="E17" s="85">
        <v>23834590.920000002</v>
      </c>
      <c r="F17" s="85">
        <v>52415</v>
      </c>
      <c r="G17" s="85">
        <f t="shared" si="0"/>
        <v>5262472.5600000024</v>
      </c>
    </row>
    <row r="18" spans="1:7" x14ac:dyDescent="0.3">
      <c r="A18" s="11" t="s">
        <v>151</v>
      </c>
      <c r="B18" s="86" t="s">
        <v>772</v>
      </c>
      <c r="C18" s="85">
        <v>13456039.119999999</v>
      </c>
      <c r="D18" s="85">
        <v>3229139.5</v>
      </c>
      <c r="E18" s="85">
        <v>0</v>
      </c>
      <c r="F18" s="85">
        <v>4432906.03</v>
      </c>
      <c r="G18" s="85">
        <f t="shared" si="0"/>
        <v>5793993.5899999989</v>
      </c>
    </row>
    <row r="19" spans="1:7" x14ac:dyDescent="0.3">
      <c r="A19" s="11" t="s">
        <v>743</v>
      </c>
      <c r="B19" s="86" t="s">
        <v>771</v>
      </c>
      <c r="C19" s="85">
        <v>3245000</v>
      </c>
      <c r="D19" s="85">
        <v>2400000</v>
      </c>
      <c r="E19" s="85">
        <v>0</v>
      </c>
      <c r="F19" s="85">
        <v>0</v>
      </c>
      <c r="G19" s="85">
        <f t="shared" si="0"/>
        <v>845000</v>
      </c>
    </row>
    <row r="20" spans="1:7" x14ac:dyDescent="0.3">
      <c r="A20" s="84" t="s">
        <v>695</v>
      </c>
      <c r="B20" s="83" t="s">
        <v>765</v>
      </c>
      <c r="C20" s="81">
        <v>399337898.70999998</v>
      </c>
      <c r="D20" s="81">
        <v>385999133.82999998</v>
      </c>
      <c r="E20" s="81">
        <v>0</v>
      </c>
      <c r="F20" s="81">
        <v>0</v>
      </c>
      <c r="G20" s="81">
        <f t="shared" si="0"/>
        <v>13338764.879999995</v>
      </c>
    </row>
    <row r="22" spans="1:7" x14ac:dyDescent="0.3">
      <c r="A22" s="92" t="s">
        <v>149</v>
      </c>
      <c r="B22" s="91" t="s">
        <v>770</v>
      </c>
      <c r="C22" s="90">
        <v>260609375.31</v>
      </c>
      <c r="D22" s="89"/>
      <c r="E22" s="89"/>
      <c r="F22" s="89"/>
      <c r="G22" s="89"/>
    </row>
    <row r="24" spans="1:7" ht="13.2" x14ac:dyDescent="0.3">
      <c r="A24" s="561" t="s">
        <v>764</v>
      </c>
      <c r="B24" s="562"/>
      <c r="C24" s="80"/>
      <c r="D24" s="79"/>
      <c r="E24" s="79"/>
      <c r="F24" s="79"/>
      <c r="G24" s="79"/>
    </row>
    <row r="25" spans="1:7" ht="13.2" x14ac:dyDescent="0.3">
      <c r="A25" s="563" t="s">
        <v>729</v>
      </c>
      <c r="B25" s="564"/>
      <c r="C25" s="78"/>
      <c r="D25" s="77"/>
      <c r="E25" s="77"/>
      <c r="F25" s="77"/>
      <c r="G25" s="77"/>
    </row>
    <row r="27" spans="1:7" ht="13.2" x14ac:dyDescent="0.3">
      <c r="A27" s="561" t="s">
        <v>769</v>
      </c>
      <c r="B27" s="562"/>
      <c r="C27" s="87">
        <f>SUM(C28:C37)</f>
        <v>2380344604.0799999</v>
      </c>
      <c r="D27" s="87">
        <f>SUM(D28:D37)</f>
        <v>2379454514.5100002</v>
      </c>
      <c r="E27" s="87">
        <f>SUM(E28:E37)</f>
        <v>340403.33</v>
      </c>
      <c r="F27" s="87">
        <f>SUM(F28:F37)</f>
        <v>0</v>
      </c>
      <c r="G27" s="87">
        <f t="shared" ref="G27:G37" si="1">C27-(D27+E27+F27)</f>
        <v>549686.23999977112</v>
      </c>
    </row>
    <row r="28" spans="1:7" x14ac:dyDescent="0.3">
      <c r="A28" s="7" t="s">
        <v>727</v>
      </c>
      <c r="B28" s="88" t="s">
        <v>726</v>
      </c>
      <c r="C28" s="87">
        <v>25335880.670000002</v>
      </c>
      <c r="D28" s="87">
        <v>19300289.600000001</v>
      </c>
      <c r="E28" s="87">
        <v>340403.33</v>
      </c>
      <c r="F28" s="87"/>
      <c r="G28" s="87">
        <f t="shared" si="1"/>
        <v>5695187.7400000021</v>
      </c>
    </row>
    <row r="29" spans="1:7" x14ac:dyDescent="0.3">
      <c r="A29" s="11" t="s">
        <v>723</v>
      </c>
      <c r="B29" s="86" t="s">
        <v>722</v>
      </c>
      <c r="C29" s="85">
        <v>688146031</v>
      </c>
      <c r="D29" s="85">
        <v>687839499</v>
      </c>
      <c r="E29" s="85">
        <v>0</v>
      </c>
      <c r="F29" s="85"/>
      <c r="G29" s="85">
        <f t="shared" si="1"/>
        <v>306532</v>
      </c>
    </row>
    <row r="30" spans="1:7" x14ac:dyDescent="0.3">
      <c r="A30" s="11" t="s">
        <v>725</v>
      </c>
      <c r="B30" s="86" t="s">
        <v>768</v>
      </c>
      <c r="C30" s="85">
        <v>732601091</v>
      </c>
      <c r="D30" s="85">
        <v>754474665.14999998</v>
      </c>
      <c r="E30" s="85">
        <v>0</v>
      </c>
      <c r="F30" s="85">
        <v>0</v>
      </c>
      <c r="G30" s="85">
        <f t="shared" si="1"/>
        <v>-21873574.149999976</v>
      </c>
    </row>
    <row r="31" spans="1:7" x14ac:dyDescent="0.3">
      <c r="A31" s="11" t="s">
        <v>721</v>
      </c>
      <c r="B31" s="86" t="s">
        <v>720</v>
      </c>
      <c r="C31" s="85">
        <v>505801573.67000002</v>
      </c>
      <c r="D31" s="85">
        <v>486074757.89999998</v>
      </c>
      <c r="E31" s="85">
        <v>0</v>
      </c>
      <c r="F31" s="85">
        <v>0</v>
      </c>
      <c r="G31" s="85">
        <f t="shared" si="1"/>
        <v>19726815.770000041</v>
      </c>
    </row>
    <row r="32" spans="1:7" x14ac:dyDescent="0.3">
      <c r="A32" s="11" t="s">
        <v>719</v>
      </c>
      <c r="B32" s="86" t="s">
        <v>718</v>
      </c>
      <c r="C32" s="85">
        <v>4143540.6</v>
      </c>
      <c r="D32" s="85">
        <v>5024359.92</v>
      </c>
      <c r="E32" s="85">
        <v>0</v>
      </c>
      <c r="F32" s="85">
        <v>0</v>
      </c>
      <c r="G32" s="85">
        <f t="shared" si="1"/>
        <v>-880819.31999999983</v>
      </c>
    </row>
    <row r="33" spans="1:7" x14ac:dyDescent="0.3">
      <c r="A33" s="11" t="s">
        <v>702</v>
      </c>
      <c r="B33" s="86" t="s">
        <v>767</v>
      </c>
      <c r="C33" s="85">
        <v>39000000</v>
      </c>
      <c r="D33" s="85">
        <v>38578432.920000002</v>
      </c>
      <c r="E33" s="85">
        <v>0</v>
      </c>
      <c r="F33" s="85">
        <v>0</v>
      </c>
      <c r="G33" s="85">
        <f t="shared" si="1"/>
        <v>421567.07999999821</v>
      </c>
    </row>
    <row r="34" spans="1:7" x14ac:dyDescent="0.3">
      <c r="A34" s="11" t="s">
        <v>700</v>
      </c>
      <c r="B34" s="86" t="s">
        <v>766</v>
      </c>
      <c r="C34" s="85">
        <v>16735687.43</v>
      </c>
      <c r="D34" s="85">
        <v>20410052.02</v>
      </c>
      <c r="E34" s="85">
        <v>0</v>
      </c>
      <c r="F34" s="85">
        <v>0</v>
      </c>
      <c r="G34" s="85">
        <f t="shared" si="1"/>
        <v>-3674364.59</v>
      </c>
    </row>
    <row r="35" spans="1:7" x14ac:dyDescent="0.3">
      <c r="A35" s="11" t="s">
        <v>698</v>
      </c>
      <c r="B35" s="86" t="s">
        <v>697</v>
      </c>
      <c r="C35" s="85">
        <v>900000</v>
      </c>
      <c r="D35" s="85">
        <v>500000</v>
      </c>
      <c r="E35" s="85">
        <v>0</v>
      </c>
      <c r="F35" s="85">
        <v>0</v>
      </c>
      <c r="G35" s="85">
        <f t="shared" si="1"/>
        <v>400000</v>
      </c>
    </row>
    <row r="36" spans="1:7" x14ac:dyDescent="0.3">
      <c r="A36" s="11" t="s">
        <v>717</v>
      </c>
      <c r="B36" s="86" t="s">
        <v>716</v>
      </c>
      <c r="C36" s="85">
        <v>3332398</v>
      </c>
      <c r="D36" s="85">
        <v>4208739</v>
      </c>
      <c r="E36" s="85">
        <v>0</v>
      </c>
      <c r="F36" s="85">
        <v>0</v>
      </c>
      <c r="G36" s="85">
        <f t="shared" si="1"/>
        <v>-876341</v>
      </c>
    </row>
    <row r="37" spans="1:7" x14ac:dyDescent="0.3">
      <c r="A37" s="84" t="s">
        <v>695</v>
      </c>
      <c r="B37" s="83" t="s">
        <v>765</v>
      </c>
      <c r="C37" s="81">
        <v>364348401.70999998</v>
      </c>
      <c r="D37" s="81">
        <v>363043719</v>
      </c>
      <c r="E37" s="81">
        <v>0</v>
      </c>
      <c r="F37" s="82">
        <v>0</v>
      </c>
      <c r="G37" s="81">
        <f t="shared" si="1"/>
        <v>1304682.7099999785</v>
      </c>
    </row>
    <row r="39" spans="1:7" ht="13.2" x14ac:dyDescent="0.3">
      <c r="A39" s="561" t="s">
        <v>764</v>
      </c>
      <c r="B39" s="562"/>
      <c r="C39" s="80"/>
      <c r="D39" s="79"/>
      <c r="E39" s="79"/>
      <c r="F39" s="79"/>
      <c r="G39" s="79"/>
    </row>
    <row r="40" spans="1:7" ht="13.2" x14ac:dyDescent="0.3">
      <c r="A40" s="563" t="s">
        <v>729</v>
      </c>
      <c r="B40" s="564"/>
      <c r="C40" s="78">
        <v>50755342.810000002</v>
      </c>
      <c r="D40" s="77"/>
      <c r="E40" s="77"/>
      <c r="F40" s="77"/>
      <c r="G40" s="77"/>
    </row>
    <row r="42" spans="1:7" ht="19.05" customHeight="1" x14ac:dyDescent="0.3">
      <c r="A42" s="568" t="s">
        <v>763</v>
      </c>
      <c r="B42" s="606"/>
      <c r="C42" s="606"/>
      <c r="D42" s="606"/>
      <c r="E42" s="606"/>
      <c r="F42" s="606"/>
      <c r="G42" s="606"/>
    </row>
    <row r="43" spans="1:7" ht="7.95" customHeight="1" x14ac:dyDescent="0.3">
      <c r="A43" s="4" t="s">
        <v>762</v>
      </c>
    </row>
  </sheetData>
  <mergeCells count="12">
    <mergeCell ref="A7:B7"/>
    <mergeCell ref="A27:B27"/>
    <mergeCell ref="A42:G42"/>
    <mergeCell ref="A39:B39"/>
    <mergeCell ref="A40:B40"/>
    <mergeCell ref="A24:B24"/>
    <mergeCell ref="A25:B25"/>
    <mergeCell ref="A1:F1"/>
    <mergeCell ref="A2:F2"/>
    <mergeCell ref="A3:G3"/>
    <mergeCell ref="A4:B6"/>
    <mergeCell ref="D4:F4"/>
  </mergeCells>
  <printOptions horizontalCentered="1"/>
  <pageMargins left="0.78740157480314965" right="0.78740157480314965" top="0.59055118110236227" bottom="0.59055118110236227" header="0.51181102362204722" footer="0.51181102362204722"/>
  <pageSetup paperSize="9" scale="98" orientation="landscape"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08"/>
  <sheetViews>
    <sheetView showGridLines="0" zoomScaleNormal="100" zoomScaleSheetLayoutView="55" workbookViewId="0">
      <selection activeCell="A20" sqref="A20:C20"/>
    </sheetView>
  </sheetViews>
  <sheetFormatPr baseColWidth="10" defaultRowHeight="10.199999999999999" x14ac:dyDescent="0.3"/>
  <cols>
    <col min="1" max="1" width="10.77734375" style="15" customWidth="1"/>
    <col min="2" max="2" width="45.77734375" style="43" customWidth="1"/>
    <col min="3" max="6" width="15.77734375" style="15" customWidth="1"/>
    <col min="7" max="7" width="11.6640625" style="15" bestFit="1" customWidth="1"/>
    <col min="8" max="16384" width="11.5546875" style="15"/>
  </cols>
  <sheetData>
    <row r="1" spans="1:7" ht="13.2" x14ac:dyDescent="0.3">
      <c r="A1" s="450" t="s">
        <v>714</v>
      </c>
      <c r="B1" s="451"/>
      <c r="C1" s="451"/>
      <c r="D1" s="451"/>
      <c r="E1" s="451"/>
      <c r="F1" s="451"/>
      <c r="G1" s="21" t="s">
        <v>713</v>
      </c>
    </row>
    <row r="2" spans="1:7" ht="13.2" x14ac:dyDescent="0.3">
      <c r="A2" s="450" t="s">
        <v>740</v>
      </c>
      <c r="B2" s="451"/>
      <c r="C2" s="451"/>
      <c r="D2" s="451"/>
      <c r="E2" s="451"/>
      <c r="F2" s="451"/>
      <c r="G2" s="21" t="s">
        <v>739</v>
      </c>
    </row>
    <row r="3" spans="1:7" ht="13.2" x14ac:dyDescent="0.3">
      <c r="A3" s="443" t="s">
        <v>738</v>
      </c>
      <c r="B3" s="467"/>
      <c r="C3" s="467"/>
      <c r="D3" s="467"/>
      <c r="E3" s="467"/>
      <c r="F3" s="467"/>
      <c r="G3" s="467"/>
    </row>
    <row r="4" spans="1:7" ht="13.2" x14ac:dyDescent="0.3">
      <c r="A4" s="443" t="s">
        <v>755</v>
      </c>
      <c r="B4" s="467"/>
      <c r="C4" s="467"/>
      <c r="D4" s="467"/>
      <c r="E4" s="467"/>
      <c r="F4" s="467"/>
      <c r="G4" s="467"/>
    </row>
    <row r="5" spans="1:7" ht="13.2" x14ac:dyDescent="0.3">
      <c r="A5" s="466"/>
      <c r="B5" s="467"/>
      <c r="C5" s="467"/>
      <c r="D5" s="467"/>
      <c r="E5" s="467"/>
      <c r="F5" s="467"/>
      <c r="G5" s="467"/>
    </row>
    <row r="6" spans="1:7" ht="13.2" x14ac:dyDescent="0.3">
      <c r="A6" s="443" t="s">
        <v>761</v>
      </c>
      <c r="B6" s="467"/>
      <c r="C6" s="467"/>
      <c r="D6" s="467"/>
      <c r="E6" s="467"/>
      <c r="F6" s="467"/>
      <c r="G6" s="467"/>
    </row>
    <row r="7" spans="1:7" ht="13.2" x14ac:dyDescent="0.3">
      <c r="A7" s="36" t="s">
        <v>708</v>
      </c>
      <c r="B7" s="54" t="s">
        <v>114</v>
      </c>
      <c r="C7" s="24" t="s">
        <v>145</v>
      </c>
      <c r="D7" s="452" t="s">
        <v>735</v>
      </c>
      <c r="E7" s="451"/>
      <c r="F7" s="451"/>
      <c r="G7" s="24" t="s">
        <v>707</v>
      </c>
    </row>
    <row r="8" spans="1:7" x14ac:dyDescent="0.3">
      <c r="A8" s="35" t="s">
        <v>156</v>
      </c>
      <c r="B8" s="70"/>
      <c r="C8" s="19"/>
      <c r="D8" s="19" t="s">
        <v>113</v>
      </c>
      <c r="E8" s="19" t="s">
        <v>704</v>
      </c>
      <c r="F8" s="19" t="s">
        <v>144</v>
      </c>
      <c r="G8" s="19" t="s">
        <v>734</v>
      </c>
    </row>
    <row r="9" spans="1:7" x14ac:dyDescent="0.3">
      <c r="A9" s="69"/>
      <c r="B9" s="53"/>
      <c r="C9" s="69" t="s">
        <v>142</v>
      </c>
      <c r="D9" s="69"/>
      <c r="E9" s="69"/>
      <c r="F9" s="69"/>
      <c r="G9" s="69"/>
    </row>
    <row r="10" spans="1:7" x14ac:dyDescent="0.3">
      <c r="A10" s="68" t="s">
        <v>155</v>
      </c>
      <c r="B10" s="67" t="s">
        <v>753</v>
      </c>
      <c r="C10" s="38">
        <v>261966574.38999999</v>
      </c>
      <c r="D10" s="38">
        <v>206487756.21000001</v>
      </c>
      <c r="E10" s="38">
        <v>13920489.359999999</v>
      </c>
      <c r="F10" s="38">
        <v>6046024.7699999996</v>
      </c>
      <c r="G10" s="38">
        <f t="shared" ref="G10:G41" si="0">C10-D10-E10-F10</f>
        <v>35512304.049999982</v>
      </c>
    </row>
    <row r="11" spans="1:7" x14ac:dyDescent="0.3">
      <c r="A11" s="65" t="s">
        <v>358</v>
      </c>
      <c r="B11" s="64" t="s">
        <v>357</v>
      </c>
      <c r="C11" s="62">
        <v>51548824.810000002</v>
      </c>
      <c r="D11" s="62">
        <v>34683343.240000002</v>
      </c>
      <c r="E11" s="62">
        <v>9840452.9700000007</v>
      </c>
      <c r="F11" s="62">
        <v>819294.11</v>
      </c>
      <c r="G11" s="62">
        <f t="shared" si="0"/>
        <v>6205734.4899999993</v>
      </c>
    </row>
    <row r="12" spans="1:7" ht="20.399999999999999" x14ac:dyDescent="0.3">
      <c r="A12" s="65" t="s">
        <v>344</v>
      </c>
      <c r="B12" s="64" t="s">
        <v>343</v>
      </c>
      <c r="C12" s="62">
        <v>80733.09</v>
      </c>
      <c r="D12" s="62">
        <v>59485.95</v>
      </c>
      <c r="E12" s="62">
        <v>0</v>
      </c>
      <c r="F12" s="62">
        <v>0</v>
      </c>
      <c r="G12" s="62">
        <f t="shared" si="0"/>
        <v>21247.14</v>
      </c>
    </row>
    <row r="13" spans="1:7" x14ac:dyDescent="0.3">
      <c r="A13" s="65" t="s">
        <v>286</v>
      </c>
      <c r="B13" s="64" t="s">
        <v>285</v>
      </c>
      <c r="C13" s="62">
        <v>933561.19</v>
      </c>
      <c r="D13" s="62">
        <v>781782.49</v>
      </c>
      <c r="E13" s="62">
        <v>46513.93</v>
      </c>
      <c r="F13" s="62">
        <v>7200</v>
      </c>
      <c r="G13" s="62">
        <f t="shared" si="0"/>
        <v>98064.76999999996</v>
      </c>
    </row>
    <row r="14" spans="1:7" x14ac:dyDescent="0.3">
      <c r="A14" s="65" t="s">
        <v>414</v>
      </c>
      <c r="B14" s="64" t="s">
        <v>413</v>
      </c>
      <c r="C14" s="62">
        <v>310000</v>
      </c>
      <c r="D14" s="62">
        <v>294953.59000000003</v>
      </c>
      <c r="E14" s="62">
        <v>0</v>
      </c>
      <c r="F14" s="62">
        <v>0</v>
      </c>
      <c r="G14" s="62">
        <f t="shared" si="0"/>
        <v>15046.409999999974</v>
      </c>
    </row>
    <row r="15" spans="1:7" x14ac:dyDescent="0.3">
      <c r="A15" s="65" t="s">
        <v>406</v>
      </c>
      <c r="B15" s="64" t="s">
        <v>405</v>
      </c>
      <c r="C15" s="62">
        <v>64900</v>
      </c>
      <c r="D15" s="62">
        <v>56561.62</v>
      </c>
      <c r="E15" s="62">
        <v>0</v>
      </c>
      <c r="F15" s="62">
        <v>0</v>
      </c>
      <c r="G15" s="62">
        <f t="shared" si="0"/>
        <v>8338.3799999999974</v>
      </c>
    </row>
    <row r="16" spans="1:7" x14ac:dyDescent="0.3">
      <c r="A16" s="65" t="s">
        <v>354</v>
      </c>
      <c r="B16" s="64" t="s">
        <v>353</v>
      </c>
      <c r="C16" s="62">
        <v>1711</v>
      </c>
      <c r="D16" s="62">
        <v>1656.76</v>
      </c>
      <c r="E16" s="62">
        <v>0</v>
      </c>
      <c r="F16" s="62">
        <v>0</v>
      </c>
      <c r="G16" s="62">
        <f t="shared" si="0"/>
        <v>54.240000000000009</v>
      </c>
    </row>
    <row r="17" spans="1:7" x14ac:dyDescent="0.3">
      <c r="A17" s="65" t="s">
        <v>280</v>
      </c>
      <c r="B17" s="64" t="s">
        <v>279</v>
      </c>
      <c r="C17" s="62">
        <v>125712.08</v>
      </c>
      <c r="D17" s="62">
        <v>84388.76</v>
      </c>
      <c r="E17" s="62">
        <v>0</v>
      </c>
      <c r="F17" s="62">
        <v>14828.49</v>
      </c>
      <c r="G17" s="62">
        <f t="shared" si="0"/>
        <v>26494.830000000009</v>
      </c>
    </row>
    <row r="18" spans="1:7" x14ac:dyDescent="0.3">
      <c r="A18" s="65" t="s">
        <v>320</v>
      </c>
      <c r="B18" s="64" t="s">
        <v>319</v>
      </c>
      <c r="C18" s="62">
        <v>527748.74</v>
      </c>
      <c r="D18" s="62">
        <v>424888.36</v>
      </c>
      <c r="E18" s="62">
        <v>0</v>
      </c>
      <c r="F18" s="62">
        <v>9969.7000000000007</v>
      </c>
      <c r="G18" s="62">
        <f t="shared" si="0"/>
        <v>92890.680000000008</v>
      </c>
    </row>
    <row r="19" spans="1:7" x14ac:dyDescent="0.3">
      <c r="A19" s="65" t="s">
        <v>418</v>
      </c>
      <c r="B19" s="64" t="s">
        <v>417</v>
      </c>
      <c r="C19" s="62">
        <v>140000</v>
      </c>
      <c r="D19" s="62">
        <v>20277.41</v>
      </c>
      <c r="E19" s="62">
        <v>61555.65</v>
      </c>
      <c r="F19" s="62">
        <v>0</v>
      </c>
      <c r="G19" s="62">
        <f t="shared" si="0"/>
        <v>58166.939999999995</v>
      </c>
    </row>
    <row r="20" spans="1:7" x14ac:dyDescent="0.3">
      <c r="A20" s="65" t="s">
        <v>434</v>
      </c>
      <c r="B20" s="64" t="s">
        <v>433</v>
      </c>
      <c r="C20" s="62">
        <v>352552</v>
      </c>
      <c r="D20" s="62">
        <v>304845.45</v>
      </c>
      <c r="E20" s="62">
        <v>23261.040000000001</v>
      </c>
      <c r="F20" s="62">
        <v>0</v>
      </c>
      <c r="G20" s="62">
        <f t="shared" si="0"/>
        <v>24445.509999999987</v>
      </c>
    </row>
    <row r="21" spans="1:7" ht="20.399999999999999" x14ac:dyDescent="0.3">
      <c r="A21" s="65" t="s">
        <v>378</v>
      </c>
      <c r="B21" s="64" t="s">
        <v>377</v>
      </c>
      <c r="C21" s="62">
        <v>44697</v>
      </c>
      <c r="D21" s="62">
        <v>22179.59</v>
      </c>
      <c r="E21" s="62">
        <v>0</v>
      </c>
      <c r="F21" s="62">
        <v>2110</v>
      </c>
      <c r="G21" s="62">
        <f t="shared" si="0"/>
        <v>20407.41</v>
      </c>
    </row>
    <row r="22" spans="1:7" x14ac:dyDescent="0.3">
      <c r="A22" s="65" t="s">
        <v>322</v>
      </c>
      <c r="B22" s="64" t="s">
        <v>321</v>
      </c>
      <c r="C22" s="62">
        <v>42446.11</v>
      </c>
      <c r="D22" s="62">
        <v>26468.62</v>
      </c>
      <c r="E22" s="62">
        <v>0</v>
      </c>
      <c r="F22" s="62">
        <v>0</v>
      </c>
      <c r="G22" s="62">
        <f t="shared" si="0"/>
        <v>15977.490000000002</v>
      </c>
    </row>
    <row r="23" spans="1:7" x14ac:dyDescent="0.3">
      <c r="A23" s="65" t="s">
        <v>438</v>
      </c>
      <c r="B23" s="64" t="s">
        <v>437</v>
      </c>
      <c r="C23" s="62">
        <v>300</v>
      </c>
      <c r="D23" s="62">
        <v>0</v>
      </c>
      <c r="E23" s="62">
        <v>0</v>
      </c>
      <c r="F23" s="62">
        <v>0</v>
      </c>
      <c r="G23" s="62">
        <f t="shared" si="0"/>
        <v>300</v>
      </c>
    </row>
    <row r="24" spans="1:7" x14ac:dyDescent="0.3">
      <c r="A24" s="65" t="s">
        <v>284</v>
      </c>
      <c r="B24" s="64" t="s">
        <v>283</v>
      </c>
      <c r="C24" s="62">
        <v>126321677.05</v>
      </c>
      <c r="D24" s="62">
        <v>109257189.45999999</v>
      </c>
      <c r="E24" s="62">
        <v>737943.04000000004</v>
      </c>
      <c r="F24" s="62">
        <v>1054029.95</v>
      </c>
      <c r="G24" s="62">
        <f t="shared" si="0"/>
        <v>15272514.600000005</v>
      </c>
    </row>
    <row r="25" spans="1:7" x14ac:dyDescent="0.3">
      <c r="A25" s="65" t="s">
        <v>382</v>
      </c>
      <c r="B25" s="64" t="s">
        <v>381</v>
      </c>
      <c r="C25" s="62">
        <v>9231423.5</v>
      </c>
      <c r="D25" s="62">
        <v>8182648.0199999996</v>
      </c>
      <c r="E25" s="62">
        <v>265140.03000000003</v>
      </c>
      <c r="F25" s="62">
        <v>0</v>
      </c>
      <c r="G25" s="62">
        <f t="shared" si="0"/>
        <v>783635.45000000042</v>
      </c>
    </row>
    <row r="26" spans="1:7" x14ac:dyDescent="0.3">
      <c r="A26" s="65" t="s">
        <v>386</v>
      </c>
      <c r="B26" s="64" t="s">
        <v>385</v>
      </c>
      <c r="C26" s="62">
        <v>21190.45</v>
      </c>
      <c r="D26" s="62">
        <v>20681.330000000002</v>
      </c>
      <c r="E26" s="62">
        <v>0</v>
      </c>
      <c r="F26" s="62">
        <v>0</v>
      </c>
      <c r="G26" s="62">
        <f t="shared" si="0"/>
        <v>509.11999999999898</v>
      </c>
    </row>
    <row r="27" spans="1:7" x14ac:dyDescent="0.3">
      <c r="A27" s="65" t="s">
        <v>408</v>
      </c>
      <c r="B27" s="64" t="s">
        <v>407</v>
      </c>
      <c r="C27" s="62">
        <v>228393</v>
      </c>
      <c r="D27" s="62">
        <v>198013.33</v>
      </c>
      <c r="E27" s="62">
        <v>0</v>
      </c>
      <c r="F27" s="62">
        <v>0</v>
      </c>
      <c r="G27" s="62">
        <f t="shared" si="0"/>
        <v>30379.670000000013</v>
      </c>
    </row>
    <row r="28" spans="1:7" x14ac:dyDescent="0.3">
      <c r="A28" s="65" t="s">
        <v>352</v>
      </c>
      <c r="B28" s="64" t="s">
        <v>351</v>
      </c>
      <c r="C28" s="62">
        <v>2091312.06</v>
      </c>
      <c r="D28" s="62">
        <v>1928084.84</v>
      </c>
      <c r="E28" s="62">
        <v>10707.38</v>
      </c>
      <c r="F28" s="62">
        <v>13888.75</v>
      </c>
      <c r="G28" s="62">
        <f t="shared" si="0"/>
        <v>138631.08999999997</v>
      </c>
    </row>
    <row r="29" spans="1:7" x14ac:dyDescent="0.3">
      <c r="A29" s="65" t="s">
        <v>250</v>
      </c>
      <c r="B29" s="64" t="s">
        <v>249</v>
      </c>
      <c r="C29" s="62">
        <v>128054.7</v>
      </c>
      <c r="D29" s="62">
        <v>67522.44</v>
      </c>
      <c r="E29" s="62">
        <v>0</v>
      </c>
      <c r="F29" s="62">
        <v>13743.43</v>
      </c>
      <c r="G29" s="62">
        <f t="shared" si="0"/>
        <v>46788.829999999994</v>
      </c>
    </row>
    <row r="30" spans="1:7" x14ac:dyDescent="0.3">
      <c r="A30" s="65" t="s">
        <v>302</v>
      </c>
      <c r="B30" s="64" t="s">
        <v>301</v>
      </c>
      <c r="C30" s="62">
        <v>7320804.0099999998</v>
      </c>
      <c r="D30" s="62">
        <v>6232242.7999999998</v>
      </c>
      <c r="E30" s="62">
        <v>0</v>
      </c>
      <c r="F30" s="62">
        <v>0</v>
      </c>
      <c r="G30" s="62">
        <f t="shared" si="0"/>
        <v>1088561.21</v>
      </c>
    </row>
    <row r="31" spans="1:7" x14ac:dyDescent="0.3">
      <c r="A31" s="65" t="s">
        <v>412</v>
      </c>
      <c r="B31" s="64" t="s">
        <v>411</v>
      </c>
      <c r="C31" s="62">
        <v>601402.03</v>
      </c>
      <c r="D31" s="62">
        <v>277336.36</v>
      </c>
      <c r="E31" s="62">
        <v>0</v>
      </c>
      <c r="F31" s="62">
        <v>0</v>
      </c>
      <c r="G31" s="62">
        <f t="shared" si="0"/>
        <v>324065.67000000004</v>
      </c>
    </row>
    <row r="32" spans="1:7" x14ac:dyDescent="0.3">
      <c r="A32" s="65" t="s">
        <v>394</v>
      </c>
      <c r="B32" s="64" t="s">
        <v>393</v>
      </c>
      <c r="C32" s="62">
        <v>4100</v>
      </c>
      <c r="D32" s="62">
        <v>0</v>
      </c>
      <c r="E32" s="62">
        <v>0</v>
      </c>
      <c r="F32" s="62">
        <v>0</v>
      </c>
      <c r="G32" s="62">
        <f t="shared" si="0"/>
        <v>4100</v>
      </c>
    </row>
    <row r="33" spans="1:7" x14ac:dyDescent="0.3">
      <c r="A33" s="65" t="s">
        <v>436</v>
      </c>
      <c r="B33" s="64" t="s">
        <v>435</v>
      </c>
      <c r="C33" s="62">
        <v>167109.13</v>
      </c>
      <c r="D33" s="62">
        <v>137711.88</v>
      </c>
      <c r="E33" s="62">
        <v>0</v>
      </c>
      <c r="F33" s="62">
        <v>8788.56</v>
      </c>
      <c r="G33" s="62">
        <f t="shared" si="0"/>
        <v>20608.690000000002</v>
      </c>
    </row>
    <row r="34" spans="1:7" x14ac:dyDescent="0.3">
      <c r="A34" s="65" t="s">
        <v>316</v>
      </c>
      <c r="B34" s="64" t="s">
        <v>315</v>
      </c>
      <c r="C34" s="62">
        <v>1020937</v>
      </c>
      <c r="D34" s="62">
        <v>269206.84999999998</v>
      </c>
      <c r="E34" s="62">
        <v>38421.96</v>
      </c>
      <c r="F34" s="62">
        <v>0</v>
      </c>
      <c r="G34" s="62">
        <f t="shared" si="0"/>
        <v>713308.19000000006</v>
      </c>
    </row>
    <row r="35" spans="1:7" x14ac:dyDescent="0.3">
      <c r="A35" s="65" t="s">
        <v>218</v>
      </c>
      <c r="B35" s="64" t="s">
        <v>217</v>
      </c>
      <c r="C35" s="62">
        <v>1840869</v>
      </c>
      <c r="D35" s="62">
        <v>1386983.84</v>
      </c>
      <c r="E35" s="62">
        <v>143163.22</v>
      </c>
      <c r="F35" s="62">
        <v>97744.46</v>
      </c>
      <c r="G35" s="62">
        <f t="shared" si="0"/>
        <v>212977.47999999992</v>
      </c>
    </row>
    <row r="36" spans="1:7" x14ac:dyDescent="0.3">
      <c r="A36" s="65" t="s">
        <v>240</v>
      </c>
      <c r="B36" s="64" t="s">
        <v>239</v>
      </c>
      <c r="C36" s="62">
        <v>1235.42</v>
      </c>
      <c r="D36" s="62">
        <v>0</v>
      </c>
      <c r="E36" s="62">
        <v>0</v>
      </c>
      <c r="F36" s="62">
        <v>0</v>
      </c>
      <c r="G36" s="62">
        <f t="shared" si="0"/>
        <v>1235.42</v>
      </c>
    </row>
    <row r="37" spans="1:7" x14ac:dyDescent="0.3">
      <c r="A37" s="65" t="s">
        <v>256</v>
      </c>
      <c r="B37" s="64" t="s">
        <v>255</v>
      </c>
      <c r="C37" s="62">
        <v>1391128.02</v>
      </c>
      <c r="D37" s="62">
        <v>1310505.03</v>
      </c>
      <c r="E37" s="62">
        <v>0</v>
      </c>
      <c r="F37" s="62">
        <v>0</v>
      </c>
      <c r="G37" s="62">
        <f t="shared" si="0"/>
        <v>80622.989999999991</v>
      </c>
    </row>
    <row r="38" spans="1:7" x14ac:dyDescent="0.3">
      <c r="A38" s="65" t="s">
        <v>338</v>
      </c>
      <c r="B38" s="64" t="s">
        <v>337</v>
      </c>
      <c r="C38" s="62">
        <v>6168.96</v>
      </c>
      <c r="D38" s="62">
        <v>6168.96</v>
      </c>
      <c r="E38" s="62">
        <v>0</v>
      </c>
      <c r="F38" s="62">
        <v>0</v>
      </c>
      <c r="G38" s="62">
        <f t="shared" si="0"/>
        <v>0</v>
      </c>
    </row>
    <row r="39" spans="1:7" x14ac:dyDescent="0.3">
      <c r="A39" s="65" t="s">
        <v>260</v>
      </c>
      <c r="B39" s="64" t="s">
        <v>259</v>
      </c>
      <c r="C39" s="62">
        <v>5622646.9699999997</v>
      </c>
      <c r="D39" s="62">
        <v>3268097.12</v>
      </c>
      <c r="E39" s="62">
        <v>125022.5</v>
      </c>
      <c r="F39" s="62">
        <v>839725.42</v>
      </c>
      <c r="G39" s="62">
        <f t="shared" si="0"/>
        <v>1389801.9299999997</v>
      </c>
    </row>
    <row r="40" spans="1:7" x14ac:dyDescent="0.3">
      <c r="A40" s="65" t="s">
        <v>390</v>
      </c>
      <c r="B40" s="64" t="s">
        <v>389</v>
      </c>
      <c r="C40" s="62">
        <v>630906.32999999996</v>
      </c>
      <c r="D40" s="62">
        <v>497763.09</v>
      </c>
      <c r="E40" s="62">
        <v>62627.57</v>
      </c>
      <c r="F40" s="62">
        <v>9942.06</v>
      </c>
      <c r="G40" s="62">
        <f t="shared" si="0"/>
        <v>60573.609999999928</v>
      </c>
    </row>
    <row r="41" spans="1:7" x14ac:dyDescent="0.3">
      <c r="A41" s="65" t="s">
        <v>362</v>
      </c>
      <c r="B41" s="64" t="s">
        <v>361</v>
      </c>
      <c r="C41" s="62">
        <v>22573.14</v>
      </c>
      <c r="D41" s="62">
        <v>22573.14</v>
      </c>
      <c r="E41" s="62">
        <v>0</v>
      </c>
      <c r="F41" s="62">
        <v>0</v>
      </c>
      <c r="G41" s="62">
        <f t="shared" si="0"/>
        <v>0</v>
      </c>
    </row>
    <row r="42" spans="1:7" x14ac:dyDescent="0.3">
      <c r="A42" s="65" t="s">
        <v>246</v>
      </c>
      <c r="B42" s="64" t="s">
        <v>245</v>
      </c>
      <c r="C42" s="62">
        <v>83804</v>
      </c>
      <c r="D42" s="62">
        <v>49691.53</v>
      </c>
      <c r="E42" s="62">
        <v>0</v>
      </c>
      <c r="F42" s="62">
        <v>0</v>
      </c>
      <c r="G42" s="62">
        <f t="shared" ref="G42:G73" si="1">C42-D42-E42-F42</f>
        <v>34112.47</v>
      </c>
    </row>
    <row r="43" spans="1:7" x14ac:dyDescent="0.3">
      <c r="A43" s="65" t="s">
        <v>270</v>
      </c>
      <c r="B43" s="64" t="s">
        <v>269</v>
      </c>
      <c r="C43" s="62">
        <v>306275.73</v>
      </c>
      <c r="D43" s="62">
        <v>179341.57</v>
      </c>
      <c r="E43" s="62">
        <v>13175.5</v>
      </c>
      <c r="F43" s="62">
        <v>0</v>
      </c>
      <c r="G43" s="62">
        <f t="shared" si="1"/>
        <v>113758.65999999997</v>
      </c>
    </row>
    <row r="44" spans="1:7" x14ac:dyDescent="0.3">
      <c r="A44" s="65" t="s">
        <v>296</v>
      </c>
      <c r="B44" s="64" t="s">
        <v>295</v>
      </c>
      <c r="C44" s="62">
        <v>9590516.1699999999</v>
      </c>
      <c r="D44" s="62">
        <v>6630828.1200000001</v>
      </c>
      <c r="E44" s="62">
        <v>385703.2</v>
      </c>
      <c r="F44" s="62">
        <v>1539050.36</v>
      </c>
      <c r="G44" s="62">
        <f t="shared" si="1"/>
        <v>1034934.4899999995</v>
      </c>
    </row>
    <row r="45" spans="1:7" x14ac:dyDescent="0.3">
      <c r="A45" s="65" t="s">
        <v>404</v>
      </c>
      <c r="B45" s="64" t="s">
        <v>403</v>
      </c>
      <c r="C45" s="62">
        <v>219735.4</v>
      </c>
      <c r="D45" s="62">
        <v>196528</v>
      </c>
      <c r="E45" s="62">
        <v>0</v>
      </c>
      <c r="F45" s="62">
        <v>0</v>
      </c>
      <c r="G45" s="62">
        <f t="shared" si="1"/>
        <v>23207.399999999994</v>
      </c>
    </row>
    <row r="46" spans="1:7" x14ac:dyDescent="0.3">
      <c r="A46" s="65" t="s">
        <v>220</v>
      </c>
      <c r="B46" s="64" t="s">
        <v>219</v>
      </c>
      <c r="C46" s="62">
        <v>14453089.119999999</v>
      </c>
      <c r="D46" s="62">
        <v>10031888.630000001</v>
      </c>
      <c r="E46" s="62">
        <v>119476.2</v>
      </c>
      <c r="F46" s="62">
        <v>617776.46</v>
      </c>
      <c r="G46" s="62">
        <f t="shared" si="1"/>
        <v>3683947.8299999982</v>
      </c>
    </row>
    <row r="47" spans="1:7" ht="20.399999999999999" x14ac:dyDescent="0.3">
      <c r="A47" s="65" t="s">
        <v>334</v>
      </c>
      <c r="B47" s="64" t="s">
        <v>333</v>
      </c>
      <c r="C47" s="62">
        <v>4421161.1500000004</v>
      </c>
      <c r="D47" s="62">
        <v>3179298.14</v>
      </c>
      <c r="E47" s="62">
        <v>767907.99</v>
      </c>
      <c r="F47" s="62">
        <v>11000</v>
      </c>
      <c r="G47" s="62">
        <f t="shared" si="1"/>
        <v>462955.02000000025</v>
      </c>
    </row>
    <row r="48" spans="1:7" ht="20.399999999999999" x14ac:dyDescent="0.3">
      <c r="A48" s="65" t="s">
        <v>288</v>
      </c>
      <c r="B48" s="64" t="s">
        <v>287</v>
      </c>
      <c r="C48" s="62">
        <v>1024286.34</v>
      </c>
      <c r="D48" s="62">
        <v>661062.5</v>
      </c>
      <c r="E48" s="62">
        <v>39652.910000000003</v>
      </c>
      <c r="F48" s="62">
        <v>192</v>
      </c>
      <c r="G48" s="62">
        <f t="shared" si="1"/>
        <v>323378.92999999993</v>
      </c>
    </row>
    <row r="49" spans="1:7" ht="20.399999999999999" x14ac:dyDescent="0.3">
      <c r="A49" s="65" t="s">
        <v>368</v>
      </c>
      <c r="B49" s="64" t="s">
        <v>367</v>
      </c>
      <c r="C49" s="62">
        <v>1100592.2</v>
      </c>
      <c r="D49" s="62">
        <v>1044456.1</v>
      </c>
      <c r="E49" s="62">
        <v>0</v>
      </c>
      <c r="F49" s="62">
        <v>0</v>
      </c>
      <c r="G49" s="62">
        <f t="shared" si="1"/>
        <v>56136.099999999977</v>
      </c>
    </row>
    <row r="50" spans="1:7" ht="20.399999999999999" x14ac:dyDescent="0.3">
      <c r="A50" s="65" t="s">
        <v>364</v>
      </c>
      <c r="B50" s="64" t="s">
        <v>363</v>
      </c>
      <c r="C50" s="62">
        <v>400433.89</v>
      </c>
      <c r="D50" s="62">
        <v>296015.13</v>
      </c>
      <c r="E50" s="62">
        <v>78312.820000000007</v>
      </c>
      <c r="F50" s="62">
        <v>0</v>
      </c>
      <c r="G50" s="62">
        <f t="shared" si="1"/>
        <v>26105.940000000002</v>
      </c>
    </row>
    <row r="51" spans="1:7" ht="20.399999999999999" x14ac:dyDescent="0.3">
      <c r="A51" s="65" t="s">
        <v>222</v>
      </c>
      <c r="B51" s="64" t="s">
        <v>221</v>
      </c>
      <c r="C51" s="62">
        <v>2465485.5699999998</v>
      </c>
      <c r="D51" s="62">
        <v>1139725.07</v>
      </c>
      <c r="E51" s="62">
        <v>48359.06</v>
      </c>
      <c r="F51" s="62">
        <v>28777.49</v>
      </c>
      <c r="G51" s="62">
        <f t="shared" si="1"/>
        <v>1248623.9499999997</v>
      </c>
    </row>
    <row r="52" spans="1:7" x14ac:dyDescent="0.3">
      <c r="A52" s="65" t="s">
        <v>324</v>
      </c>
      <c r="B52" s="64" t="s">
        <v>323</v>
      </c>
      <c r="C52" s="62">
        <v>1825773.36</v>
      </c>
      <c r="D52" s="62">
        <v>1683899.51</v>
      </c>
      <c r="E52" s="62">
        <v>0</v>
      </c>
      <c r="F52" s="62">
        <v>1339.2</v>
      </c>
      <c r="G52" s="62">
        <f t="shared" si="1"/>
        <v>140534.65000000008</v>
      </c>
    </row>
    <row r="53" spans="1:7" x14ac:dyDescent="0.3">
      <c r="A53" s="65" t="s">
        <v>442</v>
      </c>
      <c r="B53" s="64" t="s">
        <v>441</v>
      </c>
      <c r="C53" s="62">
        <v>101000</v>
      </c>
      <c r="D53" s="62">
        <v>85071.33</v>
      </c>
      <c r="E53" s="62">
        <v>0</v>
      </c>
      <c r="F53" s="62">
        <v>0</v>
      </c>
      <c r="G53" s="62">
        <f t="shared" si="1"/>
        <v>15928.669999999998</v>
      </c>
    </row>
    <row r="54" spans="1:7" ht="20.399999999999999" x14ac:dyDescent="0.3">
      <c r="A54" s="65" t="s">
        <v>312</v>
      </c>
      <c r="B54" s="64" t="s">
        <v>311</v>
      </c>
      <c r="C54" s="62">
        <v>196063.4</v>
      </c>
      <c r="D54" s="62">
        <v>171568.1</v>
      </c>
      <c r="E54" s="62">
        <v>0</v>
      </c>
      <c r="F54" s="62">
        <v>24404.400000000001</v>
      </c>
      <c r="G54" s="62">
        <f t="shared" si="1"/>
        <v>90.899999999986903</v>
      </c>
    </row>
    <row r="55" spans="1:7" x14ac:dyDescent="0.3">
      <c r="A55" s="65" t="s">
        <v>332</v>
      </c>
      <c r="B55" s="64" t="s">
        <v>331</v>
      </c>
      <c r="C55" s="62">
        <v>39330</v>
      </c>
      <c r="D55" s="62">
        <v>20290.509999999998</v>
      </c>
      <c r="E55" s="62">
        <v>0</v>
      </c>
      <c r="F55" s="62">
        <v>0</v>
      </c>
      <c r="G55" s="62">
        <f t="shared" si="1"/>
        <v>19039.490000000002</v>
      </c>
    </row>
    <row r="56" spans="1:7" x14ac:dyDescent="0.3">
      <c r="A56" s="65" t="s">
        <v>310</v>
      </c>
      <c r="B56" s="64" t="s">
        <v>309</v>
      </c>
      <c r="C56" s="62">
        <v>137150</v>
      </c>
      <c r="D56" s="62">
        <v>55780.4</v>
      </c>
      <c r="E56" s="62">
        <v>0</v>
      </c>
      <c r="F56" s="62">
        <v>0</v>
      </c>
      <c r="G56" s="62">
        <f t="shared" si="1"/>
        <v>81369.600000000006</v>
      </c>
    </row>
    <row r="57" spans="1:7" x14ac:dyDescent="0.3">
      <c r="A57" s="65" t="s">
        <v>360</v>
      </c>
      <c r="B57" s="64" t="s">
        <v>359</v>
      </c>
      <c r="C57" s="62">
        <v>956640</v>
      </c>
      <c r="D57" s="62">
        <v>613587.75</v>
      </c>
      <c r="E57" s="62">
        <v>76614.039999999994</v>
      </c>
      <c r="F57" s="62">
        <v>0</v>
      </c>
      <c r="G57" s="62">
        <f t="shared" si="1"/>
        <v>266438.21000000002</v>
      </c>
    </row>
    <row r="58" spans="1:7" x14ac:dyDescent="0.3">
      <c r="A58" s="65" t="s">
        <v>326</v>
      </c>
      <c r="B58" s="64" t="s">
        <v>325</v>
      </c>
      <c r="C58" s="62">
        <v>4196488.1500000004</v>
      </c>
      <c r="D58" s="62">
        <v>2849773.4</v>
      </c>
      <c r="E58" s="62">
        <v>521075.99</v>
      </c>
      <c r="F58" s="62">
        <v>772369.53</v>
      </c>
      <c r="G58" s="62">
        <f t="shared" si="1"/>
        <v>53269.230000000447</v>
      </c>
    </row>
    <row r="59" spans="1:7" x14ac:dyDescent="0.3">
      <c r="A59" s="65" t="s">
        <v>340</v>
      </c>
      <c r="B59" s="64" t="s">
        <v>339</v>
      </c>
      <c r="C59" s="62">
        <v>240</v>
      </c>
      <c r="D59" s="62">
        <v>149.56</v>
      </c>
      <c r="E59" s="62">
        <v>0</v>
      </c>
      <c r="F59" s="62">
        <v>0</v>
      </c>
      <c r="G59" s="62">
        <f t="shared" si="1"/>
        <v>90.44</v>
      </c>
    </row>
    <row r="60" spans="1:7" x14ac:dyDescent="0.3">
      <c r="A60" s="65" t="s">
        <v>258</v>
      </c>
      <c r="B60" s="64" t="s">
        <v>257</v>
      </c>
      <c r="C60" s="62">
        <v>1470595.57</v>
      </c>
      <c r="D60" s="62">
        <v>1245995.43</v>
      </c>
      <c r="E60" s="62">
        <v>0</v>
      </c>
      <c r="F60" s="62">
        <v>0</v>
      </c>
      <c r="G60" s="62">
        <f t="shared" si="1"/>
        <v>224600.14000000013</v>
      </c>
    </row>
    <row r="61" spans="1:7" x14ac:dyDescent="0.3">
      <c r="A61" s="65" t="s">
        <v>420</v>
      </c>
      <c r="B61" s="64" t="s">
        <v>419</v>
      </c>
      <c r="C61" s="62">
        <v>2693138.83</v>
      </c>
      <c r="D61" s="62">
        <v>1961969.5</v>
      </c>
      <c r="E61" s="62">
        <v>415726.36</v>
      </c>
      <c r="F61" s="62">
        <v>0</v>
      </c>
      <c r="G61" s="62">
        <f t="shared" si="1"/>
        <v>315442.97000000009</v>
      </c>
    </row>
    <row r="62" spans="1:7" x14ac:dyDescent="0.3">
      <c r="A62" s="65" t="s">
        <v>244</v>
      </c>
      <c r="B62" s="64" t="s">
        <v>243</v>
      </c>
      <c r="C62" s="62">
        <v>1315218</v>
      </c>
      <c r="D62" s="62">
        <v>1049269.3999999999</v>
      </c>
      <c r="E62" s="62">
        <v>77061</v>
      </c>
      <c r="F62" s="62">
        <v>0</v>
      </c>
      <c r="G62" s="62">
        <f t="shared" si="1"/>
        <v>188887.60000000009</v>
      </c>
    </row>
    <row r="63" spans="1:7" x14ac:dyDescent="0.3">
      <c r="A63" s="65" t="s">
        <v>304</v>
      </c>
      <c r="B63" s="64" t="s">
        <v>303</v>
      </c>
      <c r="C63" s="62">
        <v>3597810.94</v>
      </c>
      <c r="D63" s="62">
        <v>3107174.71</v>
      </c>
      <c r="E63" s="62">
        <v>0</v>
      </c>
      <c r="F63" s="62">
        <v>159850.4</v>
      </c>
      <c r="G63" s="62">
        <f t="shared" si="1"/>
        <v>330785.82999999996</v>
      </c>
    </row>
    <row r="64" spans="1:7" x14ac:dyDescent="0.3">
      <c r="A64" s="65" t="s">
        <v>372</v>
      </c>
      <c r="B64" s="64" t="s">
        <v>371</v>
      </c>
      <c r="C64" s="62">
        <v>250000</v>
      </c>
      <c r="D64" s="62">
        <v>202315.38</v>
      </c>
      <c r="E64" s="62">
        <v>0</v>
      </c>
      <c r="F64" s="62">
        <v>0</v>
      </c>
      <c r="G64" s="62">
        <f t="shared" si="1"/>
        <v>47684.619999999995</v>
      </c>
    </row>
    <row r="65" spans="1:7" x14ac:dyDescent="0.3">
      <c r="A65" s="65" t="s">
        <v>290</v>
      </c>
      <c r="B65" s="64" t="s">
        <v>289</v>
      </c>
      <c r="C65" s="62">
        <v>213085.73</v>
      </c>
      <c r="D65" s="62">
        <v>139017.48000000001</v>
      </c>
      <c r="E65" s="62">
        <v>22615</v>
      </c>
      <c r="F65" s="62">
        <v>0</v>
      </c>
      <c r="G65" s="62">
        <f t="shared" si="1"/>
        <v>51453.25</v>
      </c>
    </row>
    <row r="66" spans="1:7" x14ac:dyDescent="0.3">
      <c r="A66" s="65" t="s">
        <v>306</v>
      </c>
      <c r="B66" s="64" t="s">
        <v>305</v>
      </c>
      <c r="C66" s="62">
        <v>73979</v>
      </c>
      <c r="D66" s="62">
        <v>62884.03</v>
      </c>
      <c r="E66" s="62">
        <v>0</v>
      </c>
      <c r="F66" s="62">
        <v>0</v>
      </c>
      <c r="G66" s="62">
        <f t="shared" si="1"/>
        <v>11094.970000000001</v>
      </c>
    </row>
    <row r="67" spans="1:7" x14ac:dyDescent="0.3">
      <c r="A67" s="65" t="s">
        <v>428</v>
      </c>
      <c r="B67" s="64" t="s">
        <v>427</v>
      </c>
      <c r="C67" s="62">
        <v>6065.05</v>
      </c>
      <c r="D67" s="62">
        <v>3130.6</v>
      </c>
      <c r="E67" s="62">
        <v>0</v>
      </c>
      <c r="F67" s="62">
        <v>0</v>
      </c>
      <c r="G67" s="62">
        <f t="shared" si="1"/>
        <v>2934.4500000000003</v>
      </c>
    </row>
    <row r="68" spans="1:7" ht="20.399999999999999" x14ac:dyDescent="0.3">
      <c r="A68" s="65" t="s">
        <v>230</v>
      </c>
      <c r="B68" s="64" t="s">
        <v>229</v>
      </c>
      <c r="C68" s="62">
        <v>3500</v>
      </c>
      <c r="D68" s="62">
        <v>3484</v>
      </c>
      <c r="E68" s="62">
        <v>0</v>
      </c>
      <c r="F68" s="62">
        <v>0</v>
      </c>
      <c r="G68" s="62">
        <f t="shared" si="1"/>
        <v>16</v>
      </c>
    </row>
    <row r="69" spans="1:7" x14ac:dyDescent="0.3">
      <c r="A69" s="48" t="s">
        <v>154</v>
      </c>
      <c r="B69" s="47" t="s">
        <v>752</v>
      </c>
      <c r="C69" s="39">
        <v>0</v>
      </c>
      <c r="D69" s="39">
        <v>0</v>
      </c>
      <c r="E69" s="39">
        <v>0</v>
      </c>
      <c r="F69" s="39">
        <v>0</v>
      </c>
      <c r="G69" s="39">
        <f t="shared" si="1"/>
        <v>0</v>
      </c>
    </row>
    <row r="70" spans="1:7" ht="20.399999999999999" x14ac:dyDescent="0.3">
      <c r="A70" s="65" t="s">
        <v>318</v>
      </c>
      <c r="B70" s="64" t="s">
        <v>317</v>
      </c>
      <c r="C70" s="62">
        <v>0</v>
      </c>
      <c r="D70" s="62">
        <v>0</v>
      </c>
      <c r="E70" s="62">
        <v>0</v>
      </c>
      <c r="F70" s="62">
        <v>0</v>
      </c>
      <c r="G70" s="62">
        <f t="shared" si="1"/>
        <v>0</v>
      </c>
    </row>
    <row r="71" spans="1:7" x14ac:dyDescent="0.3">
      <c r="A71" s="48" t="s">
        <v>751</v>
      </c>
      <c r="B71" s="47" t="s">
        <v>750</v>
      </c>
      <c r="C71" s="39">
        <v>0</v>
      </c>
      <c r="D71" s="39">
        <v>0</v>
      </c>
      <c r="E71" s="39">
        <v>0</v>
      </c>
      <c r="F71" s="39">
        <v>0</v>
      </c>
      <c r="G71" s="39">
        <f t="shared" si="1"/>
        <v>0</v>
      </c>
    </row>
    <row r="72" spans="1:7" x14ac:dyDescent="0.3">
      <c r="A72" s="68" t="s">
        <v>153</v>
      </c>
      <c r="B72" s="67" t="s">
        <v>749</v>
      </c>
      <c r="C72" s="38">
        <v>911883949.07000005</v>
      </c>
      <c r="D72" s="38">
        <v>861277402.03999996</v>
      </c>
      <c r="E72" s="38">
        <v>24065918.91</v>
      </c>
      <c r="F72" s="38">
        <v>3822777.12</v>
      </c>
      <c r="G72" s="38">
        <f t="shared" si="1"/>
        <v>22717851.000000089</v>
      </c>
    </row>
    <row r="73" spans="1:7" ht="20.399999999999999" x14ac:dyDescent="0.3">
      <c r="A73" s="65" t="s">
        <v>224</v>
      </c>
      <c r="B73" s="64" t="s">
        <v>223</v>
      </c>
      <c r="C73" s="62">
        <v>277830.89</v>
      </c>
      <c r="D73" s="62">
        <v>151515.21</v>
      </c>
      <c r="E73" s="62">
        <v>0</v>
      </c>
      <c r="F73" s="62">
        <v>0</v>
      </c>
      <c r="G73" s="62">
        <f t="shared" si="1"/>
        <v>126315.68000000002</v>
      </c>
    </row>
    <row r="74" spans="1:7" ht="20.399999999999999" x14ac:dyDescent="0.3">
      <c r="A74" s="65" t="s">
        <v>248</v>
      </c>
      <c r="B74" s="64" t="s">
        <v>247</v>
      </c>
      <c r="C74" s="62">
        <v>56433613</v>
      </c>
      <c r="D74" s="62">
        <v>55932744.960000001</v>
      </c>
      <c r="E74" s="62">
        <v>0</v>
      </c>
      <c r="F74" s="62">
        <v>0</v>
      </c>
      <c r="G74" s="62">
        <f t="shared" ref="G74:G100" si="2">C74-D74-E74-F74</f>
        <v>500868.03999999911</v>
      </c>
    </row>
    <row r="75" spans="1:7" x14ac:dyDescent="0.3">
      <c r="A75" s="65" t="s">
        <v>262</v>
      </c>
      <c r="B75" s="64" t="s">
        <v>261</v>
      </c>
      <c r="C75" s="62">
        <v>29184851.32</v>
      </c>
      <c r="D75" s="62">
        <v>26429325.489999998</v>
      </c>
      <c r="E75" s="62">
        <v>1570900</v>
      </c>
      <c r="F75" s="62">
        <v>102840.08</v>
      </c>
      <c r="G75" s="62">
        <f t="shared" si="2"/>
        <v>1081785.7500000019</v>
      </c>
    </row>
    <row r="76" spans="1:7" x14ac:dyDescent="0.3">
      <c r="A76" s="65" t="s">
        <v>346</v>
      </c>
      <c r="B76" s="64" t="s">
        <v>345</v>
      </c>
      <c r="C76" s="62">
        <v>5000</v>
      </c>
      <c r="D76" s="62">
        <v>5000</v>
      </c>
      <c r="E76" s="62">
        <v>0</v>
      </c>
      <c r="F76" s="62">
        <v>0</v>
      </c>
      <c r="G76" s="62">
        <f t="shared" si="2"/>
        <v>0</v>
      </c>
    </row>
    <row r="77" spans="1:7" x14ac:dyDescent="0.3">
      <c r="A77" s="65" t="s">
        <v>328</v>
      </c>
      <c r="B77" s="64" t="s">
        <v>327</v>
      </c>
      <c r="C77" s="62">
        <v>3907525.96</v>
      </c>
      <c r="D77" s="62">
        <v>3373300.99</v>
      </c>
      <c r="E77" s="62">
        <v>15017.06</v>
      </c>
      <c r="F77" s="62">
        <v>116973</v>
      </c>
      <c r="G77" s="62">
        <f t="shared" si="2"/>
        <v>402234.90999999974</v>
      </c>
    </row>
    <row r="78" spans="1:7" x14ac:dyDescent="0.3">
      <c r="A78" s="65" t="s">
        <v>380</v>
      </c>
      <c r="B78" s="64" t="s">
        <v>379</v>
      </c>
      <c r="C78" s="62">
        <v>7205.6</v>
      </c>
      <c r="D78" s="62">
        <v>6936.24</v>
      </c>
      <c r="E78" s="62">
        <v>0</v>
      </c>
      <c r="F78" s="62">
        <v>0</v>
      </c>
      <c r="G78" s="62">
        <f t="shared" si="2"/>
        <v>269.36000000000058</v>
      </c>
    </row>
    <row r="79" spans="1:7" ht="20.399999999999999" x14ac:dyDescent="0.3">
      <c r="A79" s="65" t="s">
        <v>374</v>
      </c>
      <c r="B79" s="64" t="s">
        <v>373</v>
      </c>
      <c r="C79" s="62">
        <v>6540000</v>
      </c>
      <c r="D79" s="62">
        <v>6390052.2000000002</v>
      </c>
      <c r="E79" s="62">
        <v>0</v>
      </c>
      <c r="F79" s="62">
        <v>0</v>
      </c>
      <c r="G79" s="62">
        <f t="shared" si="2"/>
        <v>149947.79999999981</v>
      </c>
    </row>
    <row r="80" spans="1:7" ht="20.399999999999999" x14ac:dyDescent="0.3">
      <c r="A80" s="65" t="s">
        <v>242</v>
      </c>
      <c r="B80" s="64" t="s">
        <v>241</v>
      </c>
      <c r="C80" s="62">
        <v>544135</v>
      </c>
      <c r="D80" s="62">
        <v>491228.27</v>
      </c>
      <c r="E80" s="62">
        <v>0</v>
      </c>
      <c r="F80" s="62">
        <v>0</v>
      </c>
      <c r="G80" s="62">
        <f t="shared" si="2"/>
        <v>52906.729999999981</v>
      </c>
    </row>
    <row r="81" spans="1:7" ht="20.399999999999999" x14ac:dyDescent="0.3">
      <c r="A81" s="65" t="s">
        <v>228</v>
      </c>
      <c r="B81" s="64" t="s">
        <v>227</v>
      </c>
      <c r="C81" s="62">
        <v>410000</v>
      </c>
      <c r="D81" s="62">
        <v>409844.16</v>
      </c>
      <c r="E81" s="62">
        <v>0</v>
      </c>
      <c r="F81" s="62">
        <v>0</v>
      </c>
      <c r="G81" s="62">
        <f t="shared" si="2"/>
        <v>155.84000000002561</v>
      </c>
    </row>
    <row r="82" spans="1:7" ht="20.399999999999999" x14ac:dyDescent="0.3">
      <c r="A82" s="65" t="s">
        <v>432</v>
      </c>
      <c r="B82" s="64" t="s">
        <v>431</v>
      </c>
      <c r="C82" s="62">
        <v>1275000</v>
      </c>
      <c r="D82" s="62">
        <v>1273793</v>
      </c>
      <c r="E82" s="62">
        <v>0</v>
      </c>
      <c r="F82" s="62">
        <v>0</v>
      </c>
      <c r="G82" s="62">
        <f t="shared" si="2"/>
        <v>1207</v>
      </c>
    </row>
    <row r="83" spans="1:7" x14ac:dyDescent="0.3">
      <c r="A83" s="65" t="s">
        <v>388</v>
      </c>
      <c r="B83" s="64" t="s">
        <v>387</v>
      </c>
      <c r="C83" s="62">
        <v>205000</v>
      </c>
      <c r="D83" s="62">
        <v>110992.92</v>
      </c>
      <c r="E83" s="62">
        <v>0</v>
      </c>
      <c r="F83" s="62">
        <v>0</v>
      </c>
      <c r="G83" s="62">
        <f t="shared" si="2"/>
        <v>94007.08</v>
      </c>
    </row>
    <row r="84" spans="1:7" ht="20.399999999999999" x14ac:dyDescent="0.3">
      <c r="A84" s="65" t="s">
        <v>276</v>
      </c>
      <c r="B84" s="64" t="s">
        <v>275</v>
      </c>
      <c r="C84" s="62">
        <v>56226038.119999997</v>
      </c>
      <c r="D84" s="62">
        <v>56198064.969999999</v>
      </c>
      <c r="E84" s="62">
        <v>0</v>
      </c>
      <c r="F84" s="62">
        <v>4707.45</v>
      </c>
      <c r="G84" s="62">
        <f t="shared" si="2"/>
        <v>23265.699999998509</v>
      </c>
    </row>
    <row r="85" spans="1:7" ht="20.399999999999999" x14ac:dyDescent="0.3">
      <c r="A85" s="65" t="s">
        <v>366</v>
      </c>
      <c r="B85" s="64" t="s">
        <v>365</v>
      </c>
      <c r="C85" s="62">
        <v>24780543.449999999</v>
      </c>
      <c r="D85" s="62">
        <v>24780542.550000001</v>
      </c>
      <c r="E85" s="62">
        <v>0</v>
      </c>
      <c r="F85" s="62">
        <v>0</v>
      </c>
      <c r="G85" s="62">
        <f t="shared" si="2"/>
        <v>0.89999999850988388</v>
      </c>
    </row>
    <row r="86" spans="1:7" x14ac:dyDescent="0.3">
      <c r="A86" s="65" t="s">
        <v>430</v>
      </c>
      <c r="B86" s="64" t="s">
        <v>429</v>
      </c>
      <c r="C86" s="62">
        <v>23424387.510000002</v>
      </c>
      <c r="D86" s="62">
        <v>17165791.460000001</v>
      </c>
      <c r="E86" s="62">
        <v>0</v>
      </c>
      <c r="F86" s="62">
        <v>0</v>
      </c>
      <c r="G86" s="62">
        <f t="shared" si="2"/>
        <v>6258596.0500000007</v>
      </c>
    </row>
    <row r="87" spans="1:7" x14ac:dyDescent="0.3">
      <c r="A87" s="65" t="s">
        <v>266</v>
      </c>
      <c r="B87" s="64" t="s">
        <v>265</v>
      </c>
      <c r="C87" s="62">
        <v>156042749.09999999</v>
      </c>
      <c r="D87" s="62">
        <v>151655635.06</v>
      </c>
      <c r="E87" s="62">
        <v>4113669.7</v>
      </c>
      <c r="F87" s="62">
        <v>194106.5</v>
      </c>
      <c r="G87" s="62">
        <f t="shared" si="2"/>
        <v>79337.839999991469</v>
      </c>
    </row>
    <row r="88" spans="1:7" ht="20.399999999999999" x14ac:dyDescent="0.3">
      <c r="A88" s="65" t="s">
        <v>314</v>
      </c>
      <c r="B88" s="64" t="s">
        <v>313</v>
      </c>
      <c r="C88" s="62">
        <v>3389657.65</v>
      </c>
      <c r="D88" s="62">
        <v>3388557.65</v>
      </c>
      <c r="E88" s="62">
        <v>0</v>
      </c>
      <c r="F88" s="62">
        <v>0</v>
      </c>
      <c r="G88" s="62">
        <f t="shared" si="2"/>
        <v>1100</v>
      </c>
    </row>
    <row r="89" spans="1:7" ht="20.399999999999999" x14ac:dyDescent="0.3">
      <c r="A89" s="65" t="s">
        <v>440</v>
      </c>
      <c r="B89" s="64" t="s">
        <v>439</v>
      </c>
      <c r="C89" s="62">
        <v>242942</v>
      </c>
      <c r="D89" s="62">
        <v>170252</v>
      </c>
      <c r="E89" s="62">
        <v>0</v>
      </c>
      <c r="F89" s="62">
        <v>0</v>
      </c>
      <c r="G89" s="62">
        <f t="shared" si="2"/>
        <v>72690</v>
      </c>
    </row>
    <row r="90" spans="1:7" x14ac:dyDescent="0.3">
      <c r="A90" s="65" t="s">
        <v>426</v>
      </c>
      <c r="B90" s="64" t="s">
        <v>425</v>
      </c>
      <c r="C90" s="62">
        <v>275784362.80000001</v>
      </c>
      <c r="D90" s="62">
        <v>272110875.62</v>
      </c>
      <c r="E90" s="62">
        <v>3673487.18</v>
      </c>
      <c r="F90" s="62">
        <v>0</v>
      </c>
      <c r="G90" s="62">
        <f t="shared" si="2"/>
        <v>6.9849193096160889E-9</v>
      </c>
    </row>
    <row r="91" spans="1:7" x14ac:dyDescent="0.3">
      <c r="A91" s="65" t="s">
        <v>278</v>
      </c>
      <c r="B91" s="64" t="s">
        <v>277</v>
      </c>
      <c r="C91" s="62">
        <v>23295041.690000001</v>
      </c>
      <c r="D91" s="62">
        <v>20816091.649999999</v>
      </c>
      <c r="E91" s="62">
        <v>0</v>
      </c>
      <c r="F91" s="62">
        <v>525942.18000000005</v>
      </c>
      <c r="G91" s="62">
        <f t="shared" si="2"/>
        <v>1953007.8600000027</v>
      </c>
    </row>
    <row r="92" spans="1:7" x14ac:dyDescent="0.3">
      <c r="A92" s="65" t="s">
        <v>254</v>
      </c>
      <c r="B92" s="64" t="s">
        <v>253</v>
      </c>
      <c r="C92" s="62">
        <v>51971732.920000002</v>
      </c>
      <c r="D92" s="62">
        <v>51853649.079999998</v>
      </c>
      <c r="E92" s="62">
        <v>0</v>
      </c>
      <c r="F92" s="62">
        <v>0</v>
      </c>
      <c r="G92" s="62">
        <f t="shared" si="2"/>
        <v>118083.84000000358</v>
      </c>
    </row>
    <row r="93" spans="1:7" ht="20.399999999999999" x14ac:dyDescent="0.3">
      <c r="A93" s="65" t="s">
        <v>226</v>
      </c>
      <c r="B93" s="64" t="s">
        <v>225</v>
      </c>
      <c r="C93" s="62">
        <v>14715557.380000001</v>
      </c>
      <c r="D93" s="62">
        <v>5712077.71</v>
      </c>
      <c r="E93" s="62">
        <v>7843252.2400000002</v>
      </c>
      <c r="F93" s="62">
        <v>483926.07</v>
      </c>
      <c r="G93" s="62">
        <f t="shared" si="2"/>
        <v>676301.3600000015</v>
      </c>
    </row>
    <row r="94" spans="1:7" ht="20.399999999999999" x14ac:dyDescent="0.3">
      <c r="A94" s="65" t="s">
        <v>356</v>
      </c>
      <c r="B94" s="64" t="s">
        <v>355</v>
      </c>
      <c r="C94" s="62">
        <v>8530874.3900000006</v>
      </c>
      <c r="D94" s="62">
        <v>7586799.6500000004</v>
      </c>
      <c r="E94" s="62">
        <v>0</v>
      </c>
      <c r="F94" s="62">
        <v>75491.740000000005</v>
      </c>
      <c r="G94" s="62">
        <f t="shared" si="2"/>
        <v>868583.00000000023</v>
      </c>
    </row>
    <row r="95" spans="1:7" ht="20.399999999999999" x14ac:dyDescent="0.3">
      <c r="A95" s="65" t="s">
        <v>298</v>
      </c>
      <c r="B95" s="64" t="s">
        <v>297</v>
      </c>
      <c r="C95" s="62">
        <v>1180951</v>
      </c>
      <c r="D95" s="62">
        <v>1180951</v>
      </c>
      <c r="E95" s="62">
        <v>0</v>
      </c>
      <c r="F95" s="62">
        <v>0</v>
      </c>
      <c r="G95" s="62">
        <f t="shared" si="2"/>
        <v>0</v>
      </c>
    </row>
    <row r="96" spans="1:7" x14ac:dyDescent="0.3">
      <c r="A96" s="65" t="s">
        <v>400</v>
      </c>
      <c r="B96" s="64" t="s">
        <v>399</v>
      </c>
      <c r="C96" s="62">
        <v>3225891</v>
      </c>
      <c r="D96" s="62">
        <v>3225891</v>
      </c>
      <c r="E96" s="62">
        <v>0</v>
      </c>
      <c r="F96" s="62">
        <v>0</v>
      </c>
      <c r="G96" s="62">
        <f t="shared" si="2"/>
        <v>0</v>
      </c>
    </row>
    <row r="97" spans="1:7" ht="20.399999999999999" x14ac:dyDescent="0.3">
      <c r="A97" s="65" t="s">
        <v>238</v>
      </c>
      <c r="B97" s="64" t="s">
        <v>237</v>
      </c>
      <c r="C97" s="62">
        <v>21353764.079999998</v>
      </c>
      <c r="D97" s="62">
        <v>17605026.620000001</v>
      </c>
      <c r="E97" s="62">
        <v>562203</v>
      </c>
      <c r="F97" s="62">
        <v>699411.97</v>
      </c>
      <c r="G97" s="62">
        <f t="shared" si="2"/>
        <v>2487122.4899999974</v>
      </c>
    </row>
    <row r="98" spans="1:7" ht="20.399999999999999" x14ac:dyDescent="0.3">
      <c r="A98" s="65" t="s">
        <v>252</v>
      </c>
      <c r="B98" s="64" t="s">
        <v>251</v>
      </c>
      <c r="C98" s="62">
        <v>148929294.21000001</v>
      </c>
      <c r="D98" s="62">
        <v>133252462.58</v>
      </c>
      <c r="E98" s="62">
        <v>6287389.7300000004</v>
      </c>
      <c r="F98" s="62">
        <v>1619378.13</v>
      </c>
      <c r="G98" s="62">
        <f t="shared" si="2"/>
        <v>7770063.7700000098</v>
      </c>
    </row>
    <row r="99" spans="1:7" x14ac:dyDescent="0.3">
      <c r="A99" s="48" t="s">
        <v>748</v>
      </c>
      <c r="B99" s="47" t="s">
        <v>747</v>
      </c>
      <c r="C99" s="39">
        <v>0</v>
      </c>
      <c r="D99" s="39">
        <v>0</v>
      </c>
      <c r="E99" s="39">
        <v>0</v>
      </c>
      <c r="F99" s="39">
        <v>0</v>
      </c>
      <c r="G99" s="39">
        <f t="shared" si="2"/>
        <v>0</v>
      </c>
    </row>
    <row r="100" spans="1:7" ht="27" customHeight="1" x14ac:dyDescent="0.3">
      <c r="A100" s="609" t="s">
        <v>760</v>
      </c>
      <c r="B100" s="610"/>
      <c r="C100" s="38">
        <v>1173850523.46</v>
      </c>
      <c r="D100" s="38">
        <v>1067765158.25</v>
      </c>
      <c r="E100" s="38">
        <v>37986408.270000003</v>
      </c>
      <c r="F100" s="38">
        <v>9868801.8900000006</v>
      </c>
      <c r="G100" s="38">
        <f t="shared" si="2"/>
        <v>58230155.050000027</v>
      </c>
    </row>
    <row r="102" spans="1:7" x14ac:dyDescent="0.3">
      <c r="A102" s="48" t="s">
        <v>152</v>
      </c>
      <c r="B102" s="47" t="s">
        <v>759</v>
      </c>
      <c r="C102" s="39">
        <v>0</v>
      </c>
      <c r="D102" s="39">
        <v>0</v>
      </c>
      <c r="E102" s="39">
        <v>0</v>
      </c>
      <c r="F102" s="39">
        <v>0</v>
      </c>
      <c r="G102" s="39">
        <f>C102-D102-E102-F102</f>
        <v>0</v>
      </c>
    </row>
    <row r="103" spans="1:7" x14ac:dyDescent="0.3">
      <c r="A103" s="68" t="s">
        <v>151</v>
      </c>
      <c r="B103" s="67" t="s">
        <v>758</v>
      </c>
      <c r="C103" s="38">
        <v>0</v>
      </c>
      <c r="D103" s="38">
        <v>0</v>
      </c>
      <c r="E103" s="38">
        <v>0</v>
      </c>
      <c r="F103" s="38">
        <v>0</v>
      </c>
      <c r="G103" s="38">
        <f>C103-D103-E103-F103</f>
        <v>0</v>
      </c>
    </row>
    <row r="104" spans="1:7" x14ac:dyDescent="0.3">
      <c r="A104" s="68" t="s">
        <v>743</v>
      </c>
      <c r="B104" s="67" t="s">
        <v>757</v>
      </c>
      <c r="C104" s="38">
        <v>0</v>
      </c>
      <c r="D104" s="38">
        <v>0</v>
      </c>
      <c r="E104" s="38">
        <v>0</v>
      </c>
      <c r="F104" s="38">
        <v>0</v>
      </c>
      <c r="G104" s="38">
        <f>C104-D104-E104-F104</f>
        <v>0</v>
      </c>
    </row>
    <row r="106" spans="1:7" ht="27" customHeight="1" x14ac:dyDescent="0.3">
      <c r="A106" s="607" t="s">
        <v>756</v>
      </c>
      <c r="B106" s="608"/>
      <c r="C106" s="39">
        <v>1173850523.46</v>
      </c>
      <c r="D106" s="39">
        <v>1067765158.25</v>
      </c>
      <c r="E106" s="39">
        <v>37986408.270000003</v>
      </c>
      <c r="F106" s="39">
        <v>9868801.8900000006</v>
      </c>
      <c r="G106" s="39">
        <f>C106-D106-E106-F106</f>
        <v>58230155.050000027</v>
      </c>
    </row>
    <row r="108" spans="1:7" ht="10.050000000000001" customHeight="1" x14ac:dyDescent="0.3">
      <c r="A108" s="17" t="s">
        <v>690</v>
      </c>
    </row>
  </sheetData>
  <mergeCells count="9">
    <mergeCell ref="A106:B106"/>
    <mergeCell ref="A100:B100"/>
    <mergeCell ref="A1:F1"/>
    <mergeCell ref="A2:F2"/>
    <mergeCell ref="A3:G3"/>
    <mergeCell ref="A4:G4"/>
    <mergeCell ref="A5:G5"/>
    <mergeCell ref="A6:G6"/>
    <mergeCell ref="D7:F7"/>
  </mergeCells>
  <printOptions horizontalCentered="1"/>
  <pageMargins left="0.78740157480314965" right="0.78740157480314965" top="0.59055118110236227" bottom="0.59055118110236227" header="0.51181102362204722" footer="0.51181102362204722"/>
  <pageSetup paperSize="9" scale="61" fitToHeight="2" orientation="landscape"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97"/>
  <sheetViews>
    <sheetView showGridLines="0" topLeftCell="A64" zoomScaleNormal="100" zoomScaleSheetLayoutView="55" workbookViewId="0">
      <selection activeCell="A20" sqref="A20:C20"/>
    </sheetView>
  </sheetViews>
  <sheetFormatPr baseColWidth="10" defaultRowHeight="10.199999999999999" x14ac:dyDescent="0.3"/>
  <cols>
    <col min="1" max="1" width="10.77734375" style="15" customWidth="1"/>
    <col min="2" max="2" width="45.77734375" style="43" customWidth="1"/>
    <col min="3" max="6" width="15.77734375" style="15" customWidth="1"/>
    <col min="7" max="16384" width="11.5546875" style="15"/>
  </cols>
  <sheetData>
    <row r="1" spans="1:7" ht="13.2" x14ac:dyDescent="0.3">
      <c r="A1" s="450" t="s">
        <v>714</v>
      </c>
      <c r="B1" s="451"/>
      <c r="C1" s="451"/>
      <c r="D1" s="451"/>
      <c r="E1" s="451"/>
      <c r="F1" s="451"/>
      <c r="G1" s="21" t="s">
        <v>713</v>
      </c>
    </row>
    <row r="2" spans="1:7" ht="13.2" x14ac:dyDescent="0.3">
      <c r="A2" s="450" t="s">
        <v>740</v>
      </c>
      <c r="B2" s="451"/>
      <c r="C2" s="451"/>
      <c r="D2" s="451"/>
      <c r="E2" s="451"/>
      <c r="F2" s="451"/>
      <c r="G2" s="21" t="s">
        <v>739</v>
      </c>
    </row>
    <row r="3" spans="1:7" ht="13.2" x14ac:dyDescent="0.3">
      <c r="A3" s="443" t="s">
        <v>738</v>
      </c>
      <c r="B3" s="467"/>
      <c r="C3" s="467"/>
      <c r="D3" s="467"/>
      <c r="E3" s="467"/>
      <c r="F3" s="467"/>
      <c r="G3" s="467"/>
    </row>
    <row r="4" spans="1:7" ht="13.2" x14ac:dyDescent="0.3">
      <c r="A4" s="443" t="s">
        <v>755</v>
      </c>
      <c r="B4" s="467"/>
      <c r="C4" s="467"/>
      <c r="D4" s="467"/>
      <c r="E4" s="467"/>
      <c r="F4" s="467"/>
      <c r="G4" s="467"/>
    </row>
    <row r="5" spans="1:7" ht="13.2" x14ac:dyDescent="0.3">
      <c r="A5" s="466"/>
      <c r="B5" s="467"/>
      <c r="C5" s="467"/>
      <c r="D5" s="467"/>
      <c r="E5" s="467"/>
      <c r="F5" s="467"/>
      <c r="G5" s="467"/>
    </row>
    <row r="6" spans="1:7" ht="13.2" x14ac:dyDescent="0.3">
      <c r="A6" s="443" t="s">
        <v>754</v>
      </c>
      <c r="B6" s="467"/>
      <c r="C6" s="467"/>
      <c r="D6" s="467"/>
      <c r="E6" s="467"/>
      <c r="F6" s="467"/>
      <c r="G6" s="467"/>
    </row>
    <row r="7" spans="1:7" ht="13.2" x14ac:dyDescent="0.3">
      <c r="A7" s="36" t="s">
        <v>708</v>
      </c>
      <c r="B7" s="54" t="s">
        <v>114</v>
      </c>
      <c r="C7" s="24" t="s">
        <v>145</v>
      </c>
      <c r="D7" s="452" t="s">
        <v>735</v>
      </c>
      <c r="E7" s="451"/>
      <c r="F7" s="451"/>
      <c r="G7" s="24" t="s">
        <v>707</v>
      </c>
    </row>
    <row r="8" spans="1:7" x14ac:dyDescent="0.3">
      <c r="A8" s="35" t="s">
        <v>156</v>
      </c>
      <c r="B8" s="70"/>
      <c r="C8" s="19"/>
      <c r="D8" s="19" t="s">
        <v>113</v>
      </c>
      <c r="E8" s="19" t="s">
        <v>704</v>
      </c>
      <c r="F8" s="19" t="s">
        <v>144</v>
      </c>
      <c r="G8" s="19" t="s">
        <v>734</v>
      </c>
    </row>
    <row r="9" spans="1:7" x14ac:dyDescent="0.3">
      <c r="A9" s="69"/>
      <c r="B9" s="53"/>
      <c r="C9" s="69" t="s">
        <v>142</v>
      </c>
      <c r="D9" s="69"/>
      <c r="E9" s="69"/>
      <c r="F9" s="69"/>
      <c r="G9" s="69"/>
    </row>
    <row r="10" spans="1:7" x14ac:dyDescent="0.3">
      <c r="A10" s="68" t="s">
        <v>155</v>
      </c>
      <c r="B10" s="67" t="s">
        <v>753</v>
      </c>
      <c r="C10" s="38">
        <v>27979055.109999999</v>
      </c>
      <c r="D10" s="38">
        <v>13545854.630000001</v>
      </c>
      <c r="E10" s="38">
        <v>23446.58</v>
      </c>
      <c r="F10" s="38">
        <v>1843950.22</v>
      </c>
      <c r="G10" s="38">
        <f t="shared" ref="G10:G41" si="0">C10-D10-E10-F10</f>
        <v>12565803.679999998</v>
      </c>
    </row>
    <row r="11" spans="1:7" x14ac:dyDescent="0.3">
      <c r="A11" s="65" t="s">
        <v>320</v>
      </c>
      <c r="B11" s="64" t="s">
        <v>319</v>
      </c>
      <c r="C11" s="62">
        <v>5000</v>
      </c>
      <c r="D11" s="62">
        <v>2008.61</v>
      </c>
      <c r="E11" s="62">
        <v>0</v>
      </c>
      <c r="F11" s="62">
        <v>0</v>
      </c>
      <c r="G11" s="62">
        <f t="shared" si="0"/>
        <v>2991.3900000000003</v>
      </c>
    </row>
    <row r="12" spans="1:7" x14ac:dyDescent="0.3">
      <c r="A12" s="65" t="s">
        <v>284</v>
      </c>
      <c r="B12" s="64" t="s">
        <v>283</v>
      </c>
      <c r="C12" s="62">
        <v>108511.94</v>
      </c>
      <c r="D12" s="62">
        <v>8669.68</v>
      </c>
      <c r="E12" s="62">
        <v>0</v>
      </c>
      <c r="F12" s="62">
        <v>77000.649999999994</v>
      </c>
      <c r="G12" s="62">
        <f t="shared" si="0"/>
        <v>22841.610000000015</v>
      </c>
    </row>
    <row r="13" spans="1:7" x14ac:dyDescent="0.3">
      <c r="A13" s="65" t="s">
        <v>396</v>
      </c>
      <c r="B13" s="64" t="s">
        <v>395</v>
      </c>
      <c r="C13" s="62">
        <v>10350000</v>
      </c>
      <c r="D13" s="62">
        <v>10032429.17</v>
      </c>
      <c r="E13" s="62">
        <v>0</v>
      </c>
      <c r="F13" s="62">
        <v>0</v>
      </c>
      <c r="G13" s="62">
        <f t="shared" si="0"/>
        <v>317570.83000000007</v>
      </c>
    </row>
    <row r="14" spans="1:7" x14ac:dyDescent="0.3">
      <c r="A14" s="65" t="s">
        <v>382</v>
      </c>
      <c r="B14" s="64" t="s">
        <v>381</v>
      </c>
      <c r="C14" s="62">
        <v>660</v>
      </c>
      <c r="D14" s="62">
        <v>160</v>
      </c>
      <c r="E14" s="62">
        <v>0</v>
      </c>
      <c r="F14" s="62">
        <v>160</v>
      </c>
      <c r="G14" s="62">
        <f t="shared" si="0"/>
        <v>340</v>
      </c>
    </row>
    <row r="15" spans="1:7" x14ac:dyDescent="0.3">
      <c r="A15" s="65" t="s">
        <v>386</v>
      </c>
      <c r="B15" s="64" t="s">
        <v>385</v>
      </c>
      <c r="C15" s="62">
        <v>500</v>
      </c>
      <c r="D15" s="62">
        <v>0</v>
      </c>
      <c r="E15" s="62">
        <v>0</v>
      </c>
      <c r="F15" s="62">
        <v>0</v>
      </c>
      <c r="G15" s="62">
        <f t="shared" si="0"/>
        <v>500</v>
      </c>
    </row>
    <row r="16" spans="1:7" x14ac:dyDescent="0.3">
      <c r="A16" s="65" t="s">
        <v>256</v>
      </c>
      <c r="B16" s="64" t="s">
        <v>255</v>
      </c>
      <c r="C16" s="62">
        <v>15000</v>
      </c>
      <c r="D16" s="62">
        <v>0</v>
      </c>
      <c r="E16" s="62">
        <v>0</v>
      </c>
      <c r="F16" s="62">
        <v>0</v>
      </c>
      <c r="G16" s="62">
        <f t="shared" si="0"/>
        <v>15000</v>
      </c>
    </row>
    <row r="17" spans="1:7" x14ac:dyDescent="0.3">
      <c r="A17" s="65" t="s">
        <v>260</v>
      </c>
      <c r="B17" s="64" t="s">
        <v>259</v>
      </c>
      <c r="C17" s="62">
        <v>75000</v>
      </c>
      <c r="D17" s="62">
        <v>0</v>
      </c>
      <c r="E17" s="62">
        <v>0</v>
      </c>
      <c r="F17" s="62">
        <v>0</v>
      </c>
      <c r="G17" s="62">
        <f t="shared" si="0"/>
        <v>75000</v>
      </c>
    </row>
    <row r="18" spans="1:7" x14ac:dyDescent="0.3">
      <c r="A18" s="65" t="s">
        <v>390</v>
      </c>
      <c r="B18" s="64" t="s">
        <v>389</v>
      </c>
      <c r="C18" s="62">
        <v>19809.349999999999</v>
      </c>
      <c r="D18" s="62">
        <v>10842.83</v>
      </c>
      <c r="E18" s="62">
        <v>0</v>
      </c>
      <c r="F18" s="62">
        <v>5286.16</v>
      </c>
      <c r="G18" s="62">
        <f t="shared" si="0"/>
        <v>3680.3599999999988</v>
      </c>
    </row>
    <row r="19" spans="1:7" x14ac:dyDescent="0.3">
      <c r="A19" s="65" t="s">
        <v>362</v>
      </c>
      <c r="B19" s="64" t="s">
        <v>361</v>
      </c>
      <c r="C19" s="62">
        <v>2064593.31</v>
      </c>
      <c r="D19" s="62">
        <v>314864.93</v>
      </c>
      <c r="E19" s="62">
        <v>0</v>
      </c>
      <c r="F19" s="62">
        <v>889539.29</v>
      </c>
      <c r="G19" s="62">
        <f t="shared" si="0"/>
        <v>860189.09000000008</v>
      </c>
    </row>
    <row r="20" spans="1:7" x14ac:dyDescent="0.3">
      <c r="A20" s="65" t="s">
        <v>246</v>
      </c>
      <c r="B20" s="64" t="s">
        <v>245</v>
      </c>
      <c r="C20" s="62">
        <v>43872.639999999999</v>
      </c>
      <c r="D20" s="62">
        <v>15199.9</v>
      </c>
      <c r="E20" s="62">
        <v>0</v>
      </c>
      <c r="F20" s="62">
        <v>19983.240000000002</v>
      </c>
      <c r="G20" s="62">
        <f t="shared" si="0"/>
        <v>8689.4999999999964</v>
      </c>
    </row>
    <row r="21" spans="1:7" x14ac:dyDescent="0.3">
      <c r="A21" s="65" t="s">
        <v>270</v>
      </c>
      <c r="B21" s="64" t="s">
        <v>269</v>
      </c>
      <c r="C21" s="62">
        <v>5249.6</v>
      </c>
      <c r="D21" s="62">
        <v>0</v>
      </c>
      <c r="E21" s="62">
        <v>0</v>
      </c>
      <c r="F21" s="62">
        <v>4749.6000000000004</v>
      </c>
      <c r="G21" s="62">
        <f t="shared" si="0"/>
        <v>500</v>
      </c>
    </row>
    <row r="22" spans="1:7" x14ac:dyDescent="0.3">
      <c r="A22" s="65" t="s">
        <v>376</v>
      </c>
      <c r="B22" s="64" t="s">
        <v>375</v>
      </c>
      <c r="C22" s="62">
        <v>22279.68</v>
      </c>
      <c r="D22" s="62">
        <v>11619.68</v>
      </c>
      <c r="E22" s="62">
        <v>0</v>
      </c>
      <c r="F22" s="62">
        <v>0</v>
      </c>
      <c r="G22" s="62">
        <f t="shared" si="0"/>
        <v>10660</v>
      </c>
    </row>
    <row r="23" spans="1:7" x14ac:dyDescent="0.3">
      <c r="A23" s="65" t="s">
        <v>296</v>
      </c>
      <c r="B23" s="64" t="s">
        <v>295</v>
      </c>
      <c r="C23" s="62">
        <v>11601422.800000001</v>
      </c>
      <c r="D23" s="62">
        <v>515640.97</v>
      </c>
      <c r="E23" s="62">
        <v>0</v>
      </c>
      <c r="F23" s="62">
        <v>159498.76</v>
      </c>
      <c r="G23" s="62">
        <f t="shared" si="0"/>
        <v>10926283.07</v>
      </c>
    </row>
    <row r="24" spans="1:7" x14ac:dyDescent="0.3">
      <c r="A24" s="65" t="s">
        <v>404</v>
      </c>
      <c r="B24" s="64" t="s">
        <v>403</v>
      </c>
      <c r="C24" s="62">
        <v>22484.799999999999</v>
      </c>
      <c r="D24" s="62">
        <v>0</v>
      </c>
      <c r="E24" s="62">
        <v>0</v>
      </c>
      <c r="F24" s="62">
        <v>22484.799999999999</v>
      </c>
      <c r="G24" s="62">
        <f t="shared" si="0"/>
        <v>0</v>
      </c>
    </row>
    <row r="25" spans="1:7" x14ac:dyDescent="0.3">
      <c r="A25" s="65" t="s">
        <v>220</v>
      </c>
      <c r="B25" s="64" t="s">
        <v>219</v>
      </c>
      <c r="C25" s="62">
        <v>1026468.74</v>
      </c>
      <c r="D25" s="62">
        <v>492731.78</v>
      </c>
      <c r="E25" s="62">
        <v>0</v>
      </c>
      <c r="F25" s="62">
        <v>467987</v>
      </c>
      <c r="G25" s="62">
        <f t="shared" si="0"/>
        <v>65749.959999999963</v>
      </c>
    </row>
    <row r="26" spans="1:7" ht="20.399999999999999" x14ac:dyDescent="0.3">
      <c r="A26" s="65" t="s">
        <v>334</v>
      </c>
      <c r="B26" s="64" t="s">
        <v>333</v>
      </c>
      <c r="C26" s="62">
        <v>116894.27</v>
      </c>
      <c r="D26" s="62">
        <v>74256</v>
      </c>
      <c r="E26" s="62">
        <v>0</v>
      </c>
      <c r="F26" s="62">
        <v>37324.51</v>
      </c>
      <c r="G26" s="62">
        <f t="shared" si="0"/>
        <v>5313.760000000002</v>
      </c>
    </row>
    <row r="27" spans="1:7" ht="20.399999999999999" x14ac:dyDescent="0.3">
      <c r="A27" s="65" t="s">
        <v>364</v>
      </c>
      <c r="B27" s="64" t="s">
        <v>363</v>
      </c>
      <c r="C27" s="62">
        <v>348.59</v>
      </c>
      <c r="D27" s="62">
        <v>0</v>
      </c>
      <c r="E27" s="62">
        <v>0</v>
      </c>
      <c r="F27" s="62">
        <v>348.59</v>
      </c>
      <c r="G27" s="62">
        <f t="shared" si="0"/>
        <v>0</v>
      </c>
    </row>
    <row r="28" spans="1:7" ht="20.399999999999999" x14ac:dyDescent="0.3">
      <c r="A28" s="65" t="s">
        <v>312</v>
      </c>
      <c r="B28" s="64" t="s">
        <v>311</v>
      </c>
      <c r="C28" s="62">
        <v>97804.76</v>
      </c>
      <c r="D28" s="62">
        <v>52384.95</v>
      </c>
      <c r="E28" s="62">
        <v>0</v>
      </c>
      <c r="F28" s="62">
        <v>31729.32</v>
      </c>
      <c r="G28" s="62">
        <f t="shared" si="0"/>
        <v>13690.489999999998</v>
      </c>
    </row>
    <row r="29" spans="1:7" x14ac:dyDescent="0.3">
      <c r="A29" s="65" t="s">
        <v>310</v>
      </c>
      <c r="B29" s="64" t="s">
        <v>309</v>
      </c>
      <c r="C29" s="62">
        <v>1386890.09</v>
      </c>
      <c r="D29" s="62">
        <v>1176877.3899999999</v>
      </c>
      <c r="E29" s="62">
        <v>0</v>
      </c>
      <c r="F29" s="62">
        <v>127396.04</v>
      </c>
      <c r="G29" s="62">
        <f t="shared" si="0"/>
        <v>82616.660000000193</v>
      </c>
    </row>
    <row r="30" spans="1:7" x14ac:dyDescent="0.3">
      <c r="A30" s="65" t="s">
        <v>424</v>
      </c>
      <c r="B30" s="64" t="s">
        <v>423</v>
      </c>
      <c r="C30" s="62">
        <v>47171.199999999997</v>
      </c>
      <c r="D30" s="62">
        <v>32211.37</v>
      </c>
      <c r="E30" s="62">
        <v>0</v>
      </c>
      <c r="F30" s="62">
        <v>0</v>
      </c>
      <c r="G30" s="62">
        <f t="shared" si="0"/>
        <v>14959.829999999998</v>
      </c>
    </row>
    <row r="31" spans="1:7" x14ac:dyDescent="0.3">
      <c r="A31" s="65" t="s">
        <v>340</v>
      </c>
      <c r="B31" s="64" t="s">
        <v>339</v>
      </c>
      <c r="C31" s="62">
        <v>762000</v>
      </c>
      <c r="D31" s="62">
        <v>674615.98</v>
      </c>
      <c r="E31" s="62">
        <v>0</v>
      </c>
      <c r="F31" s="62">
        <v>0</v>
      </c>
      <c r="G31" s="62">
        <f t="shared" si="0"/>
        <v>87384.020000000019</v>
      </c>
    </row>
    <row r="32" spans="1:7" x14ac:dyDescent="0.3">
      <c r="A32" s="65" t="s">
        <v>304</v>
      </c>
      <c r="B32" s="64" t="s">
        <v>303</v>
      </c>
      <c r="C32" s="62">
        <v>67982.34</v>
      </c>
      <c r="D32" s="62">
        <v>15677.19</v>
      </c>
      <c r="E32" s="62">
        <v>0</v>
      </c>
      <c r="F32" s="62">
        <v>462.26</v>
      </c>
      <c r="G32" s="62">
        <f t="shared" si="0"/>
        <v>51842.889999999992</v>
      </c>
    </row>
    <row r="33" spans="1:7" x14ac:dyDescent="0.3">
      <c r="A33" s="65" t="s">
        <v>372</v>
      </c>
      <c r="B33" s="64" t="s">
        <v>371</v>
      </c>
      <c r="C33" s="62">
        <v>139111</v>
      </c>
      <c r="D33" s="62">
        <v>115664.2</v>
      </c>
      <c r="E33" s="62">
        <v>23446.58</v>
      </c>
      <c r="F33" s="62">
        <v>0</v>
      </c>
      <c r="G33" s="62">
        <f t="shared" si="0"/>
        <v>0.22000000000116415</v>
      </c>
    </row>
    <row r="34" spans="1:7" ht="20.399999999999999" x14ac:dyDescent="0.3">
      <c r="A34" s="65" t="s">
        <v>230</v>
      </c>
      <c r="B34" s="64" t="s">
        <v>229</v>
      </c>
      <c r="C34" s="62">
        <v>0</v>
      </c>
      <c r="D34" s="62">
        <v>0</v>
      </c>
      <c r="E34" s="62">
        <v>0</v>
      </c>
      <c r="F34" s="62">
        <v>0</v>
      </c>
      <c r="G34" s="62">
        <f t="shared" si="0"/>
        <v>0</v>
      </c>
    </row>
    <row r="35" spans="1:7" x14ac:dyDescent="0.3">
      <c r="A35" s="48" t="s">
        <v>154</v>
      </c>
      <c r="B35" s="47" t="s">
        <v>752</v>
      </c>
      <c r="C35" s="39">
        <v>267447713.06</v>
      </c>
      <c r="D35" s="39">
        <v>264290149.12</v>
      </c>
      <c r="E35" s="39">
        <v>0</v>
      </c>
      <c r="F35" s="39">
        <v>142562.4</v>
      </c>
      <c r="G35" s="39">
        <f t="shared" si="0"/>
        <v>3015001.5399999977</v>
      </c>
    </row>
    <row r="36" spans="1:7" x14ac:dyDescent="0.3">
      <c r="A36" s="65" t="s">
        <v>392</v>
      </c>
      <c r="B36" s="64" t="s">
        <v>391</v>
      </c>
      <c r="C36" s="62">
        <v>178117.22</v>
      </c>
      <c r="D36" s="62">
        <v>36375.519999999997</v>
      </c>
      <c r="E36" s="62">
        <v>0</v>
      </c>
      <c r="F36" s="62">
        <v>14117.22</v>
      </c>
      <c r="G36" s="62">
        <f t="shared" si="0"/>
        <v>127624.48000000001</v>
      </c>
    </row>
    <row r="37" spans="1:7" ht="20.399999999999999" x14ac:dyDescent="0.3">
      <c r="A37" s="65" t="s">
        <v>398</v>
      </c>
      <c r="B37" s="64" t="s">
        <v>397</v>
      </c>
      <c r="C37" s="62">
        <v>2271899.2799999998</v>
      </c>
      <c r="D37" s="62">
        <v>2173406.04</v>
      </c>
      <c r="E37" s="62">
        <v>0</v>
      </c>
      <c r="F37" s="62">
        <v>251.18</v>
      </c>
      <c r="G37" s="62">
        <f t="shared" si="0"/>
        <v>98242.059999999765</v>
      </c>
    </row>
    <row r="38" spans="1:7" x14ac:dyDescent="0.3">
      <c r="A38" s="65" t="s">
        <v>292</v>
      </c>
      <c r="B38" s="64" t="s">
        <v>291</v>
      </c>
      <c r="C38" s="62">
        <v>662921.18000000005</v>
      </c>
      <c r="D38" s="62">
        <v>659371.81999999995</v>
      </c>
      <c r="E38" s="62">
        <v>0</v>
      </c>
      <c r="F38" s="62">
        <v>0</v>
      </c>
      <c r="G38" s="62">
        <f t="shared" si="0"/>
        <v>3549.3600000001024</v>
      </c>
    </row>
    <row r="39" spans="1:7" x14ac:dyDescent="0.3">
      <c r="A39" s="65" t="s">
        <v>330</v>
      </c>
      <c r="B39" s="64" t="s">
        <v>329</v>
      </c>
      <c r="C39" s="62">
        <v>1189156.99</v>
      </c>
      <c r="D39" s="62">
        <v>1184036.17</v>
      </c>
      <c r="E39" s="62">
        <v>0</v>
      </c>
      <c r="F39" s="62">
        <v>0</v>
      </c>
      <c r="G39" s="62">
        <f t="shared" si="0"/>
        <v>5120.8200000000652</v>
      </c>
    </row>
    <row r="40" spans="1:7" x14ac:dyDescent="0.3">
      <c r="A40" s="65" t="s">
        <v>350</v>
      </c>
      <c r="B40" s="64" t="s">
        <v>349</v>
      </c>
      <c r="C40" s="62">
        <v>112407583.98999999</v>
      </c>
      <c r="D40" s="62">
        <v>112117369.91</v>
      </c>
      <c r="E40" s="62">
        <v>0</v>
      </c>
      <c r="F40" s="62">
        <v>15011.15</v>
      </c>
      <c r="G40" s="62">
        <f t="shared" si="0"/>
        <v>275202.92999999819</v>
      </c>
    </row>
    <row r="41" spans="1:7" ht="20.399999999999999" x14ac:dyDescent="0.3">
      <c r="A41" s="65" t="s">
        <v>342</v>
      </c>
      <c r="B41" s="64" t="s">
        <v>341</v>
      </c>
      <c r="C41" s="62">
        <v>4826048.91</v>
      </c>
      <c r="D41" s="62">
        <v>4785046.5599999996</v>
      </c>
      <c r="E41" s="62">
        <v>0</v>
      </c>
      <c r="F41" s="62">
        <v>0</v>
      </c>
      <c r="G41" s="62">
        <f t="shared" si="0"/>
        <v>41002.350000000559</v>
      </c>
    </row>
    <row r="42" spans="1:7" x14ac:dyDescent="0.3">
      <c r="A42" s="65" t="s">
        <v>268</v>
      </c>
      <c r="B42" s="64" t="s">
        <v>267</v>
      </c>
      <c r="C42" s="62">
        <v>41432282.899999999</v>
      </c>
      <c r="D42" s="62">
        <v>41237308.210000001</v>
      </c>
      <c r="E42" s="62">
        <v>0</v>
      </c>
      <c r="F42" s="62">
        <v>0</v>
      </c>
      <c r="G42" s="62">
        <f t="shared" ref="G42:G73" si="1">C42-D42-E42-F42</f>
        <v>194974.68999999762</v>
      </c>
    </row>
    <row r="43" spans="1:7" x14ac:dyDescent="0.3">
      <c r="A43" s="65" t="s">
        <v>402</v>
      </c>
      <c r="B43" s="64" t="s">
        <v>401</v>
      </c>
      <c r="C43" s="62">
        <v>16601548.310000001</v>
      </c>
      <c r="D43" s="62">
        <v>16373976.84</v>
      </c>
      <c r="E43" s="62">
        <v>0</v>
      </c>
      <c r="F43" s="62">
        <v>20482.34</v>
      </c>
      <c r="G43" s="62">
        <f t="shared" si="1"/>
        <v>207089.13000000067</v>
      </c>
    </row>
    <row r="44" spans="1:7" ht="20.399999999999999" x14ac:dyDescent="0.3">
      <c r="A44" s="65" t="s">
        <v>234</v>
      </c>
      <c r="B44" s="64" t="s">
        <v>233</v>
      </c>
      <c r="C44" s="62">
        <v>513856.26</v>
      </c>
      <c r="D44" s="62">
        <v>510248.6</v>
      </c>
      <c r="E44" s="62">
        <v>0</v>
      </c>
      <c r="F44" s="62">
        <v>0</v>
      </c>
      <c r="G44" s="62">
        <f t="shared" si="1"/>
        <v>3607.6600000000326</v>
      </c>
    </row>
    <row r="45" spans="1:7" ht="20.399999999999999" x14ac:dyDescent="0.3">
      <c r="A45" s="65" t="s">
        <v>444</v>
      </c>
      <c r="B45" s="64" t="s">
        <v>443</v>
      </c>
      <c r="C45" s="62">
        <v>106516.11</v>
      </c>
      <c r="D45" s="62">
        <v>93878.17</v>
      </c>
      <c r="E45" s="62">
        <v>0</v>
      </c>
      <c r="F45" s="62">
        <v>6516.11</v>
      </c>
      <c r="G45" s="62">
        <f t="shared" si="1"/>
        <v>6121.8300000000027</v>
      </c>
    </row>
    <row r="46" spans="1:7" x14ac:dyDescent="0.3">
      <c r="A46" s="65" t="s">
        <v>272</v>
      </c>
      <c r="B46" s="64" t="s">
        <v>271</v>
      </c>
      <c r="C46" s="62">
        <v>3694537.72</v>
      </c>
      <c r="D46" s="62">
        <v>3619173.62</v>
      </c>
      <c r="E46" s="62">
        <v>0</v>
      </c>
      <c r="F46" s="62">
        <v>0</v>
      </c>
      <c r="G46" s="62">
        <f t="shared" si="1"/>
        <v>75364.100000000093</v>
      </c>
    </row>
    <row r="47" spans="1:7" x14ac:dyDescent="0.3">
      <c r="A47" s="65" t="s">
        <v>336</v>
      </c>
      <c r="B47" s="64" t="s">
        <v>335</v>
      </c>
      <c r="C47" s="62">
        <v>83000</v>
      </c>
      <c r="D47" s="62">
        <v>71708.3</v>
      </c>
      <c r="E47" s="62">
        <v>0</v>
      </c>
      <c r="F47" s="62">
        <v>0</v>
      </c>
      <c r="G47" s="62">
        <f t="shared" si="1"/>
        <v>11291.699999999997</v>
      </c>
    </row>
    <row r="48" spans="1:7" x14ac:dyDescent="0.3">
      <c r="A48" s="65" t="s">
        <v>384</v>
      </c>
      <c r="B48" s="64" t="s">
        <v>383</v>
      </c>
      <c r="C48" s="62">
        <v>1040000</v>
      </c>
      <c r="D48" s="62">
        <v>1033544.61</v>
      </c>
      <c r="E48" s="62">
        <v>0</v>
      </c>
      <c r="F48" s="62">
        <v>0</v>
      </c>
      <c r="G48" s="62">
        <f t="shared" si="1"/>
        <v>6455.390000000014</v>
      </c>
    </row>
    <row r="49" spans="1:7" x14ac:dyDescent="0.3">
      <c r="A49" s="65" t="s">
        <v>410</v>
      </c>
      <c r="B49" s="64" t="s">
        <v>409</v>
      </c>
      <c r="C49" s="62">
        <v>598936</v>
      </c>
      <c r="D49" s="62">
        <v>227137.57</v>
      </c>
      <c r="E49" s="62">
        <v>0</v>
      </c>
      <c r="F49" s="62">
        <v>0</v>
      </c>
      <c r="G49" s="62">
        <f t="shared" si="1"/>
        <v>371798.43</v>
      </c>
    </row>
    <row r="50" spans="1:7" ht="20.399999999999999" x14ac:dyDescent="0.3">
      <c r="A50" s="65" t="s">
        <v>308</v>
      </c>
      <c r="B50" s="64" t="s">
        <v>307</v>
      </c>
      <c r="C50" s="62">
        <v>25151620.550000001</v>
      </c>
      <c r="D50" s="62">
        <v>25024266.170000002</v>
      </c>
      <c r="E50" s="62">
        <v>0</v>
      </c>
      <c r="F50" s="62">
        <v>0</v>
      </c>
      <c r="G50" s="62">
        <f t="shared" si="1"/>
        <v>127354.37999999896</v>
      </c>
    </row>
    <row r="51" spans="1:7" ht="20.399999999999999" x14ac:dyDescent="0.3">
      <c r="A51" s="65" t="s">
        <v>348</v>
      </c>
      <c r="B51" s="64" t="s">
        <v>347</v>
      </c>
      <c r="C51" s="62">
        <v>41713828.299999997</v>
      </c>
      <c r="D51" s="62">
        <v>40972070.960000001</v>
      </c>
      <c r="E51" s="62">
        <v>0</v>
      </c>
      <c r="F51" s="62">
        <v>4312.63</v>
      </c>
      <c r="G51" s="62">
        <f t="shared" si="1"/>
        <v>737444.70999999612</v>
      </c>
    </row>
    <row r="52" spans="1:7" ht="20.399999999999999" x14ac:dyDescent="0.3">
      <c r="A52" s="65" t="s">
        <v>294</v>
      </c>
      <c r="B52" s="64" t="s">
        <v>293</v>
      </c>
      <c r="C52" s="62">
        <v>700000</v>
      </c>
      <c r="D52" s="62">
        <v>590065</v>
      </c>
      <c r="E52" s="62">
        <v>0</v>
      </c>
      <c r="F52" s="62">
        <v>0</v>
      </c>
      <c r="G52" s="62">
        <f t="shared" si="1"/>
        <v>109935</v>
      </c>
    </row>
    <row r="53" spans="1:7" x14ac:dyDescent="0.3">
      <c r="A53" s="65" t="s">
        <v>300</v>
      </c>
      <c r="B53" s="64" t="s">
        <v>299</v>
      </c>
      <c r="C53" s="62">
        <v>2710376</v>
      </c>
      <c r="D53" s="62">
        <v>2607366.98</v>
      </c>
      <c r="E53" s="62">
        <v>0</v>
      </c>
      <c r="F53" s="62">
        <v>2193.29</v>
      </c>
      <c r="G53" s="62">
        <f t="shared" si="1"/>
        <v>100815.73000000003</v>
      </c>
    </row>
    <row r="54" spans="1:7" ht="20.399999999999999" x14ac:dyDescent="0.3">
      <c r="A54" s="65" t="s">
        <v>318</v>
      </c>
      <c r="B54" s="64" t="s">
        <v>317</v>
      </c>
      <c r="C54" s="62">
        <v>1277851.58</v>
      </c>
      <c r="D54" s="62">
        <v>955309.86</v>
      </c>
      <c r="E54" s="62">
        <v>0</v>
      </c>
      <c r="F54" s="62">
        <v>66575.399999999994</v>
      </c>
      <c r="G54" s="62">
        <f t="shared" si="1"/>
        <v>255966.32000000009</v>
      </c>
    </row>
    <row r="55" spans="1:7" x14ac:dyDescent="0.3">
      <c r="A55" s="65" t="s">
        <v>236</v>
      </c>
      <c r="B55" s="64" t="s">
        <v>235</v>
      </c>
      <c r="C55" s="62">
        <v>2430623.02</v>
      </c>
      <c r="D55" s="62">
        <v>2232806.59</v>
      </c>
      <c r="E55" s="62">
        <v>0</v>
      </c>
      <c r="F55" s="62">
        <v>10000</v>
      </c>
      <c r="G55" s="62">
        <f t="shared" si="1"/>
        <v>187816.43000000017</v>
      </c>
    </row>
    <row r="56" spans="1:7" x14ac:dyDescent="0.3">
      <c r="A56" s="65" t="s">
        <v>282</v>
      </c>
      <c r="B56" s="64" t="s">
        <v>281</v>
      </c>
      <c r="C56" s="62">
        <v>7857008.7400000002</v>
      </c>
      <c r="D56" s="62">
        <v>7785681.6200000001</v>
      </c>
      <c r="E56" s="62">
        <v>0</v>
      </c>
      <c r="F56" s="62">
        <v>3103.08</v>
      </c>
      <c r="G56" s="62">
        <f t="shared" si="1"/>
        <v>68224.04000000011</v>
      </c>
    </row>
    <row r="57" spans="1:7" x14ac:dyDescent="0.3">
      <c r="A57" s="48" t="s">
        <v>751</v>
      </c>
      <c r="B57" s="47" t="s">
        <v>750</v>
      </c>
      <c r="C57" s="39">
        <v>168177504</v>
      </c>
      <c r="D57" s="39">
        <v>167857504</v>
      </c>
      <c r="E57" s="39">
        <v>0</v>
      </c>
      <c r="F57" s="39">
        <v>0</v>
      </c>
      <c r="G57" s="39">
        <f t="shared" si="1"/>
        <v>320000</v>
      </c>
    </row>
    <row r="58" spans="1:7" x14ac:dyDescent="0.3">
      <c r="A58" s="65" t="s">
        <v>627</v>
      </c>
      <c r="B58" s="64" t="s">
        <v>626</v>
      </c>
      <c r="C58" s="62">
        <v>167971248</v>
      </c>
      <c r="D58" s="62">
        <v>167857504</v>
      </c>
      <c r="E58" s="62">
        <v>0</v>
      </c>
      <c r="F58" s="62">
        <v>0</v>
      </c>
      <c r="G58" s="62">
        <f t="shared" si="1"/>
        <v>113744</v>
      </c>
    </row>
    <row r="59" spans="1:7" x14ac:dyDescent="0.3">
      <c r="A59" s="65" t="s">
        <v>676</v>
      </c>
      <c r="B59" s="64" t="s">
        <v>675</v>
      </c>
      <c r="C59" s="62">
        <v>206256</v>
      </c>
      <c r="D59" s="62">
        <v>0</v>
      </c>
      <c r="E59" s="62">
        <v>0</v>
      </c>
      <c r="F59" s="62">
        <v>0</v>
      </c>
      <c r="G59" s="62">
        <f t="shared" si="1"/>
        <v>206256</v>
      </c>
    </row>
    <row r="60" spans="1:7" x14ac:dyDescent="0.3">
      <c r="A60" s="48" t="s">
        <v>153</v>
      </c>
      <c r="B60" s="47" t="s">
        <v>749</v>
      </c>
      <c r="C60" s="39">
        <v>31410152.23</v>
      </c>
      <c r="D60" s="39">
        <v>27331109.93</v>
      </c>
      <c r="E60" s="39">
        <v>0</v>
      </c>
      <c r="F60" s="39">
        <v>1648416.87</v>
      </c>
      <c r="G60" s="39">
        <f t="shared" si="1"/>
        <v>2430625.4300000006</v>
      </c>
    </row>
    <row r="61" spans="1:7" ht="20.399999999999999" x14ac:dyDescent="0.3">
      <c r="A61" s="65" t="s">
        <v>370</v>
      </c>
      <c r="B61" s="64" t="s">
        <v>369</v>
      </c>
      <c r="C61" s="62">
        <v>125010</v>
      </c>
      <c r="D61" s="62">
        <v>77052.98</v>
      </c>
      <c r="E61" s="62">
        <v>0</v>
      </c>
      <c r="F61" s="62">
        <v>10</v>
      </c>
      <c r="G61" s="62">
        <f t="shared" si="1"/>
        <v>47947.020000000004</v>
      </c>
    </row>
    <row r="62" spans="1:7" x14ac:dyDescent="0.3">
      <c r="A62" s="65" t="s">
        <v>346</v>
      </c>
      <c r="B62" s="64" t="s">
        <v>345</v>
      </c>
      <c r="C62" s="62">
        <v>10000</v>
      </c>
      <c r="D62" s="62">
        <v>0</v>
      </c>
      <c r="E62" s="62">
        <v>0</v>
      </c>
      <c r="F62" s="62">
        <v>0</v>
      </c>
      <c r="G62" s="62">
        <f t="shared" si="1"/>
        <v>10000</v>
      </c>
    </row>
    <row r="63" spans="1:7" ht="20.399999999999999" x14ac:dyDescent="0.3">
      <c r="A63" s="65" t="s">
        <v>242</v>
      </c>
      <c r="B63" s="64" t="s">
        <v>241</v>
      </c>
      <c r="C63" s="62">
        <v>39907.11</v>
      </c>
      <c r="D63" s="62">
        <v>0</v>
      </c>
      <c r="E63" s="62">
        <v>0</v>
      </c>
      <c r="F63" s="62">
        <v>33394.699999999997</v>
      </c>
      <c r="G63" s="62">
        <f t="shared" si="1"/>
        <v>6512.4100000000035</v>
      </c>
    </row>
    <row r="64" spans="1:7" x14ac:dyDescent="0.3">
      <c r="A64" s="65" t="s">
        <v>388</v>
      </c>
      <c r="B64" s="64" t="s">
        <v>387</v>
      </c>
      <c r="C64" s="62">
        <v>9560.7800000000007</v>
      </c>
      <c r="D64" s="62">
        <v>0</v>
      </c>
      <c r="E64" s="62">
        <v>0</v>
      </c>
      <c r="F64" s="62">
        <v>676.2</v>
      </c>
      <c r="G64" s="62">
        <f t="shared" si="1"/>
        <v>8884.58</v>
      </c>
    </row>
    <row r="65" spans="1:7" ht="20.399999999999999" x14ac:dyDescent="0.3">
      <c r="A65" s="65" t="s">
        <v>633</v>
      </c>
      <c r="B65" s="64" t="s">
        <v>632</v>
      </c>
      <c r="C65" s="62">
        <v>600000</v>
      </c>
      <c r="D65" s="62">
        <v>148937.97</v>
      </c>
      <c r="E65" s="62">
        <v>0</v>
      </c>
      <c r="F65" s="62">
        <v>0</v>
      </c>
      <c r="G65" s="62">
        <f t="shared" si="1"/>
        <v>451062.03</v>
      </c>
    </row>
    <row r="66" spans="1:7" ht="20.399999999999999" x14ac:dyDescent="0.3">
      <c r="A66" s="65" t="s">
        <v>625</v>
      </c>
      <c r="B66" s="64" t="s">
        <v>624</v>
      </c>
      <c r="C66" s="62">
        <v>7530000</v>
      </c>
      <c r="D66" s="62">
        <v>6928511.4500000002</v>
      </c>
      <c r="E66" s="62">
        <v>0</v>
      </c>
      <c r="F66" s="62">
        <v>0</v>
      </c>
      <c r="G66" s="62">
        <f t="shared" si="1"/>
        <v>601488.54999999981</v>
      </c>
    </row>
    <row r="67" spans="1:7" x14ac:dyDescent="0.3">
      <c r="A67" s="65" t="s">
        <v>278</v>
      </c>
      <c r="B67" s="64" t="s">
        <v>277</v>
      </c>
      <c r="C67" s="62">
        <v>224834.5</v>
      </c>
      <c r="D67" s="62">
        <v>0</v>
      </c>
      <c r="E67" s="62">
        <v>0</v>
      </c>
      <c r="F67" s="62">
        <v>222789.5</v>
      </c>
      <c r="G67" s="62">
        <f t="shared" si="1"/>
        <v>2045</v>
      </c>
    </row>
    <row r="68" spans="1:7" x14ac:dyDescent="0.3">
      <c r="A68" s="65" t="s">
        <v>274</v>
      </c>
      <c r="B68" s="64" t="s">
        <v>273</v>
      </c>
      <c r="C68" s="62">
        <v>129302.44</v>
      </c>
      <c r="D68" s="62">
        <v>0</v>
      </c>
      <c r="E68" s="62">
        <v>0</v>
      </c>
      <c r="F68" s="62">
        <v>60747.24</v>
      </c>
      <c r="G68" s="62">
        <f t="shared" si="1"/>
        <v>68555.200000000012</v>
      </c>
    </row>
    <row r="69" spans="1:7" x14ac:dyDescent="0.3">
      <c r="A69" s="65" t="s">
        <v>254</v>
      </c>
      <c r="B69" s="64" t="s">
        <v>253</v>
      </c>
      <c r="C69" s="62">
        <v>74228.679999999993</v>
      </c>
      <c r="D69" s="62">
        <v>0</v>
      </c>
      <c r="E69" s="62">
        <v>0</v>
      </c>
      <c r="F69" s="62">
        <v>74228.679999999993</v>
      </c>
      <c r="G69" s="62">
        <f t="shared" si="1"/>
        <v>0</v>
      </c>
    </row>
    <row r="70" spans="1:7" ht="20.399999999999999" x14ac:dyDescent="0.3">
      <c r="A70" s="65" t="s">
        <v>226</v>
      </c>
      <c r="B70" s="64" t="s">
        <v>225</v>
      </c>
      <c r="C70" s="62">
        <v>60597.36</v>
      </c>
      <c r="D70" s="62">
        <v>0</v>
      </c>
      <c r="E70" s="62">
        <v>0</v>
      </c>
      <c r="F70" s="62">
        <v>36066.49</v>
      </c>
      <c r="G70" s="62">
        <f t="shared" si="1"/>
        <v>24530.870000000003</v>
      </c>
    </row>
    <row r="71" spans="1:7" ht="20.399999999999999" x14ac:dyDescent="0.3">
      <c r="A71" s="65" t="s">
        <v>356</v>
      </c>
      <c r="B71" s="64" t="s">
        <v>355</v>
      </c>
      <c r="C71" s="62">
        <v>152913</v>
      </c>
      <c r="D71" s="62">
        <v>0</v>
      </c>
      <c r="E71" s="62">
        <v>0</v>
      </c>
      <c r="F71" s="62">
        <v>152913</v>
      </c>
      <c r="G71" s="62">
        <f t="shared" si="1"/>
        <v>0</v>
      </c>
    </row>
    <row r="72" spans="1:7" ht="20.399999999999999" x14ac:dyDescent="0.3">
      <c r="A72" s="65" t="s">
        <v>238</v>
      </c>
      <c r="B72" s="64" t="s">
        <v>237</v>
      </c>
      <c r="C72" s="62">
        <v>281188.86</v>
      </c>
      <c r="D72" s="62">
        <v>0</v>
      </c>
      <c r="E72" s="62">
        <v>0</v>
      </c>
      <c r="F72" s="62">
        <v>225657.59</v>
      </c>
      <c r="G72" s="62">
        <f t="shared" si="1"/>
        <v>55531.26999999999</v>
      </c>
    </row>
    <row r="73" spans="1:7" ht="20.399999999999999" x14ac:dyDescent="0.3">
      <c r="A73" s="65" t="s">
        <v>252</v>
      </c>
      <c r="B73" s="64" t="s">
        <v>251</v>
      </c>
      <c r="C73" s="62">
        <v>22172609.5</v>
      </c>
      <c r="D73" s="62">
        <v>20176607.530000001</v>
      </c>
      <c r="E73" s="62">
        <v>0</v>
      </c>
      <c r="F73" s="62">
        <v>841933.47</v>
      </c>
      <c r="G73" s="62">
        <f t="shared" si="1"/>
        <v>1154068.4999999988</v>
      </c>
    </row>
    <row r="74" spans="1:7" x14ac:dyDescent="0.3">
      <c r="A74" s="48" t="s">
        <v>748</v>
      </c>
      <c r="B74" s="47" t="s">
        <v>747</v>
      </c>
      <c r="C74" s="39">
        <v>1236685.8899999999</v>
      </c>
      <c r="D74" s="39">
        <v>992306.17</v>
      </c>
      <c r="E74" s="39">
        <v>0</v>
      </c>
      <c r="F74" s="39">
        <v>2414.21</v>
      </c>
      <c r="G74" s="39">
        <f t="shared" ref="G74:G76" si="2">C74-D74-E74-F74</f>
        <v>241965.50999999986</v>
      </c>
    </row>
    <row r="75" spans="1:7" x14ac:dyDescent="0.3">
      <c r="A75" s="65" t="s">
        <v>639</v>
      </c>
      <c r="B75" s="64" t="s">
        <v>638</v>
      </c>
      <c r="C75" s="62">
        <v>1236685.8899999999</v>
      </c>
      <c r="D75" s="62">
        <v>992306.17</v>
      </c>
      <c r="E75" s="62">
        <v>0</v>
      </c>
      <c r="F75" s="62">
        <v>2414.21</v>
      </c>
      <c r="G75" s="62">
        <f t="shared" si="2"/>
        <v>241965.50999999986</v>
      </c>
    </row>
    <row r="76" spans="1:7" ht="27" customHeight="1" x14ac:dyDescent="0.3">
      <c r="A76" s="607" t="s">
        <v>746</v>
      </c>
      <c r="B76" s="608"/>
      <c r="C76" s="39">
        <v>496251110.29000002</v>
      </c>
      <c r="D76" s="39">
        <v>474016923.85000002</v>
      </c>
      <c r="E76" s="39">
        <v>23446.58</v>
      </c>
      <c r="F76" s="39">
        <v>3637343.7</v>
      </c>
      <c r="G76" s="39">
        <f t="shared" si="2"/>
        <v>18573396.16</v>
      </c>
    </row>
    <row r="78" spans="1:7" x14ac:dyDescent="0.3">
      <c r="A78" s="48" t="s">
        <v>152</v>
      </c>
      <c r="B78" s="47" t="s">
        <v>745</v>
      </c>
      <c r="C78" s="39">
        <v>84350000</v>
      </c>
      <c r="D78" s="39">
        <v>55200521.520000003</v>
      </c>
      <c r="E78" s="39">
        <v>23834590.920000002</v>
      </c>
      <c r="F78" s="39">
        <v>52415</v>
      </c>
      <c r="G78" s="39">
        <f t="shared" ref="G78:G93" si="3">C78-D78-E78-F78</f>
        <v>5262472.5599999949</v>
      </c>
    </row>
    <row r="79" spans="1:7" x14ac:dyDescent="0.3">
      <c r="A79" s="65" t="s">
        <v>643</v>
      </c>
      <c r="B79" s="64" t="s">
        <v>642</v>
      </c>
      <c r="C79" s="62">
        <v>52000000</v>
      </c>
      <c r="D79" s="62">
        <v>50392700.310000002</v>
      </c>
      <c r="E79" s="62">
        <v>0</v>
      </c>
      <c r="F79" s="62">
        <v>0</v>
      </c>
      <c r="G79" s="62">
        <f t="shared" si="3"/>
        <v>1607299.6899999976</v>
      </c>
    </row>
    <row r="80" spans="1:7" x14ac:dyDescent="0.3">
      <c r="A80" s="65" t="s">
        <v>631</v>
      </c>
      <c r="B80" s="64" t="s">
        <v>630</v>
      </c>
      <c r="C80" s="62">
        <v>2000000</v>
      </c>
      <c r="D80" s="62">
        <v>-23264205.23</v>
      </c>
      <c r="E80" s="62">
        <v>23834590.920000002</v>
      </c>
      <c r="F80" s="62">
        <v>0</v>
      </c>
      <c r="G80" s="62">
        <f t="shared" si="3"/>
        <v>1429614.3099999987</v>
      </c>
    </row>
    <row r="81" spans="1:7" x14ac:dyDescent="0.3">
      <c r="A81" s="65" t="s">
        <v>645</v>
      </c>
      <c r="B81" s="64" t="s">
        <v>644</v>
      </c>
      <c r="C81" s="62">
        <v>30350000</v>
      </c>
      <c r="D81" s="62">
        <v>28072026.440000001</v>
      </c>
      <c r="E81" s="62">
        <v>0</v>
      </c>
      <c r="F81" s="62">
        <v>52415</v>
      </c>
      <c r="G81" s="62">
        <f t="shared" si="3"/>
        <v>2225558.5599999987</v>
      </c>
    </row>
    <row r="82" spans="1:7" x14ac:dyDescent="0.3">
      <c r="A82" s="48" t="s">
        <v>151</v>
      </c>
      <c r="B82" s="47" t="s">
        <v>744</v>
      </c>
      <c r="C82" s="39">
        <v>13456039.119999999</v>
      </c>
      <c r="D82" s="39">
        <v>3229139.5</v>
      </c>
      <c r="E82" s="39">
        <v>0</v>
      </c>
      <c r="F82" s="39">
        <v>4432906.03</v>
      </c>
      <c r="G82" s="39">
        <f t="shared" si="3"/>
        <v>5793993.5899999989</v>
      </c>
    </row>
    <row r="83" spans="1:7" ht="20.399999999999999" x14ac:dyDescent="0.3">
      <c r="A83" s="65" t="s">
        <v>647</v>
      </c>
      <c r="B83" s="64" t="s">
        <v>646</v>
      </c>
      <c r="C83" s="62">
        <v>495756</v>
      </c>
      <c r="D83" s="62">
        <v>188854.74</v>
      </c>
      <c r="E83" s="62">
        <v>0</v>
      </c>
      <c r="F83" s="62">
        <v>0</v>
      </c>
      <c r="G83" s="62">
        <f t="shared" si="3"/>
        <v>306901.26</v>
      </c>
    </row>
    <row r="84" spans="1:7" ht="20.399999999999999" x14ac:dyDescent="0.3">
      <c r="A84" s="65" t="s">
        <v>416</v>
      </c>
      <c r="B84" s="64" t="s">
        <v>415</v>
      </c>
      <c r="C84" s="62">
        <v>36694</v>
      </c>
      <c r="D84" s="62">
        <v>33892</v>
      </c>
      <c r="E84" s="62">
        <v>0</v>
      </c>
      <c r="F84" s="62">
        <v>2802</v>
      </c>
      <c r="G84" s="62">
        <f t="shared" si="3"/>
        <v>0</v>
      </c>
    </row>
    <row r="85" spans="1:7" x14ac:dyDescent="0.3">
      <c r="A85" s="65" t="s">
        <v>264</v>
      </c>
      <c r="B85" s="64" t="s">
        <v>263</v>
      </c>
      <c r="C85" s="62">
        <v>217500</v>
      </c>
      <c r="D85" s="62">
        <v>140978</v>
      </c>
      <c r="E85" s="62">
        <v>0</v>
      </c>
      <c r="F85" s="62">
        <v>50000</v>
      </c>
      <c r="G85" s="62">
        <f t="shared" si="3"/>
        <v>26522</v>
      </c>
    </row>
    <row r="86" spans="1:7" ht="20.399999999999999" x14ac:dyDescent="0.3">
      <c r="A86" s="65" t="s">
        <v>232</v>
      </c>
      <c r="B86" s="64" t="s">
        <v>231</v>
      </c>
      <c r="C86" s="62">
        <v>5668272.2699999996</v>
      </c>
      <c r="D86" s="62">
        <v>1649143.78</v>
      </c>
      <c r="E86" s="62">
        <v>0</v>
      </c>
      <c r="F86" s="62">
        <v>979287.18</v>
      </c>
      <c r="G86" s="62">
        <f t="shared" si="3"/>
        <v>3039841.3099999991</v>
      </c>
    </row>
    <row r="87" spans="1:7" x14ac:dyDescent="0.3">
      <c r="A87" s="65" t="s">
        <v>621</v>
      </c>
      <c r="B87" s="64" t="s">
        <v>620</v>
      </c>
      <c r="C87" s="62">
        <v>6400000</v>
      </c>
      <c r="D87" s="62">
        <v>1076761.8999999999</v>
      </c>
      <c r="E87" s="62">
        <v>0</v>
      </c>
      <c r="F87" s="62">
        <v>3400000</v>
      </c>
      <c r="G87" s="62">
        <f t="shared" si="3"/>
        <v>1923238.0999999996</v>
      </c>
    </row>
    <row r="88" spans="1:7" x14ac:dyDescent="0.3">
      <c r="A88" s="65" t="s">
        <v>422</v>
      </c>
      <c r="B88" s="64" t="s">
        <v>421</v>
      </c>
      <c r="C88" s="62">
        <v>537816.85</v>
      </c>
      <c r="D88" s="62">
        <v>139509.07999999999</v>
      </c>
      <c r="E88" s="62">
        <v>0</v>
      </c>
      <c r="F88" s="62">
        <v>816.85</v>
      </c>
      <c r="G88" s="62">
        <f t="shared" si="3"/>
        <v>397490.92000000004</v>
      </c>
    </row>
    <row r="89" spans="1:7" x14ac:dyDescent="0.3">
      <c r="A89" s="65" t="s">
        <v>680</v>
      </c>
      <c r="B89" s="64" t="s">
        <v>679</v>
      </c>
      <c r="C89" s="62">
        <v>100000</v>
      </c>
      <c r="D89" s="62">
        <v>0</v>
      </c>
      <c r="E89" s="62">
        <v>0</v>
      </c>
      <c r="F89" s="62">
        <v>0</v>
      </c>
      <c r="G89" s="62">
        <f t="shared" si="3"/>
        <v>100000</v>
      </c>
    </row>
    <row r="90" spans="1:7" x14ac:dyDescent="0.3">
      <c r="A90" s="48" t="s">
        <v>743</v>
      </c>
      <c r="B90" s="47" t="s">
        <v>742</v>
      </c>
      <c r="C90" s="39">
        <v>3245000</v>
      </c>
      <c r="D90" s="39">
        <v>2400000</v>
      </c>
      <c r="E90" s="39">
        <v>0</v>
      </c>
      <c r="F90" s="39">
        <v>0</v>
      </c>
      <c r="G90" s="39">
        <f t="shared" si="3"/>
        <v>845000</v>
      </c>
    </row>
    <row r="91" spans="1:7" ht="20.399999999999999" x14ac:dyDescent="0.3">
      <c r="A91" s="65" t="s">
        <v>678</v>
      </c>
      <c r="B91" s="64" t="s">
        <v>677</v>
      </c>
      <c r="C91" s="62">
        <v>200000</v>
      </c>
      <c r="D91" s="62">
        <v>0</v>
      </c>
      <c r="E91" s="62">
        <v>0</v>
      </c>
      <c r="F91" s="62">
        <v>0</v>
      </c>
      <c r="G91" s="62">
        <f t="shared" si="3"/>
        <v>200000</v>
      </c>
    </row>
    <row r="92" spans="1:7" x14ac:dyDescent="0.3">
      <c r="A92" s="65" t="s">
        <v>635</v>
      </c>
      <c r="B92" s="64" t="s">
        <v>634</v>
      </c>
      <c r="C92" s="62">
        <v>345000</v>
      </c>
      <c r="D92" s="62">
        <v>200000</v>
      </c>
      <c r="E92" s="62">
        <v>0</v>
      </c>
      <c r="F92" s="62">
        <v>0</v>
      </c>
      <c r="G92" s="62">
        <f t="shared" si="3"/>
        <v>145000</v>
      </c>
    </row>
    <row r="93" spans="1:7" ht="20.399999999999999" x14ac:dyDescent="0.3">
      <c r="A93" s="45" t="s">
        <v>623</v>
      </c>
      <c r="B93" s="44" t="s">
        <v>622</v>
      </c>
      <c r="C93" s="37">
        <v>2700000</v>
      </c>
      <c r="D93" s="37">
        <v>2200000</v>
      </c>
      <c r="E93" s="37">
        <v>0</v>
      </c>
      <c r="F93" s="37">
        <v>0</v>
      </c>
      <c r="G93" s="37">
        <f t="shared" si="3"/>
        <v>500000</v>
      </c>
    </row>
    <row r="95" spans="1:7" ht="27" customHeight="1" x14ac:dyDescent="0.3">
      <c r="A95" s="607" t="s">
        <v>741</v>
      </c>
      <c r="B95" s="608"/>
      <c r="C95" s="39">
        <v>597302149.40999997</v>
      </c>
      <c r="D95" s="39">
        <v>534846584.87</v>
      </c>
      <c r="E95" s="39">
        <v>23858037.5</v>
      </c>
      <c r="F95" s="39">
        <v>8122664.7300000004</v>
      </c>
      <c r="G95" s="39">
        <f>C95-D95-E95-F95</f>
        <v>30474862.309999961</v>
      </c>
    </row>
    <row r="97" spans="1:1" ht="10.050000000000001" customHeight="1" x14ac:dyDescent="0.3">
      <c r="A97" s="17" t="s">
        <v>690</v>
      </c>
    </row>
  </sheetData>
  <mergeCells count="9">
    <mergeCell ref="A95:B95"/>
    <mergeCell ref="A76:B76"/>
    <mergeCell ref="A1:F1"/>
    <mergeCell ref="A2:F2"/>
    <mergeCell ref="A3:G3"/>
    <mergeCell ref="A4:G4"/>
    <mergeCell ref="A5:G5"/>
    <mergeCell ref="A6:G6"/>
    <mergeCell ref="D7:F7"/>
  </mergeCells>
  <printOptions horizontalCentered="1"/>
  <pageMargins left="0.78740157480314965" right="0.78740157480314965" top="0.59055118110236227" bottom="0.59055118110236227" header="0.51181102362204722" footer="0.51181102362204722"/>
  <pageSetup paperSize="9" scale="65" fitToHeight="2" orientation="landscape"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3"/>
  <sheetViews>
    <sheetView showGridLines="0" zoomScaleNormal="100" zoomScaleSheetLayoutView="55" workbookViewId="0">
      <selection activeCell="A20" sqref="A20:C21"/>
    </sheetView>
  </sheetViews>
  <sheetFormatPr baseColWidth="10" defaultRowHeight="10.199999999999999" x14ac:dyDescent="0.3"/>
  <cols>
    <col min="1" max="1" width="10.77734375" style="15" customWidth="1"/>
    <col min="2" max="2" width="45.77734375" style="43" customWidth="1"/>
    <col min="3" max="6" width="15.77734375" style="15" customWidth="1"/>
    <col min="7" max="7" width="11.6640625" style="15" bestFit="1" customWidth="1"/>
    <col min="8" max="16384" width="11.5546875" style="15"/>
  </cols>
  <sheetData>
    <row r="1" spans="1:7" ht="13.2" x14ac:dyDescent="0.3">
      <c r="A1" s="450" t="s">
        <v>714</v>
      </c>
      <c r="B1" s="451"/>
      <c r="C1" s="451"/>
      <c r="D1" s="451"/>
      <c r="E1" s="451"/>
      <c r="F1" s="451"/>
      <c r="G1" s="21" t="s">
        <v>713</v>
      </c>
    </row>
    <row r="2" spans="1:7" ht="13.2" x14ac:dyDescent="0.3">
      <c r="A2" s="450" t="s">
        <v>740</v>
      </c>
      <c r="B2" s="451"/>
      <c r="C2" s="451"/>
      <c r="D2" s="451"/>
      <c r="E2" s="451"/>
      <c r="F2" s="451"/>
      <c r="G2" s="21" t="s">
        <v>739</v>
      </c>
    </row>
    <row r="3" spans="1:7" ht="13.2" x14ac:dyDescent="0.3">
      <c r="A3" s="443" t="s">
        <v>738</v>
      </c>
      <c r="B3" s="467"/>
      <c r="C3" s="467"/>
      <c r="D3" s="467"/>
      <c r="E3" s="467"/>
      <c r="F3" s="467"/>
      <c r="G3" s="467"/>
    </row>
    <row r="4" spans="1:7" ht="13.2" x14ac:dyDescent="0.3">
      <c r="A4" s="443" t="s">
        <v>737</v>
      </c>
      <c r="B4" s="467"/>
      <c r="C4" s="467"/>
      <c r="D4" s="467"/>
      <c r="E4" s="467"/>
      <c r="F4" s="467"/>
      <c r="G4" s="467"/>
    </row>
    <row r="5" spans="1:7" ht="13.2" x14ac:dyDescent="0.3">
      <c r="A5" s="443" t="s">
        <v>736</v>
      </c>
      <c r="B5" s="467"/>
      <c r="C5" s="467"/>
      <c r="D5" s="467"/>
      <c r="E5" s="467"/>
      <c r="F5" s="467"/>
      <c r="G5" s="467"/>
    </row>
    <row r="6" spans="1:7" ht="13.2" x14ac:dyDescent="0.3">
      <c r="A6" s="466"/>
      <c r="B6" s="467"/>
      <c r="C6" s="467"/>
      <c r="D6" s="467"/>
      <c r="E6" s="467"/>
      <c r="F6" s="467"/>
      <c r="G6" s="467"/>
    </row>
    <row r="7" spans="1:7" ht="13.2" x14ac:dyDescent="0.3">
      <c r="A7" s="36" t="s">
        <v>708</v>
      </c>
      <c r="B7" s="54" t="s">
        <v>114</v>
      </c>
      <c r="C7" s="24" t="s">
        <v>145</v>
      </c>
      <c r="D7" s="452" t="s">
        <v>735</v>
      </c>
      <c r="E7" s="451"/>
      <c r="F7" s="451"/>
      <c r="G7" s="24" t="s">
        <v>707</v>
      </c>
    </row>
    <row r="8" spans="1:7" x14ac:dyDescent="0.3">
      <c r="A8" s="35" t="s">
        <v>156</v>
      </c>
      <c r="B8" s="70"/>
      <c r="C8" s="19"/>
      <c r="D8" s="19" t="s">
        <v>113</v>
      </c>
      <c r="E8" s="19" t="s">
        <v>704</v>
      </c>
      <c r="F8" s="19" t="s">
        <v>144</v>
      </c>
      <c r="G8" s="19" t="s">
        <v>734</v>
      </c>
    </row>
    <row r="9" spans="1:7" x14ac:dyDescent="0.3">
      <c r="A9" s="69"/>
      <c r="B9" s="53"/>
      <c r="C9" s="69" t="s">
        <v>142</v>
      </c>
      <c r="D9" s="69"/>
      <c r="E9" s="69"/>
      <c r="F9" s="69"/>
      <c r="G9" s="69"/>
    </row>
    <row r="10" spans="1:7" x14ac:dyDescent="0.3">
      <c r="A10" s="76" t="s">
        <v>695</v>
      </c>
      <c r="B10" s="75" t="s">
        <v>733</v>
      </c>
      <c r="C10" s="72">
        <v>399337898.70999998</v>
      </c>
      <c r="D10" s="72">
        <v>385999133.82999998</v>
      </c>
      <c r="E10" s="74"/>
      <c r="F10" s="74"/>
      <c r="G10" s="72">
        <f t="shared" ref="G10:G16" si="0">C10-D10-E10-F10</f>
        <v>13338764.879999995</v>
      </c>
    </row>
    <row r="11" spans="1:7" x14ac:dyDescent="0.3">
      <c r="A11" s="65" t="s">
        <v>643</v>
      </c>
      <c r="B11" s="64" t="s">
        <v>642</v>
      </c>
      <c r="C11" s="62">
        <v>1464672</v>
      </c>
      <c r="D11" s="62">
        <v>1464671.54</v>
      </c>
      <c r="E11" s="62">
        <v>0</v>
      </c>
      <c r="F11" s="62">
        <v>0</v>
      </c>
      <c r="G11" s="62">
        <f t="shared" si="0"/>
        <v>0.4599999999627471</v>
      </c>
    </row>
    <row r="12" spans="1:7" x14ac:dyDescent="0.3">
      <c r="A12" s="65" t="s">
        <v>641</v>
      </c>
      <c r="B12" s="64" t="s">
        <v>640</v>
      </c>
      <c r="C12" s="62">
        <v>7863226.71</v>
      </c>
      <c r="D12" s="62">
        <v>7863226.71</v>
      </c>
      <c r="E12" s="62">
        <v>0</v>
      </c>
      <c r="F12" s="62">
        <v>0</v>
      </c>
      <c r="G12" s="62">
        <f t="shared" si="0"/>
        <v>0</v>
      </c>
    </row>
    <row r="13" spans="1:7" ht="20.399999999999999" x14ac:dyDescent="0.3">
      <c r="A13" s="65" t="s">
        <v>629</v>
      </c>
      <c r="B13" s="64" t="s">
        <v>628</v>
      </c>
      <c r="C13" s="62">
        <v>10000</v>
      </c>
      <c r="D13" s="62">
        <v>10000</v>
      </c>
      <c r="E13" s="62">
        <v>0</v>
      </c>
      <c r="F13" s="62">
        <v>0</v>
      </c>
      <c r="G13" s="62">
        <f t="shared" si="0"/>
        <v>0</v>
      </c>
    </row>
    <row r="14" spans="1:7" ht="20.399999999999999" x14ac:dyDescent="0.3">
      <c r="A14" s="65" t="s">
        <v>637</v>
      </c>
      <c r="B14" s="64" t="s">
        <v>636</v>
      </c>
      <c r="C14" s="62">
        <v>390000000</v>
      </c>
      <c r="D14" s="62">
        <v>376661235.57999998</v>
      </c>
      <c r="E14" s="62">
        <v>0</v>
      </c>
      <c r="F14" s="62">
        <v>0</v>
      </c>
      <c r="G14" s="62">
        <f t="shared" si="0"/>
        <v>13338764.420000017</v>
      </c>
    </row>
    <row r="15" spans="1:7" x14ac:dyDescent="0.3">
      <c r="A15" s="61" t="s">
        <v>149</v>
      </c>
      <c r="B15" s="60" t="s">
        <v>732</v>
      </c>
      <c r="C15" s="56">
        <v>0</v>
      </c>
      <c r="D15" s="73">
        <v>0</v>
      </c>
      <c r="E15" s="73"/>
      <c r="F15" s="73"/>
      <c r="G15" s="73">
        <f t="shared" si="0"/>
        <v>0</v>
      </c>
    </row>
    <row r="16" spans="1:7" ht="27" customHeight="1" x14ac:dyDescent="0.3">
      <c r="A16" s="615" t="s">
        <v>731</v>
      </c>
      <c r="B16" s="616"/>
      <c r="C16" s="72">
        <v>399337898.70999998</v>
      </c>
      <c r="D16" s="72">
        <v>385999133.82999998</v>
      </c>
      <c r="E16" s="72">
        <v>0</v>
      </c>
      <c r="F16" s="72">
        <v>0</v>
      </c>
      <c r="G16" s="72">
        <f t="shared" si="0"/>
        <v>13338764.879999995</v>
      </c>
    </row>
    <row r="18" spans="1:7" ht="27" customHeight="1" x14ac:dyDescent="0.3">
      <c r="A18" s="607" t="s">
        <v>730</v>
      </c>
      <c r="B18" s="608"/>
      <c r="C18" s="39">
        <v>2170490571.5799999</v>
      </c>
      <c r="D18" s="39">
        <v>1988610876.95</v>
      </c>
      <c r="E18" s="39">
        <v>61844445.770000003</v>
      </c>
      <c r="F18" s="39">
        <v>17991466.620000001</v>
      </c>
      <c r="G18" s="39">
        <f>C18-D18-E18-F18</f>
        <v>102043782.23999986</v>
      </c>
    </row>
    <row r="20" spans="1:7" ht="13.2" x14ac:dyDescent="0.3">
      <c r="A20" s="478"/>
      <c r="B20" s="479"/>
      <c r="C20" s="613">
        <v>50755342.810000002</v>
      </c>
      <c r="D20" s="71"/>
      <c r="E20" s="71"/>
      <c r="F20" s="71"/>
      <c r="G20" s="71"/>
    </row>
    <row r="21" spans="1:7" ht="13.2" x14ac:dyDescent="0.3">
      <c r="A21" s="611" t="s">
        <v>729</v>
      </c>
      <c r="B21" s="612"/>
      <c r="C21" s="614"/>
      <c r="D21" s="27"/>
      <c r="E21" s="27"/>
      <c r="F21" s="27"/>
      <c r="G21" s="27"/>
    </row>
    <row r="23" spans="1:7" ht="10.050000000000001" customHeight="1" x14ac:dyDescent="0.3">
      <c r="A23" s="17" t="s">
        <v>690</v>
      </c>
    </row>
  </sheetData>
  <mergeCells count="12">
    <mergeCell ref="A1:F1"/>
    <mergeCell ref="A2:F2"/>
    <mergeCell ref="A3:G3"/>
    <mergeCell ref="A4:G4"/>
    <mergeCell ref="A5:G5"/>
    <mergeCell ref="A6:G6"/>
    <mergeCell ref="D7:F7"/>
    <mergeCell ref="A21:B21"/>
    <mergeCell ref="A20:B20"/>
    <mergeCell ref="C20:C21"/>
    <mergeCell ref="A18:B18"/>
    <mergeCell ref="A16:B16"/>
  </mergeCells>
  <printOptions horizontalCentered="1"/>
  <pageMargins left="0.78740157480314965" right="0.78740157480314965" top="0.59055118110236227" bottom="0.59055118110236227" header="0.51181102362204722" footer="0.51181102362204722"/>
  <pageSetup paperSize="9" scale="98" orientation="landscape"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64"/>
  <sheetViews>
    <sheetView showGridLines="0" topLeftCell="A40" zoomScaleNormal="100" zoomScaleSheetLayoutView="55" workbookViewId="0">
      <selection activeCell="F61" sqref="F61"/>
    </sheetView>
  </sheetViews>
  <sheetFormatPr baseColWidth="10" defaultRowHeight="10.199999999999999" x14ac:dyDescent="0.3"/>
  <cols>
    <col min="1" max="1" width="10.77734375" style="15" customWidth="1"/>
    <col min="2" max="2" width="45.77734375" style="43" customWidth="1"/>
    <col min="3" max="6" width="15.77734375" style="15" customWidth="1"/>
    <col min="7" max="7" width="11.6640625" style="15" bestFit="1" customWidth="1"/>
    <col min="8" max="16384" width="11.5546875" style="15"/>
  </cols>
  <sheetData>
    <row r="1" spans="1:7" ht="13.2" x14ac:dyDescent="0.3">
      <c r="A1" s="450" t="s">
        <v>714</v>
      </c>
      <c r="B1" s="451"/>
      <c r="C1" s="451"/>
      <c r="D1" s="451"/>
      <c r="E1" s="451"/>
      <c r="F1" s="451"/>
      <c r="G1" s="21" t="s">
        <v>713</v>
      </c>
    </row>
    <row r="2" spans="1:7" ht="13.2" x14ac:dyDescent="0.3">
      <c r="A2" s="450" t="s">
        <v>712</v>
      </c>
      <c r="B2" s="451"/>
      <c r="C2" s="451"/>
      <c r="D2" s="451"/>
      <c r="E2" s="451"/>
      <c r="F2" s="451"/>
      <c r="G2" s="21" t="s">
        <v>711</v>
      </c>
    </row>
    <row r="3" spans="1:7" ht="13.2" x14ac:dyDescent="0.3">
      <c r="A3" s="466"/>
      <c r="B3" s="467"/>
      <c r="C3" s="467"/>
      <c r="D3" s="467"/>
      <c r="E3" s="467"/>
      <c r="F3" s="467"/>
      <c r="G3" s="467"/>
    </row>
    <row r="4" spans="1:7" ht="13.2" x14ac:dyDescent="0.3">
      <c r="A4" s="443" t="s">
        <v>710</v>
      </c>
      <c r="B4" s="467"/>
      <c r="C4" s="467"/>
      <c r="D4" s="467"/>
      <c r="E4" s="467"/>
      <c r="F4" s="467"/>
      <c r="G4" s="467"/>
    </row>
    <row r="5" spans="1:7" ht="13.2" x14ac:dyDescent="0.3">
      <c r="A5" s="443" t="s">
        <v>709</v>
      </c>
      <c r="B5" s="467"/>
      <c r="C5" s="467"/>
      <c r="D5" s="467"/>
      <c r="E5" s="467"/>
      <c r="F5" s="467"/>
      <c r="G5" s="467"/>
    </row>
    <row r="6" spans="1:7" ht="13.2" x14ac:dyDescent="0.3">
      <c r="A6" s="466"/>
      <c r="B6" s="467"/>
      <c r="C6" s="467"/>
      <c r="D6" s="467"/>
      <c r="E6" s="467"/>
      <c r="F6" s="467"/>
      <c r="G6" s="467"/>
    </row>
    <row r="7" spans="1:7" ht="13.2" x14ac:dyDescent="0.3">
      <c r="A7" s="36" t="s">
        <v>708</v>
      </c>
      <c r="B7" s="54" t="s">
        <v>114</v>
      </c>
      <c r="C7" s="24" t="s">
        <v>707</v>
      </c>
      <c r="D7" s="452" t="s">
        <v>706</v>
      </c>
      <c r="E7" s="451"/>
      <c r="F7" s="451"/>
      <c r="G7" s="24" t="s">
        <v>143</v>
      </c>
    </row>
    <row r="8" spans="1:7" x14ac:dyDescent="0.3">
      <c r="A8" s="35" t="s">
        <v>156</v>
      </c>
      <c r="B8" s="70"/>
      <c r="C8" s="19" t="s">
        <v>728</v>
      </c>
      <c r="D8" s="19" t="s">
        <v>113</v>
      </c>
      <c r="E8" s="19" t="s">
        <v>704</v>
      </c>
      <c r="F8" s="19" t="s">
        <v>144</v>
      </c>
      <c r="G8" s="19" t="s">
        <v>703</v>
      </c>
    </row>
    <row r="9" spans="1:7" x14ac:dyDescent="0.3">
      <c r="A9" s="69"/>
      <c r="B9" s="53"/>
      <c r="C9" s="69" t="s">
        <v>142</v>
      </c>
      <c r="D9" s="69"/>
      <c r="E9" s="69"/>
      <c r="F9" s="69"/>
      <c r="G9" s="69"/>
    </row>
    <row r="10" spans="1:7" ht="20.399999999999999" x14ac:dyDescent="0.3">
      <c r="A10" s="68" t="s">
        <v>727</v>
      </c>
      <c r="B10" s="67" t="s">
        <v>726</v>
      </c>
      <c r="C10" s="38">
        <v>25335880.670000002</v>
      </c>
      <c r="D10" s="38">
        <v>19300289.600000001</v>
      </c>
      <c r="E10" s="38">
        <v>340403.33</v>
      </c>
      <c r="F10" s="38"/>
      <c r="G10" s="38">
        <f t="shared" ref="G10:G41" si="0">C10-D10-E10-F10</f>
        <v>5695187.7400000002</v>
      </c>
    </row>
    <row r="11" spans="1:7" x14ac:dyDescent="0.3">
      <c r="A11" s="65" t="s">
        <v>202</v>
      </c>
      <c r="B11" s="64" t="s">
        <v>201</v>
      </c>
      <c r="C11" s="62">
        <v>0</v>
      </c>
      <c r="D11" s="62">
        <v>3084.94</v>
      </c>
      <c r="E11" s="62">
        <v>0</v>
      </c>
      <c r="F11" s="62">
        <v>0</v>
      </c>
      <c r="G11" s="62">
        <f t="shared" si="0"/>
        <v>-3084.94</v>
      </c>
    </row>
    <row r="12" spans="1:7" x14ac:dyDescent="0.3">
      <c r="A12" s="65" t="s">
        <v>198</v>
      </c>
      <c r="B12" s="64" t="s">
        <v>197</v>
      </c>
      <c r="C12" s="62">
        <v>15262481.67</v>
      </c>
      <c r="D12" s="62">
        <v>9264775.4900000002</v>
      </c>
      <c r="E12" s="62">
        <v>340403.33</v>
      </c>
      <c r="F12" s="62"/>
      <c r="G12" s="62">
        <f t="shared" si="0"/>
        <v>5657302.8499999996</v>
      </c>
    </row>
    <row r="13" spans="1:7" x14ac:dyDescent="0.3">
      <c r="A13" s="65" t="s">
        <v>170</v>
      </c>
      <c r="B13" s="64" t="s">
        <v>169</v>
      </c>
      <c r="C13" s="62">
        <v>10073399</v>
      </c>
      <c r="D13" s="62">
        <v>10032429.17</v>
      </c>
      <c r="E13" s="62">
        <v>0</v>
      </c>
      <c r="F13" s="62">
        <v>0</v>
      </c>
      <c r="G13" s="62">
        <f t="shared" si="0"/>
        <v>40969.830000000075</v>
      </c>
    </row>
    <row r="14" spans="1:7" x14ac:dyDescent="0.3">
      <c r="A14" s="48" t="s">
        <v>725</v>
      </c>
      <c r="B14" s="47" t="s">
        <v>724</v>
      </c>
      <c r="C14" s="39">
        <v>799824039</v>
      </c>
      <c r="D14" s="39">
        <v>821697613.14999998</v>
      </c>
      <c r="E14" s="39">
        <v>0</v>
      </c>
      <c r="F14" s="39">
        <v>0</v>
      </c>
      <c r="G14" s="39">
        <f t="shared" si="0"/>
        <v>-21873574.149999976</v>
      </c>
    </row>
    <row r="15" spans="1:7" x14ac:dyDescent="0.3">
      <c r="A15" s="65" t="s">
        <v>615</v>
      </c>
      <c r="B15" s="64" t="s">
        <v>614</v>
      </c>
      <c r="C15" s="62">
        <v>67222948</v>
      </c>
      <c r="D15" s="62">
        <v>67222948</v>
      </c>
      <c r="E15" s="62">
        <v>0</v>
      </c>
      <c r="F15" s="62">
        <v>0</v>
      </c>
      <c r="G15" s="62">
        <f t="shared" si="0"/>
        <v>0</v>
      </c>
    </row>
    <row r="16" spans="1:7" ht="20.399999999999999" x14ac:dyDescent="0.3">
      <c r="A16" s="65" t="s">
        <v>674</v>
      </c>
      <c r="B16" s="64" t="s">
        <v>673</v>
      </c>
      <c r="C16" s="62">
        <v>251197012</v>
      </c>
      <c r="D16" s="62">
        <v>0</v>
      </c>
      <c r="E16" s="62">
        <v>0</v>
      </c>
      <c r="F16" s="62">
        <v>0</v>
      </c>
      <c r="G16" s="62">
        <f t="shared" si="0"/>
        <v>251197012</v>
      </c>
    </row>
    <row r="17" spans="1:7" ht="20.399999999999999" x14ac:dyDescent="0.3">
      <c r="A17" s="65" t="s">
        <v>599</v>
      </c>
      <c r="B17" s="64" t="s">
        <v>598</v>
      </c>
      <c r="C17" s="62">
        <v>0</v>
      </c>
      <c r="D17" s="62">
        <v>264203083.78999999</v>
      </c>
      <c r="E17" s="62">
        <v>0</v>
      </c>
      <c r="F17" s="62">
        <v>0</v>
      </c>
      <c r="G17" s="62">
        <f t="shared" si="0"/>
        <v>-264203083.78999999</v>
      </c>
    </row>
    <row r="18" spans="1:7" ht="20.399999999999999" x14ac:dyDescent="0.3">
      <c r="A18" s="65" t="s">
        <v>569</v>
      </c>
      <c r="B18" s="64" t="s">
        <v>568</v>
      </c>
      <c r="C18" s="62">
        <v>0</v>
      </c>
      <c r="D18" s="62">
        <v>52111649</v>
      </c>
      <c r="E18" s="62">
        <v>0</v>
      </c>
      <c r="F18" s="62">
        <v>0</v>
      </c>
      <c r="G18" s="62">
        <f t="shared" si="0"/>
        <v>-52111649</v>
      </c>
    </row>
    <row r="19" spans="1:7" ht="20.399999999999999" x14ac:dyDescent="0.3">
      <c r="A19" s="65" t="s">
        <v>619</v>
      </c>
      <c r="B19" s="64" t="s">
        <v>618</v>
      </c>
      <c r="C19" s="62">
        <v>209416000</v>
      </c>
      <c r="D19" s="62">
        <v>210763064.44</v>
      </c>
      <c r="E19" s="62">
        <v>0</v>
      </c>
      <c r="F19" s="62">
        <v>0</v>
      </c>
      <c r="G19" s="62">
        <f t="shared" si="0"/>
        <v>-1347064.4399999976</v>
      </c>
    </row>
    <row r="20" spans="1:7" x14ac:dyDescent="0.3">
      <c r="A20" s="65" t="s">
        <v>597</v>
      </c>
      <c r="B20" s="64" t="s">
        <v>596</v>
      </c>
      <c r="C20" s="62">
        <v>0</v>
      </c>
      <c r="D20" s="62">
        <v>4522.6000000000004</v>
      </c>
      <c r="E20" s="62">
        <v>0</v>
      </c>
      <c r="F20" s="62">
        <v>0</v>
      </c>
      <c r="G20" s="62">
        <f t="shared" si="0"/>
        <v>-4522.6000000000004</v>
      </c>
    </row>
    <row r="21" spans="1:7" x14ac:dyDescent="0.3">
      <c r="A21" s="65" t="s">
        <v>593</v>
      </c>
      <c r="B21" s="64" t="s">
        <v>592</v>
      </c>
      <c r="C21" s="62">
        <v>107449467</v>
      </c>
      <c r="D21" s="62">
        <v>111773883</v>
      </c>
      <c r="E21" s="62">
        <v>0</v>
      </c>
      <c r="F21" s="62">
        <v>0</v>
      </c>
      <c r="G21" s="62">
        <f t="shared" si="0"/>
        <v>-4324416</v>
      </c>
    </row>
    <row r="22" spans="1:7" x14ac:dyDescent="0.3">
      <c r="A22" s="65" t="s">
        <v>601</v>
      </c>
      <c r="B22" s="64" t="s">
        <v>600</v>
      </c>
      <c r="C22" s="62">
        <v>10300000</v>
      </c>
      <c r="D22" s="62">
        <v>10473521.960000001</v>
      </c>
      <c r="E22" s="62">
        <v>0</v>
      </c>
      <c r="F22" s="62">
        <v>0</v>
      </c>
      <c r="G22" s="62">
        <f t="shared" si="0"/>
        <v>-173521.96000000089</v>
      </c>
    </row>
    <row r="23" spans="1:7" x14ac:dyDescent="0.3">
      <c r="A23" s="65" t="s">
        <v>672</v>
      </c>
      <c r="B23" s="64" t="s">
        <v>671</v>
      </c>
      <c r="C23" s="62">
        <v>47597000</v>
      </c>
      <c r="D23" s="62">
        <v>0</v>
      </c>
      <c r="E23" s="62">
        <v>0</v>
      </c>
      <c r="F23" s="62">
        <v>0</v>
      </c>
      <c r="G23" s="62">
        <f t="shared" si="0"/>
        <v>47597000</v>
      </c>
    </row>
    <row r="24" spans="1:7" x14ac:dyDescent="0.3">
      <c r="A24" s="65" t="s">
        <v>565</v>
      </c>
      <c r="B24" s="64" t="s">
        <v>564</v>
      </c>
      <c r="C24" s="62">
        <v>54196860</v>
      </c>
      <c r="D24" s="62">
        <v>54196860.850000001</v>
      </c>
      <c r="E24" s="62">
        <v>0</v>
      </c>
      <c r="F24" s="62">
        <v>0</v>
      </c>
      <c r="G24" s="62">
        <f t="shared" si="0"/>
        <v>-0.85000000149011612</v>
      </c>
    </row>
    <row r="25" spans="1:7" x14ac:dyDescent="0.3">
      <c r="A25" s="65" t="s">
        <v>613</v>
      </c>
      <c r="B25" s="64" t="s">
        <v>612</v>
      </c>
      <c r="C25" s="62">
        <v>24932752</v>
      </c>
      <c r="D25" s="62">
        <v>24932552.239999998</v>
      </c>
      <c r="E25" s="62">
        <v>0</v>
      </c>
      <c r="F25" s="62">
        <v>0</v>
      </c>
      <c r="G25" s="62">
        <f t="shared" si="0"/>
        <v>199.76000000163913</v>
      </c>
    </row>
    <row r="26" spans="1:7" x14ac:dyDescent="0.3">
      <c r="A26" s="65" t="s">
        <v>589</v>
      </c>
      <c r="B26" s="64" t="s">
        <v>588</v>
      </c>
      <c r="C26" s="62">
        <v>27512000</v>
      </c>
      <c r="D26" s="62">
        <v>26015527.27</v>
      </c>
      <c r="E26" s="62">
        <v>0</v>
      </c>
      <c r="F26" s="62">
        <v>0</v>
      </c>
      <c r="G26" s="62">
        <f t="shared" si="0"/>
        <v>1496472.7300000004</v>
      </c>
    </row>
    <row r="27" spans="1:7" x14ac:dyDescent="0.3">
      <c r="A27" s="48" t="s">
        <v>723</v>
      </c>
      <c r="B27" s="47" t="s">
        <v>722</v>
      </c>
      <c r="C27" s="39">
        <v>620923083</v>
      </c>
      <c r="D27" s="39">
        <v>620616551</v>
      </c>
      <c r="E27" s="39">
        <v>0</v>
      </c>
      <c r="F27" s="39"/>
      <c r="G27" s="39">
        <f t="shared" si="0"/>
        <v>306532</v>
      </c>
    </row>
    <row r="28" spans="1:7" ht="20.399999999999999" x14ac:dyDescent="0.3">
      <c r="A28" s="65" t="s">
        <v>603</v>
      </c>
      <c r="B28" s="64" t="s">
        <v>602</v>
      </c>
      <c r="C28" s="62">
        <v>563733303</v>
      </c>
      <c r="D28" s="62">
        <v>563733303</v>
      </c>
      <c r="E28" s="62">
        <v>0</v>
      </c>
      <c r="F28" s="62">
        <v>0</v>
      </c>
      <c r="G28" s="62">
        <f t="shared" si="0"/>
        <v>0</v>
      </c>
    </row>
    <row r="29" spans="1:7" ht="20.399999999999999" x14ac:dyDescent="0.3">
      <c r="A29" s="65" t="s">
        <v>595</v>
      </c>
      <c r="B29" s="64" t="s">
        <v>594</v>
      </c>
      <c r="C29" s="62">
        <v>45671467</v>
      </c>
      <c r="D29" s="62">
        <v>45389033</v>
      </c>
      <c r="E29" s="62">
        <v>0</v>
      </c>
      <c r="F29" s="62">
        <v>0</v>
      </c>
      <c r="G29" s="62">
        <f t="shared" si="0"/>
        <v>282434</v>
      </c>
    </row>
    <row r="30" spans="1:7" ht="20.399999999999999" x14ac:dyDescent="0.3">
      <c r="A30" s="65" t="s">
        <v>591</v>
      </c>
      <c r="B30" s="64" t="s">
        <v>590</v>
      </c>
      <c r="C30" s="62">
        <v>2775000</v>
      </c>
      <c r="D30" s="62">
        <v>2747496</v>
      </c>
      <c r="E30" s="62">
        <v>0</v>
      </c>
      <c r="F30" s="62">
        <v>0</v>
      </c>
      <c r="G30" s="62">
        <f t="shared" si="0"/>
        <v>27504</v>
      </c>
    </row>
    <row r="31" spans="1:7" x14ac:dyDescent="0.3">
      <c r="A31" s="65" t="s">
        <v>573</v>
      </c>
      <c r="B31" s="64" t="s">
        <v>572</v>
      </c>
      <c r="C31" s="62">
        <v>8743313</v>
      </c>
      <c r="D31" s="62">
        <v>8743312</v>
      </c>
      <c r="E31" s="62">
        <v>0</v>
      </c>
      <c r="F31" s="62"/>
      <c r="G31" s="62">
        <f t="shared" si="0"/>
        <v>1</v>
      </c>
    </row>
    <row r="32" spans="1:7" x14ac:dyDescent="0.3">
      <c r="A32" s="65" t="s">
        <v>609</v>
      </c>
      <c r="B32" s="64" t="s">
        <v>608</v>
      </c>
      <c r="C32" s="62">
        <v>0</v>
      </c>
      <c r="D32" s="62">
        <v>3407</v>
      </c>
      <c r="E32" s="62">
        <v>0</v>
      </c>
      <c r="F32" s="62">
        <v>0</v>
      </c>
      <c r="G32" s="62">
        <f t="shared" si="0"/>
        <v>-3407</v>
      </c>
    </row>
    <row r="33" spans="1:7" x14ac:dyDescent="0.3">
      <c r="A33" s="48" t="s">
        <v>721</v>
      </c>
      <c r="B33" s="47" t="s">
        <v>720</v>
      </c>
      <c r="C33" s="39">
        <v>505801573.67000002</v>
      </c>
      <c r="D33" s="39">
        <v>486074757.89999998</v>
      </c>
      <c r="E33" s="39">
        <v>0</v>
      </c>
      <c r="F33" s="39">
        <v>0</v>
      </c>
      <c r="G33" s="39">
        <f t="shared" si="0"/>
        <v>19726815.770000041</v>
      </c>
    </row>
    <row r="34" spans="1:7" x14ac:dyDescent="0.3">
      <c r="A34" s="65" t="s">
        <v>563</v>
      </c>
      <c r="B34" s="64" t="s">
        <v>562</v>
      </c>
      <c r="C34" s="62">
        <v>296333042</v>
      </c>
      <c r="D34" s="62">
        <v>296333042</v>
      </c>
      <c r="E34" s="62">
        <v>0</v>
      </c>
      <c r="F34" s="62">
        <v>0</v>
      </c>
      <c r="G34" s="62">
        <f t="shared" si="0"/>
        <v>0</v>
      </c>
    </row>
    <row r="35" spans="1:7" x14ac:dyDescent="0.3">
      <c r="A35" s="65" t="s">
        <v>585</v>
      </c>
      <c r="B35" s="64" t="s">
        <v>584</v>
      </c>
      <c r="C35" s="62">
        <v>0</v>
      </c>
      <c r="D35" s="62">
        <v>233457.92000000001</v>
      </c>
      <c r="E35" s="62">
        <v>0</v>
      </c>
      <c r="F35" s="62">
        <v>0</v>
      </c>
      <c r="G35" s="62">
        <f t="shared" si="0"/>
        <v>-233457.92000000001</v>
      </c>
    </row>
    <row r="36" spans="1:7" x14ac:dyDescent="0.3">
      <c r="A36" s="65" t="s">
        <v>567</v>
      </c>
      <c r="B36" s="64" t="s">
        <v>566</v>
      </c>
      <c r="C36" s="62">
        <v>32873324</v>
      </c>
      <c r="D36" s="62">
        <v>32873191</v>
      </c>
      <c r="E36" s="62">
        <v>0</v>
      </c>
      <c r="F36" s="62">
        <v>0</v>
      </c>
      <c r="G36" s="62">
        <f t="shared" si="0"/>
        <v>133</v>
      </c>
    </row>
    <row r="37" spans="1:7" x14ac:dyDescent="0.3">
      <c r="A37" s="65" t="s">
        <v>180</v>
      </c>
      <c r="B37" s="64" t="s">
        <v>179</v>
      </c>
      <c r="C37" s="62">
        <v>78000</v>
      </c>
      <c r="D37" s="62">
        <v>65815.240000000005</v>
      </c>
      <c r="E37" s="62">
        <v>0</v>
      </c>
      <c r="F37" s="62">
        <v>0</v>
      </c>
      <c r="G37" s="62">
        <f t="shared" si="0"/>
        <v>12184.759999999995</v>
      </c>
    </row>
    <row r="38" spans="1:7" x14ac:dyDescent="0.3">
      <c r="A38" s="65" t="s">
        <v>194</v>
      </c>
      <c r="B38" s="64" t="s">
        <v>193</v>
      </c>
      <c r="C38" s="62">
        <v>35298810</v>
      </c>
      <c r="D38" s="62">
        <v>17984363.75</v>
      </c>
      <c r="E38" s="62">
        <v>0</v>
      </c>
      <c r="F38" s="62">
        <v>0</v>
      </c>
      <c r="G38" s="62">
        <f t="shared" si="0"/>
        <v>17314446.25</v>
      </c>
    </row>
    <row r="39" spans="1:7" x14ac:dyDescent="0.3">
      <c r="A39" s="65" t="s">
        <v>182</v>
      </c>
      <c r="B39" s="64" t="s">
        <v>181</v>
      </c>
      <c r="C39" s="62">
        <v>1797150</v>
      </c>
      <c r="D39" s="62">
        <v>1837586</v>
      </c>
      <c r="E39" s="62">
        <v>0</v>
      </c>
      <c r="F39" s="62">
        <v>0</v>
      </c>
      <c r="G39" s="62">
        <f t="shared" si="0"/>
        <v>-40436</v>
      </c>
    </row>
    <row r="40" spans="1:7" x14ac:dyDescent="0.3">
      <c r="A40" s="65" t="s">
        <v>192</v>
      </c>
      <c r="B40" s="64" t="s">
        <v>191</v>
      </c>
      <c r="C40" s="62">
        <v>0</v>
      </c>
      <c r="D40" s="62">
        <v>321085.65999999997</v>
      </c>
      <c r="E40" s="62">
        <v>0</v>
      </c>
      <c r="F40" s="62">
        <v>0</v>
      </c>
      <c r="G40" s="62">
        <f t="shared" si="0"/>
        <v>-321085.65999999997</v>
      </c>
    </row>
    <row r="41" spans="1:7" ht="20.399999999999999" x14ac:dyDescent="0.3">
      <c r="A41" s="65" t="s">
        <v>208</v>
      </c>
      <c r="B41" s="64" t="s">
        <v>207</v>
      </c>
      <c r="C41" s="62">
        <v>0</v>
      </c>
      <c r="D41" s="62">
        <v>72455.27</v>
      </c>
      <c r="E41" s="62">
        <v>0</v>
      </c>
      <c r="F41" s="62">
        <v>0</v>
      </c>
      <c r="G41" s="62">
        <f t="shared" si="0"/>
        <v>-72455.27</v>
      </c>
    </row>
    <row r="42" spans="1:7" x14ac:dyDescent="0.3">
      <c r="A42" s="65" t="s">
        <v>196</v>
      </c>
      <c r="B42" s="64" t="s">
        <v>195</v>
      </c>
      <c r="C42" s="62">
        <v>34372713</v>
      </c>
      <c r="D42" s="62">
        <v>26091224.620000001</v>
      </c>
      <c r="E42" s="62">
        <v>0</v>
      </c>
      <c r="F42" s="62">
        <v>0</v>
      </c>
      <c r="G42" s="62">
        <f t="shared" ref="G42:G61" si="1">C42-D42-E42-F42</f>
        <v>8281488.379999999</v>
      </c>
    </row>
    <row r="43" spans="1:7" ht="20.399999999999999" x14ac:dyDescent="0.3">
      <c r="A43" s="65" t="s">
        <v>186</v>
      </c>
      <c r="B43" s="64" t="s">
        <v>185</v>
      </c>
      <c r="C43" s="62">
        <v>1700000</v>
      </c>
      <c r="D43" s="62">
        <v>6774329.2800000003</v>
      </c>
      <c r="E43" s="62">
        <v>0</v>
      </c>
      <c r="F43" s="62">
        <v>0</v>
      </c>
      <c r="G43" s="62">
        <f t="shared" si="1"/>
        <v>-5074329.28</v>
      </c>
    </row>
    <row r="44" spans="1:7" x14ac:dyDescent="0.3">
      <c r="A44" s="65" t="s">
        <v>178</v>
      </c>
      <c r="B44" s="64" t="s">
        <v>177</v>
      </c>
      <c r="C44" s="62">
        <v>20015112.670000002</v>
      </c>
      <c r="D44" s="62">
        <v>19425279.780000001</v>
      </c>
      <c r="E44" s="62">
        <v>0</v>
      </c>
      <c r="F44" s="62">
        <v>0</v>
      </c>
      <c r="G44" s="62">
        <f t="shared" si="1"/>
        <v>589832.8900000006</v>
      </c>
    </row>
    <row r="45" spans="1:7" x14ac:dyDescent="0.3">
      <c r="A45" s="65" t="s">
        <v>188</v>
      </c>
      <c r="B45" s="64" t="s">
        <v>187</v>
      </c>
      <c r="C45" s="62">
        <v>6112000</v>
      </c>
      <c r="D45" s="62">
        <v>6294312.4699999997</v>
      </c>
      <c r="E45" s="62">
        <v>0</v>
      </c>
      <c r="F45" s="62">
        <v>0</v>
      </c>
      <c r="G45" s="62">
        <f t="shared" si="1"/>
        <v>-182312.46999999974</v>
      </c>
    </row>
    <row r="46" spans="1:7" x14ac:dyDescent="0.3">
      <c r="A46" s="65" t="s">
        <v>587</v>
      </c>
      <c r="B46" s="64" t="s">
        <v>586</v>
      </c>
      <c r="C46" s="62">
        <v>61254249</v>
      </c>
      <c r="D46" s="62">
        <v>61669216</v>
      </c>
      <c r="E46" s="62">
        <v>0</v>
      </c>
      <c r="F46" s="62">
        <v>0</v>
      </c>
      <c r="G46" s="62">
        <f t="shared" si="1"/>
        <v>-414967</v>
      </c>
    </row>
    <row r="47" spans="1:7" ht="20.399999999999999" x14ac:dyDescent="0.3">
      <c r="A47" s="65" t="s">
        <v>577</v>
      </c>
      <c r="B47" s="64" t="s">
        <v>576</v>
      </c>
      <c r="C47" s="62">
        <v>268340</v>
      </c>
      <c r="D47" s="62">
        <v>268340</v>
      </c>
      <c r="E47" s="62">
        <v>0</v>
      </c>
      <c r="F47" s="62">
        <v>0</v>
      </c>
      <c r="G47" s="62">
        <f t="shared" si="1"/>
        <v>0</v>
      </c>
    </row>
    <row r="48" spans="1:7" ht="20.399999999999999" x14ac:dyDescent="0.3">
      <c r="A48" s="65" t="s">
        <v>583</v>
      </c>
      <c r="B48" s="64" t="s">
        <v>582</v>
      </c>
      <c r="C48" s="62">
        <v>6358933</v>
      </c>
      <c r="D48" s="62">
        <v>6356155</v>
      </c>
      <c r="E48" s="62">
        <v>0</v>
      </c>
      <c r="F48" s="62">
        <v>0</v>
      </c>
      <c r="G48" s="62">
        <f t="shared" si="1"/>
        <v>2778</v>
      </c>
    </row>
    <row r="49" spans="1:7" ht="20.399999999999999" x14ac:dyDescent="0.3">
      <c r="A49" s="65" t="s">
        <v>184</v>
      </c>
      <c r="B49" s="64" t="s">
        <v>183</v>
      </c>
      <c r="C49" s="62">
        <v>839900</v>
      </c>
      <c r="D49" s="62">
        <v>839899.53</v>
      </c>
      <c r="E49" s="62">
        <v>0</v>
      </c>
      <c r="F49" s="62">
        <v>0</v>
      </c>
      <c r="G49" s="62">
        <f t="shared" si="1"/>
        <v>0.46999999997206032</v>
      </c>
    </row>
    <row r="50" spans="1:7" ht="20.399999999999999" x14ac:dyDescent="0.3">
      <c r="A50" s="65" t="s">
        <v>214</v>
      </c>
      <c r="B50" s="64" t="s">
        <v>213</v>
      </c>
      <c r="C50" s="62">
        <v>8500000</v>
      </c>
      <c r="D50" s="62">
        <v>8618004.3800000008</v>
      </c>
      <c r="E50" s="62">
        <v>0</v>
      </c>
      <c r="F50" s="62">
        <v>0</v>
      </c>
      <c r="G50" s="62">
        <f t="shared" si="1"/>
        <v>-118004.38000000082</v>
      </c>
    </row>
    <row r="51" spans="1:7" x14ac:dyDescent="0.3">
      <c r="A51" s="65" t="s">
        <v>206</v>
      </c>
      <c r="B51" s="64" t="s">
        <v>205</v>
      </c>
      <c r="C51" s="62">
        <v>0</v>
      </c>
      <c r="D51" s="62">
        <v>17000</v>
      </c>
      <c r="E51" s="62">
        <v>0</v>
      </c>
      <c r="F51" s="62">
        <v>0</v>
      </c>
      <c r="G51" s="62">
        <f t="shared" si="1"/>
        <v>-17000</v>
      </c>
    </row>
    <row r="52" spans="1:7" x14ac:dyDescent="0.3">
      <c r="A52" s="48" t="s">
        <v>719</v>
      </c>
      <c r="B52" s="47" t="s">
        <v>718</v>
      </c>
      <c r="C52" s="39">
        <v>4143540.6</v>
      </c>
      <c r="D52" s="39">
        <v>5024359.92</v>
      </c>
      <c r="E52" s="39">
        <v>0</v>
      </c>
      <c r="F52" s="39">
        <v>0</v>
      </c>
      <c r="G52" s="39">
        <f t="shared" si="1"/>
        <v>-880819.31999999983</v>
      </c>
    </row>
    <row r="53" spans="1:7" x14ac:dyDescent="0.3">
      <c r="A53" s="65" t="s">
        <v>172</v>
      </c>
      <c r="B53" s="64" t="s">
        <v>171</v>
      </c>
      <c r="C53" s="62">
        <v>1455000</v>
      </c>
      <c r="D53" s="62">
        <v>1567506.81</v>
      </c>
      <c r="E53" s="62">
        <v>0</v>
      </c>
      <c r="F53" s="62">
        <v>0</v>
      </c>
      <c r="G53" s="62">
        <f t="shared" si="1"/>
        <v>-112506.81000000006</v>
      </c>
    </row>
    <row r="54" spans="1:7" x14ac:dyDescent="0.3">
      <c r="A54" s="65" t="s">
        <v>190</v>
      </c>
      <c r="B54" s="64" t="s">
        <v>189</v>
      </c>
      <c r="C54" s="62">
        <v>370950.6</v>
      </c>
      <c r="D54" s="62">
        <v>721682.95</v>
      </c>
      <c r="E54" s="62">
        <v>0</v>
      </c>
      <c r="F54" s="62">
        <v>0</v>
      </c>
      <c r="G54" s="62">
        <f t="shared" si="1"/>
        <v>-350732.35</v>
      </c>
    </row>
    <row r="55" spans="1:7" x14ac:dyDescent="0.3">
      <c r="A55" s="65" t="s">
        <v>176</v>
      </c>
      <c r="B55" s="64" t="s">
        <v>175</v>
      </c>
      <c r="C55" s="62">
        <v>2317590</v>
      </c>
      <c r="D55" s="62">
        <v>2735170.16</v>
      </c>
      <c r="E55" s="62">
        <v>0</v>
      </c>
      <c r="F55" s="62">
        <v>0</v>
      </c>
      <c r="G55" s="62">
        <f t="shared" si="1"/>
        <v>-417580.16000000015</v>
      </c>
    </row>
    <row r="56" spans="1:7" x14ac:dyDescent="0.3">
      <c r="A56" s="48" t="s">
        <v>717</v>
      </c>
      <c r="B56" s="47" t="s">
        <v>716</v>
      </c>
      <c r="C56" s="39">
        <v>3332398</v>
      </c>
      <c r="D56" s="39">
        <v>4208739</v>
      </c>
      <c r="E56" s="39">
        <v>0</v>
      </c>
      <c r="F56" s="39">
        <v>0</v>
      </c>
      <c r="G56" s="39">
        <f t="shared" si="1"/>
        <v>-876341</v>
      </c>
    </row>
    <row r="57" spans="1:7" x14ac:dyDescent="0.3">
      <c r="A57" s="65" t="s">
        <v>210</v>
      </c>
      <c r="B57" s="64" t="s">
        <v>209</v>
      </c>
      <c r="C57" s="62">
        <v>0</v>
      </c>
      <c r="D57" s="62">
        <v>633676.34</v>
      </c>
      <c r="E57" s="62">
        <v>0</v>
      </c>
      <c r="F57" s="62">
        <v>0</v>
      </c>
      <c r="G57" s="62">
        <f t="shared" si="1"/>
        <v>-633676.34</v>
      </c>
    </row>
    <row r="58" spans="1:7" ht="20.399999999999999" x14ac:dyDescent="0.3">
      <c r="A58" s="65" t="s">
        <v>216</v>
      </c>
      <c r="B58" s="64" t="s">
        <v>215</v>
      </c>
      <c r="C58" s="62">
        <v>0</v>
      </c>
      <c r="D58" s="62">
        <v>1039506.74</v>
      </c>
      <c r="E58" s="62">
        <v>0</v>
      </c>
      <c r="F58" s="62">
        <v>0</v>
      </c>
      <c r="G58" s="62">
        <f t="shared" si="1"/>
        <v>-1039506.74</v>
      </c>
    </row>
    <row r="59" spans="1:7" x14ac:dyDescent="0.3">
      <c r="A59" s="65" t="s">
        <v>204</v>
      </c>
      <c r="B59" s="64" t="s">
        <v>203</v>
      </c>
      <c r="C59" s="62">
        <v>3332398</v>
      </c>
      <c r="D59" s="62">
        <v>2525653.66</v>
      </c>
      <c r="E59" s="62">
        <v>0</v>
      </c>
      <c r="F59" s="62">
        <v>0</v>
      </c>
      <c r="G59" s="62">
        <f t="shared" si="1"/>
        <v>806744.33999999985</v>
      </c>
    </row>
    <row r="60" spans="1:7" ht="20.399999999999999" x14ac:dyDescent="0.3">
      <c r="A60" s="65" t="s">
        <v>561</v>
      </c>
      <c r="B60" s="64" t="s">
        <v>560</v>
      </c>
      <c r="C60" s="62">
        <v>0</v>
      </c>
      <c r="D60" s="62">
        <v>9902.26</v>
      </c>
      <c r="E60" s="62">
        <v>0</v>
      </c>
      <c r="F60" s="62">
        <v>0</v>
      </c>
      <c r="G60" s="62">
        <f t="shared" si="1"/>
        <v>-9902.26</v>
      </c>
    </row>
    <row r="61" spans="1:7" ht="27" customHeight="1" x14ac:dyDescent="0.3">
      <c r="A61" s="607" t="s">
        <v>715</v>
      </c>
      <c r="B61" s="608"/>
      <c r="C61" s="39">
        <v>1959360514.9400001</v>
      </c>
      <c r="D61" s="39">
        <v>1956922310.5699999</v>
      </c>
      <c r="E61" s="39">
        <v>340403.33</v>
      </c>
      <c r="F61" s="39"/>
      <c r="G61" s="39">
        <f t="shared" si="1"/>
        <v>2097801.0400001239</v>
      </c>
    </row>
    <row r="63" spans="1:7" ht="10.050000000000001" customHeight="1" x14ac:dyDescent="0.3">
      <c r="A63" s="17" t="s">
        <v>690</v>
      </c>
    </row>
    <row r="64" spans="1:7" ht="10.050000000000001" customHeight="1" x14ac:dyDescent="0.3">
      <c r="A64" s="17" t="s">
        <v>689</v>
      </c>
    </row>
  </sheetData>
  <mergeCells count="8">
    <mergeCell ref="A61:B61"/>
    <mergeCell ref="A1:F1"/>
    <mergeCell ref="A2:F2"/>
    <mergeCell ref="A3:G3"/>
    <mergeCell ref="A4:G4"/>
    <mergeCell ref="A5:G5"/>
    <mergeCell ref="A6:G6"/>
    <mergeCell ref="D7:F7"/>
  </mergeCells>
  <printOptions horizontalCentered="1"/>
  <pageMargins left="0.78740157480314965" right="0.78740157480314965" top="0.59055118110236227" bottom="0.59055118110236227" header="0.51181102362204722" footer="0.51181102362204722"/>
  <pageSetup paperSize="9" scale="93" fitToHeight="2" orientation="landscape"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6"/>
  <sheetViews>
    <sheetView showGridLines="0" tabSelected="1" topLeftCell="A10" zoomScaleNormal="100" zoomScaleSheetLayoutView="55" workbookViewId="0">
      <selection activeCell="B38" sqref="B38"/>
    </sheetView>
  </sheetViews>
  <sheetFormatPr baseColWidth="10" defaultRowHeight="10.199999999999999" x14ac:dyDescent="0.3"/>
  <cols>
    <col min="1" max="1" width="10.77734375" style="15" customWidth="1"/>
    <col min="2" max="2" width="45.77734375" style="43" customWidth="1"/>
    <col min="3" max="6" width="15.77734375" style="15" customWidth="1"/>
    <col min="7" max="7" width="11.6640625" style="15" bestFit="1" customWidth="1"/>
    <col min="8" max="16384" width="11.5546875" style="15"/>
  </cols>
  <sheetData>
    <row r="1" spans="1:7" ht="13.2" x14ac:dyDescent="0.3">
      <c r="A1" s="450" t="s">
        <v>714</v>
      </c>
      <c r="B1" s="451"/>
      <c r="C1" s="451"/>
      <c r="D1" s="451"/>
      <c r="E1" s="451"/>
      <c r="F1" s="451"/>
      <c r="G1" s="21" t="s">
        <v>713</v>
      </c>
    </row>
    <row r="2" spans="1:7" ht="13.2" x14ac:dyDescent="0.3">
      <c r="A2" s="450" t="s">
        <v>712</v>
      </c>
      <c r="B2" s="451"/>
      <c r="C2" s="451"/>
      <c r="D2" s="451"/>
      <c r="E2" s="451"/>
      <c r="F2" s="451"/>
      <c r="G2" s="21" t="s">
        <v>711</v>
      </c>
    </row>
    <row r="3" spans="1:7" ht="13.2" x14ac:dyDescent="0.3">
      <c r="A3" s="466"/>
      <c r="B3" s="467"/>
      <c r="C3" s="467"/>
      <c r="D3" s="467"/>
      <c r="E3" s="467"/>
      <c r="F3" s="467"/>
      <c r="G3" s="467"/>
    </row>
    <row r="4" spans="1:7" ht="13.2" x14ac:dyDescent="0.3">
      <c r="A4" s="443" t="s">
        <v>710</v>
      </c>
      <c r="B4" s="467"/>
      <c r="C4" s="467"/>
      <c r="D4" s="467"/>
      <c r="E4" s="467"/>
      <c r="F4" s="467"/>
      <c r="G4" s="467"/>
    </row>
    <row r="5" spans="1:7" ht="13.2" x14ac:dyDescent="0.3">
      <c r="A5" s="443" t="s">
        <v>709</v>
      </c>
      <c r="B5" s="467"/>
      <c r="C5" s="467"/>
      <c r="D5" s="467"/>
      <c r="E5" s="467"/>
      <c r="F5" s="467"/>
      <c r="G5" s="467"/>
    </row>
    <row r="6" spans="1:7" ht="13.2" x14ac:dyDescent="0.3">
      <c r="A6" s="466"/>
      <c r="B6" s="467"/>
      <c r="C6" s="467"/>
      <c r="D6" s="467"/>
      <c r="E6" s="467"/>
      <c r="F6" s="467"/>
      <c r="G6" s="467"/>
    </row>
    <row r="7" spans="1:7" ht="13.2" x14ac:dyDescent="0.3">
      <c r="A7" s="36" t="s">
        <v>708</v>
      </c>
      <c r="B7" s="54" t="s">
        <v>114</v>
      </c>
      <c r="C7" s="24" t="s">
        <v>707</v>
      </c>
      <c r="D7" s="452" t="s">
        <v>706</v>
      </c>
      <c r="E7" s="451"/>
      <c r="F7" s="451"/>
      <c r="G7" s="24" t="s">
        <v>143</v>
      </c>
    </row>
    <row r="8" spans="1:7" x14ac:dyDescent="0.3">
      <c r="A8" s="35" t="s">
        <v>156</v>
      </c>
      <c r="B8" s="70"/>
      <c r="C8" s="19" t="s">
        <v>705</v>
      </c>
      <c r="D8" s="19" t="s">
        <v>113</v>
      </c>
      <c r="E8" s="19" t="s">
        <v>704</v>
      </c>
      <c r="F8" s="19" t="s">
        <v>144</v>
      </c>
      <c r="G8" s="19" t="s">
        <v>703</v>
      </c>
    </row>
    <row r="9" spans="1:7" x14ac:dyDescent="0.3">
      <c r="A9" s="69"/>
      <c r="B9" s="53"/>
      <c r="C9" s="69" t="s">
        <v>142</v>
      </c>
      <c r="D9" s="69"/>
      <c r="E9" s="69"/>
      <c r="F9" s="69"/>
      <c r="G9" s="69"/>
    </row>
    <row r="10" spans="1:7" x14ac:dyDescent="0.3">
      <c r="A10" s="68" t="s">
        <v>702</v>
      </c>
      <c r="B10" s="67" t="s">
        <v>701</v>
      </c>
      <c r="C10" s="38">
        <v>39000000</v>
      </c>
      <c r="D10" s="38">
        <v>38578432.920000002</v>
      </c>
      <c r="E10" s="38">
        <v>0</v>
      </c>
      <c r="F10" s="38">
        <v>0</v>
      </c>
      <c r="G10" s="38">
        <f t="shared" ref="G10:G23" si="0">C10-D10-E10-F10</f>
        <v>421567.07999999821</v>
      </c>
    </row>
    <row r="11" spans="1:7" x14ac:dyDescent="0.3">
      <c r="A11" s="65" t="s">
        <v>212</v>
      </c>
      <c r="B11" s="64" t="s">
        <v>211</v>
      </c>
      <c r="C11" s="62">
        <v>5000000</v>
      </c>
      <c r="D11" s="62">
        <v>4688449.2300000004</v>
      </c>
      <c r="E11" s="62">
        <v>0</v>
      </c>
      <c r="F11" s="62">
        <v>0</v>
      </c>
      <c r="G11" s="62">
        <f t="shared" si="0"/>
        <v>311550.76999999955</v>
      </c>
    </row>
    <row r="12" spans="1:7" x14ac:dyDescent="0.3">
      <c r="A12" s="65" t="s">
        <v>579</v>
      </c>
      <c r="B12" s="64" t="s">
        <v>578</v>
      </c>
      <c r="C12" s="62">
        <v>34000000</v>
      </c>
      <c r="D12" s="62">
        <v>33889983.689999998</v>
      </c>
      <c r="E12" s="62">
        <v>0</v>
      </c>
      <c r="F12" s="62">
        <v>0</v>
      </c>
      <c r="G12" s="62">
        <f t="shared" si="0"/>
        <v>110016.31000000238</v>
      </c>
    </row>
    <row r="13" spans="1:7" x14ac:dyDescent="0.3">
      <c r="A13" s="48" t="s">
        <v>700</v>
      </c>
      <c r="B13" s="47" t="s">
        <v>699</v>
      </c>
      <c r="C13" s="39">
        <v>16735687.43</v>
      </c>
      <c r="D13" s="39">
        <v>20410052.02</v>
      </c>
      <c r="E13" s="39">
        <v>0</v>
      </c>
      <c r="F13" s="39">
        <v>0</v>
      </c>
      <c r="G13" s="39">
        <f t="shared" si="0"/>
        <v>-3674364.59</v>
      </c>
    </row>
    <row r="14" spans="1:7" x14ac:dyDescent="0.3">
      <c r="A14" s="65" t="s">
        <v>200</v>
      </c>
      <c r="B14" s="64" t="s">
        <v>199</v>
      </c>
      <c r="C14" s="62">
        <v>0</v>
      </c>
      <c r="D14" s="62">
        <v>725247.31</v>
      </c>
      <c r="E14" s="62">
        <v>0</v>
      </c>
      <c r="F14" s="62">
        <v>0</v>
      </c>
      <c r="G14" s="62">
        <f t="shared" si="0"/>
        <v>-725247.31</v>
      </c>
    </row>
    <row r="15" spans="1:7" x14ac:dyDescent="0.3">
      <c r="A15" s="65" t="s">
        <v>575</v>
      </c>
      <c r="B15" s="64" t="s">
        <v>574</v>
      </c>
      <c r="C15" s="62">
        <v>0</v>
      </c>
      <c r="D15" s="62">
        <v>12484.55</v>
      </c>
      <c r="E15" s="62">
        <v>0</v>
      </c>
      <c r="F15" s="62">
        <v>0</v>
      </c>
      <c r="G15" s="62">
        <f t="shared" si="0"/>
        <v>-12484.55</v>
      </c>
    </row>
    <row r="16" spans="1:7" ht="20.399999999999999" x14ac:dyDescent="0.3">
      <c r="A16" s="65" t="s">
        <v>174</v>
      </c>
      <c r="B16" s="64" t="s">
        <v>173</v>
      </c>
      <c r="C16" s="62">
        <v>288641</v>
      </c>
      <c r="D16" s="62">
        <v>7251909.7300000004</v>
      </c>
      <c r="E16" s="62">
        <v>0</v>
      </c>
      <c r="F16" s="62">
        <v>0</v>
      </c>
      <c r="G16" s="62">
        <f t="shared" si="0"/>
        <v>-6963268.7300000004</v>
      </c>
    </row>
    <row r="17" spans="1:7" ht="20.399999999999999" x14ac:dyDescent="0.3">
      <c r="A17" s="65" t="s">
        <v>617</v>
      </c>
      <c r="B17" s="64" t="s">
        <v>616</v>
      </c>
      <c r="C17" s="62">
        <v>0</v>
      </c>
      <c r="D17" s="62">
        <v>27783.22</v>
      </c>
      <c r="E17" s="62">
        <v>0</v>
      </c>
      <c r="F17" s="62">
        <v>0</v>
      </c>
      <c r="G17" s="62">
        <f t="shared" si="0"/>
        <v>-27783.22</v>
      </c>
    </row>
    <row r="18" spans="1:7" x14ac:dyDescent="0.3">
      <c r="A18" s="65" t="s">
        <v>611</v>
      </c>
      <c r="B18" s="64" t="s">
        <v>610</v>
      </c>
      <c r="C18" s="62">
        <v>5290000</v>
      </c>
      <c r="D18" s="62">
        <v>5290000</v>
      </c>
      <c r="E18" s="62">
        <v>0</v>
      </c>
      <c r="F18" s="62">
        <v>0</v>
      </c>
      <c r="G18" s="62">
        <f t="shared" si="0"/>
        <v>0</v>
      </c>
    </row>
    <row r="19" spans="1:7" x14ac:dyDescent="0.3">
      <c r="A19" s="65" t="s">
        <v>168</v>
      </c>
      <c r="B19" s="64" t="s">
        <v>167</v>
      </c>
      <c r="C19" s="62">
        <v>11157046.43</v>
      </c>
      <c r="D19" s="62">
        <v>7102627.21</v>
      </c>
      <c r="E19" s="62">
        <v>0</v>
      </c>
      <c r="F19" s="62">
        <v>0</v>
      </c>
      <c r="G19" s="62">
        <f t="shared" si="0"/>
        <v>4054419.2199999997</v>
      </c>
    </row>
    <row r="20" spans="1:7" x14ac:dyDescent="0.3">
      <c r="A20" s="48" t="s">
        <v>698</v>
      </c>
      <c r="B20" s="47" t="s">
        <v>697</v>
      </c>
      <c r="C20" s="39">
        <v>900000</v>
      </c>
      <c r="D20" s="39">
        <v>500000</v>
      </c>
      <c r="E20" s="66"/>
      <c r="F20" s="66"/>
      <c r="G20" s="39">
        <f t="shared" si="0"/>
        <v>400000</v>
      </c>
    </row>
    <row r="21" spans="1:7" x14ac:dyDescent="0.3">
      <c r="A21" s="65" t="s">
        <v>581</v>
      </c>
      <c r="B21" s="64" t="s">
        <v>580</v>
      </c>
      <c r="C21" s="62">
        <v>400000</v>
      </c>
      <c r="D21" s="62">
        <v>500000</v>
      </c>
      <c r="E21" s="63"/>
      <c r="F21" s="63"/>
      <c r="G21" s="62">
        <f t="shared" si="0"/>
        <v>-100000</v>
      </c>
    </row>
    <row r="22" spans="1:7" x14ac:dyDescent="0.3">
      <c r="A22" s="65" t="s">
        <v>668</v>
      </c>
      <c r="B22" s="64" t="s">
        <v>667</v>
      </c>
      <c r="C22" s="62">
        <v>500000</v>
      </c>
      <c r="D22" s="62">
        <v>0</v>
      </c>
      <c r="E22" s="63"/>
      <c r="F22" s="63"/>
      <c r="G22" s="62">
        <f t="shared" si="0"/>
        <v>500000</v>
      </c>
    </row>
    <row r="23" spans="1:7" ht="27" customHeight="1" x14ac:dyDescent="0.3">
      <c r="A23" s="607" t="s">
        <v>696</v>
      </c>
      <c r="B23" s="608"/>
      <c r="C23" s="39">
        <v>2015996202.3699999</v>
      </c>
      <c r="D23" s="39">
        <v>2016410795.51</v>
      </c>
      <c r="E23" s="39">
        <v>340403.33</v>
      </c>
      <c r="F23" s="39"/>
      <c r="G23" s="39">
        <f t="shared" si="0"/>
        <v>-754996.47000010498</v>
      </c>
    </row>
    <row r="25" spans="1:7" x14ac:dyDescent="0.3">
      <c r="A25" s="61" t="s">
        <v>695</v>
      </c>
      <c r="B25" s="60" t="s">
        <v>694</v>
      </c>
      <c r="C25" s="56">
        <v>364348401.70999998</v>
      </c>
      <c r="D25" s="56">
        <v>363043719</v>
      </c>
      <c r="E25" s="56">
        <v>0</v>
      </c>
      <c r="F25" s="56">
        <v>0</v>
      </c>
      <c r="G25" s="56">
        <f t="shared" ref="G25:G32" si="1">C25-D25-E25-F25</f>
        <v>1304682.7099999785</v>
      </c>
    </row>
    <row r="26" spans="1:7" ht="20.399999999999999" x14ac:dyDescent="0.3">
      <c r="A26" s="59" t="s">
        <v>605</v>
      </c>
      <c r="B26" s="58" t="s">
        <v>604</v>
      </c>
      <c r="C26" s="57">
        <v>2583226.71</v>
      </c>
      <c r="D26" s="57">
        <v>2583226.71</v>
      </c>
      <c r="E26" s="57">
        <v>0</v>
      </c>
      <c r="F26" s="57">
        <v>0</v>
      </c>
      <c r="G26" s="57">
        <f t="shared" si="1"/>
        <v>0</v>
      </c>
    </row>
    <row r="27" spans="1:7" x14ac:dyDescent="0.3">
      <c r="A27" s="59" t="s">
        <v>607</v>
      </c>
      <c r="B27" s="58" t="s">
        <v>606</v>
      </c>
      <c r="C27" s="57">
        <v>324000000</v>
      </c>
      <c r="D27" s="57">
        <v>323712063.27999997</v>
      </c>
      <c r="E27" s="57">
        <v>0</v>
      </c>
      <c r="F27" s="57">
        <v>0</v>
      </c>
      <c r="G27" s="57">
        <f t="shared" si="1"/>
        <v>287936.72000002861</v>
      </c>
    </row>
    <row r="28" spans="1:7" ht="20.399999999999999" x14ac:dyDescent="0.3">
      <c r="A28" s="59" t="s">
        <v>571</v>
      </c>
      <c r="B28" s="58" t="s">
        <v>570</v>
      </c>
      <c r="C28" s="57">
        <v>36765175</v>
      </c>
      <c r="D28" s="57">
        <v>36748429.009999998</v>
      </c>
      <c r="E28" s="57">
        <v>0</v>
      </c>
      <c r="F28" s="57">
        <v>0</v>
      </c>
      <c r="G28" s="57">
        <f t="shared" si="1"/>
        <v>16745.990000002086</v>
      </c>
    </row>
    <row r="29" spans="1:7" ht="20.399999999999999" x14ac:dyDescent="0.3">
      <c r="A29" s="59" t="s">
        <v>670</v>
      </c>
      <c r="B29" s="58" t="s">
        <v>669</v>
      </c>
      <c r="C29" s="57">
        <v>1000000</v>
      </c>
      <c r="D29" s="57">
        <v>0</v>
      </c>
      <c r="E29" s="57">
        <v>0</v>
      </c>
      <c r="F29" s="57">
        <v>0</v>
      </c>
      <c r="G29" s="57">
        <f t="shared" si="1"/>
        <v>1000000</v>
      </c>
    </row>
    <row r="30" spans="1:7" x14ac:dyDescent="0.3">
      <c r="A30" s="59" t="s">
        <v>666</v>
      </c>
      <c r="B30" s="58" t="s">
        <v>665</v>
      </c>
      <c r="C30" s="57">
        <v>0</v>
      </c>
      <c r="D30" s="57">
        <v>0</v>
      </c>
      <c r="E30" s="57">
        <v>0</v>
      </c>
      <c r="F30" s="57">
        <v>0</v>
      </c>
      <c r="G30" s="57">
        <f t="shared" si="1"/>
        <v>0</v>
      </c>
    </row>
    <row r="31" spans="1:7" ht="27" customHeight="1" x14ac:dyDescent="0.3">
      <c r="A31" s="618" t="s">
        <v>693</v>
      </c>
      <c r="B31" s="619"/>
      <c r="C31" s="56">
        <v>364348401.70999998</v>
      </c>
      <c r="D31" s="56">
        <v>363043719</v>
      </c>
      <c r="E31" s="56">
        <v>0</v>
      </c>
      <c r="F31" s="56">
        <v>0</v>
      </c>
      <c r="G31" s="56">
        <f t="shared" si="1"/>
        <v>1304682.7099999785</v>
      </c>
    </row>
    <row r="32" spans="1:7" ht="27" customHeight="1" x14ac:dyDescent="0.3">
      <c r="A32" s="609" t="s">
        <v>692</v>
      </c>
      <c r="B32" s="610"/>
      <c r="C32" s="38">
        <v>2380344604.0799999</v>
      </c>
      <c r="D32" s="38">
        <v>2379454514.5100002</v>
      </c>
      <c r="E32" s="38">
        <v>340403.33</v>
      </c>
      <c r="F32" s="38"/>
      <c r="G32" s="38">
        <f t="shared" si="1"/>
        <v>549686.23999969475</v>
      </c>
    </row>
    <row r="33" spans="1:7" ht="13.2" x14ac:dyDescent="0.3">
      <c r="A33" s="617" t="s">
        <v>691</v>
      </c>
      <c r="B33" s="612"/>
      <c r="C33" s="38">
        <v>50755342.810000002</v>
      </c>
      <c r="D33" s="55"/>
      <c r="E33" s="55"/>
      <c r="F33" s="55"/>
      <c r="G33" s="55"/>
    </row>
    <row r="35" spans="1:7" ht="10.050000000000001" customHeight="1" x14ac:dyDescent="0.3">
      <c r="A35" s="17" t="s">
        <v>690</v>
      </c>
    </row>
    <row r="36" spans="1:7" ht="10.050000000000001" customHeight="1" x14ac:dyDescent="0.3">
      <c r="A36" s="17" t="s">
        <v>689</v>
      </c>
    </row>
  </sheetData>
  <mergeCells count="11">
    <mergeCell ref="A1:F1"/>
    <mergeCell ref="A2:F2"/>
    <mergeCell ref="A3:G3"/>
    <mergeCell ref="A4:G4"/>
    <mergeCell ref="A5:G5"/>
    <mergeCell ref="A6:G6"/>
    <mergeCell ref="D7:F7"/>
    <mergeCell ref="A33:B33"/>
    <mergeCell ref="A32:B32"/>
    <mergeCell ref="A31:B31"/>
    <mergeCell ref="A23:B23"/>
  </mergeCells>
  <printOptions horizontalCentered="1"/>
  <pageMargins left="0.78740157480314965" right="0.78740157480314965" top="0.59055118110236227" bottom="0.59055118110236227" header="0.51181102362204722" footer="0.51181102362204722"/>
  <pageSetup paperSize="9" scale="95"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11">
    <pageSetUpPr fitToPage="1"/>
  </sheetPr>
  <dimension ref="A1:AS44"/>
  <sheetViews>
    <sheetView showGridLines="0" topLeftCell="A22" zoomScale="75" zoomScaleNormal="75" zoomScaleSheetLayoutView="55" workbookViewId="0">
      <selection activeCell="A20" sqref="A20:I20"/>
    </sheetView>
  </sheetViews>
  <sheetFormatPr baseColWidth="10" defaultColWidth="11.44140625" defaultRowHeight="13.2" x14ac:dyDescent="0.3"/>
  <cols>
    <col min="1" max="1" width="6.33203125" style="237" customWidth="1"/>
    <col min="2" max="2" width="1.6640625" style="237" customWidth="1"/>
    <col min="3" max="10" width="3.44140625" style="237" customWidth="1"/>
    <col min="11" max="11" width="16" style="237" customWidth="1"/>
    <col min="12" max="13" width="21.6640625" style="237" customWidth="1"/>
    <col min="14" max="14" width="4" style="237" customWidth="1"/>
    <col min="15" max="15" width="7.44140625" style="237" customWidth="1"/>
    <col min="16" max="17" width="1.6640625" style="237" customWidth="1"/>
    <col min="18" max="18" width="14.33203125" style="237" customWidth="1"/>
    <col min="19" max="19" width="5.109375" style="237" customWidth="1"/>
    <col min="20" max="20" width="1.6640625" style="237" customWidth="1"/>
    <col min="21" max="16384" width="11.44140625" style="237"/>
  </cols>
  <sheetData>
    <row r="1" spans="1:45" s="279" customFormat="1" ht="29.25" customHeight="1" x14ac:dyDescent="0.3">
      <c r="A1" s="348" t="s">
        <v>1288</v>
      </c>
      <c r="B1" s="348"/>
      <c r="C1" s="349"/>
      <c r="D1" s="349"/>
      <c r="E1" s="349"/>
      <c r="F1" s="349"/>
      <c r="G1" s="349"/>
      <c r="H1" s="349"/>
      <c r="I1" s="349"/>
      <c r="J1" s="349"/>
      <c r="K1" s="349"/>
      <c r="L1" s="349"/>
      <c r="M1" s="349"/>
      <c r="N1" s="349"/>
      <c r="O1" s="349"/>
      <c r="P1" s="349"/>
      <c r="Q1" s="349"/>
      <c r="R1" s="349"/>
      <c r="S1" s="349"/>
      <c r="T1" s="349"/>
      <c r="U1" s="261"/>
      <c r="V1" s="261"/>
      <c r="W1" s="261"/>
      <c r="X1" s="261"/>
      <c r="Y1" s="261"/>
      <c r="Z1" s="261"/>
      <c r="AA1" s="261"/>
      <c r="AB1" s="281"/>
      <c r="AC1" s="281"/>
      <c r="AD1" s="281"/>
      <c r="AE1" s="281"/>
      <c r="AF1" s="281"/>
      <c r="AG1" s="281"/>
      <c r="AH1" s="281"/>
      <c r="AI1" s="281"/>
      <c r="AJ1" s="281"/>
      <c r="AK1" s="281"/>
      <c r="AL1" s="280"/>
      <c r="AM1" s="280"/>
      <c r="AN1" s="280"/>
      <c r="AO1" s="280"/>
      <c r="AP1" s="280"/>
      <c r="AQ1" s="280"/>
      <c r="AR1" s="280"/>
      <c r="AS1" s="280"/>
    </row>
    <row r="2" spans="1:45" s="279" customFormat="1" ht="7.5" customHeight="1" thickBot="1" x14ac:dyDescent="0.35">
      <c r="A2" s="261"/>
      <c r="B2" s="261"/>
      <c r="C2" s="237"/>
      <c r="D2" s="237"/>
      <c r="E2" s="237"/>
      <c r="F2" s="237"/>
      <c r="G2" s="237"/>
      <c r="H2" s="237"/>
      <c r="I2" s="237"/>
      <c r="J2" s="237"/>
      <c r="K2" s="261"/>
      <c r="L2" s="261"/>
      <c r="M2" s="261"/>
      <c r="N2" s="261"/>
      <c r="O2" s="261"/>
      <c r="P2" s="261"/>
      <c r="Q2" s="261"/>
      <c r="R2" s="261"/>
      <c r="S2" s="261"/>
      <c r="T2" s="261"/>
      <c r="U2" s="261"/>
      <c r="V2" s="261"/>
      <c r="W2" s="261"/>
      <c r="X2" s="261"/>
      <c r="Y2" s="261"/>
      <c r="Z2" s="261"/>
      <c r="AA2" s="261"/>
      <c r="AB2" s="281"/>
      <c r="AC2" s="281"/>
      <c r="AD2" s="281"/>
      <c r="AE2" s="281"/>
      <c r="AF2" s="281"/>
      <c r="AG2" s="281"/>
      <c r="AH2" s="281"/>
      <c r="AI2" s="281"/>
      <c r="AJ2" s="281"/>
      <c r="AK2" s="281"/>
      <c r="AL2" s="280"/>
      <c r="AM2" s="280"/>
      <c r="AN2" s="280"/>
      <c r="AO2" s="280"/>
      <c r="AP2" s="280"/>
      <c r="AQ2" s="280"/>
      <c r="AR2" s="280"/>
      <c r="AS2" s="280"/>
    </row>
    <row r="3" spans="1:45" s="270" customFormat="1" ht="20.25" customHeight="1" thickTop="1" x14ac:dyDescent="0.3">
      <c r="A3" s="278"/>
      <c r="B3" s="277"/>
      <c r="C3" s="277"/>
      <c r="D3" s="277"/>
      <c r="E3" s="277"/>
      <c r="F3" s="277"/>
      <c r="G3" s="277"/>
      <c r="H3" s="277"/>
      <c r="I3" s="277"/>
      <c r="J3" s="277"/>
      <c r="K3" s="277"/>
      <c r="L3" s="277"/>
      <c r="M3" s="277"/>
      <c r="N3" s="277"/>
      <c r="O3" s="277"/>
      <c r="P3" s="277"/>
      <c r="Q3" s="277"/>
      <c r="R3" s="277" t="s">
        <v>1189</v>
      </c>
      <c r="S3" s="277"/>
      <c r="T3" s="276"/>
      <c r="U3" s="271"/>
      <c r="V3" s="271"/>
      <c r="W3" s="271"/>
      <c r="X3" s="271"/>
      <c r="Y3" s="271"/>
      <c r="Z3" s="271"/>
      <c r="AA3" s="271"/>
      <c r="AB3" s="271"/>
      <c r="AC3" s="271"/>
      <c r="AD3" s="271"/>
      <c r="AE3" s="271"/>
      <c r="AF3" s="271"/>
      <c r="AG3" s="271"/>
      <c r="AH3" s="271"/>
      <c r="AI3" s="271"/>
      <c r="AJ3" s="271"/>
      <c r="AK3" s="271"/>
    </row>
    <row r="4" spans="1:45" s="270" customFormat="1" ht="20.25" customHeight="1" x14ac:dyDescent="0.3">
      <c r="A4" s="275"/>
      <c r="B4" s="274"/>
      <c r="C4" s="273"/>
      <c r="D4" s="273"/>
      <c r="E4" s="273"/>
      <c r="F4" s="273"/>
      <c r="G4" s="273"/>
      <c r="H4" s="273"/>
      <c r="I4" s="273"/>
      <c r="J4" s="273"/>
      <c r="K4" s="402" t="s">
        <v>1179</v>
      </c>
      <c r="L4" s="403"/>
      <c r="M4" s="404" t="s">
        <v>1188</v>
      </c>
      <c r="N4" s="404"/>
      <c r="O4" s="404"/>
      <c r="P4" s="404"/>
      <c r="Q4" s="404"/>
      <c r="R4" s="405"/>
      <c r="S4" s="405"/>
      <c r="T4" s="272"/>
      <c r="U4" s="271"/>
      <c r="V4" s="271"/>
      <c r="W4" s="271"/>
      <c r="X4" s="271"/>
      <c r="Y4" s="271"/>
      <c r="Z4" s="271"/>
      <c r="AA4" s="271"/>
      <c r="AB4" s="271"/>
      <c r="AC4" s="271"/>
      <c r="AD4" s="271"/>
      <c r="AE4" s="271"/>
      <c r="AF4" s="271"/>
      <c r="AG4" s="271"/>
      <c r="AH4" s="271"/>
      <c r="AI4" s="271"/>
      <c r="AJ4" s="271"/>
      <c r="AK4" s="271"/>
    </row>
    <row r="5" spans="1:45" s="254" customFormat="1" ht="14.25" customHeight="1" x14ac:dyDescent="0.3">
      <c r="A5" s="269"/>
      <c r="B5" s="267"/>
      <c r="C5" s="267"/>
      <c r="D5" s="267"/>
      <c r="E5" s="267"/>
      <c r="F5" s="267"/>
      <c r="G5" s="267"/>
      <c r="H5" s="267"/>
      <c r="I5" s="267"/>
      <c r="J5" s="267"/>
      <c r="K5" s="267"/>
      <c r="L5" s="267"/>
      <c r="M5" s="267"/>
      <c r="N5" s="267"/>
      <c r="O5" s="267"/>
      <c r="P5" s="267"/>
      <c r="Q5" s="267"/>
      <c r="R5" s="268">
        <v>2017</v>
      </c>
      <c r="S5" s="267"/>
      <c r="T5" s="266"/>
      <c r="U5" s="241"/>
      <c r="V5" s="241"/>
      <c r="W5" s="241"/>
      <c r="X5" s="241"/>
      <c r="Y5" s="241"/>
      <c r="Z5" s="241"/>
      <c r="AA5" s="241"/>
      <c r="AB5" s="238"/>
      <c r="AC5" s="238"/>
      <c r="AD5" s="238"/>
      <c r="AE5" s="238"/>
      <c r="AF5" s="238"/>
      <c r="AG5" s="238"/>
      <c r="AH5" s="238"/>
      <c r="AI5" s="238"/>
      <c r="AJ5" s="238"/>
      <c r="AK5" s="238"/>
    </row>
    <row r="6" spans="1:45" s="254" customFormat="1" ht="17.25" customHeight="1" thickBot="1" x14ac:dyDescent="0.35">
      <c r="A6" s="265"/>
      <c r="B6" s="264"/>
      <c r="C6" s="264"/>
      <c r="D6" s="264"/>
      <c r="E6" s="264"/>
      <c r="F6" s="264"/>
      <c r="G6" s="264"/>
      <c r="H6" s="264"/>
      <c r="I6" s="264"/>
      <c r="J6" s="264"/>
      <c r="K6" s="264"/>
      <c r="L6" s="264"/>
      <c r="M6" s="264"/>
      <c r="N6" s="264"/>
      <c r="O6" s="264"/>
      <c r="P6" s="264"/>
      <c r="Q6" s="264"/>
      <c r="R6" s="264"/>
      <c r="S6" s="264"/>
      <c r="T6" s="263"/>
      <c r="U6" s="241"/>
      <c r="V6" s="241"/>
      <c r="W6" s="241"/>
      <c r="X6" s="241"/>
      <c r="Y6" s="241"/>
      <c r="Z6" s="241"/>
      <c r="AA6" s="241"/>
      <c r="AB6" s="238"/>
      <c r="AC6" s="238"/>
      <c r="AD6" s="238"/>
      <c r="AE6" s="238"/>
      <c r="AF6" s="238"/>
      <c r="AG6" s="238"/>
      <c r="AH6" s="238"/>
      <c r="AI6" s="238"/>
      <c r="AJ6" s="238"/>
      <c r="AK6" s="238"/>
    </row>
    <row r="7" spans="1:45" s="238" customFormat="1" ht="10.5" customHeight="1" thickTop="1" thickBot="1" x14ac:dyDescent="0.35"/>
    <row r="8" spans="1:45" s="262" customFormat="1" ht="23.25" customHeight="1" thickBot="1" x14ac:dyDescent="0.3">
      <c r="A8" s="406" t="s">
        <v>1187</v>
      </c>
      <c r="B8" s="407"/>
      <c r="C8" s="407"/>
      <c r="D8" s="407"/>
      <c r="E8" s="407"/>
      <c r="F8" s="407"/>
      <c r="G8" s="407"/>
      <c r="H8" s="407"/>
      <c r="I8" s="407"/>
      <c r="J8" s="407"/>
      <c r="K8" s="407"/>
      <c r="L8" s="407"/>
      <c r="M8" s="407"/>
      <c r="N8" s="407"/>
      <c r="O8" s="407"/>
      <c r="P8" s="407"/>
      <c r="Q8" s="407"/>
      <c r="R8" s="408"/>
      <c r="S8" s="409" t="s">
        <v>1122</v>
      </c>
      <c r="T8" s="355"/>
    </row>
    <row r="9" spans="1:45" s="261" customFormat="1" ht="23.25" customHeight="1" thickBot="1" x14ac:dyDescent="0.35">
      <c r="A9" s="409" t="s">
        <v>1186</v>
      </c>
      <c r="B9" s="354"/>
      <c r="C9" s="354"/>
      <c r="D9" s="354"/>
      <c r="E9" s="354"/>
      <c r="F9" s="354"/>
      <c r="G9" s="354"/>
      <c r="H9" s="354"/>
      <c r="I9" s="354"/>
      <c r="J9" s="354"/>
      <c r="K9" s="354"/>
      <c r="L9" s="354"/>
      <c r="M9" s="354"/>
      <c r="N9" s="354"/>
      <c r="O9" s="354"/>
      <c r="P9" s="354"/>
      <c r="Q9" s="354"/>
      <c r="R9" s="355"/>
      <c r="S9" s="409">
        <v>1</v>
      </c>
      <c r="T9" s="355"/>
    </row>
    <row r="10" spans="1:45" s="238" customFormat="1" ht="14.25" customHeight="1" thickBot="1" x14ac:dyDescent="0.35">
      <c r="K10" s="254"/>
      <c r="L10" s="254"/>
      <c r="M10" s="254"/>
      <c r="N10" s="254"/>
      <c r="O10" s="254"/>
    </row>
    <row r="11" spans="1:45" s="241" customFormat="1" ht="20.25" customHeight="1" thickBot="1" x14ac:dyDescent="0.35">
      <c r="A11" s="353" t="s">
        <v>1185</v>
      </c>
      <c r="B11" s="354"/>
      <c r="C11" s="354"/>
      <c r="D11" s="354"/>
      <c r="E11" s="354"/>
      <c r="F11" s="354"/>
      <c r="G11" s="354"/>
      <c r="H11" s="354"/>
      <c r="I11" s="354"/>
      <c r="J11" s="354"/>
      <c r="K11" s="354"/>
      <c r="L11" s="354"/>
      <c r="M11" s="354"/>
      <c r="N11" s="354"/>
      <c r="O11" s="354"/>
      <c r="P11" s="354"/>
      <c r="Q11" s="354"/>
      <c r="R11" s="354"/>
      <c r="S11" s="354"/>
      <c r="T11" s="355"/>
    </row>
    <row r="12" spans="1:45" s="241" customFormat="1" ht="20.25" customHeight="1" thickBot="1" x14ac:dyDescent="0.35">
      <c r="A12" s="357"/>
      <c r="B12" s="357"/>
      <c r="C12" s="357"/>
      <c r="D12" s="357"/>
      <c r="E12" s="357"/>
      <c r="F12" s="357"/>
      <c r="G12" s="357"/>
      <c r="H12" s="357"/>
      <c r="I12" s="357"/>
      <c r="J12" s="357"/>
      <c r="K12" s="357"/>
      <c r="L12" s="260" t="s">
        <v>1174</v>
      </c>
      <c r="M12" s="416"/>
      <c r="N12" s="416"/>
      <c r="O12" s="416"/>
      <c r="P12" s="416"/>
      <c r="Q12" s="416"/>
      <c r="R12" s="417" t="s">
        <v>1174</v>
      </c>
      <c r="S12" s="418"/>
      <c r="T12" s="259"/>
    </row>
    <row r="13" spans="1:45" s="239" customFormat="1" ht="30" customHeight="1" x14ac:dyDescent="0.3">
      <c r="A13" s="356" t="s">
        <v>1184</v>
      </c>
      <c r="B13" s="356"/>
      <c r="C13" s="356"/>
      <c r="D13" s="356"/>
      <c r="E13" s="356"/>
      <c r="F13" s="356"/>
      <c r="G13" s="356"/>
      <c r="H13" s="356"/>
      <c r="I13" s="356"/>
      <c r="J13" s="356"/>
      <c r="K13" s="356"/>
      <c r="L13" s="258">
        <v>4953675</v>
      </c>
      <c r="M13" s="410" t="s">
        <v>1183</v>
      </c>
      <c r="N13" s="411"/>
      <c r="O13" s="411"/>
      <c r="P13" s="411"/>
      <c r="Q13" s="412"/>
      <c r="R13" s="376">
        <v>2842077</v>
      </c>
      <c r="S13" s="377"/>
      <c r="T13" s="246"/>
    </row>
    <row r="14" spans="1:45" s="239" customFormat="1" ht="30" customHeight="1" x14ac:dyDescent="0.3">
      <c r="A14" s="399" t="s">
        <v>1182</v>
      </c>
      <c r="B14" s="400"/>
      <c r="C14" s="400"/>
      <c r="D14" s="400"/>
      <c r="E14" s="400"/>
      <c r="F14" s="400"/>
      <c r="G14" s="400"/>
      <c r="H14" s="400"/>
      <c r="I14" s="400"/>
      <c r="J14" s="400"/>
      <c r="K14" s="401"/>
      <c r="L14" s="258"/>
      <c r="M14" s="413" t="s">
        <v>1181</v>
      </c>
      <c r="N14" s="414"/>
      <c r="O14" s="414"/>
      <c r="P14" s="414"/>
      <c r="Q14" s="415"/>
      <c r="R14" s="376">
        <v>36</v>
      </c>
      <c r="S14" s="377"/>
      <c r="T14" s="257"/>
    </row>
    <row r="15" spans="1:45" s="239" customFormat="1" ht="17.25" customHeight="1" x14ac:dyDescent="0.3">
      <c r="A15" s="356"/>
      <c r="B15" s="356"/>
      <c r="C15" s="356"/>
      <c r="D15" s="356"/>
      <c r="E15" s="356"/>
      <c r="F15" s="356"/>
      <c r="G15" s="356"/>
      <c r="H15" s="356"/>
      <c r="I15" s="356"/>
      <c r="J15" s="356"/>
      <c r="K15" s="356"/>
      <c r="L15" s="258"/>
      <c r="M15" s="378"/>
      <c r="N15" s="378"/>
      <c r="O15" s="378"/>
      <c r="P15" s="378"/>
      <c r="Q15" s="378"/>
      <c r="R15" s="376"/>
      <c r="S15" s="377"/>
      <c r="T15" s="257"/>
    </row>
    <row r="16" spans="1:45" s="239" customFormat="1" ht="17.25" customHeight="1" x14ac:dyDescent="0.3">
      <c r="A16" s="356"/>
      <c r="B16" s="356"/>
      <c r="C16" s="356"/>
      <c r="D16" s="356"/>
      <c r="E16" s="356"/>
      <c r="F16" s="356"/>
      <c r="G16" s="356"/>
      <c r="H16" s="356"/>
      <c r="I16" s="356"/>
      <c r="J16" s="356"/>
      <c r="K16" s="356"/>
      <c r="L16" s="258"/>
      <c r="M16" s="378"/>
      <c r="N16" s="378"/>
      <c r="O16" s="378"/>
      <c r="P16" s="378"/>
      <c r="Q16" s="378"/>
      <c r="R16" s="376"/>
      <c r="S16" s="377"/>
      <c r="T16" s="257"/>
    </row>
    <row r="17" spans="1:20" s="239" customFormat="1" ht="17.25" customHeight="1" thickBot="1" x14ac:dyDescent="0.35">
      <c r="A17" s="352"/>
      <c r="B17" s="352"/>
      <c r="C17" s="352"/>
      <c r="D17" s="352"/>
      <c r="E17" s="352"/>
      <c r="F17" s="352"/>
      <c r="G17" s="352"/>
      <c r="H17" s="352"/>
      <c r="I17" s="352"/>
      <c r="J17" s="352"/>
      <c r="K17" s="352"/>
      <c r="L17" s="256"/>
      <c r="M17" s="381"/>
      <c r="N17" s="381"/>
      <c r="O17" s="381"/>
      <c r="P17" s="381"/>
      <c r="Q17" s="381"/>
      <c r="R17" s="379"/>
      <c r="S17" s="380"/>
      <c r="T17" s="255"/>
    </row>
    <row r="18" spans="1:20" s="238" customFormat="1" ht="10.5" customHeight="1" thickBot="1" x14ac:dyDescent="0.35">
      <c r="A18" s="254"/>
      <c r="B18" s="254"/>
      <c r="C18" s="254"/>
      <c r="D18" s="254"/>
      <c r="E18" s="254"/>
      <c r="K18" s="254"/>
      <c r="L18" s="254"/>
      <c r="M18" s="254"/>
      <c r="N18" s="254"/>
      <c r="O18" s="254"/>
    </row>
    <row r="19" spans="1:20" s="241" customFormat="1" ht="17.25" customHeight="1" thickTop="1" x14ac:dyDescent="0.3">
      <c r="A19" s="382" t="s">
        <v>1180</v>
      </c>
      <c r="B19" s="383"/>
      <c r="C19" s="383"/>
      <c r="D19" s="383"/>
      <c r="E19" s="383"/>
      <c r="F19" s="383"/>
      <c r="G19" s="383"/>
      <c r="H19" s="383"/>
      <c r="I19" s="383"/>
      <c r="J19" s="384"/>
      <c r="K19" s="383"/>
      <c r="L19" s="383"/>
      <c r="M19" s="383"/>
      <c r="N19" s="383"/>
      <c r="O19" s="383"/>
      <c r="P19" s="383"/>
      <c r="Q19" s="383"/>
      <c r="R19" s="383"/>
      <c r="S19" s="385"/>
      <c r="T19" s="386"/>
    </row>
    <row r="20" spans="1:20" s="251" customFormat="1" ht="47.25" customHeight="1" x14ac:dyDescent="0.3">
      <c r="A20" s="373"/>
      <c r="B20" s="374"/>
      <c r="C20" s="374"/>
      <c r="D20" s="374"/>
      <c r="E20" s="374"/>
      <c r="F20" s="374"/>
      <c r="G20" s="374"/>
      <c r="H20" s="374"/>
      <c r="I20" s="375"/>
      <c r="J20" s="253"/>
      <c r="K20" s="252"/>
      <c r="L20" s="350" t="s">
        <v>1179</v>
      </c>
      <c r="M20" s="351"/>
      <c r="N20" s="350" t="s">
        <v>1178</v>
      </c>
      <c r="O20" s="387"/>
      <c r="P20" s="387"/>
      <c r="Q20" s="387"/>
      <c r="R20" s="387"/>
      <c r="S20" s="387"/>
      <c r="T20" s="388"/>
    </row>
    <row r="21" spans="1:20" s="239" customFormat="1" ht="39" customHeight="1" thickBot="1" x14ac:dyDescent="0.35">
      <c r="A21" s="392" t="s">
        <v>1177</v>
      </c>
      <c r="B21" s="393"/>
      <c r="C21" s="393"/>
      <c r="D21" s="393"/>
      <c r="E21" s="393"/>
      <c r="F21" s="393"/>
      <c r="G21" s="393"/>
      <c r="H21" s="393"/>
      <c r="I21" s="393"/>
      <c r="J21" s="394"/>
      <c r="K21" s="395"/>
      <c r="L21" s="368"/>
      <c r="M21" s="369"/>
      <c r="N21" s="370"/>
      <c r="O21" s="371"/>
      <c r="P21" s="371"/>
      <c r="Q21" s="371"/>
      <c r="R21" s="371"/>
      <c r="S21" s="371"/>
      <c r="T21" s="372"/>
    </row>
    <row r="22" spans="1:20" s="239" customFormat="1" ht="39" customHeight="1" thickTop="1" x14ac:dyDescent="0.3">
      <c r="A22" s="367" t="s">
        <v>1176</v>
      </c>
      <c r="B22" s="367"/>
      <c r="C22" s="367"/>
      <c r="D22" s="367"/>
      <c r="E22" s="367"/>
      <c r="F22" s="367"/>
      <c r="G22" s="367"/>
      <c r="H22" s="367"/>
      <c r="I22" s="367"/>
      <c r="J22" s="367"/>
      <c r="K22" s="367"/>
      <c r="L22" s="367"/>
      <c r="M22" s="367"/>
      <c r="N22" s="367"/>
      <c r="O22" s="367"/>
      <c r="P22" s="367"/>
      <c r="Q22" s="367"/>
      <c r="R22" s="367"/>
      <c r="S22" s="367"/>
      <c r="T22" s="250"/>
    </row>
    <row r="23" spans="1:20" ht="25.5" customHeight="1" thickBot="1" x14ac:dyDescent="0.35">
      <c r="J23" s="398"/>
      <c r="K23" s="398"/>
    </row>
    <row r="24" spans="1:20" s="241" customFormat="1" ht="17.25" customHeight="1" x14ac:dyDescent="0.3">
      <c r="A24" s="249"/>
      <c r="B24" s="396" t="s">
        <v>1175</v>
      </c>
      <c r="C24" s="396"/>
      <c r="D24" s="396"/>
      <c r="E24" s="396"/>
      <c r="F24" s="396"/>
      <c r="G24" s="396"/>
      <c r="H24" s="396"/>
      <c r="I24" s="396"/>
      <c r="J24" s="396"/>
      <c r="K24" s="396"/>
      <c r="L24" s="396"/>
      <c r="M24" s="396"/>
      <c r="N24" s="397"/>
      <c r="O24" s="390" t="s">
        <v>1174</v>
      </c>
      <c r="P24" s="391"/>
      <c r="Q24" s="391"/>
      <c r="R24" s="391"/>
      <c r="S24" s="391"/>
      <c r="T24" s="248"/>
    </row>
    <row r="25" spans="1:20" s="239" customFormat="1" ht="17.25" customHeight="1" x14ac:dyDescent="0.3">
      <c r="A25" s="245" t="s">
        <v>1173</v>
      </c>
      <c r="B25" s="358" t="s">
        <v>1172</v>
      </c>
      <c r="C25" s="358"/>
      <c r="D25" s="358"/>
      <c r="E25" s="358"/>
      <c r="F25" s="358"/>
      <c r="G25" s="358"/>
      <c r="H25" s="358"/>
      <c r="I25" s="358"/>
      <c r="J25" s="358"/>
      <c r="K25" s="358"/>
      <c r="L25" s="358"/>
      <c r="M25" s="358"/>
      <c r="N25" s="358"/>
      <c r="O25" s="360">
        <v>334</v>
      </c>
      <c r="P25" s="389"/>
      <c r="Q25" s="389"/>
      <c r="R25" s="389"/>
      <c r="S25" s="389"/>
      <c r="T25" s="247"/>
    </row>
    <row r="26" spans="1:20" s="239" customFormat="1" ht="17.25" customHeight="1" x14ac:dyDescent="0.3">
      <c r="A26" s="245" t="s">
        <v>1171</v>
      </c>
      <c r="B26" s="358" t="s">
        <v>1170</v>
      </c>
      <c r="C26" s="358"/>
      <c r="D26" s="358"/>
      <c r="E26" s="358"/>
      <c r="F26" s="358"/>
      <c r="G26" s="358"/>
      <c r="H26" s="358"/>
      <c r="I26" s="358"/>
      <c r="J26" s="358"/>
      <c r="K26" s="358"/>
      <c r="L26" s="358"/>
      <c r="M26" s="358"/>
      <c r="N26" s="358"/>
      <c r="O26" s="359">
        <v>124.5</v>
      </c>
      <c r="P26" s="359"/>
      <c r="Q26" s="359"/>
      <c r="R26" s="359"/>
      <c r="S26" s="360"/>
      <c r="T26" s="246"/>
    </row>
    <row r="27" spans="1:20" s="239" customFormat="1" ht="17.25" customHeight="1" x14ac:dyDescent="0.3">
      <c r="A27" s="245" t="s">
        <v>1169</v>
      </c>
      <c r="B27" s="358" t="s">
        <v>1168</v>
      </c>
      <c r="C27" s="358"/>
      <c r="D27" s="358"/>
      <c r="E27" s="358"/>
      <c r="F27" s="358"/>
      <c r="G27" s="358"/>
      <c r="H27" s="358"/>
      <c r="I27" s="358"/>
      <c r="J27" s="358"/>
      <c r="K27" s="358"/>
      <c r="L27" s="358"/>
      <c r="M27" s="358"/>
      <c r="N27" s="358"/>
      <c r="O27" s="359">
        <v>404.7</v>
      </c>
      <c r="P27" s="359"/>
      <c r="Q27" s="359"/>
      <c r="R27" s="359"/>
      <c r="S27" s="360"/>
      <c r="T27" s="246"/>
    </row>
    <row r="28" spans="1:20" s="239" customFormat="1" ht="17.25" customHeight="1" x14ac:dyDescent="0.3">
      <c r="A28" s="245" t="s">
        <v>1167</v>
      </c>
      <c r="B28" s="358" t="s">
        <v>1166</v>
      </c>
      <c r="C28" s="358"/>
      <c r="D28" s="358"/>
      <c r="E28" s="358"/>
      <c r="F28" s="358"/>
      <c r="G28" s="358"/>
      <c r="H28" s="358"/>
      <c r="I28" s="358"/>
      <c r="J28" s="358"/>
      <c r="K28" s="358"/>
      <c r="L28" s="358"/>
      <c r="M28" s="358"/>
      <c r="N28" s="358"/>
      <c r="O28" s="359">
        <v>61.1</v>
      </c>
      <c r="P28" s="359"/>
      <c r="Q28" s="359"/>
      <c r="R28" s="359"/>
      <c r="S28" s="360"/>
      <c r="T28" s="246"/>
    </row>
    <row r="29" spans="1:20" s="239" customFormat="1" ht="17.25" customHeight="1" x14ac:dyDescent="0.3">
      <c r="A29" s="245" t="s">
        <v>1165</v>
      </c>
      <c r="B29" s="358" t="s">
        <v>1164</v>
      </c>
      <c r="C29" s="358"/>
      <c r="D29" s="358"/>
      <c r="E29" s="358"/>
      <c r="F29" s="358"/>
      <c r="G29" s="358"/>
      <c r="H29" s="358"/>
      <c r="I29" s="358"/>
      <c r="J29" s="358"/>
      <c r="K29" s="358"/>
      <c r="L29" s="358"/>
      <c r="M29" s="358"/>
      <c r="N29" s="358"/>
      <c r="O29" s="359">
        <v>511.7</v>
      </c>
      <c r="P29" s="359"/>
      <c r="Q29" s="359"/>
      <c r="R29" s="359"/>
      <c r="S29" s="360"/>
      <c r="T29" s="246"/>
    </row>
    <row r="30" spans="1:20" s="239" customFormat="1" ht="17.25" customHeight="1" x14ac:dyDescent="0.3">
      <c r="A30" s="245" t="s">
        <v>1163</v>
      </c>
      <c r="B30" s="358" t="s">
        <v>1162</v>
      </c>
      <c r="C30" s="358"/>
      <c r="D30" s="358"/>
      <c r="E30" s="358"/>
      <c r="F30" s="358"/>
      <c r="G30" s="358"/>
      <c r="H30" s="358"/>
      <c r="I30" s="358"/>
      <c r="J30" s="358"/>
      <c r="K30" s="358"/>
      <c r="L30" s="358"/>
      <c r="M30" s="358"/>
      <c r="N30" s="358"/>
      <c r="O30" s="359">
        <v>59.5</v>
      </c>
      <c r="P30" s="359"/>
      <c r="Q30" s="359"/>
      <c r="R30" s="359"/>
      <c r="S30" s="360"/>
      <c r="T30" s="246"/>
    </row>
    <row r="31" spans="1:20" s="239" customFormat="1" ht="17.25" customHeight="1" x14ac:dyDescent="0.3">
      <c r="A31" s="245" t="s">
        <v>1161</v>
      </c>
      <c r="B31" s="358" t="s">
        <v>1160</v>
      </c>
      <c r="C31" s="358"/>
      <c r="D31" s="358"/>
      <c r="E31" s="358"/>
      <c r="F31" s="358"/>
      <c r="G31" s="358"/>
      <c r="H31" s="358"/>
      <c r="I31" s="358"/>
      <c r="J31" s="358"/>
      <c r="K31" s="358"/>
      <c r="L31" s="358"/>
      <c r="M31" s="358"/>
      <c r="N31" s="358"/>
      <c r="O31" s="359">
        <v>16.2</v>
      </c>
      <c r="P31" s="359"/>
      <c r="Q31" s="359"/>
      <c r="R31" s="359"/>
      <c r="S31" s="360"/>
      <c r="T31" s="246"/>
    </row>
    <row r="32" spans="1:20" s="239" customFormat="1" ht="32.25" customHeight="1" x14ac:dyDescent="0.3">
      <c r="A32" s="245">
        <v>8</v>
      </c>
      <c r="B32" s="364" t="s">
        <v>1159</v>
      </c>
      <c r="C32" s="364"/>
      <c r="D32" s="364"/>
      <c r="E32" s="364"/>
      <c r="F32" s="364"/>
      <c r="G32" s="364"/>
      <c r="H32" s="364"/>
      <c r="I32" s="364"/>
      <c r="J32" s="364"/>
      <c r="K32" s="364"/>
      <c r="L32" s="364"/>
      <c r="M32" s="364"/>
      <c r="N32" s="364"/>
      <c r="O32" s="359">
        <v>88.2</v>
      </c>
      <c r="P32" s="359"/>
      <c r="Q32" s="359"/>
      <c r="R32" s="359"/>
      <c r="S32" s="360"/>
      <c r="T32" s="246"/>
    </row>
    <row r="33" spans="1:21" s="239" customFormat="1" ht="17.25" customHeight="1" x14ac:dyDescent="0.3">
      <c r="A33" s="245">
        <v>9</v>
      </c>
      <c r="B33" s="358" t="s">
        <v>1158</v>
      </c>
      <c r="C33" s="358"/>
      <c r="D33" s="358"/>
      <c r="E33" s="358"/>
      <c r="F33" s="358"/>
      <c r="G33" s="358"/>
      <c r="H33" s="358"/>
      <c r="I33" s="358"/>
      <c r="J33" s="358"/>
      <c r="K33" s="358"/>
      <c r="L33" s="358"/>
      <c r="M33" s="358"/>
      <c r="N33" s="358"/>
      <c r="O33" s="359">
        <v>15.1</v>
      </c>
      <c r="P33" s="359"/>
      <c r="Q33" s="359"/>
      <c r="R33" s="359"/>
      <c r="S33" s="360"/>
      <c r="T33" s="246"/>
    </row>
    <row r="34" spans="1:21" s="239" customFormat="1" ht="17.25" customHeight="1" thickBot="1" x14ac:dyDescent="0.35">
      <c r="A34" s="245">
        <v>10</v>
      </c>
      <c r="B34" s="358" t="s">
        <v>1157</v>
      </c>
      <c r="C34" s="358"/>
      <c r="D34" s="358"/>
      <c r="E34" s="358"/>
      <c r="F34" s="358"/>
      <c r="G34" s="358"/>
      <c r="H34" s="358"/>
      <c r="I34" s="358"/>
      <c r="J34" s="358"/>
      <c r="K34" s="358"/>
      <c r="L34" s="358"/>
      <c r="M34" s="358"/>
      <c r="N34" s="358"/>
      <c r="O34" s="365">
        <v>126.4</v>
      </c>
      <c r="P34" s="365"/>
      <c r="Q34" s="365"/>
      <c r="R34" s="365"/>
      <c r="S34" s="366"/>
      <c r="T34" s="244"/>
    </row>
    <row r="35" spans="1:21" s="239" customFormat="1" ht="14.25" customHeight="1" x14ac:dyDescent="0.3">
      <c r="A35" s="361"/>
      <c r="B35" s="362"/>
      <c r="C35" s="362"/>
      <c r="D35" s="362"/>
      <c r="E35" s="362"/>
      <c r="F35" s="362"/>
      <c r="G35" s="362"/>
      <c r="H35" s="362"/>
      <c r="I35" s="362"/>
      <c r="J35" s="362"/>
      <c r="K35" s="362"/>
      <c r="L35" s="362"/>
      <c r="M35" s="362"/>
      <c r="N35" s="362"/>
      <c r="O35" s="363"/>
      <c r="P35" s="363"/>
      <c r="Q35" s="363"/>
      <c r="R35" s="363"/>
      <c r="S35" s="237"/>
      <c r="T35" s="237"/>
    </row>
    <row r="36" spans="1:21" s="243" customFormat="1" ht="13.8" x14ac:dyDescent="0.3">
      <c r="A36" s="347" t="s">
        <v>1156</v>
      </c>
      <c r="B36" s="347"/>
      <c r="C36" s="347"/>
      <c r="D36" s="347"/>
      <c r="E36" s="347"/>
      <c r="F36" s="347"/>
      <c r="G36" s="347"/>
      <c r="H36" s="347"/>
      <c r="I36" s="347"/>
      <c r="J36" s="347"/>
      <c r="K36" s="347"/>
      <c r="L36" s="347"/>
      <c r="M36" s="347"/>
      <c r="N36" s="347"/>
      <c r="O36" s="347"/>
      <c r="P36" s="347"/>
      <c r="Q36" s="347"/>
      <c r="R36" s="347"/>
    </row>
    <row r="37" spans="1:21" s="243" customFormat="1" ht="13.8" x14ac:dyDescent="0.3">
      <c r="A37" s="347" t="s">
        <v>1155</v>
      </c>
      <c r="B37" s="347"/>
      <c r="C37" s="347"/>
      <c r="D37" s="347"/>
      <c r="E37" s="347"/>
      <c r="F37" s="347"/>
      <c r="G37" s="347"/>
      <c r="H37" s="347"/>
      <c r="I37" s="347"/>
      <c r="J37" s="347"/>
      <c r="K37" s="347"/>
      <c r="L37" s="347"/>
      <c r="M37" s="347"/>
      <c r="N37" s="347"/>
      <c r="O37" s="347"/>
      <c r="P37" s="347"/>
      <c r="Q37" s="347"/>
      <c r="R37" s="347"/>
    </row>
    <row r="38" spans="1:21" s="241" customFormat="1" ht="20.25" customHeight="1" x14ac:dyDescent="0.3">
      <c r="A38" s="240"/>
      <c r="B38" s="240"/>
      <c r="C38" s="242"/>
      <c r="D38" s="242"/>
      <c r="E38" s="240"/>
      <c r="F38" s="240" t="s">
        <v>1154</v>
      </c>
      <c r="G38" s="240"/>
      <c r="H38" s="240"/>
      <c r="I38" s="240"/>
      <c r="J38" s="240"/>
      <c r="K38" s="240"/>
      <c r="L38" s="240"/>
      <c r="M38" s="240"/>
      <c r="N38" s="240"/>
      <c r="O38" s="240"/>
      <c r="P38" s="240"/>
      <c r="Q38" s="240"/>
      <c r="R38" s="240"/>
      <c r="S38" s="238"/>
      <c r="T38" s="238"/>
      <c r="U38" s="238"/>
    </row>
    <row r="39" spans="1:21" s="239" customFormat="1" ht="17.25" customHeight="1" x14ac:dyDescent="0.3">
      <c r="A39" s="240"/>
      <c r="B39" s="240"/>
      <c r="C39" s="240"/>
      <c r="D39" s="240"/>
      <c r="E39" s="240"/>
      <c r="F39" s="240"/>
      <c r="G39" s="240"/>
      <c r="H39" s="240"/>
      <c r="I39" s="240"/>
      <c r="J39" s="240"/>
      <c r="K39" s="240"/>
      <c r="L39" s="240"/>
      <c r="M39" s="240"/>
      <c r="N39" s="240"/>
      <c r="O39" s="240"/>
      <c r="P39" s="240"/>
      <c r="Q39" s="240"/>
      <c r="R39" s="240"/>
      <c r="S39" s="237"/>
      <c r="T39" s="237"/>
      <c r="U39" s="237"/>
    </row>
    <row r="40" spans="1:21" s="239" customFormat="1" ht="17.25" customHeight="1" x14ac:dyDescent="0.3">
      <c r="A40" s="237"/>
      <c r="B40" s="237"/>
      <c r="C40" s="237"/>
      <c r="D40" s="237"/>
      <c r="E40" s="237"/>
      <c r="F40" s="237"/>
      <c r="G40" s="237"/>
      <c r="H40" s="237"/>
      <c r="I40" s="237"/>
      <c r="J40" s="237"/>
      <c r="K40" s="237"/>
      <c r="L40" s="237"/>
      <c r="M40" s="237"/>
      <c r="N40" s="237"/>
      <c r="O40" s="237"/>
      <c r="P40" s="237"/>
      <c r="Q40" s="237"/>
      <c r="R40" s="237"/>
      <c r="S40" s="237"/>
      <c r="T40" s="237"/>
      <c r="U40" s="237"/>
    </row>
    <row r="41" spans="1:21" s="239" customFormat="1" ht="17.25" customHeight="1" x14ac:dyDescent="0.3">
      <c r="A41" s="237"/>
      <c r="B41" s="237"/>
      <c r="C41" s="237"/>
      <c r="D41" s="237"/>
      <c r="E41" s="237"/>
      <c r="F41" s="237"/>
      <c r="G41" s="237"/>
      <c r="H41" s="237"/>
      <c r="I41" s="237"/>
      <c r="J41" s="237"/>
      <c r="K41" s="237"/>
      <c r="L41" s="237"/>
      <c r="M41" s="237"/>
      <c r="N41" s="237"/>
      <c r="O41" s="237"/>
      <c r="P41" s="237"/>
      <c r="Q41" s="237"/>
      <c r="R41" s="237"/>
      <c r="S41" s="237"/>
      <c r="T41" s="237"/>
      <c r="U41" s="237"/>
    </row>
    <row r="42" spans="1:21" s="238" customFormat="1" ht="17.25" customHeight="1" x14ac:dyDescent="0.3">
      <c r="A42" s="237"/>
      <c r="B42" s="237"/>
      <c r="C42" s="237"/>
      <c r="D42" s="237"/>
      <c r="E42" s="237"/>
      <c r="F42" s="237"/>
      <c r="G42" s="237"/>
      <c r="H42" s="237"/>
      <c r="I42" s="237"/>
      <c r="J42" s="237"/>
      <c r="K42" s="237"/>
      <c r="L42" s="237"/>
      <c r="M42" s="237"/>
      <c r="N42" s="237"/>
      <c r="O42" s="237"/>
      <c r="P42" s="237"/>
      <c r="Q42" s="237"/>
      <c r="R42" s="237"/>
      <c r="S42" s="237"/>
      <c r="T42" s="237"/>
      <c r="U42" s="237"/>
    </row>
    <row r="43" spans="1:21" s="238" customFormat="1" ht="9" customHeight="1" x14ac:dyDescent="0.3">
      <c r="A43" s="237"/>
      <c r="B43" s="237"/>
      <c r="C43" s="237"/>
      <c r="D43" s="237"/>
      <c r="E43" s="237"/>
      <c r="F43" s="237"/>
      <c r="G43" s="237"/>
      <c r="H43" s="237"/>
      <c r="I43" s="237"/>
      <c r="J43" s="237"/>
      <c r="K43" s="237"/>
      <c r="L43" s="237"/>
      <c r="M43" s="237"/>
      <c r="N43" s="237"/>
      <c r="O43" s="237"/>
      <c r="P43" s="237"/>
      <c r="Q43" s="237"/>
      <c r="R43" s="237"/>
      <c r="S43" s="237"/>
      <c r="T43" s="237"/>
      <c r="U43" s="237"/>
    </row>
    <row r="44" spans="1:21" s="238" customFormat="1" ht="17.25" customHeight="1" x14ac:dyDescent="0.3">
      <c r="A44" s="237"/>
      <c r="B44" s="237"/>
      <c r="C44" s="237"/>
      <c r="D44" s="237"/>
      <c r="E44" s="237"/>
      <c r="F44" s="237"/>
      <c r="G44" s="237"/>
      <c r="H44" s="237"/>
      <c r="I44" s="237"/>
      <c r="J44" s="237"/>
      <c r="K44" s="237"/>
      <c r="L44" s="237"/>
      <c r="M44" s="237"/>
      <c r="N44" s="237"/>
      <c r="O44" s="237"/>
      <c r="P44" s="237"/>
      <c r="Q44" s="237"/>
      <c r="R44" s="237"/>
      <c r="S44" s="237"/>
      <c r="T44" s="237"/>
      <c r="U44" s="237"/>
    </row>
  </sheetData>
  <mergeCells count="60">
    <mergeCell ref="A14:K14"/>
    <mergeCell ref="K4:L4"/>
    <mergeCell ref="M4:S4"/>
    <mergeCell ref="A8:R8"/>
    <mergeCell ref="A9:R9"/>
    <mergeCell ref="S8:T8"/>
    <mergeCell ref="M13:Q13"/>
    <mergeCell ref="M14:Q14"/>
    <mergeCell ref="R14:S14"/>
    <mergeCell ref="S9:T9"/>
    <mergeCell ref="M12:Q12"/>
    <mergeCell ref="R12:S12"/>
    <mergeCell ref="R13:S13"/>
    <mergeCell ref="O26:S26"/>
    <mergeCell ref="R17:S17"/>
    <mergeCell ref="M17:Q17"/>
    <mergeCell ref="A19:T19"/>
    <mergeCell ref="N20:T20"/>
    <mergeCell ref="O25:S25"/>
    <mergeCell ref="O24:S24"/>
    <mergeCell ref="A21:K21"/>
    <mergeCell ref="B24:N24"/>
    <mergeCell ref="B25:N25"/>
    <mergeCell ref="J23:K23"/>
    <mergeCell ref="A15:K15"/>
    <mergeCell ref="A16:K16"/>
    <mergeCell ref="A22:S22"/>
    <mergeCell ref="L21:M21"/>
    <mergeCell ref="N21:T21"/>
    <mergeCell ref="A20:I20"/>
    <mergeCell ref="R16:S16"/>
    <mergeCell ref="R15:S15"/>
    <mergeCell ref="M16:Q16"/>
    <mergeCell ref="M15:Q15"/>
    <mergeCell ref="O34:S34"/>
    <mergeCell ref="O32:S32"/>
    <mergeCell ref="O33:S33"/>
    <mergeCell ref="O28:S28"/>
    <mergeCell ref="B27:N27"/>
    <mergeCell ref="O30:S30"/>
    <mergeCell ref="O29:S29"/>
    <mergeCell ref="B30:N30"/>
    <mergeCell ref="B29:N29"/>
    <mergeCell ref="B28:N28"/>
    <mergeCell ref="A37:R37"/>
    <mergeCell ref="A1:T1"/>
    <mergeCell ref="L20:M20"/>
    <mergeCell ref="A17:K17"/>
    <mergeCell ref="A11:T11"/>
    <mergeCell ref="A13:K13"/>
    <mergeCell ref="A12:K12"/>
    <mergeCell ref="B26:N26"/>
    <mergeCell ref="O27:S27"/>
    <mergeCell ref="A36:R36"/>
    <mergeCell ref="A35:R35"/>
    <mergeCell ref="B32:N32"/>
    <mergeCell ref="B33:N33"/>
    <mergeCell ref="O31:S31"/>
    <mergeCell ref="B31:N31"/>
    <mergeCell ref="B34:N34"/>
  </mergeCells>
  <printOptions horizontalCentered="1"/>
  <pageMargins left="0.78740157480314965" right="0.78740157480314965" top="0.59055118110236227" bottom="0.59055118110236227" header="0.51181102362204722" footer="0.51181102362204722"/>
  <pageSetup paperSize="9" scale="65"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1"/>
  <sheetViews>
    <sheetView showGridLines="0" zoomScaleNormal="100" zoomScaleSheetLayoutView="55" workbookViewId="0">
      <selection activeCell="A20" sqref="A20:E20"/>
    </sheetView>
  </sheetViews>
  <sheetFormatPr baseColWidth="10" defaultRowHeight="10.199999999999999" x14ac:dyDescent="0.3"/>
  <cols>
    <col min="1" max="1" width="7.77734375" style="15" customWidth="1"/>
    <col min="2" max="5" width="18.77734375" style="15" customWidth="1"/>
    <col min="6" max="6" width="5.33203125" style="15" customWidth="1"/>
    <col min="7" max="7" width="18.77734375" style="15" customWidth="1"/>
    <col min="8" max="8" width="5.33203125" style="15" customWidth="1"/>
    <col min="9" max="16384" width="11.5546875" style="15"/>
  </cols>
  <sheetData>
    <row r="1" spans="1:8" ht="13.2" x14ac:dyDescent="0.3">
      <c r="A1" s="429" t="s">
        <v>1133</v>
      </c>
      <c r="B1" s="430"/>
      <c r="C1" s="430"/>
      <c r="D1" s="430"/>
      <c r="E1" s="430"/>
      <c r="F1" s="431"/>
      <c r="G1" s="432" t="s">
        <v>1122</v>
      </c>
      <c r="H1" s="431"/>
    </row>
    <row r="2" spans="1:8" ht="13.2" x14ac:dyDescent="0.3">
      <c r="A2" s="429" t="s">
        <v>1132</v>
      </c>
      <c r="B2" s="430"/>
      <c r="C2" s="430"/>
      <c r="D2" s="430"/>
      <c r="E2" s="430"/>
      <c r="F2" s="431"/>
      <c r="G2" s="432">
        <v>2</v>
      </c>
      <c r="H2" s="431"/>
    </row>
    <row r="3" spans="1:8" x14ac:dyDescent="0.3">
      <c r="A3" s="148"/>
      <c r="B3" s="148"/>
      <c r="C3" s="148"/>
      <c r="D3" s="148"/>
      <c r="E3" s="148"/>
      <c r="F3" s="148"/>
      <c r="G3" s="148"/>
      <c r="H3" s="148"/>
    </row>
    <row r="4" spans="1:8" x14ac:dyDescent="0.3">
      <c r="A4" s="148"/>
      <c r="B4" s="148"/>
      <c r="C4" s="148"/>
      <c r="D4" s="148"/>
      <c r="E4" s="148"/>
      <c r="F4" s="148"/>
      <c r="G4" s="148"/>
      <c r="H4" s="148"/>
    </row>
    <row r="5" spans="1:8" ht="13.2" x14ac:dyDescent="0.3">
      <c r="A5" s="148"/>
      <c r="B5" s="148"/>
      <c r="C5" s="24" t="s">
        <v>922</v>
      </c>
      <c r="D5" s="24" t="s">
        <v>1153</v>
      </c>
      <c r="E5" s="435" t="s">
        <v>1152</v>
      </c>
      <c r="F5" s="436"/>
      <c r="G5" s="435" t="s">
        <v>1151</v>
      </c>
      <c r="H5" s="436"/>
    </row>
    <row r="6" spans="1:8" ht="13.2" x14ac:dyDescent="0.3">
      <c r="A6" s="148"/>
      <c r="B6" s="148"/>
      <c r="C6" s="69"/>
      <c r="D6" s="69"/>
      <c r="E6" s="437" t="s">
        <v>1150</v>
      </c>
      <c r="F6" s="438"/>
      <c r="G6" s="437" t="s">
        <v>1149</v>
      </c>
      <c r="H6" s="438"/>
    </row>
    <row r="7" spans="1:8" ht="13.2" x14ac:dyDescent="0.3">
      <c r="A7" s="433" t="s">
        <v>1106</v>
      </c>
      <c r="B7" s="434"/>
      <c r="C7" s="37">
        <v>3366172249.5100002</v>
      </c>
      <c r="D7" s="37">
        <v>3702177208.02</v>
      </c>
      <c r="E7" s="232">
        <v>0</v>
      </c>
      <c r="F7" s="236">
        <v>0</v>
      </c>
      <c r="G7" s="232">
        <v>0</v>
      </c>
      <c r="H7" s="236">
        <v>0</v>
      </c>
    </row>
    <row r="8" spans="1:8" ht="13.2" x14ac:dyDescent="0.3">
      <c r="A8" s="433" t="s">
        <v>1148</v>
      </c>
      <c r="B8" s="434"/>
      <c r="C8" s="150">
        <v>1315716926.79</v>
      </c>
      <c r="D8" s="150">
        <v>1322382290.1800001</v>
      </c>
      <c r="E8" s="150">
        <v>-335032123</v>
      </c>
      <c r="F8" s="234" t="s">
        <v>1147</v>
      </c>
      <c r="G8" s="150">
        <f>D8-C8+E8</f>
        <v>-328366759.6099999</v>
      </c>
      <c r="H8" s="234" t="s">
        <v>156</v>
      </c>
    </row>
    <row r="9" spans="1:8" ht="13.2" x14ac:dyDescent="0.3">
      <c r="A9" s="433" t="s">
        <v>1146</v>
      </c>
      <c r="B9" s="434"/>
      <c r="C9" s="233">
        <v>0</v>
      </c>
      <c r="D9" s="150">
        <v>347433682.02999997</v>
      </c>
      <c r="E9" s="232">
        <v>0</v>
      </c>
      <c r="F9" s="231">
        <v>0</v>
      </c>
      <c r="G9" s="232">
        <v>0</v>
      </c>
      <c r="H9" s="235">
        <v>0</v>
      </c>
    </row>
    <row r="10" spans="1:8" ht="19.2" x14ac:dyDescent="0.3">
      <c r="A10" s="433" t="s">
        <v>1145</v>
      </c>
      <c r="B10" s="434"/>
      <c r="C10" s="150">
        <v>2050455322.72</v>
      </c>
      <c r="D10" s="150">
        <v>2379794917.8400002</v>
      </c>
      <c r="E10" s="150">
        <v>50755342.810000002</v>
      </c>
      <c r="F10" s="234" t="s">
        <v>1144</v>
      </c>
      <c r="G10" s="150">
        <f>D10-C10+E10</f>
        <v>380094937.93000013</v>
      </c>
      <c r="H10" s="234" t="s">
        <v>156</v>
      </c>
    </row>
    <row r="11" spans="1:8" ht="13.2" x14ac:dyDescent="0.3">
      <c r="A11" s="433" t="s">
        <v>1143</v>
      </c>
      <c r="B11" s="434"/>
      <c r="C11" s="233">
        <v>0</v>
      </c>
      <c r="D11" s="233">
        <v>0</v>
      </c>
      <c r="E11" s="232">
        <v>0</v>
      </c>
      <c r="F11" s="231">
        <v>0</v>
      </c>
      <c r="G11" s="150">
        <v>0</v>
      </c>
      <c r="H11" s="230">
        <v>0</v>
      </c>
    </row>
    <row r="12" spans="1:8" x14ac:dyDescent="0.3">
      <c r="A12" s="49" t="s">
        <v>1142</v>
      </c>
    </row>
    <row r="13" spans="1:8" x14ac:dyDescent="0.3">
      <c r="A13" s="49" t="s">
        <v>1141</v>
      </c>
    </row>
    <row r="15" spans="1:8" ht="13.2" x14ac:dyDescent="0.3">
      <c r="A15" s="443" t="s">
        <v>1140</v>
      </c>
      <c r="B15" s="444"/>
      <c r="C15" s="444"/>
      <c r="D15" s="444"/>
      <c r="E15" s="444"/>
      <c r="F15" s="444"/>
      <c r="G15" s="444"/>
      <c r="H15" s="444"/>
    </row>
    <row r="16" spans="1:8" x14ac:dyDescent="0.3">
      <c r="A16" s="36" t="s">
        <v>1119</v>
      </c>
      <c r="B16" s="435" t="s">
        <v>794</v>
      </c>
      <c r="C16" s="445"/>
      <c r="D16" s="445"/>
      <c r="E16" s="445"/>
      <c r="F16" s="447" t="s">
        <v>1139</v>
      </c>
      <c r="G16" s="448"/>
      <c r="H16" s="448"/>
    </row>
    <row r="17" spans="1:8" x14ac:dyDescent="0.3">
      <c r="A17" s="157" t="s">
        <v>1138</v>
      </c>
      <c r="B17" s="446"/>
      <c r="C17" s="446"/>
      <c r="D17" s="446"/>
      <c r="E17" s="446"/>
      <c r="F17" s="449"/>
      <c r="G17" s="449"/>
      <c r="H17" s="449"/>
    </row>
    <row r="18" spans="1:8" ht="13.2" x14ac:dyDescent="0.3">
      <c r="A18" s="441" t="s">
        <v>1116</v>
      </c>
      <c r="B18" s="442"/>
      <c r="C18" s="442"/>
      <c r="D18" s="442"/>
      <c r="E18" s="442"/>
      <c r="F18" s="220" t="s">
        <v>1137</v>
      </c>
      <c r="G18" s="439">
        <v>18164928.120000001</v>
      </c>
      <c r="H18" s="440"/>
    </row>
    <row r="19" spans="1:8" ht="13.2" x14ac:dyDescent="0.3">
      <c r="A19" s="65" t="s">
        <v>163</v>
      </c>
      <c r="B19" s="419" t="s">
        <v>906</v>
      </c>
      <c r="C19" s="419"/>
      <c r="D19" s="419"/>
      <c r="E19" s="420"/>
      <c r="F19" s="228"/>
      <c r="G19" s="421">
        <v>2027220.45</v>
      </c>
      <c r="H19" s="422"/>
    </row>
    <row r="20" spans="1:8" ht="13.2" x14ac:dyDescent="0.3">
      <c r="A20" s="65" t="s">
        <v>162</v>
      </c>
      <c r="B20" s="419" t="s">
        <v>904</v>
      </c>
      <c r="C20" s="419"/>
      <c r="D20" s="419"/>
      <c r="E20" s="420"/>
      <c r="F20" s="228"/>
      <c r="G20" s="421">
        <v>6941697.9199999999</v>
      </c>
      <c r="H20" s="422"/>
    </row>
    <row r="21" spans="1:8" ht="13.2" x14ac:dyDescent="0.3">
      <c r="A21" s="65" t="s">
        <v>161</v>
      </c>
      <c r="B21" s="419" t="s">
        <v>902</v>
      </c>
      <c r="C21" s="419"/>
      <c r="D21" s="419"/>
      <c r="E21" s="420"/>
      <c r="F21" s="228"/>
      <c r="G21" s="421">
        <v>7555207.7199999997</v>
      </c>
      <c r="H21" s="422"/>
    </row>
    <row r="22" spans="1:8" ht="13.2" x14ac:dyDescent="0.3">
      <c r="A22" s="45" t="s">
        <v>160</v>
      </c>
      <c r="B22" s="423" t="s">
        <v>900</v>
      </c>
      <c r="C22" s="423"/>
      <c r="D22" s="423"/>
      <c r="E22" s="424"/>
      <c r="F22" s="227"/>
      <c r="G22" s="425">
        <v>1640802.03</v>
      </c>
      <c r="H22" s="426"/>
    </row>
    <row r="23" spans="1:8" ht="13.2" x14ac:dyDescent="0.3">
      <c r="A23" s="441" t="s">
        <v>1114</v>
      </c>
      <c r="B23" s="442"/>
      <c r="C23" s="442"/>
      <c r="D23" s="442"/>
      <c r="E23" s="442"/>
      <c r="F23" s="220" t="s">
        <v>1136</v>
      </c>
      <c r="G23" s="439">
        <v>17991466.620000001</v>
      </c>
      <c r="H23" s="440"/>
    </row>
    <row r="24" spans="1:8" ht="13.2" x14ac:dyDescent="0.3">
      <c r="A24" s="65" t="s">
        <v>155</v>
      </c>
      <c r="B24" s="419" t="s">
        <v>753</v>
      </c>
      <c r="C24" s="419"/>
      <c r="D24" s="419"/>
      <c r="E24" s="420"/>
      <c r="F24" s="228"/>
      <c r="G24" s="421">
        <v>7889974.9900000002</v>
      </c>
      <c r="H24" s="422"/>
    </row>
    <row r="25" spans="1:8" ht="13.2" x14ac:dyDescent="0.3">
      <c r="A25" s="65" t="s">
        <v>154</v>
      </c>
      <c r="B25" s="419" t="s">
        <v>752</v>
      </c>
      <c r="C25" s="419"/>
      <c r="D25" s="419"/>
      <c r="E25" s="420"/>
      <c r="F25" s="228"/>
      <c r="G25" s="421">
        <v>142562.4</v>
      </c>
      <c r="H25" s="422"/>
    </row>
    <row r="26" spans="1:8" ht="13.2" x14ac:dyDescent="0.3">
      <c r="A26" s="65" t="s">
        <v>153</v>
      </c>
      <c r="B26" s="419" t="s">
        <v>749</v>
      </c>
      <c r="C26" s="419"/>
      <c r="D26" s="419"/>
      <c r="E26" s="420"/>
      <c r="F26" s="228"/>
      <c r="G26" s="421">
        <v>5471193.9900000002</v>
      </c>
      <c r="H26" s="422"/>
    </row>
    <row r="27" spans="1:8" ht="13.2" x14ac:dyDescent="0.3">
      <c r="A27" s="65" t="s">
        <v>748</v>
      </c>
      <c r="B27" s="419" t="s">
        <v>747</v>
      </c>
      <c r="C27" s="419"/>
      <c r="D27" s="419"/>
      <c r="E27" s="420"/>
      <c r="F27" s="228"/>
      <c r="G27" s="421">
        <v>2414.21</v>
      </c>
      <c r="H27" s="422"/>
    </row>
    <row r="28" spans="1:8" ht="13.2" x14ac:dyDescent="0.3">
      <c r="A28" s="65" t="s">
        <v>152</v>
      </c>
      <c r="B28" s="419" t="s">
        <v>773</v>
      </c>
      <c r="C28" s="419"/>
      <c r="D28" s="419"/>
      <c r="E28" s="420"/>
      <c r="F28" s="228"/>
      <c r="G28" s="421">
        <v>52415</v>
      </c>
      <c r="H28" s="422"/>
    </row>
    <row r="29" spans="1:8" ht="13.2" x14ac:dyDescent="0.3">
      <c r="A29" s="45" t="s">
        <v>151</v>
      </c>
      <c r="B29" s="423" t="s">
        <v>772</v>
      </c>
      <c r="C29" s="423"/>
      <c r="D29" s="423"/>
      <c r="E29" s="424"/>
      <c r="F29" s="227"/>
      <c r="G29" s="425">
        <v>4432906.03</v>
      </c>
      <c r="H29" s="426"/>
    </row>
    <row r="30" spans="1:8" ht="49.95" customHeight="1" x14ac:dyDescent="0.3">
      <c r="A30" s="427" t="s">
        <v>1135</v>
      </c>
      <c r="B30" s="427"/>
      <c r="C30" s="427"/>
      <c r="D30" s="427"/>
      <c r="E30" s="427"/>
      <c r="F30" s="427"/>
    </row>
    <row r="31" spans="1:8" x14ac:dyDescent="0.3">
      <c r="A31" s="428" t="s">
        <v>1134</v>
      </c>
      <c r="B31" s="428"/>
      <c r="C31" s="428"/>
      <c r="D31" s="428"/>
      <c r="E31" s="428"/>
      <c r="F31" s="428"/>
    </row>
  </sheetData>
  <mergeCells count="42">
    <mergeCell ref="A8:B8"/>
    <mergeCell ref="A9:B9"/>
    <mergeCell ref="A10:B10"/>
    <mergeCell ref="A11:B11"/>
    <mergeCell ref="B26:E26"/>
    <mergeCell ref="A15:H15"/>
    <mergeCell ref="B16:E17"/>
    <mergeCell ref="F16:H17"/>
    <mergeCell ref="B21:E21"/>
    <mergeCell ref="G21:H21"/>
    <mergeCell ref="B20:E20"/>
    <mergeCell ref="G20:H20"/>
    <mergeCell ref="B19:E19"/>
    <mergeCell ref="G19:H19"/>
    <mergeCell ref="A18:E18"/>
    <mergeCell ref="G26:H26"/>
    <mergeCell ref="A30:F30"/>
    <mergeCell ref="A31:F31"/>
    <mergeCell ref="A1:F1"/>
    <mergeCell ref="A2:F2"/>
    <mergeCell ref="G1:H1"/>
    <mergeCell ref="G2:H2"/>
    <mergeCell ref="A7:B7"/>
    <mergeCell ref="G5:H5"/>
    <mergeCell ref="E5:F5"/>
    <mergeCell ref="G6:H6"/>
    <mergeCell ref="E6:F6"/>
    <mergeCell ref="G18:H18"/>
    <mergeCell ref="A23:E23"/>
    <mergeCell ref="G23:H23"/>
    <mergeCell ref="B22:E22"/>
    <mergeCell ref="G22:H22"/>
    <mergeCell ref="B25:E25"/>
    <mergeCell ref="G25:H25"/>
    <mergeCell ref="B24:E24"/>
    <mergeCell ref="G24:H24"/>
    <mergeCell ref="B29:E29"/>
    <mergeCell ref="G29:H29"/>
    <mergeCell ref="B28:E28"/>
    <mergeCell ref="G28:H28"/>
    <mergeCell ref="B27:E27"/>
    <mergeCell ref="G27:H27"/>
  </mergeCells>
  <printOptions horizontalCentered="1"/>
  <pageMargins left="0.78740157480314965" right="0.78740157480314965" top="0.59055118110236227" bottom="0.59055118110236227" header="0.51181102362204722" footer="0.51181102362204722"/>
  <pageSetup paperSize="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7"/>
  <sheetViews>
    <sheetView showGridLines="0" zoomScaleNormal="100" zoomScaleSheetLayoutView="55" workbookViewId="0">
      <selection activeCell="H9" sqref="H9"/>
    </sheetView>
  </sheetViews>
  <sheetFormatPr baseColWidth="10" defaultRowHeight="10.199999999999999" x14ac:dyDescent="0.3"/>
  <cols>
    <col min="1" max="1" width="7.77734375" style="15" customWidth="1"/>
    <col min="2" max="2" width="5.77734375" style="15" customWidth="1"/>
    <col min="3" max="3" width="20.77734375" style="15" customWidth="1"/>
    <col min="4" max="4" width="5.77734375" style="15" customWidth="1"/>
    <col min="5" max="8" width="20.77734375" style="15" customWidth="1"/>
    <col min="9" max="16384" width="11.5546875" style="15"/>
  </cols>
  <sheetData>
    <row r="1" spans="1:8" ht="13.2" x14ac:dyDescent="0.3">
      <c r="A1" s="450" t="s">
        <v>1133</v>
      </c>
      <c r="B1" s="451"/>
      <c r="C1" s="451"/>
      <c r="D1" s="451"/>
      <c r="E1" s="451"/>
      <c r="F1" s="451"/>
      <c r="G1" s="451"/>
      <c r="H1" s="21" t="s">
        <v>1122</v>
      </c>
    </row>
    <row r="2" spans="1:8" ht="13.2" x14ac:dyDescent="0.3">
      <c r="A2" s="450" t="s">
        <v>1132</v>
      </c>
      <c r="B2" s="451"/>
      <c r="C2" s="451"/>
      <c r="D2" s="451"/>
      <c r="E2" s="451"/>
      <c r="F2" s="451"/>
      <c r="G2" s="451"/>
      <c r="H2" s="21">
        <v>2</v>
      </c>
    </row>
    <row r="3" spans="1:8" x14ac:dyDescent="0.3">
      <c r="A3" s="32"/>
      <c r="B3" s="32"/>
      <c r="C3" s="32"/>
      <c r="D3" s="32"/>
      <c r="E3" s="32"/>
      <c r="F3" s="32"/>
      <c r="G3" s="32"/>
      <c r="H3" s="32"/>
    </row>
    <row r="4" spans="1:8" x14ac:dyDescent="0.3">
      <c r="A4" s="32"/>
      <c r="B4" s="32"/>
      <c r="C4" s="32"/>
      <c r="D4" s="32"/>
      <c r="E4" s="32"/>
      <c r="F4" s="32"/>
      <c r="G4" s="32"/>
      <c r="H4" s="32"/>
    </row>
    <row r="5" spans="1:8" ht="13.2" x14ac:dyDescent="0.3">
      <c r="A5" s="32"/>
      <c r="B5" s="452" t="s">
        <v>1131</v>
      </c>
      <c r="C5" s="451"/>
      <c r="D5" s="451"/>
      <c r="E5" s="451"/>
      <c r="F5" s="451"/>
      <c r="G5" s="452" t="s">
        <v>1130</v>
      </c>
      <c r="H5" s="451"/>
    </row>
    <row r="6" spans="1:8" ht="13.2" x14ac:dyDescent="0.3">
      <c r="A6" s="32"/>
      <c r="B6" s="453" t="s">
        <v>1129</v>
      </c>
      <c r="C6" s="454"/>
      <c r="D6" s="453" t="s">
        <v>1128</v>
      </c>
      <c r="E6" s="454"/>
      <c r="F6" s="19" t="s">
        <v>1127</v>
      </c>
      <c r="G6" s="19" t="s">
        <v>1126</v>
      </c>
      <c r="H6" s="19" t="s">
        <v>1125</v>
      </c>
    </row>
    <row r="7" spans="1:8" x14ac:dyDescent="0.3">
      <c r="B7" s="226" t="s">
        <v>1124</v>
      </c>
      <c r="C7" s="225">
        <v>36156394.740000002</v>
      </c>
      <c r="D7" s="226" t="s">
        <v>1123</v>
      </c>
      <c r="E7" s="225"/>
      <c r="F7" s="150">
        <f>E7-C7</f>
        <v>-36156394.740000002</v>
      </c>
      <c r="G7" s="150">
        <f>IF($G$8+$G$9&gt;-($H$8+$H$9),$G$8+$G$9+$H$8+$H$9,0)</f>
        <v>15571783.580000222</v>
      </c>
      <c r="H7" s="150">
        <f>IF($G$8+$G$9&lt;-($H$8+$H$9),$G$8+$G$9+$H$8+$H$9,0)</f>
        <v>0</v>
      </c>
    </row>
    <row r="8" spans="1:8" x14ac:dyDescent="0.3">
      <c r="B8" s="224" t="s">
        <v>1122</v>
      </c>
      <c r="C8" s="223">
        <v>18164928.120000001</v>
      </c>
      <c r="D8" s="224" t="s">
        <v>713</v>
      </c>
      <c r="E8" s="223">
        <v>0</v>
      </c>
      <c r="F8" s="62">
        <f>E8-C8</f>
        <v>-18164928.120000001</v>
      </c>
      <c r="G8" s="62">
        <f>IF(pageca714!$G$8+$F$8&gt;0,pageca714!$G$8+$F$8,0)</f>
        <v>0</v>
      </c>
      <c r="H8" s="62">
        <f>IF(pageca714!$G$8+$F$8&lt;0,pageca714!$G$8+$F$8,0)</f>
        <v>-346531687.7299999</v>
      </c>
    </row>
    <row r="9" spans="1:8" x14ac:dyDescent="0.3">
      <c r="B9" s="222" t="s">
        <v>994</v>
      </c>
      <c r="C9" s="221">
        <v>17991466.620000001</v>
      </c>
      <c r="D9" s="222" t="s">
        <v>116</v>
      </c>
      <c r="E9" s="221"/>
      <c r="F9" s="37">
        <f>E9-C9</f>
        <v>-17991466.620000001</v>
      </c>
      <c r="G9" s="37">
        <f>IF(pageca714!$G$10+$F$9&gt;0,pageca714!$G$10+$F$9,0)</f>
        <v>362103471.31000012</v>
      </c>
      <c r="H9" s="37">
        <f>IF(pageca714!$G$10+$F$9&lt;0,pageca714!$G$10+$F$9,0)</f>
        <v>0</v>
      </c>
    </row>
    <row r="10" spans="1:8" ht="7.95" customHeight="1" x14ac:dyDescent="0.3">
      <c r="B10" s="17" t="s">
        <v>1121</v>
      </c>
    </row>
    <row r="12" spans="1:8" ht="13.2" x14ac:dyDescent="0.3">
      <c r="A12" s="443" t="s">
        <v>1120</v>
      </c>
      <c r="B12" s="444"/>
      <c r="C12" s="444"/>
      <c r="D12" s="444"/>
      <c r="E12" s="444"/>
      <c r="F12" s="444"/>
      <c r="G12" s="444"/>
      <c r="H12" s="444"/>
    </row>
    <row r="13" spans="1:8" x14ac:dyDescent="0.3">
      <c r="A13" s="36" t="s">
        <v>1119</v>
      </c>
      <c r="B13" s="435" t="s">
        <v>794</v>
      </c>
      <c r="C13" s="445"/>
      <c r="D13" s="445"/>
      <c r="E13" s="445"/>
      <c r="F13" s="445"/>
      <c r="G13" s="435" t="s">
        <v>1118</v>
      </c>
      <c r="H13" s="445"/>
    </row>
    <row r="14" spans="1:8" x14ac:dyDescent="0.3">
      <c r="A14" s="157" t="s">
        <v>1117</v>
      </c>
      <c r="B14" s="446"/>
      <c r="C14" s="446"/>
      <c r="D14" s="446"/>
      <c r="E14" s="446"/>
      <c r="F14" s="446"/>
      <c r="G14" s="446"/>
      <c r="H14" s="446"/>
    </row>
    <row r="15" spans="1:8" ht="13.2" x14ac:dyDescent="0.3">
      <c r="A15" s="441" t="s">
        <v>1116</v>
      </c>
      <c r="B15" s="442"/>
      <c r="C15" s="442"/>
      <c r="D15" s="442"/>
      <c r="E15" s="442"/>
      <c r="F15" s="442"/>
      <c r="G15" s="220" t="s">
        <v>1115</v>
      </c>
      <c r="H15" s="219">
        <v>0</v>
      </c>
    </row>
    <row r="16" spans="1:8" ht="13.2" x14ac:dyDescent="0.3">
      <c r="A16" s="441" t="s">
        <v>1114</v>
      </c>
      <c r="B16" s="442"/>
      <c r="C16" s="442"/>
      <c r="D16" s="442"/>
      <c r="E16" s="442"/>
      <c r="F16" s="442"/>
      <c r="G16" s="220" t="s">
        <v>1113</v>
      </c>
      <c r="H16" s="219"/>
    </row>
    <row r="17" spans="1:1" ht="7.95" customHeight="1" x14ac:dyDescent="0.3">
      <c r="A17" s="218" t="s">
        <v>1112</v>
      </c>
    </row>
  </sheetData>
  <mergeCells count="11">
    <mergeCell ref="A16:F16"/>
    <mergeCell ref="A15:F15"/>
    <mergeCell ref="A1:G1"/>
    <mergeCell ref="A2:G2"/>
    <mergeCell ref="B5:F5"/>
    <mergeCell ref="G5:H5"/>
    <mergeCell ref="B13:F14"/>
    <mergeCell ref="G13:H14"/>
    <mergeCell ref="A12:H12"/>
    <mergeCell ref="B6:C6"/>
    <mergeCell ref="D6:E6"/>
  </mergeCells>
  <printOptions horizontalCentered="1"/>
  <pageMargins left="0.78740157480314965" right="0.78740157480314965" top="0.59055118110236227" bottom="0.59055118110236227" header="0.51181102362204722" footer="0.51181102362204722"/>
  <pageSetup paperSize="9"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5"/>
  <sheetViews>
    <sheetView showGridLines="0" zoomScaleNormal="100" zoomScaleSheetLayoutView="55" workbookViewId="0">
      <selection activeCell="A20" sqref="A20:C20"/>
    </sheetView>
  </sheetViews>
  <sheetFormatPr baseColWidth="10" defaultRowHeight="11.4" x14ac:dyDescent="0.3"/>
  <cols>
    <col min="1" max="1" width="39.44140625" style="209" bestFit="1" customWidth="1"/>
    <col min="2" max="5" width="16.77734375" style="209" customWidth="1"/>
    <col min="6" max="16384" width="11.5546875" style="209"/>
  </cols>
  <sheetData>
    <row r="1" spans="1:5" ht="13.2" x14ac:dyDescent="0.3">
      <c r="A1" s="459" t="s">
        <v>1050</v>
      </c>
      <c r="B1" s="451"/>
      <c r="C1" s="451"/>
      <c r="D1" s="451"/>
      <c r="E1" s="217" t="s">
        <v>994</v>
      </c>
    </row>
    <row r="2" spans="1:5" ht="13.2" x14ac:dyDescent="0.3">
      <c r="A2" s="459" t="s">
        <v>1111</v>
      </c>
      <c r="B2" s="451"/>
      <c r="C2" s="451"/>
      <c r="D2" s="451"/>
      <c r="E2" s="217"/>
    </row>
    <row r="3" spans="1:5" ht="13.2" x14ac:dyDescent="0.3">
      <c r="A3" s="216"/>
      <c r="B3" s="215"/>
      <c r="C3" s="215"/>
      <c r="D3" s="215"/>
      <c r="E3" s="214"/>
    </row>
    <row r="5" spans="1:5" ht="13.2" x14ac:dyDescent="0.3">
      <c r="A5" s="460" t="s">
        <v>1106</v>
      </c>
      <c r="B5" s="444"/>
      <c r="C5" s="444"/>
      <c r="D5" s="444"/>
      <c r="E5" s="444"/>
    </row>
    <row r="7" spans="1:5" ht="13.2" x14ac:dyDescent="0.3">
      <c r="B7" s="455" t="s">
        <v>1110</v>
      </c>
      <c r="C7" s="456"/>
      <c r="D7" s="455" t="s">
        <v>1109</v>
      </c>
      <c r="E7" s="456"/>
    </row>
    <row r="8" spans="1:5" ht="13.2" x14ac:dyDescent="0.3">
      <c r="A8" s="212" t="s">
        <v>1108</v>
      </c>
      <c r="B8" s="457">
        <v>1315716926.79</v>
      </c>
      <c r="C8" s="458"/>
      <c r="D8" s="457">
        <v>1322382290.1800001</v>
      </c>
      <c r="E8" s="458"/>
    </row>
    <row r="9" spans="1:5" ht="13.2" x14ac:dyDescent="0.3">
      <c r="A9" s="212" t="s">
        <v>1107</v>
      </c>
      <c r="B9" s="457">
        <v>2050455322.72</v>
      </c>
      <c r="C9" s="458"/>
      <c r="D9" s="457">
        <v>2379794917.8400002</v>
      </c>
      <c r="E9" s="458"/>
    </row>
    <row r="10" spans="1:5" ht="13.2" x14ac:dyDescent="0.3">
      <c r="A10" s="212" t="s">
        <v>1106</v>
      </c>
      <c r="B10" s="457">
        <f>B9+B8</f>
        <v>3366172249.5100002</v>
      </c>
      <c r="C10" s="458"/>
      <c r="D10" s="457">
        <f>D9+D8</f>
        <v>3702177208.0200005</v>
      </c>
      <c r="E10" s="458"/>
    </row>
    <row r="12" spans="1:5" ht="13.2" x14ac:dyDescent="0.3">
      <c r="A12" s="460" t="s">
        <v>1105</v>
      </c>
      <c r="B12" s="444"/>
      <c r="C12" s="444"/>
      <c r="D12" s="444"/>
      <c r="E12" s="444"/>
    </row>
    <row r="14" spans="1:5" ht="13.2" x14ac:dyDescent="0.3">
      <c r="B14" s="455" t="s">
        <v>1104</v>
      </c>
      <c r="C14" s="456"/>
      <c r="D14" s="455" t="s">
        <v>1103</v>
      </c>
      <c r="E14" s="456"/>
    </row>
    <row r="15" spans="1:5" ht="12" x14ac:dyDescent="0.3">
      <c r="B15" s="213" t="s">
        <v>1102</v>
      </c>
      <c r="C15" s="213" t="s">
        <v>1100</v>
      </c>
      <c r="D15" s="213" t="s">
        <v>1101</v>
      </c>
      <c r="E15" s="213" t="s">
        <v>1100</v>
      </c>
    </row>
    <row r="16" spans="1:5" ht="12" x14ac:dyDescent="0.3">
      <c r="A16" s="212" t="s">
        <v>879</v>
      </c>
      <c r="B16" s="211">
        <v>912361692.05999994</v>
      </c>
      <c r="C16" s="211">
        <v>403355234.73000002</v>
      </c>
      <c r="D16" s="211">
        <v>896071640.62</v>
      </c>
      <c r="E16" s="211">
        <v>426310649.56</v>
      </c>
    </row>
    <row r="17" spans="1:6" ht="12" x14ac:dyDescent="0.3">
      <c r="A17" s="212" t="s">
        <v>1099</v>
      </c>
      <c r="B17" s="211">
        <v>1664456188.8900001</v>
      </c>
      <c r="C17" s="211">
        <v>385999133.82999998</v>
      </c>
      <c r="D17" s="211">
        <v>2016751198.8399999</v>
      </c>
      <c r="E17" s="211">
        <v>363043719</v>
      </c>
    </row>
    <row r="18" spans="1:6" ht="12" x14ac:dyDescent="0.3">
      <c r="A18" s="212" t="s">
        <v>1098</v>
      </c>
      <c r="B18" s="211">
        <f>B17+B16</f>
        <v>2576817880.9499998</v>
      </c>
      <c r="C18" s="211">
        <f>C17+C16</f>
        <v>789354368.55999994</v>
      </c>
      <c r="D18" s="211">
        <f>D17+D16</f>
        <v>2912822839.46</v>
      </c>
      <c r="E18" s="211">
        <f>E17+E16</f>
        <v>789354368.55999994</v>
      </c>
    </row>
    <row r="21" spans="1:6" ht="13.2" x14ac:dyDescent="0.3">
      <c r="A21" s="460" t="s">
        <v>1097</v>
      </c>
      <c r="B21" s="444"/>
      <c r="C21" s="444"/>
      <c r="D21" s="444"/>
      <c r="E21" s="444"/>
    </row>
    <row r="22" spans="1:6" ht="13.2" x14ac:dyDescent="0.3">
      <c r="B22" s="464" t="s">
        <v>1096</v>
      </c>
      <c r="C22" s="465"/>
      <c r="D22" s="464" t="s">
        <v>1095</v>
      </c>
      <c r="E22" s="465"/>
    </row>
    <row r="23" spans="1:6" ht="13.2" x14ac:dyDescent="0.3">
      <c r="A23" s="210" t="s">
        <v>1094</v>
      </c>
      <c r="B23" s="461">
        <v>335032123</v>
      </c>
      <c r="C23" s="462"/>
      <c r="D23" s="463">
        <v>50755342.810000002</v>
      </c>
      <c r="E23" s="462"/>
    </row>
    <row r="25" spans="1:6" ht="10.050000000000001" customHeight="1" x14ac:dyDescent="0.3">
      <c r="A25" s="17" t="s">
        <v>1093</v>
      </c>
      <c r="B25" s="17"/>
      <c r="C25" s="17"/>
      <c r="D25" s="17"/>
      <c r="E25" s="17"/>
      <c r="F25" s="17"/>
    </row>
  </sheetData>
  <mergeCells count="19">
    <mergeCell ref="B23:C23"/>
    <mergeCell ref="D23:E23"/>
    <mergeCell ref="B10:C10"/>
    <mergeCell ref="B9:C9"/>
    <mergeCell ref="D9:E9"/>
    <mergeCell ref="D10:E10"/>
    <mergeCell ref="A21:E21"/>
    <mergeCell ref="B22:C22"/>
    <mergeCell ref="D22:E22"/>
    <mergeCell ref="B14:C14"/>
    <mergeCell ref="D7:E7"/>
    <mergeCell ref="D14:E14"/>
    <mergeCell ref="B8:C8"/>
    <mergeCell ref="D8:E8"/>
    <mergeCell ref="A1:D1"/>
    <mergeCell ref="A2:D2"/>
    <mergeCell ref="A5:E5"/>
    <mergeCell ref="A12:E12"/>
    <mergeCell ref="B7:C7"/>
  </mergeCells>
  <printOptions horizontalCentered="1"/>
  <pageMargins left="0.78740157480314965" right="0.78740157480314965" top="0.59055118110236227" bottom="0.59055118110236227" header="0.51181102362204722" footer="0.51181102362204722"/>
  <pageSetup paperSize="9"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45"/>
  <sheetViews>
    <sheetView showGridLines="0" topLeftCell="A4" zoomScaleNormal="100" zoomScaleSheetLayoutView="55" workbookViewId="0">
      <selection activeCell="A20" sqref="A20:D20"/>
    </sheetView>
  </sheetViews>
  <sheetFormatPr baseColWidth="10" defaultRowHeight="10.199999999999999" x14ac:dyDescent="0.3"/>
  <cols>
    <col min="1" max="1" width="35.77734375" style="15" customWidth="1"/>
    <col min="2" max="2" width="11.88671875" style="15" bestFit="1" customWidth="1"/>
    <col min="3" max="4" width="17.77734375" style="15" customWidth="1"/>
    <col min="5" max="5" width="11.88671875" style="15" bestFit="1" customWidth="1"/>
    <col min="6" max="16384" width="11.5546875" style="15"/>
  </cols>
  <sheetData>
    <row r="1" spans="1:5" ht="16.05" customHeight="1" x14ac:dyDescent="0.3">
      <c r="A1" s="452" t="s">
        <v>1050</v>
      </c>
      <c r="B1" s="451"/>
      <c r="C1" s="451"/>
      <c r="D1" s="451"/>
      <c r="E1" s="21" t="s">
        <v>994</v>
      </c>
    </row>
    <row r="2" spans="1:5" ht="16.05" customHeight="1" x14ac:dyDescent="0.3">
      <c r="A2" s="452" t="s">
        <v>1049</v>
      </c>
      <c r="B2" s="451"/>
      <c r="C2" s="451"/>
      <c r="D2" s="451"/>
      <c r="E2" s="21" t="s">
        <v>1092</v>
      </c>
    </row>
    <row r="3" spans="1:5" ht="13.2" x14ac:dyDescent="0.3">
      <c r="A3" s="466"/>
      <c r="B3" s="467"/>
      <c r="C3" s="467"/>
      <c r="D3" s="467"/>
      <c r="E3" s="467"/>
    </row>
    <row r="4" spans="1:5" ht="13.2" x14ac:dyDescent="0.3">
      <c r="A4" s="466" t="s">
        <v>1091</v>
      </c>
      <c r="B4" s="467"/>
      <c r="C4" s="467"/>
      <c r="D4" s="467"/>
    </row>
    <row r="5" spans="1:5" ht="13.2" x14ac:dyDescent="0.3">
      <c r="A5" s="466" t="s">
        <v>1046</v>
      </c>
      <c r="B5" s="467"/>
      <c r="C5" s="467"/>
      <c r="D5" s="467"/>
    </row>
    <row r="6" spans="1:5" ht="13.2" x14ac:dyDescent="0.3">
      <c r="A6" s="452" t="s">
        <v>1006</v>
      </c>
      <c r="B6" s="451"/>
      <c r="C6" s="452" t="s">
        <v>992</v>
      </c>
      <c r="D6" s="451"/>
      <c r="E6" s="451"/>
    </row>
    <row r="7" spans="1:5" ht="13.2" x14ac:dyDescent="0.3">
      <c r="A7" s="432" t="s">
        <v>1090</v>
      </c>
      <c r="B7" s="430"/>
      <c r="C7" s="430"/>
      <c r="D7" s="430"/>
      <c r="E7" s="431"/>
    </row>
    <row r="8" spans="1:5" ht="13.2" x14ac:dyDescent="0.3">
      <c r="A8" s="23"/>
      <c r="B8" s="23"/>
      <c r="C8" s="468"/>
      <c r="D8" s="469"/>
      <c r="E8" s="23"/>
    </row>
    <row r="9" spans="1:5" ht="13.2" x14ac:dyDescent="0.3">
      <c r="A9" s="23" t="s">
        <v>1089</v>
      </c>
      <c r="B9" s="118">
        <v>0</v>
      </c>
      <c r="C9" s="468" t="s">
        <v>1088</v>
      </c>
      <c r="D9" s="469"/>
      <c r="E9" s="118">
        <v>29402205.210000001</v>
      </c>
    </row>
    <row r="10" spans="1:5" ht="13.2" x14ac:dyDescent="0.3">
      <c r="A10" s="23" t="s">
        <v>1087</v>
      </c>
      <c r="B10" s="118">
        <v>80495.78</v>
      </c>
      <c r="C10" s="468" t="s">
        <v>1086</v>
      </c>
      <c r="D10" s="469"/>
      <c r="E10" s="118">
        <v>0</v>
      </c>
    </row>
    <row r="11" spans="1:5" ht="13.2" x14ac:dyDescent="0.3">
      <c r="A11" s="23" t="s">
        <v>1085</v>
      </c>
      <c r="B11" s="118">
        <v>304563375.33999997</v>
      </c>
      <c r="C11" s="468" t="s">
        <v>1084</v>
      </c>
      <c r="D11" s="469"/>
      <c r="E11" s="118">
        <v>7166988.2199999997</v>
      </c>
    </row>
    <row r="12" spans="1:5" ht="13.2" x14ac:dyDescent="0.3">
      <c r="A12" s="23" t="s">
        <v>1083</v>
      </c>
      <c r="B12" s="118">
        <v>0</v>
      </c>
      <c r="C12" s="468" t="s">
        <v>1082</v>
      </c>
      <c r="D12" s="469"/>
      <c r="E12" s="118">
        <v>0</v>
      </c>
    </row>
    <row r="13" spans="1:5" ht="13.2" x14ac:dyDescent="0.3">
      <c r="A13" s="23"/>
      <c r="B13" s="118">
        <v>0</v>
      </c>
      <c r="C13" s="468" t="s">
        <v>1081</v>
      </c>
      <c r="D13" s="469"/>
      <c r="E13" s="118">
        <v>0</v>
      </c>
    </row>
    <row r="14" spans="1:5" ht="13.2" x14ac:dyDescent="0.3">
      <c r="A14" s="23" t="s">
        <v>1080</v>
      </c>
      <c r="B14" s="118">
        <v>280055092.87</v>
      </c>
      <c r="C14" s="468" t="s">
        <v>1079</v>
      </c>
      <c r="D14" s="469"/>
      <c r="E14" s="118">
        <v>0</v>
      </c>
    </row>
    <row r="15" spans="1:5" ht="13.2" x14ac:dyDescent="0.3">
      <c r="A15" s="23"/>
      <c r="B15" s="118">
        <v>0</v>
      </c>
      <c r="C15" s="468" t="s">
        <v>1078</v>
      </c>
      <c r="D15" s="469"/>
      <c r="E15" s="118">
        <v>32197386.719999999</v>
      </c>
    </row>
    <row r="16" spans="1:5" ht="13.2" x14ac:dyDescent="0.3">
      <c r="A16" s="23" t="s">
        <v>1077</v>
      </c>
      <c r="B16" s="118">
        <v>327662728.06999999</v>
      </c>
      <c r="C16" s="468" t="s">
        <v>1076</v>
      </c>
      <c r="D16" s="469"/>
      <c r="E16" s="118">
        <v>61552771.149999999</v>
      </c>
    </row>
    <row r="17" spans="1:5" ht="13.2" x14ac:dyDescent="0.3">
      <c r="A17" s="23"/>
      <c r="B17" s="118">
        <v>0</v>
      </c>
      <c r="C17" s="468"/>
      <c r="D17" s="469"/>
      <c r="E17" s="118">
        <v>0</v>
      </c>
    </row>
    <row r="18" spans="1:5" ht="13.2" x14ac:dyDescent="0.3">
      <c r="A18" s="23"/>
      <c r="B18" s="118">
        <v>0</v>
      </c>
      <c r="C18" s="468" t="s">
        <v>1075</v>
      </c>
      <c r="D18" s="469"/>
      <c r="E18" s="118">
        <v>416881107.29000002</v>
      </c>
    </row>
    <row r="19" spans="1:5" ht="13.2" x14ac:dyDescent="0.3">
      <c r="A19" s="23"/>
      <c r="B19" s="118">
        <v>0</v>
      </c>
      <c r="C19" s="468"/>
      <c r="D19" s="469"/>
      <c r="E19" s="118">
        <v>0</v>
      </c>
    </row>
    <row r="20" spans="1:5" ht="13.2" x14ac:dyDescent="0.3">
      <c r="A20" s="23" t="s">
        <v>1074</v>
      </c>
      <c r="B20" s="118">
        <v>0</v>
      </c>
      <c r="C20" s="468" t="s">
        <v>1073</v>
      </c>
      <c r="D20" s="469"/>
      <c r="E20" s="118">
        <v>1437500</v>
      </c>
    </row>
    <row r="21" spans="1:5" ht="13.2" x14ac:dyDescent="0.3">
      <c r="A21" s="23"/>
      <c r="B21" s="118">
        <v>0</v>
      </c>
      <c r="C21" s="468" t="s">
        <v>1072</v>
      </c>
      <c r="D21" s="469"/>
      <c r="E21" s="118">
        <v>0</v>
      </c>
    </row>
    <row r="22" spans="1:5" ht="13.2" x14ac:dyDescent="0.3">
      <c r="A22" s="71" t="s">
        <v>1071</v>
      </c>
      <c r="B22" s="198">
        <f>SUM(B9:B21)</f>
        <v>912361692.05999994</v>
      </c>
      <c r="C22" s="478" t="s">
        <v>1070</v>
      </c>
      <c r="D22" s="479"/>
      <c r="E22" s="198">
        <f>SUM(E9:E21)</f>
        <v>548637958.59000003</v>
      </c>
    </row>
    <row r="23" spans="1:5" ht="13.2" x14ac:dyDescent="0.3">
      <c r="A23" s="474" t="s">
        <v>1069</v>
      </c>
      <c r="B23" s="475"/>
      <c r="C23" s="476">
        <f>B22-E22</f>
        <v>363723733.46999991</v>
      </c>
      <c r="D23" s="475"/>
      <c r="E23" s="477"/>
    </row>
    <row r="24" spans="1:5" ht="13.2" x14ac:dyDescent="0.3">
      <c r="A24" s="472" t="s">
        <v>1068</v>
      </c>
      <c r="B24" s="473"/>
      <c r="C24" s="473"/>
      <c r="D24" s="473"/>
      <c r="E24" s="26">
        <v>0</v>
      </c>
    </row>
    <row r="25" spans="1:5" ht="13.2" x14ac:dyDescent="0.3">
      <c r="A25" s="482"/>
      <c r="B25" s="482"/>
      <c r="C25" s="482"/>
      <c r="D25" s="482"/>
      <c r="E25" s="482"/>
    </row>
    <row r="26" spans="1:5" ht="13.2" x14ac:dyDescent="0.3">
      <c r="A26" s="480" t="s">
        <v>1067</v>
      </c>
      <c r="B26" s="481"/>
      <c r="C26" s="481"/>
      <c r="D26" s="481"/>
      <c r="E26" s="481"/>
    </row>
    <row r="27" spans="1:5" x14ac:dyDescent="0.3">
      <c r="A27" s="205"/>
      <c r="B27" s="208">
        <v>0</v>
      </c>
      <c r="C27" s="207" t="s">
        <v>1066</v>
      </c>
      <c r="D27" s="207"/>
      <c r="E27" s="206">
        <v>0</v>
      </c>
    </row>
    <row r="28" spans="1:5" x14ac:dyDescent="0.3">
      <c r="A28" s="195" t="s">
        <v>1065</v>
      </c>
      <c r="B28" s="51">
        <v>363043719</v>
      </c>
      <c r="C28" s="195" t="s">
        <v>1065</v>
      </c>
      <c r="D28" s="195"/>
      <c r="E28" s="51">
        <v>385999133.82999998</v>
      </c>
    </row>
    <row r="29" spans="1:5" x14ac:dyDescent="0.3">
      <c r="A29" s="25" t="s">
        <v>1064</v>
      </c>
      <c r="B29" s="114">
        <v>40311515.729999997</v>
      </c>
      <c r="C29" s="25" t="s">
        <v>1064</v>
      </c>
      <c r="D29" s="25"/>
      <c r="E29" s="114">
        <v>40311515.729999997</v>
      </c>
    </row>
    <row r="30" spans="1:5" ht="13.2" x14ac:dyDescent="0.3">
      <c r="A30" s="205" t="s">
        <v>1063</v>
      </c>
      <c r="B30" s="204">
        <f>SUM(B28:B29)</f>
        <v>403355234.73000002</v>
      </c>
      <c r="C30" s="470" t="s">
        <v>1062</v>
      </c>
      <c r="D30" s="471"/>
      <c r="E30" s="204">
        <f>SUM(E27:E29)</f>
        <v>426310649.56</v>
      </c>
    </row>
    <row r="31" spans="1:5" ht="13.2" x14ac:dyDescent="0.3">
      <c r="A31" s="487" t="s">
        <v>1061</v>
      </c>
      <c r="B31" s="488"/>
      <c r="C31" s="489">
        <f>E30-B30</f>
        <v>22955414.829999983</v>
      </c>
      <c r="D31" s="488"/>
      <c r="E31" s="490"/>
    </row>
    <row r="32" spans="1:5" ht="13.2" x14ac:dyDescent="0.3">
      <c r="A32" s="485" t="s">
        <v>1060</v>
      </c>
      <c r="B32" s="486"/>
      <c r="C32" s="486"/>
      <c r="D32" s="486"/>
      <c r="E32" s="30">
        <v>0</v>
      </c>
    </row>
    <row r="33" spans="1:5" x14ac:dyDescent="0.3">
      <c r="A33" s="29"/>
      <c r="B33" s="203">
        <v>0</v>
      </c>
      <c r="C33" s="29"/>
      <c r="D33" s="29"/>
      <c r="E33" s="203">
        <v>0</v>
      </c>
    </row>
    <row r="34" spans="1:5" ht="13.2" x14ac:dyDescent="0.3">
      <c r="A34" s="28" t="s">
        <v>1012</v>
      </c>
      <c r="B34" s="33">
        <f>B30+B22</f>
        <v>1315716926.79</v>
      </c>
      <c r="C34" s="483" t="s">
        <v>1011</v>
      </c>
      <c r="D34" s="484"/>
      <c r="E34" s="33">
        <f>E30+E22</f>
        <v>974948608.1500001</v>
      </c>
    </row>
    <row r="35" spans="1:5" x14ac:dyDescent="0.3">
      <c r="B35" s="194">
        <v>0</v>
      </c>
      <c r="E35" s="194">
        <v>0</v>
      </c>
    </row>
    <row r="36" spans="1:5" ht="13.2" x14ac:dyDescent="0.3">
      <c r="A36" s="452" t="s">
        <v>1059</v>
      </c>
      <c r="B36" s="451"/>
      <c r="C36" s="451"/>
      <c r="D36" s="451"/>
      <c r="E36" s="451"/>
    </row>
    <row r="37" spans="1:5" ht="13.2" x14ac:dyDescent="0.3">
      <c r="A37" s="28" t="s">
        <v>1058</v>
      </c>
      <c r="B37" s="33">
        <v>335032123</v>
      </c>
      <c r="C37" s="483" t="s">
        <v>1057</v>
      </c>
      <c r="D37" s="484"/>
      <c r="E37" s="33">
        <v>0</v>
      </c>
    </row>
    <row r="38" spans="1:5" x14ac:dyDescent="0.3">
      <c r="B38" s="194">
        <v>0</v>
      </c>
      <c r="E38" s="194">
        <v>0</v>
      </c>
    </row>
    <row r="39" spans="1:5" ht="13.2" x14ac:dyDescent="0.3">
      <c r="A39" s="452" t="s">
        <v>1056</v>
      </c>
      <c r="B39" s="451"/>
      <c r="C39" s="451"/>
      <c r="D39" s="451"/>
      <c r="E39" s="451"/>
    </row>
    <row r="40" spans="1:5" ht="13.2" x14ac:dyDescent="0.3">
      <c r="A40" s="452" t="s">
        <v>1055</v>
      </c>
      <c r="B40" s="451"/>
      <c r="C40" s="451"/>
      <c r="D40" s="451"/>
      <c r="E40" s="33">
        <v>347433682.02999997</v>
      </c>
    </row>
    <row r="41" spans="1:5" x14ac:dyDescent="0.3">
      <c r="B41" s="194">
        <v>0</v>
      </c>
      <c r="E41" s="194">
        <v>0</v>
      </c>
    </row>
    <row r="42" spans="1:5" ht="13.2" x14ac:dyDescent="0.3">
      <c r="A42" s="28" t="s">
        <v>1054</v>
      </c>
      <c r="B42" s="33">
        <f>B37+B34</f>
        <v>1650749049.79</v>
      </c>
      <c r="C42" s="483" t="s">
        <v>1053</v>
      </c>
      <c r="D42" s="484"/>
      <c r="E42" s="33">
        <f>E37+E34+E40</f>
        <v>1322382290.1800001</v>
      </c>
    </row>
    <row r="44" spans="1:5" ht="10.050000000000001" customHeight="1" x14ac:dyDescent="0.3">
      <c r="A44" s="17" t="s">
        <v>1052</v>
      </c>
      <c r="B44" s="17"/>
      <c r="C44" s="17"/>
      <c r="D44" s="17"/>
      <c r="E44" s="17"/>
    </row>
    <row r="45" spans="1:5" ht="10.050000000000001" customHeight="1" x14ac:dyDescent="0.3">
      <c r="A45" s="17" t="s">
        <v>1051</v>
      </c>
      <c r="B45" s="17"/>
      <c r="C45" s="17"/>
      <c r="D45" s="17"/>
      <c r="E45" s="17"/>
    </row>
  </sheetData>
  <mergeCells count="38">
    <mergeCell ref="C42:D42"/>
    <mergeCell ref="C8:D8"/>
    <mergeCell ref="C9:D9"/>
    <mergeCell ref="A32:D32"/>
    <mergeCell ref="A31:B31"/>
    <mergeCell ref="C31:E31"/>
    <mergeCell ref="C10:D10"/>
    <mergeCell ref="A36:E36"/>
    <mergeCell ref="C37:D37"/>
    <mergeCell ref="A39:E39"/>
    <mergeCell ref="A40:D40"/>
    <mergeCell ref="C34:D34"/>
    <mergeCell ref="C14:D14"/>
    <mergeCell ref="C13:D13"/>
    <mergeCell ref="C12:D12"/>
    <mergeCell ref="C11:D11"/>
    <mergeCell ref="C30:D30"/>
    <mergeCell ref="A24:D24"/>
    <mergeCell ref="A23:B23"/>
    <mergeCell ref="C23:E23"/>
    <mergeCell ref="C22:D22"/>
    <mergeCell ref="A26:E26"/>
    <mergeCell ref="A25:E25"/>
    <mergeCell ref="C18:D18"/>
    <mergeCell ref="C17:D17"/>
    <mergeCell ref="C16:D16"/>
    <mergeCell ref="C15:D15"/>
    <mergeCell ref="C21:D21"/>
    <mergeCell ref="C20:D20"/>
    <mergeCell ref="C19:D19"/>
    <mergeCell ref="A7:E7"/>
    <mergeCell ref="A6:B6"/>
    <mergeCell ref="C6:E6"/>
    <mergeCell ref="A1:D1"/>
    <mergeCell ref="A2:D2"/>
    <mergeCell ref="A3:E3"/>
    <mergeCell ref="A4:D4"/>
    <mergeCell ref="A5:D5"/>
  </mergeCells>
  <printOptions horizontalCentered="1"/>
  <pageMargins left="0.78740157480314965" right="0.78740157480314965" top="0.59055118110236227" bottom="0.59055118110236227" header="0.51181102362204722" footer="0.51181102362204722"/>
  <pageSetup paperSize="9" scale="84"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9"/>
  <sheetViews>
    <sheetView showGridLines="0" topLeftCell="A7" zoomScaleNormal="100" zoomScaleSheetLayoutView="55" workbookViewId="0">
      <selection activeCell="A20" sqref="A20:D20"/>
    </sheetView>
  </sheetViews>
  <sheetFormatPr baseColWidth="10" defaultRowHeight="10.199999999999999" x14ac:dyDescent="0.3"/>
  <cols>
    <col min="1" max="1" width="35.77734375" style="15" customWidth="1"/>
    <col min="2" max="2" width="11.88671875" style="15" bestFit="1" customWidth="1"/>
    <col min="3" max="4" width="17.77734375" style="15" customWidth="1"/>
    <col min="5" max="5" width="11.88671875" style="15" bestFit="1" customWidth="1"/>
    <col min="6" max="16384" width="11.5546875" style="15"/>
  </cols>
  <sheetData>
    <row r="1" spans="1:5" ht="16.05" customHeight="1" x14ac:dyDescent="0.3">
      <c r="A1" s="452" t="s">
        <v>1050</v>
      </c>
      <c r="B1" s="451"/>
      <c r="C1" s="451"/>
      <c r="D1" s="451"/>
      <c r="E1" s="21" t="s">
        <v>994</v>
      </c>
    </row>
    <row r="2" spans="1:5" ht="16.05" customHeight="1" x14ac:dyDescent="0.3">
      <c r="A2" s="452" t="s">
        <v>1049</v>
      </c>
      <c r="B2" s="451"/>
      <c r="C2" s="451"/>
      <c r="D2" s="451"/>
      <c r="E2" s="21" t="s">
        <v>1048</v>
      </c>
    </row>
    <row r="3" spans="1:5" ht="13.2" x14ac:dyDescent="0.3">
      <c r="A3" s="466"/>
      <c r="B3" s="467"/>
      <c r="C3" s="467"/>
      <c r="D3" s="467"/>
      <c r="E3" s="467"/>
    </row>
    <row r="4" spans="1:5" ht="13.2" x14ac:dyDescent="0.3">
      <c r="A4" s="466" t="s">
        <v>1047</v>
      </c>
      <c r="B4" s="467"/>
      <c r="C4" s="467"/>
      <c r="D4" s="467"/>
    </row>
    <row r="5" spans="1:5" ht="13.2" x14ac:dyDescent="0.3">
      <c r="A5" s="466" t="s">
        <v>1046</v>
      </c>
      <c r="B5" s="467"/>
      <c r="C5" s="467"/>
      <c r="D5" s="467"/>
    </row>
    <row r="6" spans="1:5" ht="13.2" x14ac:dyDescent="0.3">
      <c r="A6" s="452" t="s">
        <v>1006</v>
      </c>
      <c r="B6" s="451"/>
      <c r="C6" s="452" t="s">
        <v>992</v>
      </c>
      <c r="D6" s="451"/>
      <c r="E6" s="451"/>
    </row>
    <row r="7" spans="1:5" ht="13.2" x14ac:dyDescent="0.3">
      <c r="A7" s="432" t="s">
        <v>1045</v>
      </c>
      <c r="B7" s="430"/>
      <c r="C7" s="430"/>
      <c r="D7" s="430"/>
      <c r="E7" s="431"/>
    </row>
    <row r="8" spans="1:5" ht="13.2" x14ac:dyDescent="0.3">
      <c r="A8" s="69" t="s">
        <v>1044</v>
      </c>
      <c r="B8" s="23"/>
      <c r="C8" s="437" t="s">
        <v>1044</v>
      </c>
      <c r="D8" s="497"/>
      <c r="E8" s="23"/>
    </row>
    <row r="9" spans="1:5" ht="13.2" x14ac:dyDescent="0.3">
      <c r="A9" s="23" t="s">
        <v>1043</v>
      </c>
      <c r="B9" s="118">
        <v>233977546.78</v>
      </c>
      <c r="C9" s="468" t="s">
        <v>1042</v>
      </c>
      <c r="D9" s="469"/>
      <c r="E9" s="118">
        <v>19640692.93</v>
      </c>
    </row>
    <row r="10" spans="1:5" ht="13.2" x14ac:dyDescent="0.3">
      <c r="A10" s="23" t="s">
        <v>1041</v>
      </c>
      <c r="B10" s="118">
        <v>264290149.12</v>
      </c>
      <c r="C10" s="468" t="s">
        <v>1040</v>
      </c>
      <c r="D10" s="469"/>
      <c r="E10" s="118">
        <v>0</v>
      </c>
    </row>
    <row r="11" spans="1:5" ht="13.2" x14ac:dyDescent="0.3">
      <c r="A11" s="23" t="s">
        <v>1039</v>
      </c>
      <c r="B11" s="118">
        <v>167857504</v>
      </c>
      <c r="C11" s="468" t="s">
        <v>1038</v>
      </c>
      <c r="D11" s="469"/>
      <c r="E11" s="118">
        <v>620616551</v>
      </c>
    </row>
    <row r="12" spans="1:5" ht="13.2" x14ac:dyDescent="0.3">
      <c r="A12" s="23" t="s">
        <v>1037</v>
      </c>
      <c r="B12" s="118">
        <v>912674430.88</v>
      </c>
      <c r="C12" s="468" t="s">
        <v>1036</v>
      </c>
      <c r="D12" s="469"/>
      <c r="E12" s="118">
        <v>821697613.14999998</v>
      </c>
    </row>
    <row r="13" spans="1:5" ht="13.2" x14ac:dyDescent="0.3">
      <c r="A13" s="23" t="s">
        <v>1035</v>
      </c>
      <c r="B13" s="118">
        <v>992306.17</v>
      </c>
      <c r="C13" s="468" t="s">
        <v>1034</v>
      </c>
      <c r="D13" s="469"/>
      <c r="E13" s="118">
        <v>486074757.89999998</v>
      </c>
    </row>
    <row r="14" spans="1:5" ht="13.2" x14ac:dyDescent="0.3">
      <c r="A14" s="23"/>
      <c r="B14" s="118">
        <v>0</v>
      </c>
      <c r="C14" s="468" t="s">
        <v>1033</v>
      </c>
      <c r="D14" s="469"/>
      <c r="E14" s="118">
        <v>5024359.92</v>
      </c>
    </row>
    <row r="15" spans="1:5" ht="13.2" x14ac:dyDescent="0.3">
      <c r="A15" s="23"/>
      <c r="B15" s="118">
        <v>0</v>
      </c>
      <c r="C15" s="468" t="s">
        <v>1032</v>
      </c>
      <c r="D15" s="469"/>
      <c r="E15" s="118">
        <v>4208739</v>
      </c>
    </row>
    <row r="16" spans="1:5" ht="13.2" x14ac:dyDescent="0.3">
      <c r="A16" s="28" t="s">
        <v>1031</v>
      </c>
      <c r="B16" s="33">
        <f>SUM(B9:B15)</f>
        <v>1579791936.95</v>
      </c>
      <c r="C16" s="483" t="s">
        <v>1030</v>
      </c>
      <c r="D16" s="484"/>
      <c r="E16" s="33">
        <f>SUM(E9:E15)</f>
        <v>1957262713.9000001</v>
      </c>
    </row>
    <row r="17" spans="1:5" ht="13.2" x14ac:dyDescent="0.3">
      <c r="A17" s="498" t="s">
        <v>1029</v>
      </c>
      <c r="B17" s="499"/>
      <c r="C17" s="499"/>
      <c r="D17" s="499"/>
      <c r="E17" s="202">
        <f>E16-B16</f>
        <v>377470776.95000005</v>
      </c>
    </row>
    <row r="18" spans="1:5" ht="13.2" x14ac:dyDescent="0.3">
      <c r="A18" s="52" t="s">
        <v>1028</v>
      </c>
      <c r="B18" s="33">
        <v>79035112.439999998</v>
      </c>
      <c r="C18" s="510" t="s">
        <v>1027</v>
      </c>
      <c r="D18" s="511"/>
      <c r="E18" s="33">
        <v>38578432.920000002</v>
      </c>
    </row>
    <row r="19" spans="1:5" ht="13.2" x14ac:dyDescent="0.3">
      <c r="A19" s="498" t="s">
        <v>1026</v>
      </c>
      <c r="B19" s="499"/>
      <c r="C19" s="499"/>
      <c r="D19" s="499"/>
      <c r="E19" s="202">
        <f>E18-B18</f>
        <v>-40456679.519999996</v>
      </c>
    </row>
    <row r="20" spans="1:5" ht="13.2" x14ac:dyDescent="0.3">
      <c r="A20" s="52" t="s">
        <v>1025</v>
      </c>
      <c r="B20" s="33">
        <v>3229139.5</v>
      </c>
      <c r="C20" s="510" t="s">
        <v>1024</v>
      </c>
      <c r="D20" s="511"/>
      <c r="E20" s="33">
        <v>20410052.02</v>
      </c>
    </row>
    <row r="21" spans="1:5" ht="13.2" x14ac:dyDescent="0.3">
      <c r="A21" s="495" t="s">
        <v>1023</v>
      </c>
      <c r="B21" s="496"/>
      <c r="C21" s="496"/>
      <c r="D21" s="496"/>
      <c r="E21" s="202">
        <f>E20-B20</f>
        <v>17180912.52</v>
      </c>
    </row>
    <row r="22" spans="1:5" ht="13.2" x14ac:dyDescent="0.3">
      <c r="A22" s="201" t="s">
        <v>1022</v>
      </c>
      <c r="B22" s="200">
        <v>2400000</v>
      </c>
      <c r="C22" s="508" t="s">
        <v>1021</v>
      </c>
      <c r="D22" s="509"/>
      <c r="E22" s="200">
        <v>500000</v>
      </c>
    </row>
    <row r="23" spans="1:5" ht="13.2" x14ac:dyDescent="0.3">
      <c r="A23" s="199" t="s">
        <v>1020</v>
      </c>
      <c r="B23" s="198">
        <f>B22+B20+B18+B16</f>
        <v>1664456188.8900001</v>
      </c>
      <c r="C23" s="491" t="s">
        <v>1019</v>
      </c>
      <c r="D23" s="492"/>
      <c r="E23" s="198">
        <f>E22+E20+E18+E16</f>
        <v>2016751198.8400002</v>
      </c>
    </row>
    <row r="24" spans="1:5" ht="13.2" x14ac:dyDescent="0.3">
      <c r="A24" s="493" t="s">
        <v>1018</v>
      </c>
      <c r="B24" s="494"/>
      <c r="C24" s="494"/>
      <c r="D24" s="494"/>
      <c r="E24" s="197">
        <f>E23-B23</f>
        <v>352295009.95000005</v>
      </c>
    </row>
    <row r="25" spans="1:5" x14ac:dyDescent="0.3">
      <c r="B25" s="194">
        <v>0</v>
      </c>
      <c r="E25" s="194">
        <v>0</v>
      </c>
    </row>
    <row r="26" spans="1:5" ht="13.2" x14ac:dyDescent="0.3">
      <c r="A26" s="452" t="s">
        <v>150</v>
      </c>
      <c r="B26" s="451"/>
      <c r="C26" s="451"/>
      <c r="D26" s="451"/>
      <c r="E26" s="451"/>
    </row>
    <row r="27" spans="1:5" ht="13.2" x14ac:dyDescent="0.3">
      <c r="A27" s="195" t="s">
        <v>1017</v>
      </c>
      <c r="B27" s="51">
        <v>0</v>
      </c>
      <c r="C27" s="502"/>
      <c r="D27" s="503"/>
      <c r="E27" s="196">
        <v>0</v>
      </c>
    </row>
    <row r="28" spans="1:5" ht="13.2" x14ac:dyDescent="0.3">
      <c r="A28" s="195" t="s">
        <v>1016</v>
      </c>
      <c r="B28" s="51">
        <v>385999133.82999998</v>
      </c>
      <c r="C28" s="512" t="s">
        <v>1016</v>
      </c>
      <c r="D28" s="513"/>
      <c r="E28" s="51">
        <v>363043719</v>
      </c>
    </row>
    <row r="29" spans="1:5" ht="13.2" x14ac:dyDescent="0.3">
      <c r="A29" s="122" t="s">
        <v>1015</v>
      </c>
      <c r="B29" s="50">
        <f>SUM(B27:B28)</f>
        <v>385999133.82999998</v>
      </c>
      <c r="C29" s="500" t="s">
        <v>1014</v>
      </c>
      <c r="D29" s="501"/>
      <c r="E29" s="50">
        <f>SUM(E27:E28)</f>
        <v>363043719</v>
      </c>
    </row>
    <row r="30" spans="1:5" ht="13.2" x14ac:dyDescent="0.3">
      <c r="A30" s="504" t="s">
        <v>1013</v>
      </c>
      <c r="B30" s="505"/>
      <c r="C30" s="505"/>
      <c r="D30" s="506">
        <f>E29-B29</f>
        <v>-22955414.829999983</v>
      </c>
      <c r="E30" s="507"/>
    </row>
    <row r="31" spans="1:5" x14ac:dyDescent="0.3">
      <c r="B31" s="194">
        <v>0</v>
      </c>
      <c r="E31" s="194">
        <v>0</v>
      </c>
    </row>
    <row r="32" spans="1:5" x14ac:dyDescent="0.3">
      <c r="A32" s="28" t="s">
        <v>1012</v>
      </c>
      <c r="B32" s="33">
        <f>B29+B23</f>
        <v>2050455322.72</v>
      </c>
      <c r="C32" s="28" t="s">
        <v>1011</v>
      </c>
      <c r="D32" s="28"/>
      <c r="E32" s="33">
        <f>E29+E23</f>
        <v>2379794917.8400002</v>
      </c>
    </row>
    <row r="33" spans="1:5" x14ac:dyDescent="0.3">
      <c r="B33" s="194">
        <v>0</v>
      </c>
      <c r="E33" s="194">
        <v>0</v>
      </c>
    </row>
    <row r="34" spans="1:5" ht="13.2" x14ac:dyDescent="0.3">
      <c r="A34" s="452" t="s">
        <v>1010</v>
      </c>
      <c r="B34" s="451"/>
      <c r="C34" s="451"/>
      <c r="D34" s="451"/>
      <c r="E34" s="451"/>
    </row>
    <row r="35" spans="1:5" ht="13.2" x14ac:dyDescent="0.3">
      <c r="A35" s="28" t="s">
        <v>1009</v>
      </c>
      <c r="B35" s="33">
        <v>0</v>
      </c>
      <c r="C35" s="483" t="s">
        <v>1008</v>
      </c>
      <c r="D35" s="484"/>
      <c r="E35" s="33">
        <v>50755342.810000002</v>
      </c>
    </row>
    <row r="36" spans="1:5" x14ac:dyDescent="0.3">
      <c r="B36" s="194">
        <v>0</v>
      </c>
      <c r="E36" s="194">
        <v>0</v>
      </c>
    </row>
    <row r="37" spans="1:5" ht="13.2" x14ac:dyDescent="0.3">
      <c r="A37" s="28" t="s">
        <v>1007</v>
      </c>
      <c r="B37" s="33">
        <f>B32+B35</f>
        <v>2050455322.72</v>
      </c>
      <c r="C37" s="483" t="s">
        <v>692</v>
      </c>
      <c r="D37" s="484"/>
      <c r="E37" s="33">
        <f>E32+E35</f>
        <v>2430550260.6500001</v>
      </c>
    </row>
    <row r="39" spans="1:5" ht="10.050000000000001" customHeight="1" x14ac:dyDescent="0.3">
      <c r="A39" s="17" t="s">
        <v>996</v>
      </c>
      <c r="B39" s="17"/>
      <c r="C39" s="17"/>
      <c r="D39" s="17"/>
      <c r="E39" s="17"/>
    </row>
  </sheetData>
  <mergeCells count="34">
    <mergeCell ref="C28:D28"/>
    <mergeCell ref="C16:D16"/>
    <mergeCell ref="C6:E6"/>
    <mergeCell ref="A34:E34"/>
    <mergeCell ref="C35:D35"/>
    <mergeCell ref="C8:D8"/>
    <mergeCell ref="C37:D37"/>
    <mergeCell ref="C12:D12"/>
    <mergeCell ref="C11:D11"/>
    <mergeCell ref="A17:D17"/>
    <mergeCell ref="A19:D19"/>
    <mergeCell ref="C29:D29"/>
    <mergeCell ref="C27:D27"/>
    <mergeCell ref="A30:C30"/>
    <mergeCell ref="D30:E30"/>
    <mergeCell ref="C22:D22"/>
    <mergeCell ref="C20:D20"/>
    <mergeCell ref="C18:D18"/>
    <mergeCell ref="A1:D1"/>
    <mergeCell ref="A2:D2"/>
    <mergeCell ref="A7:E7"/>
    <mergeCell ref="A26:E26"/>
    <mergeCell ref="C9:D9"/>
    <mergeCell ref="A3:E3"/>
    <mergeCell ref="A4:D4"/>
    <mergeCell ref="A5:D5"/>
    <mergeCell ref="C15:D15"/>
    <mergeCell ref="C10:D10"/>
    <mergeCell ref="C23:D23"/>
    <mergeCell ref="C14:D14"/>
    <mergeCell ref="C13:D13"/>
    <mergeCell ref="A24:D24"/>
    <mergeCell ref="A21:D21"/>
    <mergeCell ref="A6:B6"/>
  </mergeCells>
  <printOptions horizontalCentered="1"/>
  <pageMargins left="0.78740157480314965" right="0.78740157480314965" top="0.59055118110236227" bottom="0.59055118110236227" header="0.51181102362204722" footer="0.51181102362204722"/>
  <pageSetup paperSize="9" scale="95"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4"/>
  <sheetViews>
    <sheetView showGridLines="0" topLeftCell="A19" zoomScaleNormal="100" zoomScaleSheetLayoutView="55" workbookViewId="0">
      <selection activeCell="A20" sqref="A20:C20"/>
    </sheetView>
  </sheetViews>
  <sheetFormatPr baseColWidth="10" defaultRowHeight="10.199999999999999" x14ac:dyDescent="0.3"/>
  <cols>
    <col min="1" max="1" width="5.77734375" style="3" customWidth="1"/>
    <col min="2" max="2" width="40.77734375" style="3" customWidth="1"/>
    <col min="3" max="5" width="13.77734375" style="3" customWidth="1"/>
    <col min="6" max="16384" width="11.5546875" style="3"/>
  </cols>
  <sheetData>
    <row r="1" spans="1:6" ht="13.2" x14ac:dyDescent="0.3">
      <c r="A1" s="514" t="s">
        <v>995</v>
      </c>
      <c r="B1" s="515"/>
      <c r="C1" s="515"/>
      <c r="D1" s="515"/>
      <c r="E1" s="515"/>
      <c r="F1" s="97" t="s">
        <v>994</v>
      </c>
    </row>
    <row r="2" spans="1:6" ht="13.2" x14ac:dyDescent="0.3">
      <c r="A2" s="514" t="s">
        <v>993</v>
      </c>
      <c r="B2" s="515"/>
      <c r="C2" s="515"/>
      <c r="D2" s="515"/>
      <c r="E2" s="515"/>
      <c r="F2" s="97">
        <v>2</v>
      </c>
    </row>
    <row r="3" spans="1:6" ht="13.2" x14ac:dyDescent="0.3">
      <c r="A3" s="516" t="s">
        <v>1006</v>
      </c>
      <c r="B3" s="517"/>
      <c r="C3" s="517"/>
      <c r="D3" s="517"/>
      <c r="E3" s="517"/>
      <c r="F3" s="517"/>
    </row>
    <row r="4" spans="1:6" ht="13.2" x14ac:dyDescent="0.3">
      <c r="A4" s="516" t="s">
        <v>991</v>
      </c>
      <c r="B4" s="517"/>
      <c r="C4" s="517"/>
      <c r="D4" s="517"/>
      <c r="E4" s="517"/>
      <c r="F4" s="517"/>
    </row>
    <row r="5" spans="1:6" ht="20.399999999999999" x14ac:dyDescent="0.3">
      <c r="A5" s="104" t="s">
        <v>854</v>
      </c>
      <c r="B5" s="103" t="s">
        <v>165</v>
      </c>
      <c r="C5" s="41" t="s">
        <v>975</v>
      </c>
      <c r="D5" s="41" t="s">
        <v>974</v>
      </c>
      <c r="E5" s="103" t="s">
        <v>139</v>
      </c>
      <c r="F5" s="193"/>
    </row>
    <row r="6" spans="1:6" ht="13.2" x14ac:dyDescent="0.3">
      <c r="A6" s="518" t="s">
        <v>1005</v>
      </c>
      <c r="B6" s="519"/>
      <c r="C6" s="160">
        <f>C7</f>
        <v>912361692.05999994</v>
      </c>
      <c r="D6" s="160">
        <f>D20</f>
        <v>403355234.73000002</v>
      </c>
      <c r="E6" s="160">
        <f>D6+C6</f>
        <v>1315716926.79</v>
      </c>
      <c r="F6" s="192"/>
    </row>
    <row r="7" spans="1:6" ht="13.2" x14ac:dyDescent="0.3">
      <c r="A7" s="522" t="s">
        <v>972</v>
      </c>
      <c r="B7" s="523"/>
      <c r="C7" s="166">
        <f>SUM(C8:C$19)</f>
        <v>912361692.05999994</v>
      </c>
      <c r="D7" s="184">
        <v>0</v>
      </c>
      <c r="E7" s="184">
        <v>0</v>
      </c>
    </row>
    <row r="8" spans="1:6" x14ac:dyDescent="0.3">
      <c r="A8" s="188" t="s">
        <v>838</v>
      </c>
      <c r="B8" s="10" t="s">
        <v>837</v>
      </c>
      <c r="C8" s="85">
        <v>0</v>
      </c>
      <c r="D8" s="187">
        <v>0</v>
      </c>
      <c r="E8" s="187"/>
    </row>
    <row r="9" spans="1:6" x14ac:dyDescent="0.3">
      <c r="A9" s="188" t="s">
        <v>872</v>
      </c>
      <c r="B9" s="10" t="s">
        <v>871</v>
      </c>
      <c r="C9" s="85">
        <v>80495.78</v>
      </c>
      <c r="D9" s="187">
        <v>0</v>
      </c>
      <c r="E9" s="187"/>
    </row>
    <row r="10" spans="1:6" x14ac:dyDescent="0.3">
      <c r="A10" s="188" t="s">
        <v>841</v>
      </c>
      <c r="B10" s="10" t="s">
        <v>870</v>
      </c>
      <c r="C10" s="85">
        <v>280959946.06</v>
      </c>
      <c r="D10" s="187">
        <v>0</v>
      </c>
      <c r="E10" s="187"/>
    </row>
    <row r="11" spans="1:6" ht="20.399999999999999" x14ac:dyDescent="0.3">
      <c r="A11" s="188" t="s">
        <v>163</v>
      </c>
      <c r="B11" s="10" t="s">
        <v>1004</v>
      </c>
      <c r="C11" s="85">
        <v>7600128.1699999999</v>
      </c>
      <c r="D11" s="187">
        <v>0</v>
      </c>
      <c r="E11" s="187"/>
    </row>
    <row r="12" spans="1:6" x14ac:dyDescent="0.3">
      <c r="A12" s="188" t="s">
        <v>162</v>
      </c>
      <c r="B12" s="10" t="s">
        <v>904</v>
      </c>
      <c r="C12" s="85">
        <v>280055092.87</v>
      </c>
      <c r="D12" s="187">
        <v>0</v>
      </c>
      <c r="E12" s="187"/>
    </row>
    <row r="13" spans="1:6" x14ac:dyDescent="0.3">
      <c r="A13" s="188" t="s">
        <v>161</v>
      </c>
      <c r="B13" s="10" t="s">
        <v>1003</v>
      </c>
      <c r="C13" s="85">
        <v>155610277.27000001</v>
      </c>
      <c r="D13" s="187">
        <v>0</v>
      </c>
      <c r="E13" s="187"/>
    </row>
    <row r="14" spans="1:6" x14ac:dyDescent="0.3">
      <c r="A14" s="188" t="s">
        <v>866</v>
      </c>
      <c r="B14" s="10" t="s">
        <v>1002</v>
      </c>
      <c r="C14" s="85">
        <v>0</v>
      </c>
      <c r="D14" s="187">
        <v>0</v>
      </c>
      <c r="E14" s="187"/>
    </row>
    <row r="15" spans="1:6" x14ac:dyDescent="0.3">
      <c r="A15" s="188" t="s">
        <v>160</v>
      </c>
      <c r="B15" s="10" t="s">
        <v>1001</v>
      </c>
      <c r="C15" s="85">
        <v>141352969.90000001</v>
      </c>
      <c r="D15" s="187">
        <v>0</v>
      </c>
      <c r="E15" s="187"/>
    </row>
    <row r="16" spans="1:6" x14ac:dyDescent="0.3">
      <c r="A16" s="188" t="s">
        <v>681</v>
      </c>
      <c r="B16" s="10" t="s">
        <v>1000</v>
      </c>
      <c r="C16" s="85">
        <v>0</v>
      </c>
      <c r="D16" s="187">
        <v>0</v>
      </c>
      <c r="E16" s="187"/>
    </row>
    <row r="17" spans="1:5" ht="20.399999999999999" x14ac:dyDescent="0.3">
      <c r="A17" s="188" t="s">
        <v>159</v>
      </c>
      <c r="B17" s="10" t="s">
        <v>836</v>
      </c>
      <c r="C17" s="85">
        <v>12562950</v>
      </c>
      <c r="D17" s="187">
        <v>0</v>
      </c>
      <c r="E17" s="187"/>
    </row>
    <row r="18" spans="1:5" x14ac:dyDescent="0.3">
      <c r="A18" s="188" t="s">
        <v>158</v>
      </c>
      <c r="B18" s="10" t="s">
        <v>833</v>
      </c>
      <c r="C18" s="85">
        <v>34139832.009999998</v>
      </c>
      <c r="D18" s="187">
        <v>0</v>
      </c>
      <c r="E18" s="187"/>
    </row>
    <row r="19" spans="1:5" x14ac:dyDescent="0.3">
      <c r="A19" s="188" t="s">
        <v>983</v>
      </c>
      <c r="B19" s="10" t="s">
        <v>999</v>
      </c>
      <c r="C19" s="85">
        <v>0</v>
      </c>
      <c r="D19" s="187">
        <v>0</v>
      </c>
      <c r="E19" s="187"/>
    </row>
    <row r="20" spans="1:5" ht="13.2" x14ac:dyDescent="0.3">
      <c r="A20" s="520" t="s">
        <v>970</v>
      </c>
      <c r="B20" s="521"/>
      <c r="C20" s="165">
        <v>0</v>
      </c>
      <c r="D20" s="90">
        <f>SUM(D21:D$22)</f>
        <v>403355234.73000002</v>
      </c>
      <c r="E20" s="165">
        <v>0</v>
      </c>
    </row>
    <row r="21" spans="1:5" ht="20.399999999999999" x14ac:dyDescent="0.3">
      <c r="A21" s="191" t="s">
        <v>980</v>
      </c>
      <c r="B21" s="8" t="s">
        <v>765</v>
      </c>
      <c r="C21" s="190">
        <v>0</v>
      </c>
      <c r="D21" s="98">
        <v>363043719</v>
      </c>
      <c r="E21" s="190"/>
    </row>
    <row r="22" spans="1:5" x14ac:dyDescent="0.3">
      <c r="A22" s="183" t="s">
        <v>979</v>
      </c>
      <c r="B22" s="182" t="s">
        <v>786</v>
      </c>
      <c r="C22" s="82">
        <v>0</v>
      </c>
      <c r="D22" s="81">
        <v>40311515.729999997</v>
      </c>
      <c r="E22" s="82"/>
    </row>
    <row r="23" spans="1:5" x14ac:dyDescent="0.3">
      <c r="A23" s="136"/>
      <c r="B23" s="136"/>
      <c r="C23" s="181"/>
      <c r="D23" s="181"/>
      <c r="E23" s="181"/>
    </row>
    <row r="24" spans="1:5" ht="13.2" x14ac:dyDescent="0.3">
      <c r="A24" s="526" t="s">
        <v>764</v>
      </c>
      <c r="B24" s="527"/>
      <c r="C24" s="159"/>
      <c r="D24" s="159"/>
      <c r="E24" s="160"/>
    </row>
    <row r="25" spans="1:5" ht="13.2" x14ac:dyDescent="0.3">
      <c r="A25" s="524" t="s">
        <v>929</v>
      </c>
      <c r="B25" s="525"/>
      <c r="C25" s="158"/>
      <c r="D25" s="158"/>
      <c r="E25" s="78">
        <v>335032123</v>
      </c>
    </row>
    <row r="26" spans="1:5" x14ac:dyDescent="0.3">
      <c r="A26" s="135" t="s">
        <v>681</v>
      </c>
    </row>
    <row r="27" spans="1:5" ht="20.399999999999999" x14ac:dyDescent="0.3">
      <c r="A27" s="42" t="s">
        <v>854</v>
      </c>
      <c r="B27" s="41" t="s">
        <v>164</v>
      </c>
      <c r="C27" s="41" t="s">
        <v>975</v>
      </c>
      <c r="D27" s="41" t="s">
        <v>974</v>
      </c>
      <c r="E27" s="41" t="s">
        <v>139</v>
      </c>
    </row>
    <row r="28" spans="1:5" ht="13.2" x14ac:dyDescent="0.3">
      <c r="A28" s="518" t="s">
        <v>998</v>
      </c>
      <c r="B28" s="519"/>
      <c r="C28" s="160">
        <f>C29</f>
        <v>1664456188.8900001</v>
      </c>
      <c r="D28" s="160">
        <f>D38</f>
        <v>385999133.82999998</v>
      </c>
      <c r="E28" s="160">
        <f>D28+C28</f>
        <v>2050455322.72</v>
      </c>
    </row>
    <row r="29" spans="1:5" ht="13.2" x14ac:dyDescent="0.3">
      <c r="A29" s="522" t="s">
        <v>972</v>
      </c>
      <c r="B29" s="523"/>
      <c r="C29" s="166">
        <f>SUM(C30:C$37)</f>
        <v>1664456188.8900001</v>
      </c>
      <c r="D29" s="184">
        <v>0</v>
      </c>
      <c r="E29" s="184">
        <v>0</v>
      </c>
    </row>
    <row r="30" spans="1:5" x14ac:dyDescent="0.3">
      <c r="A30" s="188" t="s">
        <v>155</v>
      </c>
      <c r="B30" s="10" t="s">
        <v>753</v>
      </c>
      <c r="C30" s="85">
        <v>233977546.78</v>
      </c>
      <c r="D30" s="187">
        <v>0</v>
      </c>
      <c r="E30" s="187"/>
    </row>
    <row r="31" spans="1:5" x14ac:dyDescent="0.3">
      <c r="A31" s="188" t="s">
        <v>154</v>
      </c>
      <c r="B31" s="10" t="s">
        <v>752</v>
      </c>
      <c r="C31" s="85">
        <v>264290149.12</v>
      </c>
      <c r="D31" s="187">
        <v>0</v>
      </c>
      <c r="E31" s="187"/>
    </row>
    <row r="32" spans="1:5" x14ac:dyDescent="0.3">
      <c r="A32" s="188" t="s">
        <v>751</v>
      </c>
      <c r="B32" s="10" t="s">
        <v>750</v>
      </c>
      <c r="C32" s="85">
        <v>167857504</v>
      </c>
      <c r="D32" s="187">
        <v>0</v>
      </c>
      <c r="E32" s="187"/>
    </row>
    <row r="33" spans="1:5" x14ac:dyDescent="0.3">
      <c r="A33" s="188" t="s">
        <v>153</v>
      </c>
      <c r="B33" s="10" t="s">
        <v>749</v>
      </c>
      <c r="C33" s="85">
        <v>912674430.88</v>
      </c>
      <c r="D33" s="187">
        <v>0</v>
      </c>
      <c r="E33" s="187"/>
    </row>
    <row r="34" spans="1:5" x14ac:dyDescent="0.3">
      <c r="A34" s="188" t="s">
        <v>748</v>
      </c>
      <c r="B34" s="10" t="s">
        <v>747</v>
      </c>
      <c r="C34" s="85">
        <v>992306.17</v>
      </c>
      <c r="D34" s="187">
        <v>0</v>
      </c>
      <c r="E34" s="187"/>
    </row>
    <row r="35" spans="1:5" x14ac:dyDescent="0.3">
      <c r="A35" s="188" t="s">
        <v>152</v>
      </c>
      <c r="B35" s="10" t="s">
        <v>773</v>
      </c>
      <c r="C35" s="85">
        <v>79035112.439999998</v>
      </c>
      <c r="D35" s="187">
        <v>0</v>
      </c>
      <c r="E35" s="187"/>
    </row>
    <row r="36" spans="1:5" x14ac:dyDescent="0.3">
      <c r="A36" s="188" t="s">
        <v>151</v>
      </c>
      <c r="B36" s="10" t="s">
        <v>772</v>
      </c>
      <c r="C36" s="85">
        <v>3229139.5</v>
      </c>
      <c r="D36" s="187">
        <v>0</v>
      </c>
      <c r="E36" s="187"/>
    </row>
    <row r="37" spans="1:5" x14ac:dyDescent="0.3">
      <c r="A37" s="188" t="s">
        <v>743</v>
      </c>
      <c r="B37" s="10" t="s">
        <v>771</v>
      </c>
      <c r="C37" s="85">
        <v>2400000</v>
      </c>
      <c r="D37" s="187">
        <v>0</v>
      </c>
      <c r="E37" s="187"/>
    </row>
    <row r="38" spans="1:5" ht="13.2" x14ac:dyDescent="0.3">
      <c r="A38" s="520" t="s">
        <v>970</v>
      </c>
      <c r="B38" s="521"/>
      <c r="C38" s="165">
        <v>0</v>
      </c>
      <c r="D38" s="90">
        <f>SUM(D39:D$40)</f>
        <v>385999133.82999998</v>
      </c>
      <c r="E38" s="165">
        <v>0</v>
      </c>
    </row>
    <row r="39" spans="1:5" x14ac:dyDescent="0.3">
      <c r="A39" s="191" t="s">
        <v>149</v>
      </c>
      <c r="B39" s="8" t="s">
        <v>997</v>
      </c>
      <c r="C39" s="190">
        <v>0</v>
      </c>
      <c r="D39" s="98">
        <v>0</v>
      </c>
      <c r="E39" s="190"/>
    </row>
    <row r="40" spans="1:5" ht="20.399999999999999" x14ac:dyDescent="0.3">
      <c r="A40" s="183" t="s">
        <v>695</v>
      </c>
      <c r="B40" s="182" t="s">
        <v>765</v>
      </c>
      <c r="C40" s="82">
        <v>0</v>
      </c>
      <c r="D40" s="81">
        <v>385999133.82999998</v>
      </c>
      <c r="E40" s="82"/>
    </row>
    <row r="41" spans="1:5" x14ac:dyDescent="0.3">
      <c r="A41" s="136"/>
      <c r="B41" s="136"/>
      <c r="C41" s="181"/>
      <c r="D41" s="181"/>
      <c r="E41" s="181"/>
    </row>
    <row r="42" spans="1:5" ht="13.2" x14ac:dyDescent="0.3">
      <c r="A42" s="526" t="s">
        <v>764</v>
      </c>
      <c r="B42" s="527"/>
      <c r="C42" s="159"/>
      <c r="D42" s="159"/>
      <c r="E42" s="160"/>
    </row>
    <row r="43" spans="1:5" ht="13.2" x14ac:dyDescent="0.3">
      <c r="A43" s="524" t="s">
        <v>969</v>
      </c>
      <c r="B43" s="525"/>
      <c r="C43" s="158"/>
      <c r="D43" s="158"/>
      <c r="E43" s="78"/>
    </row>
    <row r="44" spans="1:5" x14ac:dyDescent="0.3">
      <c r="A44" s="3" t="s">
        <v>996</v>
      </c>
    </row>
  </sheetData>
  <mergeCells count="14">
    <mergeCell ref="A28:B28"/>
    <mergeCell ref="A20:B20"/>
    <mergeCell ref="A7:B7"/>
    <mergeCell ref="A43:B43"/>
    <mergeCell ref="A25:B25"/>
    <mergeCell ref="A42:B42"/>
    <mergeCell ref="A24:B24"/>
    <mergeCell ref="A38:B38"/>
    <mergeCell ref="A29:B29"/>
    <mergeCell ref="A1:E1"/>
    <mergeCell ref="A2:E2"/>
    <mergeCell ref="A3:F3"/>
    <mergeCell ref="A4:F4"/>
    <mergeCell ref="A6:B6"/>
  </mergeCells>
  <printOptions horizontalCentered="1"/>
  <pageMargins left="0.78740157480314965" right="0.78740157480314965" top="0.59055118110236227" bottom="0.59055118110236227" header="0.51181102362204722" footer="0.51181102362204722"/>
  <pageSetup paperSize="9" scale="84" orientation="landscape" r:id="rId1"/>
  <headerFooter alignWithMargins="0"/>
  <rowBreaks count="1" manualBreakCount="1">
    <brk id="26"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26</vt:i4>
      </vt:variant>
      <vt:variant>
        <vt:lpstr>Plages nommées</vt:lpstr>
      </vt:variant>
      <vt:variant>
        <vt:i4>21</vt:i4>
      </vt:variant>
    </vt:vector>
  </HeadingPairs>
  <TitlesOfParts>
    <vt:vector size="47" baseType="lpstr">
      <vt:lpstr>Pageca711</vt:lpstr>
      <vt:lpstr>Pageca712</vt:lpstr>
      <vt:lpstr>Pageca713</vt:lpstr>
      <vt:lpstr>pageca714</vt:lpstr>
      <vt:lpstr>pageca715</vt:lpstr>
      <vt:lpstr>pageca716</vt:lpstr>
      <vt:lpstr>pageca717</vt:lpstr>
      <vt:lpstr>pageca718</vt:lpstr>
      <vt:lpstr>pageca719</vt:lpstr>
      <vt:lpstr>pageca7110</vt:lpstr>
      <vt:lpstr>Pageca7111</vt:lpstr>
      <vt:lpstr>pageca7112</vt:lpstr>
      <vt:lpstr>pageca7113</vt:lpstr>
      <vt:lpstr>pageca7114</vt:lpstr>
      <vt:lpstr>pageca7115</vt:lpstr>
      <vt:lpstr>pageca7116</vt:lpstr>
      <vt:lpstr>pageca7117</vt:lpstr>
      <vt:lpstr>pageca7118</vt:lpstr>
      <vt:lpstr>pageca7119</vt:lpstr>
      <vt:lpstr>pageca7120</vt:lpstr>
      <vt:lpstr>pageca7121</vt:lpstr>
      <vt:lpstr>pageca7122</vt:lpstr>
      <vt:lpstr>pageca7123</vt:lpstr>
      <vt:lpstr>pageca7124</vt:lpstr>
      <vt:lpstr>pageca7125</vt:lpstr>
      <vt:lpstr>pageca7126</vt:lpstr>
      <vt:lpstr>pageca7110!Impression_des_titres</vt:lpstr>
      <vt:lpstr>pageca7113!Impression_des_titres</vt:lpstr>
      <vt:lpstr>pageca7114!Impression_des_titres</vt:lpstr>
      <vt:lpstr>pageca7115!Impression_des_titres</vt:lpstr>
      <vt:lpstr>pageca7116!Impression_des_titres</vt:lpstr>
      <vt:lpstr>pageca7117!Impression_des_titres</vt:lpstr>
      <vt:lpstr>pageca7118!Impression_des_titres</vt:lpstr>
      <vt:lpstr>pageca7119!Impression_des_titres</vt:lpstr>
      <vt:lpstr>pageca7120!Impression_des_titres</vt:lpstr>
      <vt:lpstr>pageca7121!Impression_des_titres</vt:lpstr>
      <vt:lpstr>pageca7122!Impression_des_titres</vt:lpstr>
      <vt:lpstr>pageca7123!Impression_des_titres</vt:lpstr>
      <vt:lpstr>pageca7124!Impression_des_titres</vt:lpstr>
      <vt:lpstr>pageca7125!Impression_des_titres</vt:lpstr>
      <vt:lpstr>pageca7126!Impression_des_titres</vt:lpstr>
      <vt:lpstr>pageca714!Impression_des_titres</vt:lpstr>
      <vt:lpstr>pageca715!Impression_des_titres</vt:lpstr>
      <vt:lpstr>pageca716!Impression_des_titres</vt:lpstr>
      <vt:lpstr>pageca717!Impression_des_titres</vt:lpstr>
      <vt:lpstr>pageca718!Impression_des_titres</vt:lpstr>
      <vt:lpstr>pageca719!Impression_des_titres</vt:lpstr>
    </vt:vector>
  </TitlesOfParts>
  <Company>Conseil Régional Pocence Alpes Côte D'Azur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AMEVET Frédéric</dc:creator>
  <cp:lastModifiedBy>FALANCHERE Benoît</cp:lastModifiedBy>
  <cp:lastPrinted>2018-05-23T15:06:56Z</cp:lastPrinted>
  <dcterms:created xsi:type="dcterms:W3CDTF">2018-05-22T09:07:39Z</dcterms:created>
  <dcterms:modified xsi:type="dcterms:W3CDTF">2018-05-28T09:23:02Z</dcterms:modified>
</cp:coreProperties>
</file>