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om2\dsi\SIG\traitements\_CCPRO_SIG\_CCPRO_PlansTerritoire\"/>
    </mc:Choice>
  </mc:AlternateContent>
  <bookViews>
    <workbookView xWindow="0" yWindow="0" windowWidth="28800" windowHeight="14220" firstSheet="1" activeTab="2"/>
    <workbookView xWindow="0" yWindow="0" windowWidth="18765" windowHeight="6780" firstSheet="8" activeTab="11"/>
  </bookViews>
  <sheets>
    <sheet name="Avant-Propos" sheetId="12" r:id="rId1"/>
    <sheet name="Licence d'utilisation" sheetId="3" r:id="rId2"/>
    <sheet name="VOIES" sheetId="1" r:id="rId3"/>
    <sheet name="HABITATS" sheetId="4" r:id="rId4"/>
    <sheet name="LIEUXDITS" sheetId="5" r:id="rId5"/>
    <sheet name="PARKING" sheetId="6" r:id="rId6"/>
    <sheet name="ZAE" sheetId="7" r:id="rId7"/>
    <sheet name="DIVERS" sheetId="8" r:id="rId8"/>
    <sheet name="DEBFIN" sheetId="9" r:id="rId9"/>
    <sheet name="LIENS" sheetId="10" r:id="rId10"/>
    <sheet name="THEMES" sheetId="11" r:id="rId11"/>
    <sheet name="ANCIENNES_VOIES" sheetId="13" r:id="rId12"/>
  </sheets>
  <externalReferences>
    <externalReference r:id="rId13"/>
    <externalReference r:id="rId14"/>
  </externalReferences>
  <definedNames>
    <definedName name="__xlnm._FilterDatabase" localSheetId="11">#REF!</definedName>
    <definedName name="__xlnm._FilterDatabase">#REF!</definedName>
    <definedName name="__xlnm._FilterDatabase_3" localSheetId="11">#REF!</definedName>
    <definedName name="__xlnm._FilterDatabase_3">#REF!</definedName>
    <definedName name="__xlnm.Print_Area" localSheetId="11">#REF!</definedName>
    <definedName name="__xlnm.Print_Area">#REF!</definedName>
    <definedName name="__xlnm.Print_Titles">([1]VOIRIE!$I:$I,[1]VOIRIE!$1:$1)</definedName>
    <definedName name="_2Excel_BuiltIn_Print_Titles_1" localSheetId="11">([2]VOIRIE!$H$1:$H$65536,[2]VOIRIE!$A$1:$IS$1)</definedName>
    <definedName name="_2Excel_BuiltIn_Print_Titles_1">([2]VOIRIE!$H$1:$H$65536,[2]VOIRIE!$A$1:$IS$1)</definedName>
    <definedName name="DGFiP2011" localSheetId="11">#REF!</definedName>
    <definedName name="DGFiP2011">#REF!</definedName>
    <definedName name="Excel_BuiltIn__FilterDatabase_2" localSheetId="11">#REF!</definedName>
    <definedName name="Excel_BuiltIn__FilterDatabase_2">#REF!</definedName>
    <definedName name="Excel_BuiltIn__FilterDatabase_2_1" localSheetId="11">#REF!</definedName>
    <definedName name="Excel_BuiltIn__FilterDatabase_2_1">#REF!</definedName>
    <definedName name="Excel_BuiltIn_Print_Area" localSheetId="11">#REF!</definedName>
    <definedName name="Excel_BuiltIn_Print_Area">#REF!</definedName>
    <definedName name="Excel_BuiltIn_Print_Area_1" localSheetId="11">#REF!</definedName>
    <definedName name="Excel_BuiltIn_Print_Area_1">#REF!</definedName>
    <definedName name="Livre2011" localSheetId="11">#REF!</definedName>
    <definedName name="Livre2011">#REF!</definedName>
    <definedName name="MmExcelLinker_CAEE27F9_65F9_4138_82C8_B7A40B0FB516" localSheetId="11">#REF!</definedName>
    <definedName name="MmExcelLinker_CAEE27F9_65F9_4138_82C8_B7A40B0FB516">#REF!</definedName>
    <definedName name="_xlnm.Print_Area" localSheetId="0">'Avant-Propos'!$A$1:$C$51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19" i="4" l="1"/>
  <c r="O354" i="4" l="1"/>
  <c r="M354" i="4"/>
  <c r="K354" i="4"/>
  <c r="J354" i="4"/>
  <c r="O327" i="4" l="1"/>
  <c r="O353" i="4" l="1"/>
  <c r="M353" i="4"/>
  <c r="J352" i="4" l="1"/>
  <c r="K352" i="4" s="1"/>
  <c r="M352" i="4"/>
  <c r="O352" i="4"/>
  <c r="O351" i="4"/>
  <c r="M351" i="4"/>
  <c r="J351" i="4"/>
  <c r="K351" i="4" s="1"/>
  <c r="M340" i="1"/>
  <c r="O340" i="1"/>
  <c r="K112" i="8" l="1"/>
  <c r="K113" i="8"/>
  <c r="K114" i="8"/>
  <c r="K115" i="8"/>
  <c r="K116" i="8"/>
  <c r="K117" i="8"/>
  <c r="K118" i="8"/>
  <c r="M112" i="8"/>
  <c r="M113" i="8"/>
  <c r="M114" i="8"/>
  <c r="M115" i="8"/>
  <c r="M116" i="8"/>
  <c r="M117" i="8"/>
  <c r="M118" i="8"/>
  <c r="K110" i="8"/>
  <c r="M110" i="8"/>
  <c r="K111" i="8"/>
  <c r="M111" i="8"/>
  <c r="K109" i="8"/>
  <c r="M109" i="8"/>
  <c r="K108" i="8"/>
  <c r="M108" i="8"/>
  <c r="M105" i="8" l="1"/>
  <c r="K105" i="8"/>
  <c r="B2" i="11"/>
  <c r="K1575" i="1"/>
  <c r="K1574" i="1"/>
  <c r="K1573" i="1"/>
  <c r="M1573" i="1"/>
  <c r="M1574" i="1"/>
  <c r="M1575" i="1"/>
  <c r="O1573" i="1"/>
  <c r="O1574" i="1"/>
  <c r="O1575" i="1"/>
  <c r="O19" i="13" l="1"/>
  <c r="M19" i="13"/>
  <c r="M348" i="4" l="1"/>
  <c r="O348" i="4"/>
  <c r="M349" i="4"/>
  <c r="O349" i="4"/>
  <c r="K104" i="8" l="1"/>
  <c r="M104" i="8"/>
  <c r="M634" i="1" l="1"/>
  <c r="O634" i="1"/>
  <c r="M633" i="1"/>
  <c r="O633" i="1"/>
  <c r="M1572" i="1" l="1"/>
  <c r="O1572" i="1"/>
  <c r="M764" i="1" l="1"/>
  <c r="O764" i="1"/>
  <c r="M763" i="1"/>
  <c r="O763" i="1"/>
  <c r="M29" i="6" l="1"/>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10" i="6"/>
  <c r="M11" i="6"/>
  <c r="M12" i="6"/>
  <c r="M13" i="6"/>
  <c r="M14" i="6"/>
  <c r="M15" i="6"/>
  <c r="M16" i="6"/>
  <c r="M17" i="6"/>
  <c r="M18" i="6"/>
  <c r="M2" i="6"/>
  <c r="M3" i="6"/>
  <c r="M4" i="6"/>
  <c r="M5" i="6"/>
  <c r="M6" i="6"/>
  <c r="M7" i="6"/>
  <c r="M8" i="6"/>
  <c r="M9" i="6"/>
  <c r="M19" i="6"/>
  <c r="M20" i="6"/>
  <c r="M21" i="6"/>
  <c r="M22" i="6"/>
  <c r="M23" i="6"/>
  <c r="M24" i="6"/>
  <c r="M25" i="6"/>
  <c r="M26" i="6"/>
  <c r="M27" i="6"/>
  <c r="M28" i="6"/>
  <c r="M339" i="1" l="1"/>
  <c r="O339" i="1"/>
  <c r="O23" i="4" l="1"/>
  <c r="M23" i="4"/>
  <c r="O22" i="4"/>
  <c r="M22" i="4"/>
  <c r="O21" i="4"/>
  <c r="M21" i="4"/>
  <c r="P503" i="5" l="1"/>
  <c r="P307" i="5"/>
  <c r="P105" i="5"/>
  <c r="P65" i="5"/>
  <c r="P331" i="5"/>
  <c r="P48" i="5"/>
  <c r="P47" i="5"/>
  <c r="P340" i="5"/>
  <c r="P258" i="5"/>
  <c r="P411" i="5"/>
  <c r="P412" i="5"/>
  <c r="P413" i="5"/>
  <c r="P155" i="5"/>
  <c r="P156" i="5"/>
  <c r="P341" i="5"/>
  <c r="P263" i="5"/>
  <c r="P264" i="5"/>
  <c r="P52" i="5"/>
  <c r="P185" i="5"/>
  <c r="P186" i="5"/>
  <c r="P414" i="5"/>
  <c r="P66" i="5"/>
  <c r="P415" i="5"/>
  <c r="P93" i="5"/>
  <c r="P9" i="5"/>
  <c r="P416" i="5"/>
  <c r="P499" i="5"/>
  <c r="P187" i="5"/>
  <c r="P417" i="5"/>
  <c r="P418" i="5"/>
  <c r="P94" i="5"/>
  <c r="P95" i="5"/>
  <c r="P188" i="5"/>
  <c r="P189" i="5"/>
  <c r="P419" i="5"/>
  <c r="P500" i="5"/>
  <c r="P309" i="5"/>
  <c r="P96" i="5"/>
  <c r="P190" i="5"/>
  <c r="P191" i="5"/>
  <c r="P192" i="5"/>
  <c r="P420" i="5"/>
  <c r="P97" i="5"/>
  <c r="P310" i="5"/>
  <c r="P421" i="5"/>
  <c r="P422" i="5"/>
  <c r="P423" i="5"/>
  <c r="P194" i="5"/>
  <c r="P98" i="5"/>
  <c r="P193" i="5"/>
  <c r="P99" i="5"/>
  <c r="P12" i="5"/>
  <c r="P11" i="5"/>
  <c r="P67" i="5"/>
  <c r="P424" i="5"/>
  <c r="P425" i="5"/>
  <c r="P100" i="5"/>
  <c r="P195" i="5"/>
  <c r="P426" i="5"/>
  <c r="P427" i="5"/>
  <c r="P428" i="5"/>
  <c r="P308" i="5"/>
  <c r="P13" i="5"/>
  <c r="P68" i="5"/>
  <c r="P14" i="5"/>
  <c r="P15" i="5"/>
  <c r="P16" i="5"/>
  <c r="P350" i="5"/>
  <c r="P101" i="5"/>
  <c r="P429" i="5"/>
  <c r="P196" i="5"/>
  <c r="P197" i="5"/>
  <c r="P198" i="5"/>
  <c r="P51" i="5"/>
  <c r="P17" i="5"/>
  <c r="P18" i="5"/>
  <c r="P311" i="5"/>
  <c r="P199" i="5"/>
  <c r="P501" i="5"/>
  <c r="P102" i="5"/>
  <c r="P19" i="5"/>
  <c r="P20" i="5"/>
  <c r="P103" i="5"/>
  <c r="P21" i="5"/>
  <c r="P22" i="5"/>
  <c r="P200" i="5"/>
  <c r="P201" i="5"/>
  <c r="P202" i="5"/>
  <c r="P203" i="5"/>
  <c r="P204" i="5"/>
  <c r="P104" i="5"/>
  <c r="P106" i="5"/>
  <c r="P205" i="5"/>
  <c r="P206" i="5"/>
  <c r="P351" i="5"/>
  <c r="P107" i="5"/>
  <c r="P23" i="5"/>
  <c r="P502" i="5"/>
  <c r="P207" i="5"/>
  <c r="P24" i="5"/>
  <c r="P430" i="5"/>
  <c r="P69" i="5"/>
  <c r="P370" i="5"/>
  <c r="P25" i="5"/>
  <c r="P108" i="5"/>
  <c r="P26" i="5"/>
  <c r="P109" i="5"/>
  <c r="P110" i="5"/>
  <c r="P111" i="5"/>
  <c r="P312" i="5"/>
  <c r="P112" i="5"/>
  <c r="P208" i="5"/>
  <c r="P209" i="5"/>
  <c r="P210" i="5"/>
  <c r="P27" i="5"/>
  <c r="P211" i="5"/>
  <c r="P315" i="5"/>
  <c r="P113" i="5"/>
  <c r="P28" i="5"/>
  <c r="P114" i="5"/>
  <c r="P316" i="5"/>
  <c r="P115" i="5"/>
  <c r="P212" i="5"/>
  <c r="P213" i="5"/>
  <c r="P317" i="5"/>
  <c r="P318" i="5"/>
  <c r="P29" i="5"/>
  <c r="P30" i="5"/>
  <c r="P432" i="5"/>
  <c r="P392" i="5"/>
  <c r="P116" i="5"/>
  <c r="P433" i="5"/>
  <c r="P434" i="5"/>
  <c r="P352" i="5"/>
  <c r="P214" i="5"/>
  <c r="P215" i="5"/>
  <c r="P313" i="5"/>
  <c r="P31" i="5"/>
  <c r="P117" i="5"/>
  <c r="P118" i="5"/>
  <c r="P436" i="5"/>
  <c r="P435" i="5"/>
  <c r="P319" i="5"/>
  <c r="P320" i="5"/>
  <c r="P437" i="5"/>
  <c r="P119" i="5"/>
  <c r="P120" i="5"/>
  <c r="P438" i="5"/>
  <c r="P121" i="5"/>
  <c r="P122" i="5"/>
  <c r="P123" i="5"/>
  <c r="P216" i="5"/>
  <c r="P314" i="5"/>
  <c r="P321" i="5"/>
  <c r="P322" i="5"/>
  <c r="P439" i="5"/>
  <c r="P440" i="5"/>
  <c r="P441" i="5"/>
  <c r="P124" i="5"/>
  <c r="P442" i="5"/>
  <c r="P125" i="5"/>
  <c r="P32" i="5"/>
  <c r="P353" i="5"/>
  <c r="P33" i="5"/>
  <c r="P126" i="5"/>
  <c r="P217" i="5"/>
  <c r="P218" i="5"/>
  <c r="P219" i="5"/>
  <c r="P70" i="5"/>
  <c r="P127" i="5"/>
  <c r="P34" i="5"/>
  <c r="P35" i="5"/>
  <c r="P443" i="5"/>
  <c r="P444" i="5"/>
  <c r="P445" i="5"/>
  <c r="P128" i="5"/>
  <c r="P447" i="5"/>
  <c r="P129" i="5"/>
  <c r="P130" i="5"/>
  <c r="P220" i="5"/>
  <c r="P221" i="5"/>
  <c r="P131" i="5"/>
  <c r="P132" i="5"/>
  <c r="P222" i="5"/>
  <c r="P448" i="5"/>
  <c r="P223" i="5"/>
  <c r="P333" i="5"/>
  <c r="P71" i="5"/>
  <c r="P504" i="5"/>
  <c r="P259" i="5"/>
  <c r="P260" i="5"/>
  <c r="P354" i="5"/>
  <c r="P153" i="5"/>
  <c r="P355" i="5"/>
  <c r="P154" i="5"/>
  <c r="P261" i="5"/>
  <c r="P262" i="5"/>
  <c r="P356" i="5"/>
  <c r="P327" i="5"/>
  <c r="P450" i="5"/>
  <c r="P36" i="5"/>
  <c r="P328" i="5"/>
  <c r="P329" i="5"/>
  <c r="P330" i="5"/>
  <c r="P224" i="5"/>
  <c r="P225" i="5"/>
  <c r="P226" i="5"/>
  <c r="P227" i="5"/>
  <c r="P228" i="5"/>
  <c r="P229" i="5"/>
  <c r="P230" i="5"/>
  <c r="P231" i="5"/>
  <c r="P232" i="5"/>
  <c r="P133" i="5"/>
  <c r="P134" i="5"/>
  <c r="P135" i="5"/>
  <c r="P37" i="5"/>
  <c r="P136" i="5"/>
  <c r="P38" i="5"/>
  <c r="P39" i="5"/>
  <c r="P137" i="5"/>
  <c r="P138" i="5"/>
  <c r="P233" i="5"/>
  <c r="P40" i="5"/>
  <c r="P234" i="5"/>
  <c r="P235" i="5"/>
  <c r="P41" i="5"/>
  <c r="P139" i="5"/>
  <c r="P332" i="5"/>
  <c r="P42" i="5"/>
  <c r="P400" i="5"/>
  <c r="P236" i="5"/>
  <c r="P401" i="5"/>
  <c r="P237" i="5"/>
  <c r="P238" i="5"/>
  <c r="P140" i="5"/>
  <c r="P239" i="5"/>
  <c r="P240" i="5"/>
  <c r="P241" i="5"/>
  <c r="P141" i="5"/>
  <c r="P181" i="5"/>
  <c r="P242" i="5"/>
  <c r="P142" i="5"/>
  <c r="P143" i="5"/>
  <c r="P451" i="5"/>
  <c r="P452" i="5"/>
  <c r="P334" i="5"/>
  <c r="P43" i="5"/>
  <c r="P144" i="5"/>
  <c r="P145" i="5"/>
  <c r="P146" i="5"/>
  <c r="P243" i="5"/>
  <c r="P44" i="5"/>
  <c r="P335" i="5"/>
  <c r="P45" i="5"/>
  <c r="P453" i="5"/>
  <c r="P449" i="5"/>
  <c r="P336" i="5"/>
  <c r="P244" i="5"/>
  <c r="P245" i="5"/>
  <c r="P357" i="5"/>
  <c r="P505" i="5"/>
  <c r="P246" i="5"/>
  <c r="P247" i="5"/>
  <c r="P248" i="5"/>
  <c r="P249" i="5"/>
  <c r="P337" i="5"/>
  <c r="P338" i="5"/>
  <c r="P147" i="5"/>
  <c r="P46" i="5"/>
  <c r="P454" i="5"/>
  <c r="P455" i="5"/>
  <c r="P148" i="5"/>
  <c r="P358" i="5"/>
  <c r="P324" i="5"/>
  <c r="P456" i="5"/>
  <c r="P49" i="5"/>
  <c r="P339" i="5"/>
  <c r="P359" i="5"/>
  <c r="P360" i="5"/>
  <c r="P149" i="5"/>
  <c r="P361" i="5"/>
  <c r="P150" i="5"/>
  <c r="P325" i="5"/>
  <c r="P326" i="5"/>
  <c r="P487" i="5"/>
  <c r="P488" i="5"/>
  <c r="P250" i="5"/>
  <c r="P251" i="5"/>
  <c r="P252" i="5"/>
  <c r="P294" i="5"/>
  <c r="P253" i="5"/>
  <c r="P254" i="5"/>
  <c r="P457" i="5"/>
  <c r="P151" i="5"/>
  <c r="P255" i="5"/>
  <c r="P256" i="5"/>
  <c r="P257" i="5"/>
  <c r="P50" i="5"/>
  <c r="P152" i="5"/>
  <c r="P458" i="5"/>
  <c r="P459" i="5"/>
  <c r="P347" i="5"/>
  <c r="P431" i="5"/>
  <c r="P362" i="5"/>
  <c r="P299" i="5"/>
  <c r="P363" i="5"/>
  <c r="P364" i="5"/>
  <c r="P365" i="5"/>
  <c r="P366" i="5"/>
  <c r="P367" i="5"/>
  <c r="P368" i="5"/>
  <c r="P369" i="5"/>
  <c r="P171" i="5"/>
  <c r="P172" i="5"/>
  <c r="P173" i="5"/>
  <c r="P75" i="5"/>
  <c r="P371" i="5"/>
  <c r="P372" i="5"/>
  <c r="P374" i="5"/>
  <c r="P373" i="5"/>
  <c r="P2" i="5"/>
  <c r="P76" i="5"/>
  <c r="P77" i="5"/>
  <c r="P348" i="5"/>
  <c r="P494" i="5"/>
  <c r="P495" i="5"/>
  <c r="P78" i="5"/>
  <c r="P376" i="5"/>
  <c r="P378" i="5"/>
  <c r="P79" i="5"/>
  <c r="P375" i="5"/>
  <c r="P377" i="5"/>
  <c r="P379" i="5"/>
  <c r="P300" i="5"/>
  <c r="P301" i="5"/>
  <c r="P302" i="5"/>
  <c r="P80" i="5"/>
  <c r="P174" i="5"/>
  <c r="P81" i="5"/>
  <c r="P380" i="5"/>
  <c r="P3" i="5"/>
  <c r="P5" i="5"/>
  <c r="P4" i="5"/>
  <c r="P82" i="5"/>
  <c r="P176" i="5"/>
  <c r="P175" i="5"/>
  <c r="P303" i="5"/>
  <c r="P304" i="5"/>
  <c r="P381" i="5"/>
  <c r="P382" i="5"/>
  <c r="P383" i="5"/>
  <c r="P384" i="5"/>
  <c r="P385" i="5"/>
  <c r="P386" i="5"/>
  <c r="P177" i="5"/>
  <c r="P83" i="5"/>
  <c r="P84" i="5"/>
  <c r="P305" i="5"/>
  <c r="P6" i="5"/>
  <c r="P85" i="5"/>
  <c r="P387" i="5"/>
  <c r="P496" i="5"/>
  <c r="P497" i="5"/>
  <c r="P388" i="5"/>
  <c r="P389" i="5"/>
  <c r="P390" i="5"/>
  <c r="P498" i="5"/>
  <c r="P391" i="5"/>
  <c r="P86" i="5"/>
  <c r="P87" i="5"/>
  <c r="P88" i="5"/>
  <c r="P89" i="5"/>
  <c r="P393" i="5"/>
  <c r="P90" i="5"/>
  <c r="P394" i="5"/>
  <c r="P395" i="5"/>
  <c r="P396" i="5"/>
  <c r="P178" i="5"/>
  <c r="P397" i="5"/>
  <c r="P398" i="5"/>
  <c r="P399" i="5"/>
  <c r="P179" i="5"/>
  <c r="P180" i="5"/>
  <c r="P402" i="5"/>
  <c r="P403" i="5"/>
  <c r="P404" i="5"/>
  <c r="P91" i="5"/>
  <c r="P92" i="5"/>
  <c r="P405" i="5"/>
  <c r="P7" i="5"/>
  <c r="P306" i="5"/>
  <c r="P406" i="5"/>
  <c r="P407" i="5"/>
  <c r="P8" i="5"/>
  <c r="P182" i="5"/>
  <c r="P408" i="5"/>
  <c r="P409" i="5"/>
  <c r="P183" i="5"/>
  <c r="P184" i="5"/>
  <c r="P323" i="5"/>
  <c r="P410" i="5"/>
  <c r="P342" i="5"/>
  <c r="P157" i="5"/>
  <c r="P460" i="5"/>
  <c r="P461" i="5"/>
  <c r="P53" i="5"/>
  <c r="P462" i="5"/>
  <c r="P463" i="5"/>
  <c r="P464" i="5"/>
  <c r="P466" i="5"/>
  <c r="P465" i="5"/>
  <c r="P467" i="5"/>
  <c r="P468" i="5"/>
  <c r="P54" i="5"/>
  <c r="P506" i="5"/>
  <c r="P159" i="5"/>
  <c r="P160" i="5"/>
  <c r="P158" i="5"/>
  <c r="P265" i="5"/>
  <c r="P266" i="5"/>
  <c r="P161" i="5"/>
  <c r="P267" i="5"/>
  <c r="P268" i="5"/>
  <c r="P469" i="5"/>
  <c r="P72" i="5"/>
  <c r="P470" i="5"/>
  <c r="P269" i="5"/>
  <c r="P55" i="5"/>
  <c r="P471" i="5"/>
  <c r="P162" i="5"/>
  <c r="P472" i="5"/>
  <c r="P270" i="5"/>
  <c r="P271" i="5"/>
  <c r="P343" i="5"/>
  <c r="P473" i="5"/>
  <c r="P272" i="5"/>
  <c r="P273" i="5"/>
  <c r="P274" i="5"/>
  <c r="P446" i="5"/>
  <c r="P474" i="5"/>
  <c r="P507" i="5"/>
  <c r="P344" i="5"/>
  <c r="P163" i="5"/>
  <c r="P475" i="5"/>
  <c r="P164" i="5"/>
  <c r="P476" i="5"/>
  <c r="P165" i="5"/>
  <c r="P275" i="5"/>
  <c r="P276" i="5"/>
  <c r="P277" i="5"/>
  <c r="P508" i="5"/>
  <c r="P278" i="5"/>
  <c r="P279" i="5"/>
  <c r="P280" i="5"/>
  <c r="P477" i="5"/>
  <c r="P478" i="5"/>
  <c r="P56" i="5"/>
  <c r="P166" i="5"/>
  <c r="P57" i="5"/>
  <c r="P58" i="5"/>
  <c r="P479" i="5"/>
  <c r="P480" i="5"/>
  <c r="P167" i="5"/>
  <c r="P10" i="5"/>
  <c r="P481" i="5"/>
  <c r="P482" i="5"/>
  <c r="P483" i="5"/>
  <c r="P281" i="5"/>
  <c r="P282" i="5"/>
  <c r="P168" i="5"/>
  <c r="P283" i="5"/>
  <c r="P284" i="5"/>
  <c r="P484" i="5"/>
  <c r="P485" i="5"/>
  <c r="P486" i="5"/>
  <c r="P345" i="5"/>
  <c r="P285" i="5"/>
  <c r="P286" i="5"/>
  <c r="P287" i="5"/>
  <c r="P489" i="5"/>
  <c r="P288" i="5"/>
  <c r="P289" i="5"/>
  <c r="P490" i="5"/>
  <c r="P290" i="5"/>
  <c r="P291" i="5"/>
  <c r="P292" i="5"/>
  <c r="P59" i="5"/>
  <c r="P60" i="5"/>
  <c r="P293" i="5"/>
  <c r="P61" i="5"/>
  <c r="P346" i="5"/>
  <c r="P62" i="5"/>
  <c r="P169" i="5"/>
  <c r="P63" i="5"/>
  <c r="P491" i="5"/>
  <c r="P73" i="5"/>
  <c r="P64" i="5"/>
  <c r="P295" i="5"/>
  <c r="P492" i="5"/>
  <c r="P493" i="5"/>
  <c r="P296" i="5"/>
  <c r="P297" i="5"/>
  <c r="P170" i="5"/>
  <c r="P298" i="5"/>
  <c r="P74" i="5"/>
  <c r="P349" i="5"/>
  <c r="N503" i="5"/>
  <c r="N307" i="5"/>
  <c r="N105" i="5"/>
  <c r="N65" i="5"/>
  <c r="N331" i="5"/>
  <c r="N48" i="5"/>
  <c r="N47" i="5"/>
  <c r="N340" i="5"/>
  <c r="N258" i="5"/>
  <c r="N411" i="5"/>
  <c r="N412" i="5"/>
  <c r="N413" i="5"/>
  <c r="N155" i="5"/>
  <c r="N156" i="5"/>
  <c r="N341" i="5"/>
  <c r="N263" i="5"/>
  <c r="N264" i="5"/>
  <c r="N52" i="5"/>
  <c r="N185" i="5"/>
  <c r="N186" i="5"/>
  <c r="N414" i="5"/>
  <c r="N66" i="5"/>
  <c r="N415" i="5"/>
  <c r="N93" i="5"/>
  <c r="N9" i="5"/>
  <c r="N416" i="5"/>
  <c r="N499" i="5"/>
  <c r="N187" i="5"/>
  <c r="N417" i="5"/>
  <c r="N418" i="5"/>
  <c r="N94" i="5"/>
  <c r="N95" i="5"/>
  <c r="N188" i="5"/>
  <c r="N189" i="5"/>
  <c r="N419" i="5"/>
  <c r="N500" i="5"/>
  <c r="N309" i="5"/>
  <c r="N96" i="5"/>
  <c r="N190" i="5"/>
  <c r="N191" i="5"/>
  <c r="N192" i="5"/>
  <c r="N420" i="5"/>
  <c r="N97" i="5"/>
  <c r="N310" i="5"/>
  <c r="N421" i="5"/>
  <c r="N422" i="5"/>
  <c r="N423" i="5"/>
  <c r="N194" i="5"/>
  <c r="N98" i="5"/>
  <c r="N193" i="5"/>
  <c r="N99" i="5"/>
  <c r="N12" i="5"/>
  <c r="N11" i="5"/>
  <c r="N67" i="5"/>
  <c r="N424" i="5"/>
  <c r="N425" i="5"/>
  <c r="N100" i="5"/>
  <c r="N195" i="5"/>
  <c r="N426" i="5"/>
  <c r="N427" i="5"/>
  <c r="N428" i="5"/>
  <c r="N308" i="5"/>
  <c r="N13" i="5"/>
  <c r="N68" i="5"/>
  <c r="N14" i="5"/>
  <c r="N15" i="5"/>
  <c r="N16" i="5"/>
  <c r="N350" i="5"/>
  <c r="N101" i="5"/>
  <c r="N429" i="5"/>
  <c r="N196" i="5"/>
  <c r="N197" i="5"/>
  <c r="N198" i="5"/>
  <c r="N51" i="5"/>
  <c r="N17" i="5"/>
  <c r="N18" i="5"/>
  <c r="N311" i="5"/>
  <c r="N199" i="5"/>
  <c r="N501" i="5"/>
  <c r="N102" i="5"/>
  <c r="N19" i="5"/>
  <c r="N20" i="5"/>
  <c r="N103" i="5"/>
  <c r="N21" i="5"/>
  <c r="N22" i="5"/>
  <c r="N200" i="5"/>
  <c r="N201" i="5"/>
  <c r="N202" i="5"/>
  <c r="N203" i="5"/>
  <c r="N204" i="5"/>
  <c r="N104" i="5"/>
  <c r="N106" i="5"/>
  <c r="N205" i="5"/>
  <c r="N206" i="5"/>
  <c r="N351" i="5"/>
  <c r="N107" i="5"/>
  <c r="N23" i="5"/>
  <c r="N502" i="5"/>
  <c r="N207" i="5"/>
  <c r="N24" i="5"/>
  <c r="N430" i="5"/>
  <c r="N69" i="5"/>
  <c r="N370" i="5"/>
  <c r="N25" i="5"/>
  <c r="N108" i="5"/>
  <c r="N26" i="5"/>
  <c r="N109" i="5"/>
  <c r="N110" i="5"/>
  <c r="N111" i="5"/>
  <c r="N312" i="5"/>
  <c r="N112" i="5"/>
  <c r="N208" i="5"/>
  <c r="N209" i="5"/>
  <c r="N210" i="5"/>
  <c r="N27" i="5"/>
  <c r="N211" i="5"/>
  <c r="N315" i="5"/>
  <c r="N113" i="5"/>
  <c r="N28" i="5"/>
  <c r="N114" i="5"/>
  <c r="N316" i="5"/>
  <c r="N115" i="5"/>
  <c r="N212" i="5"/>
  <c r="N213" i="5"/>
  <c r="N317" i="5"/>
  <c r="N318" i="5"/>
  <c r="N29" i="5"/>
  <c r="N30" i="5"/>
  <c r="N432" i="5"/>
  <c r="N392" i="5"/>
  <c r="N116" i="5"/>
  <c r="N433" i="5"/>
  <c r="N434" i="5"/>
  <c r="N352" i="5"/>
  <c r="N214" i="5"/>
  <c r="N215" i="5"/>
  <c r="N313" i="5"/>
  <c r="N31" i="5"/>
  <c r="N117" i="5"/>
  <c r="N118" i="5"/>
  <c r="N436" i="5"/>
  <c r="N435" i="5"/>
  <c r="N319" i="5"/>
  <c r="N320" i="5"/>
  <c r="N437" i="5"/>
  <c r="N119" i="5"/>
  <c r="N120" i="5"/>
  <c r="N438" i="5"/>
  <c r="N121" i="5"/>
  <c r="N122" i="5"/>
  <c r="N123" i="5"/>
  <c r="N216" i="5"/>
  <c r="N314" i="5"/>
  <c r="N321" i="5"/>
  <c r="N322" i="5"/>
  <c r="N439" i="5"/>
  <c r="N440" i="5"/>
  <c r="N441" i="5"/>
  <c r="N124" i="5"/>
  <c r="N442" i="5"/>
  <c r="N125" i="5"/>
  <c r="N32" i="5"/>
  <c r="N353" i="5"/>
  <c r="N33" i="5"/>
  <c r="N126" i="5"/>
  <c r="N217" i="5"/>
  <c r="N218" i="5"/>
  <c r="N219" i="5"/>
  <c r="N70" i="5"/>
  <c r="N127" i="5"/>
  <c r="N34" i="5"/>
  <c r="N35" i="5"/>
  <c r="N443" i="5"/>
  <c r="N444" i="5"/>
  <c r="N445" i="5"/>
  <c r="N128" i="5"/>
  <c r="N447" i="5"/>
  <c r="N129" i="5"/>
  <c r="N130" i="5"/>
  <c r="N220" i="5"/>
  <c r="N221" i="5"/>
  <c r="N131" i="5"/>
  <c r="N132" i="5"/>
  <c r="N222" i="5"/>
  <c r="N448" i="5"/>
  <c r="N223" i="5"/>
  <c r="N333" i="5"/>
  <c r="N71" i="5"/>
  <c r="N504" i="5"/>
  <c r="N259" i="5"/>
  <c r="N260" i="5"/>
  <c r="N354" i="5"/>
  <c r="N153" i="5"/>
  <c r="N355" i="5"/>
  <c r="N154" i="5"/>
  <c r="N261" i="5"/>
  <c r="N262" i="5"/>
  <c r="N356" i="5"/>
  <c r="N327" i="5"/>
  <c r="N450" i="5"/>
  <c r="N36" i="5"/>
  <c r="N328" i="5"/>
  <c r="N329" i="5"/>
  <c r="N330" i="5"/>
  <c r="N224" i="5"/>
  <c r="N225" i="5"/>
  <c r="N226" i="5"/>
  <c r="N227" i="5"/>
  <c r="N228" i="5"/>
  <c r="N229" i="5"/>
  <c r="N230" i="5"/>
  <c r="N231" i="5"/>
  <c r="N232" i="5"/>
  <c r="N133" i="5"/>
  <c r="N134" i="5"/>
  <c r="N135" i="5"/>
  <c r="N37" i="5"/>
  <c r="N136" i="5"/>
  <c r="N38" i="5"/>
  <c r="N39" i="5"/>
  <c r="N137" i="5"/>
  <c r="N138" i="5"/>
  <c r="N233" i="5"/>
  <c r="N40" i="5"/>
  <c r="N234" i="5"/>
  <c r="N235" i="5"/>
  <c r="N41" i="5"/>
  <c r="N139" i="5"/>
  <c r="N332" i="5"/>
  <c r="N42" i="5"/>
  <c r="N400" i="5"/>
  <c r="N236" i="5"/>
  <c r="N401" i="5"/>
  <c r="N237" i="5"/>
  <c r="N238" i="5"/>
  <c r="N140" i="5"/>
  <c r="N239" i="5"/>
  <c r="N240" i="5"/>
  <c r="N241" i="5"/>
  <c r="N141" i="5"/>
  <c r="N181" i="5"/>
  <c r="N242" i="5"/>
  <c r="N142" i="5"/>
  <c r="N143" i="5"/>
  <c r="N451" i="5"/>
  <c r="N452" i="5"/>
  <c r="N334" i="5"/>
  <c r="N43" i="5"/>
  <c r="N144" i="5"/>
  <c r="N145" i="5"/>
  <c r="N146" i="5"/>
  <c r="N243" i="5"/>
  <c r="N44" i="5"/>
  <c r="N335" i="5"/>
  <c r="N45" i="5"/>
  <c r="N453" i="5"/>
  <c r="N449" i="5"/>
  <c r="N336" i="5"/>
  <c r="N244" i="5"/>
  <c r="N245" i="5"/>
  <c r="N357" i="5"/>
  <c r="N505" i="5"/>
  <c r="N246" i="5"/>
  <c r="N247" i="5"/>
  <c r="N248" i="5"/>
  <c r="N249" i="5"/>
  <c r="N337" i="5"/>
  <c r="N338" i="5"/>
  <c r="N147" i="5"/>
  <c r="N46" i="5"/>
  <c r="N454" i="5"/>
  <c r="N455" i="5"/>
  <c r="N148" i="5"/>
  <c r="N358" i="5"/>
  <c r="N324" i="5"/>
  <c r="N456" i="5"/>
  <c r="N49" i="5"/>
  <c r="N339" i="5"/>
  <c r="N359" i="5"/>
  <c r="N360" i="5"/>
  <c r="N149" i="5"/>
  <c r="N361" i="5"/>
  <c r="N150" i="5"/>
  <c r="N325" i="5"/>
  <c r="N326" i="5"/>
  <c r="N487" i="5"/>
  <c r="N488" i="5"/>
  <c r="N250" i="5"/>
  <c r="N251" i="5"/>
  <c r="N252" i="5"/>
  <c r="N294" i="5"/>
  <c r="N253" i="5"/>
  <c r="N254" i="5"/>
  <c r="N457" i="5"/>
  <c r="N151" i="5"/>
  <c r="N255" i="5"/>
  <c r="N256" i="5"/>
  <c r="N257" i="5"/>
  <c r="N50" i="5"/>
  <c r="N152" i="5"/>
  <c r="N458" i="5"/>
  <c r="N459" i="5"/>
  <c r="N347" i="5"/>
  <c r="N431" i="5"/>
  <c r="N362" i="5"/>
  <c r="N299" i="5"/>
  <c r="N363" i="5"/>
  <c r="N364" i="5"/>
  <c r="N365" i="5"/>
  <c r="N366" i="5"/>
  <c r="N367" i="5"/>
  <c r="N368" i="5"/>
  <c r="N369" i="5"/>
  <c r="N171" i="5"/>
  <c r="N172" i="5"/>
  <c r="N173" i="5"/>
  <c r="N75" i="5"/>
  <c r="N371" i="5"/>
  <c r="N372" i="5"/>
  <c r="N374" i="5"/>
  <c r="N373" i="5"/>
  <c r="N2" i="5"/>
  <c r="N76" i="5"/>
  <c r="N77" i="5"/>
  <c r="N348" i="5"/>
  <c r="N494" i="5"/>
  <c r="N495" i="5"/>
  <c r="N78" i="5"/>
  <c r="N376" i="5"/>
  <c r="N378" i="5"/>
  <c r="N79" i="5"/>
  <c r="N375" i="5"/>
  <c r="N377" i="5"/>
  <c r="N379" i="5"/>
  <c r="N300" i="5"/>
  <c r="N301" i="5"/>
  <c r="N302" i="5"/>
  <c r="N80" i="5"/>
  <c r="N174" i="5"/>
  <c r="N81" i="5"/>
  <c r="N380" i="5"/>
  <c r="N3" i="5"/>
  <c r="N5" i="5"/>
  <c r="N4" i="5"/>
  <c r="N82" i="5"/>
  <c r="N176" i="5"/>
  <c r="N175" i="5"/>
  <c r="N303" i="5"/>
  <c r="N304" i="5"/>
  <c r="N381" i="5"/>
  <c r="N382" i="5"/>
  <c r="N383" i="5"/>
  <c r="N384" i="5"/>
  <c r="N385" i="5"/>
  <c r="N386" i="5"/>
  <c r="N177" i="5"/>
  <c r="N83" i="5"/>
  <c r="N84" i="5"/>
  <c r="N305" i="5"/>
  <c r="N6" i="5"/>
  <c r="N85" i="5"/>
  <c r="N387" i="5"/>
  <c r="N496" i="5"/>
  <c r="N497" i="5"/>
  <c r="N388" i="5"/>
  <c r="N389" i="5"/>
  <c r="N390" i="5"/>
  <c r="N498" i="5"/>
  <c r="N391" i="5"/>
  <c r="N86" i="5"/>
  <c r="N87" i="5"/>
  <c r="N88" i="5"/>
  <c r="N89" i="5"/>
  <c r="N393" i="5"/>
  <c r="N90" i="5"/>
  <c r="N394" i="5"/>
  <c r="N395" i="5"/>
  <c r="N396" i="5"/>
  <c r="N178" i="5"/>
  <c r="N397" i="5"/>
  <c r="N398" i="5"/>
  <c r="N399" i="5"/>
  <c r="N179" i="5"/>
  <c r="N180" i="5"/>
  <c r="N402" i="5"/>
  <c r="N403" i="5"/>
  <c r="N404" i="5"/>
  <c r="N91" i="5"/>
  <c r="N92" i="5"/>
  <c r="N405" i="5"/>
  <c r="N7" i="5"/>
  <c r="N306" i="5"/>
  <c r="N406" i="5"/>
  <c r="N407" i="5"/>
  <c r="N8" i="5"/>
  <c r="N182" i="5"/>
  <c r="N408" i="5"/>
  <c r="N409" i="5"/>
  <c r="N183" i="5"/>
  <c r="N184" i="5"/>
  <c r="N323" i="5"/>
  <c r="N410" i="5"/>
  <c r="N342" i="5"/>
  <c r="N157" i="5"/>
  <c r="N460" i="5"/>
  <c r="N461" i="5"/>
  <c r="N53" i="5"/>
  <c r="N462" i="5"/>
  <c r="N463" i="5"/>
  <c r="N464" i="5"/>
  <c r="N466" i="5"/>
  <c r="N465" i="5"/>
  <c r="N467" i="5"/>
  <c r="N468" i="5"/>
  <c r="N54" i="5"/>
  <c r="N506" i="5"/>
  <c r="N159" i="5"/>
  <c r="N160" i="5"/>
  <c r="N158" i="5"/>
  <c r="N265" i="5"/>
  <c r="N266" i="5"/>
  <c r="N161" i="5"/>
  <c r="N267" i="5"/>
  <c r="N268" i="5"/>
  <c r="N469" i="5"/>
  <c r="N72" i="5"/>
  <c r="N470" i="5"/>
  <c r="N269" i="5"/>
  <c r="N55" i="5"/>
  <c r="N471" i="5"/>
  <c r="N162" i="5"/>
  <c r="N472" i="5"/>
  <c r="N270" i="5"/>
  <c r="N271" i="5"/>
  <c r="N343" i="5"/>
  <c r="N473" i="5"/>
  <c r="N272" i="5"/>
  <c r="N273" i="5"/>
  <c r="N274" i="5"/>
  <c r="N446" i="5"/>
  <c r="N474" i="5"/>
  <c r="N507" i="5"/>
  <c r="N344" i="5"/>
  <c r="N163" i="5"/>
  <c r="N475" i="5"/>
  <c r="N164" i="5"/>
  <c r="N476" i="5"/>
  <c r="N165" i="5"/>
  <c r="N275" i="5"/>
  <c r="N276" i="5"/>
  <c r="N277" i="5"/>
  <c r="N508" i="5"/>
  <c r="N278" i="5"/>
  <c r="N279" i="5"/>
  <c r="N280" i="5"/>
  <c r="N477" i="5"/>
  <c r="N478" i="5"/>
  <c r="N56" i="5"/>
  <c r="N166" i="5"/>
  <c r="N57" i="5"/>
  <c r="N58" i="5"/>
  <c r="N479" i="5"/>
  <c r="N480" i="5"/>
  <c r="N167" i="5"/>
  <c r="N10" i="5"/>
  <c r="N481" i="5"/>
  <c r="N482" i="5"/>
  <c r="N483" i="5"/>
  <c r="N281" i="5"/>
  <c r="N282" i="5"/>
  <c r="N168" i="5"/>
  <c r="N283" i="5"/>
  <c r="N284" i="5"/>
  <c r="N484" i="5"/>
  <c r="N485" i="5"/>
  <c r="N486" i="5"/>
  <c r="N345" i="5"/>
  <c r="N285" i="5"/>
  <c r="N286" i="5"/>
  <c r="N287" i="5"/>
  <c r="N489" i="5"/>
  <c r="N288" i="5"/>
  <c r="N289" i="5"/>
  <c r="N490" i="5"/>
  <c r="N290" i="5"/>
  <c r="N291" i="5"/>
  <c r="N292" i="5"/>
  <c r="N59" i="5"/>
  <c r="N60" i="5"/>
  <c r="N293" i="5"/>
  <c r="N61" i="5"/>
  <c r="N346" i="5"/>
  <c r="N62" i="5"/>
  <c r="N169" i="5"/>
  <c r="N63" i="5"/>
  <c r="N491" i="5"/>
  <c r="N73" i="5"/>
  <c r="N64" i="5"/>
  <c r="N295" i="5"/>
  <c r="N492" i="5"/>
  <c r="N493" i="5"/>
  <c r="N296" i="5"/>
  <c r="N297" i="5"/>
  <c r="N170" i="5"/>
  <c r="N298" i="5"/>
  <c r="N74" i="5"/>
  <c r="M632" i="1" l="1"/>
  <c r="O632" i="1"/>
  <c r="M631" i="1" l="1"/>
  <c r="O631" i="1"/>
  <c r="M630" i="1"/>
  <c r="O630" i="1"/>
  <c r="M629" i="1"/>
  <c r="O629" i="1"/>
  <c r="M628" i="1"/>
  <c r="O628" i="1"/>
  <c r="M627" i="1"/>
  <c r="O627" i="1"/>
  <c r="M626" i="1"/>
  <c r="O626" i="1"/>
  <c r="M625" i="1"/>
  <c r="O625" i="1"/>
  <c r="M624" i="1"/>
  <c r="O624" i="1"/>
  <c r="M623" i="1"/>
  <c r="O623" i="1"/>
  <c r="M622" i="1"/>
  <c r="O622" i="1"/>
  <c r="M621" i="1"/>
  <c r="O621" i="1"/>
  <c r="M620" i="1"/>
  <c r="O620" i="1"/>
  <c r="M619" i="1"/>
  <c r="O619" i="1"/>
  <c r="M618" i="1"/>
  <c r="O618" i="1"/>
  <c r="M617" i="1"/>
  <c r="O617" i="1"/>
  <c r="M608" i="1"/>
  <c r="M609" i="1"/>
  <c r="M610" i="1"/>
  <c r="M611" i="1"/>
  <c r="M612" i="1"/>
  <c r="M613" i="1"/>
  <c r="M614" i="1"/>
  <c r="M615" i="1"/>
  <c r="M616" i="1"/>
  <c r="O608" i="1"/>
  <c r="O609" i="1"/>
  <c r="O610" i="1"/>
  <c r="O611" i="1"/>
  <c r="O612" i="1"/>
  <c r="O613" i="1"/>
  <c r="O614" i="1"/>
  <c r="O615" i="1"/>
  <c r="O616" i="1"/>
  <c r="M780" i="1" l="1"/>
  <c r="M1571" i="1" l="1"/>
  <c r="O1571" i="1"/>
  <c r="M5" i="8" l="1"/>
  <c r="K16" i="8"/>
  <c r="M16" i="8"/>
  <c r="K39" i="8"/>
  <c r="K44" i="8"/>
  <c r="M39" i="8"/>
  <c r="K38" i="8"/>
  <c r="M38" i="8"/>
  <c r="M15" i="8"/>
  <c r="M2" i="8" l="1"/>
  <c r="M3" i="8"/>
  <c r="M4" i="8"/>
  <c r="M6" i="8"/>
  <c r="M7" i="8"/>
  <c r="M8" i="8"/>
  <c r="M9" i="8"/>
  <c r="M10" i="8"/>
  <c r="M11" i="8"/>
  <c r="M12" i="8"/>
  <c r="M13" i="8"/>
  <c r="M14" i="8"/>
  <c r="M17" i="8"/>
  <c r="M18" i="8"/>
  <c r="M19" i="8"/>
  <c r="M20" i="8"/>
  <c r="M21" i="8"/>
  <c r="M22" i="8"/>
  <c r="M23" i="8"/>
  <c r="M24" i="8"/>
  <c r="M25" i="8"/>
  <c r="M26" i="8"/>
  <c r="M27" i="8"/>
  <c r="M28" i="8"/>
  <c r="M29" i="8"/>
  <c r="M30" i="8"/>
  <c r="M31" i="8"/>
  <c r="M32" i="8"/>
  <c r="M33" i="8"/>
  <c r="M34" i="8"/>
  <c r="M35" i="8"/>
  <c r="M36" i="8"/>
  <c r="M37" i="8"/>
  <c r="M45" i="8"/>
  <c r="M46" i="8"/>
  <c r="M40" i="8"/>
  <c r="M41" i="8"/>
  <c r="M42" i="8"/>
  <c r="M43" i="8"/>
  <c r="M44"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6" i="8"/>
  <c r="M107" i="8"/>
  <c r="K20" i="6" l="1"/>
  <c r="K21" i="6"/>
  <c r="K22" i="6"/>
  <c r="K23" i="6"/>
  <c r="K24" i="6"/>
  <c r="K25" i="6"/>
  <c r="K26" i="6"/>
  <c r="K27" i="6"/>
  <c r="K19" i="6"/>
  <c r="M1570" i="1" l="1"/>
  <c r="O1570" i="1"/>
  <c r="O347" i="4"/>
  <c r="M347" i="4"/>
  <c r="M1569" i="1" l="1"/>
  <c r="O1569" i="1"/>
  <c r="M1568" i="1" l="1"/>
  <c r="O1568" i="1"/>
  <c r="O346" i="4" l="1"/>
  <c r="M346" i="4"/>
  <c r="O345" i="4"/>
  <c r="M345" i="4"/>
  <c r="O344" i="4"/>
  <c r="M344" i="4"/>
  <c r="O343" i="4"/>
  <c r="M343" i="4"/>
  <c r="O342" i="4" l="1"/>
  <c r="M342" i="4"/>
  <c r="O341" i="4"/>
  <c r="M341" i="4"/>
  <c r="M340" i="4"/>
  <c r="O340" i="4"/>
  <c r="M1567" i="1" l="1"/>
  <c r="O1567" i="1"/>
  <c r="M762" i="1" l="1"/>
  <c r="O762" i="1"/>
  <c r="M761" i="1"/>
  <c r="O761" i="1"/>
  <c r="M760" i="1"/>
  <c r="O760" i="1"/>
  <c r="M759" i="1"/>
  <c r="O759" i="1"/>
  <c r="M758" i="1"/>
  <c r="O758" i="1"/>
  <c r="M757" i="1" l="1"/>
  <c r="O757" i="1"/>
  <c r="M756" i="1"/>
  <c r="O756" i="1"/>
  <c r="M755" i="1"/>
  <c r="O755" i="1"/>
  <c r="M754" i="1"/>
  <c r="O754" i="1"/>
  <c r="M753" i="1"/>
  <c r="O753" i="1"/>
  <c r="M752" i="1"/>
  <c r="O752" i="1"/>
  <c r="M751" i="1"/>
  <c r="O751" i="1"/>
  <c r="M377" i="1" l="1"/>
  <c r="O377" i="1"/>
  <c r="K45" i="8" l="1"/>
  <c r="K46" i="8"/>
  <c r="K106" i="8"/>
  <c r="K107" i="8"/>
  <c r="M10" i="7" l="1"/>
  <c r="M11" i="7"/>
  <c r="M12" i="7"/>
  <c r="M13" i="7"/>
  <c r="M14" i="7"/>
  <c r="M15" i="7"/>
  <c r="M16" i="7"/>
  <c r="M7" i="7"/>
  <c r="M3" i="7"/>
  <c r="M4" i="7"/>
  <c r="M2" i="7"/>
  <c r="M8" i="7"/>
  <c r="M5" i="7"/>
  <c r="M6" i="7"/>
  <c r="K10" i="7"/>
  <c r="K11" i="7"/>
  <c r="K12" i="7"/>
  <c r="K13" i="7"/>
  <c r="K14" i="7"/>
  <c r="K15" i="7"/>
  <c r="K16" i="7"/>
  <c r="K7" i="7"/>
  <c r="K3" i="7"/>
  <c r="K4" i="7"/>
  <c r="K2" i="7"/>
  <c r="K8" i="7"/>
  <c r="K5" i="7"/>
  <c r="K6" i="7"/>
  <c r="O1490" i="1"/>
  <c r="O1205" i="1"/>
  <c r="O1520" i="1"/>
  <c r="O999" i="1"/>
  <c r="O1179" i="1"/>
  <c r="O1219" i="1"/>
  <c r="O1231" i="1"/>
  <c r="O1268" i="1"/>
  <c r="O1333" i="1"/>
  <c r="O1000" i="1"/>
  <c r="O1189" i="1"/>
  <c r="O1242" i="1"/>
  <c r="O901" i="1"/>
  <c r="O987" i="1"/>
  <c r="O1214" i="1"/>
  <c r="O1414" i="1"/>
  <c r="O1522" i="1"/>
  <c r="O1079" i="1"/>
  <c r="O816" i="1"/>
  <c r="O818" i="1"/>
  <c r="O927" i="1"/>
  <c r="O1287" i="1"/>
  <c r="O825" i="1"/>
  <c r="O1007" i="1"/>
  <c r="O1443" i="1"/>
  <c r="O992" i="1"/>
  <c r="O1452" i="1"/>
  <c r="O787" i="1"/>
  <c r="O875" i="1"/>
  <c r="O889" i="1"/>
  <c r="O966" i="1"/>
  <c r="O978" i="1"/>
  <c r="O980" i="1"/>
  <c r="O1396" i="1"/>
  <c r="O1426" i="1"/>
  <c r="O858" i="1"/>
  <c r="O872" i="1"/>
  <c r="O880" i="1"/>
  <c r="O906" i="1"/>
  <c r="O1158" i="1"/>
  <c r="O1201" i="1"/>
  <c r="O1209" i="1"/>
  <c r="O1212" i="1"/>
  <c r="O1235" i="1"/>
  <c r="O1308" i="1"/>
  <c r="O1347" i="1"/>
  <c r="O1367" i="1"/>
  <c r="O1381" i="1"/>
  <c r="O833" i="1"/>
  <c r="O1203" i="1"/>
  <c r="O855" i="1"/>
  <c r="O871" i="1"/>
  <c r="O1525" i="1"/>
  <c r="O861" i="1"/>
  <c r="O911" i="1"/>
  <c r="O953" i="1"/>
  <c r="O975" i="1"/>
  <c r="O1040" i="1"/>
  <c r="O1042" i="1"/>
  <c r="O1049" i="1"/>
  <c r="O1063" i="1"/>
  <c r="O1062" i="1"/>
  <c r="O1073" i="1"/>
  <c r="O1450" i="1"/>
  <c r="O1113" i="1"/>
  <c r="O1258" i="1"/>
  <c r="O1259" i="1"/>
  <c r="O1298" i="1"/>
  <c r="O1299" i="1"/>
  <c r="O1271" i="1"/>
  <c r="O768" i="1"/>
  <c r="O1385" i="1"/>
  <c r="O1434" i="1"/>
  <c r="O1444" i="1"/>
  <c r="O799" i="1"/>
  <c r="O939" i="1"/>
  <c r="O1041" i="1"/>
  <c r="O1390" i="1"/>
  <c r="O1397" i="1"/>
  <c r="O845" i="1"/>
  <c r="O852" i="1"/>
  <c r="O1279" i="1"/>
  <c r="O878" i="1"/>
  <c r="O934" i="1"/>
  <c r="O955" i="1"/>
  <c r="O969" i="1"/>
  <c r="O1081" i="1"/>
  <c r="O786" i="1"/>
  <c r="O1135" i="1"/>
  <c r="O912" i="1"/>
  <c r="O879" i="1"/>
  <c r="O1317" i="1"/>
  <c r="O996" i="1"/>
  <c r="O1222" i="1"/>
  <c r="O1014" i="1"/>
  <c r="O869" i="1"/>
  <c r="O1227" i="1"/>
  <c r="O1257" i="1"/>
  <c r="O1353" i="1"/>
  <c r="O1360" i="1"/>
  <c r="O1244" i="1"/>
  <c r="O1393" i="1"/>
  <c r="O926" i="1"/>
  <c r="O1033" i="1"/>
  <c r="O1012" i="1"/>
  <c r="O1046" i="1"/>
  <c r="O1524" i="1"/>
  <c r="O1106" i="1"/>
  <c r="O1128" i="1"/>
  <c r="O1133" i="1"/>
  <c r="O1349" i="1"/>
  <c r="O919" i="1"/>
  <c r="O1024" i="1"/>
  <c r="O1076" i="1"/>
  <c r="O829" i="1"/>
  <c r="O1160" i="1"/>
  <c r="O1237" i="1"/>
  <c r="O1430" i="1"/>
  <c r="O971" i="1"/>
  <c r="O974" i="1"/>
  <c r="O1412" i="1"/>
  <c r="O1006" i="1"/>
  <c r="O765" i="1"/>
  <c r="O1196" i="1"/>
  <c r="O1195" i="1"/>
  <c r="O924" i="1"/>
  <c r="O863" i="1"/>
  <c r="O873" i="1"/>
  <c r="O890" i="1"/>
  <c r="O862" i="1"/>
  <c r="O920" i="1"/>
  <c r="O989" i="1"/>
  <c r="O1015" i="1"/>
  <c r="O1118" i="1"/>
  <c r="O1206" i="1"/>
  <c r="O1208" i="1"/>
  <c r="O1350" i="1"/>
  <c r="O1273" i="1"/>
  <c r="O1303" i="1"/>
  <c r="O921" i="1"/>
  <c r="O922" i="1"/>
  <c r="O931" i="1"/>
  <c r="O850" i="1"/>
  <c r="O948" i="1"/>
  <c r="O950" i="1"/>
  <c r="O972" i="1"/>
  <c r="O1021" i="1"/>
  <c r="O1211" i="1"/>
  <c r="O1247" i="1"/>
  <c r="O1331" i="1"/>
  <c r="O1377" i="1"/>
  <c r="O775" i="1"/>
  <c r="O844" i="1"/>
  <c r="O990" i="1"/>
  <c r="O860" i="1"/>
  <c r="O982" i="1"/>
  <c r="O1248" i="1"/>
  <c r="O780" i="1"/>
  <c r="O815" i="1"/>
  <c r="O848" i="1"/>
  <c r="O883" i="1"/>
  <c r="O938" i="1"/>
  <c r="O913" i="1"/>
  <c r="O1023" i="1"/>
  <c r="O1025" i="1"/>
  <c r="O1074" i="1"/>
  <c r="O1119" i="1"/>
  <c r="O1229" i="1"/>
  <c r="O1241" i="1"/>
  <c r="O1243" i="1"/>
  <c r="O1255" i="1"/>
  <c r="O1277" i="1"/>
  <c r="O1285" i="1"/>
  <c r="O1292" i="1"/>
  <c r="O1321" i="1"/>
  <c r="O1327" i="1"/>
  <c r="O1406" i="1"/>
  <c r="O1440" i="1"/>
  <c r="O991" i="1"/>
  <c r="O947" i="1"/>
  <c r="O1020" i="1"/>
  <c r="O1082" i="1"/>
  <c r="O1088" i="1"/>
  <c r="O1148" i="1"/>
  <c r="O1174" i="1"/>
  <c r="O1200" i="1"/>
  <c r="O1224" i="1"/>
  <c r="O1252" i="1"/>
  <c r="O1274" i="1"/>
  <c r="O1297" i="1"/>
  <c r="O1270" i="1"/>
  <c r="O884" i="1"/>
  <c r="O1366" i="1"/>
  <c r="O1368" i="1"/>
  <c r="O1355" i="1"/>
  <c r="O1369" i="1"/>
  <c r="O1370" i="1"/>
  <c r="O1371" i="1"/>
  <c r="O1373" i="1"/>
  <c r="O1376" i="1"/>
  <c r="O1380" i="1"/>
  <c r="O1382" i="1"/>
  <c r="O1383" i="1"/>
  <c r="O1384" i="1"/>
  <c r="O1387" i="1"/>
  <c r="O1031" i="1"/>
  <c r="O1402" i="1"/>
  <c r="O1346" i="1"/>
  <c r="O1417" i="1"/>
  <c r="O1432" i="1"/>
  <c r="O1436" i="1"/>
  <c r="O1442" i="1"/>
  <c r="O1446" i="1"/>
  <c r="O1447" i="1"/>
  <c r="O923" i="1"/>
  <c r="O949" i="1"/>
  <c r="O1400" i="1"/>
  <c r="O776" i="1"/>
  <c r="O895" i="1"/>
  <c r="O943" i="1"/>
  <c r="O951" i="1"/>
  <c r="O1314" i="1"/>
  <c r="O1421" i="1"/>
  <c r="O910" i="1"/>
  <c r="O958" i="1"/>
  <c r="O1413" i="1"/>
  <c r="O885" i="1"/>
  <c r="O1075" i="1"/>
  <c r="O1230" i="1"/>
  <c r="O1278" i="1"/>
  <c r="O957" i="1"/>
  <c r="O1176" i="1"/>
  <c r="O1178" i="1"/>
  <c r="O1180" i="1"/>
  <c r="O1187" i="1"/>
  <c r="O1188" i="1"/>
  <c r="O1193" i="1"/>
  <c r="O1194" i="1"/>
  <c r="O1204" i="1"/>
  <c r="O1213" i="1"/>
  <c r="O1218" i="1"/>
  <c r="O1220" i="1"/>
  <c r="O1223" i="1"/>
  <c r="O1232" i="1"/>
  <c r="O961" i="1"/>
  <c r="O1067" i="1"/>
  <c r="O1182" i="1"/>
  <c r="O1238" i="1"/>
  <c r="O1260" i="1"/>
  <c r="O1261" i="1"/>
  <c r="O1263" i="1"/>
  <c r="O1265" i="1"/>
  <c r="O1266" i="1"/>
  <c r="O1267" i="1"/>
  <c r="O1275" i="1"/>
  <c r="O1510" i="1"/>
  <c r="O1286" i="1"/>
  <c r="O1290" i="1"/>
  <c r="O1291" i="1"/>
  <c r="O1288" i="1"/>
  <c r="O1289" i="1"/>
  <c r="O1295" i="1"/>
  <c r="O1307" i="1"/>
  <c r="O1310" i="1"/>
  <c r="O1312" i="1"/>
  <c r="O1325" i="1"/>
  <c r="O1330" i="1"/>
  <c r="O1332" i="1"/>
  <c r="O1335" i="1"/>
  <c r="O1342" i="1"/>
  <c r="O1351" i="1"/>
  <c r="O1352" i="1"/>
  <c r="O1357" i="1"/>
  <c r="O998" i="1"/>
  <c r="O1003" i="1"/>
  <c r="O1016" i="1"/>
  <c r="O1032" i="1"/>
  <c r="O1027" i="1"/>
  <c r="O1029" i="1"/>
  <c r="O1028" i="1"/>
  <c r="O1034" i="1"/>
  <c r="O1011" i="1"/>
  <c r="O1039" i="1"/>
  <c r="O1043" i="1"/>
  <c r="O1050" i="1"/>
  <c r="O1051" i="1"/>
  <c r="O1054" i="1"/>
  <c r="O1058" i="1"/>
  <c r="O1068" i="1"/>
  <c r="O1071" i="1"/>
  <c r="O1077" i="1"/>
  <c r="O1083" i="1"/>
  <c r="O1084" i="1"/>
  <c r="O1056" i="1"/>
  <c r="O1089" i="1"/>
  <c r="O1090" i="1"/>
  <c r="O1091" i="1"/>
  <c r="O1092" i="1"/>
  <c r="O1093" i="1"/>
  <c r="O1094" i="1"/>
  <c r="O1095" i="1"/>
  <c r="O1097" i="1"/>
  <c r="O1509" i="1"/>
  <c r="O1098" i="1"/>
  <c r="O1108" i="1"/>
  <c r="O1109" i="1"/>
  <c r="O1122" i="1"/>
  <c r="O1123" i="1"/>
  <c r="O1125" i="1"/>
  <c r="O1126" i="1"/>
  <c r="O1284" i="1"/>
  <c r="O1130" i="1"/>
  <c r="O1131" i="1"/>
  <c r="O1132" i="1"/>
  <c r="O1121" i="1"/>
  <c r="O1124" i="1"/>
  <c r="O1129" i="1"/>
  <c r="O1134" i="1"/>
  <c r="O1139" i="1"/>
  <c r="O1141" i="1"/>
  <c r="O1142" i="1"/>
  <c r="O1146" i="1"/>
  <c r="O1147" i="1"/>
  <c r="O1175" i="1"/>
  <c r="O1163" i="1"/>
  <c r="O1343" i="1"/>
  <c r="O1361" i="1"/>
  <c r="O1407" i="1"/>
  <c r="O1410" i="1"/>
  <c r="O1415" i="1"/>
  <c r="O970" i="1"/>
  <c r="O1441" i="1"/>
  <c r="O993" i="1"/>
  <c r="O994" i="1"/>
  <c r="O995" i="1"/>
  <c r="O1401" i="1"/>
  <c r="O1403" i="1"/>
  <c r="O1404" i="1"/>
  <c r="O1420" i="1"/>
  <c r="O1037" i="1"/>
  <c r="O1044" i="1"/>
  <c r="O1060" i="1"/>
  <c r="O1072" i="1"/>
  <c r="O1104" i="1"/>
  <c r="O1116" i="1"/>
  <c r="O1115" i="1"/>
  <c r="O1138" i="1"/>
  <c r="O1172" i="1"/>
  <c r="O1216" i="1"/>
  <c r="O1217" i="1"/>
  <c r="O1249" i="1"/>
  <c r="O1269" i="1"/>
  <c r="O1281" i="1"/>
  <c r="O1320" i="1"/>
  <c r="O1324" i="1"/>
  <c r="O1318" i="1"/>
  <c r="O1328" i="1"/>
  <c r="O1336" i="1"/>
  <c r="O1364" i="1"/>
  <c r="O1389" i="1"/>
  <c r="O1398" i="1"/>
  <c r="O1408" i="1"/>
  <c r="O1416" i="1"/>
  <c r="O1422" i="1"/>
  <c r="O1431" i="1"/>
  <c r="O1433" i="1"/>
  <c r="O1438" i="1"/>
  <c r="O1439" i="1"/>
  <c r="O1445" i="1"/>
  <c r="O864" i="1"/>
  <c r="O865" i="1"/>
  <c r="O886" i="1"/>
  <c r="O896" i="1"/>
  <c r="O956" i="1"/>
  <c r="O959" i="1"/>
  <c r="O968" i="1"/>
  <c r="O979" i="1"/>
  <c r="O983" i="1"/>
  <c r="O984" i="1"/>
  <c r="O986" i="1"/>
  <c r="O1010" i="1"/>
  <c r="O1019" i="1"/>
  <c r="O1048" i="1"/>
  <c r="O1045" i="1"/>
  <c r="O1111" i="1"/>
  <c r="O1112" i="1"/>
  <c r="O1153" i="1"/>
  <c r="O1173" i="1"/>
  <c r="O1184" i="1"/>
  <c r="O1197" i="1"/>
  <c r="O1207" i="1"/>
  <c r="O1233" i="1"/>
  <c r="O1234" i="1"/>
  <c r="O1246" i="1"/>
  <c r="O1254" i="1"/>
  <c r="O1301" i="1"/>
  <c r="O1305" i="1"/>
  <c r="O1304" i="1"/>
  <c r="O1309" i="1"/>
  <c r="O1315" i="1"/>
  <c r="O847" i="1"/>
  <c r="O874" i="1"/>
  <c r="O888" i="1"/>
  <c r="O867" i="1"/>
  <c r="O903" i="1"/>
  <c r="O905" i="1"/>
  <c r="O909" i="1"/>
  <c r="O928" i="1"/>
  <c r="O929" i="1"/>
  <c r="O930" i="1"/>
  <c r="O1528" i="1"/>
  <c r="O940" i="1"/>
  <c r="O1166" i="1"/>
  <c r="O941" i="1"/>
  <c r="O942" i="1"/>
  <c r="O963" i="1"/>
  <c r="O916" i="1"/>
  <c r="O792" i="1"/>
  <c r="O822" i="1"/>
  <c r="O823" i="1"/>
  <c r="O834" i="1"/>
  <c r="O840" i="1"/>
  <c r="O1001" i="1"/>
  <c r="O1102" i="1"/>
  <c r="O1103" i="1"/>
  <c r="O866" i="1"/>
  <c r="O891" i="1"/>
  <c r="O933" i="1"/>
  <c r="O1086" i="1"/>
  <c r="O1210" i="1"/>
  <c r="O1283" i="1"/>
  <c r="O1449" i="1"/>
  <c r="O1326" i="1"/>
  <c r="O1354" i="1"/>
  <c r="O804" i="1"/>
  <c r="O805" i="1"/>
  <c r="O806" i="1"/>
  <c r="O832" i="1"/>
  <c r="O1425" i="1"/>
  <c r="O1005" i="1"/>
  <c r="O849" i="1"/>
  <c r="O960" i="1"/>
  <c r="O1526" i="1"/>
  <c r="O1008" i="1"/>
  <c r="O1164" i="1"/>
  <c r="O1169" i="1"/>
  <c r="O1228" i="1"/>
  <c r="O1245" i="1"/>
  <c r="O1293" i="1"/>
  <c r="O1337" i="1"/>
  <c r="O1339" i="1"/>
  <c r="O1345" i="1"/>
  <c r="O797" i="1"/>
  <c r="O1435" i="1"/>
  <c r="O1508" i="1"/>
  <c r="O801" i="1"/>
  <c r="O824" i="1"/>
  <c r="O828" i="1"/>
  <c r="O842" i="1"/>
  <c r="O846" i="1"/>
  <c r="O851" i="1"/>
  <c r="O856" i="1"/>
  <c r="O870" i="1"/>
  <c r="O876" i="1"/>
  <c r="O892" i="1"/>
  <c r="O902" i="1"/>
  <c r="O907" i="1"/>
  <c r="O937" i="1"/>
  <c r="O935" i="1"/>
  <c r="O944" i="1"/>
  <c r="O964" i="1"/>
  <c r="O977" i="1"/>
  <c r="O1009" i="1"/>
  <c r="O1017" i="1"/>
  <c r="O1030" i="1"/>
  <c r="O1052" i="1"/>
  <c r="O1110" i="1"/>
  <c r="O1105" i="1"/>
  <c r="O1143" i="1"/>
  <c r="O1183" i="1"/>
  <c r="O1262" i="1"/>
  <c r="O1341" i="1"/>
  <c r="O1365" i="1"/>
  <c r="O1375" i="1"/>
  <c r="O1392" i="1"/>
  <c r="O1151" i="1"/>
  <c r="O1168" i="1"/>
  <c r="O1167" i="1"/>
  <c r="O793" i="1"/>
  <c r="O807" i="1"/>
  <c r="O952" i="1"/>
  <c r="O965" i="1"/>
  <c r="O914" i="1"/>
  <c r="O1036" i="1"/>
  <c r="O1170" i="1"/>
  <c r="O1191" i="1"/>
  <c r="O1190" i="1"/>
  <c r="O1363" i="1"/>
  <c r="O1523" i="1"/>
  <c r="O946" i="1"/>
  <c r="O985" i="1"/>
  <c r="O1156" i="1"/>
  <c r="O1165" i="1"/>
  <c r="O1394" i="1"/>
  <c r="O1221" i="1"/>
  <c r="O1296" i="1"/>
  <c r="O1149" i="1"/>
  <c r="O1457" i="1"/>
  <c r="O1340" i="1"/>
  <c r="O1100" i="1"/>
  <c r="O1302" i="1"/>
  <c r="O826" i="1"/>
  <c r="O843" i="1"/>
  <c r="O1424" i="1"/>
  <c r="O894" i="1"/>
  <c r="O898" i="1"/>
  <c r="O932" i="1"/>
  <c r="O973" i="1"/>
  <c r="O1136" i="1"/>
  <c r="O1186" i="1"/>
  <c r="O1391" i="1"/>
  <c r="O1080" i="1"/>
  <c r="O1251" i="1"/>
  <c r="O774" i="1"/>
  <c r="O779" i="1"/>
  <c r="O781" i="1"/>
  <c r="O783" i="1"/>
  <c r="O782" i="1"/>
  <c r="O785" i="1"/>
  <c r="O788" i="1"/>
  <c r="O789" i="1"/>
  <c r="O1162" i="1"/>
  <c r="O790" i="1"/>
  <c r="O791" i="1"/>
  <c r="O795" i="1"/>
  <c r="O796" i="1"/>
  <c r="O800" i="1"/>
  <c r="O1306" i="1"/>
  <c r="O809" i="1"/>
  <c r="O810" i="1"/>
  <c r="O811" i="1"/>
  <c r="O817" i="1"/>
  <c r="O1120" i="1"/>
  <c r="O819" i="1"/>
  <c r="O821" i="1"/>
  <c r="O831" i="1"/>
  <c r="O835" i="1"/>
  <c r="O837" i="1"/>
  <c r="O839" i="1"/>
  <c r="O859" i="1"/>
  <c r="O904" i="1"/>
  <c r="O1530" i="1"/>
  <c r="O1087" i="1"/>
  <c r="O915" i="1"/>
  <c r="O1013" i="1"/>
  <c r="O1057" i="1"/>
  <c r="O1059" i="1"/>
  <c r="O1107" i="1"/>
  <c r="O1127" i="1"/>
  <c r="O1140" i="1"/>
  <c r="O1155" i="1"/>
  <c r="O1192" i="1"/>
  <c r="O1236" i="1"/>
  <c r="O1264" i="1"/>
  <c r="O1199" i="1"/>
  <c r="O1372" i="1"/>
  <c r="O1378" i="1"/>
  <c r="O1379" i="1"/>
  <c r="O1388" i="1"/>
  <c r="O887" i="1"/>
  <c r="O1473" i="1"/>
  <c r="O1026" i="1"/>
  <c r="O1150" i="1"/>
  <c r="O1386" i="1"/>
  <c r="O1418" i="1"/>
  <c r="O1419" i="1"/>
  <c r="O813" i="1"/>
  <c r="O838" i="1"/>
  <c r="O1004" i="1"/>
  <c r="O854" i="1"/>
  <c r="O945" i="1"/>
  <c r="O962" i="1"/>
  <c r="O1159" i="1"/>
  <c r="O1338" i="1"/>
  <c r="O794" i="1"/>
  <c r="O814" i="1"/>
  <c r="O853" i="1"/>
  <c r="O877" i="1"/>
  <c r="O893" i="1"/>
  <c r="O899" i="1"/>
  <c r="O908" i="1"/>
  <c r="O936" i="1"/>
  <c r="O954" i="1"/>
  <c r="O917" i="1"/>
  <c r="O1035" i="1"/>
  <c r="O1047" i="1"/>
  <c r="O1061" i="1"/>
  <c r="O1065" i="1"/>
  <c r="O1066" i="1"/>
  <c r="O1078" i="1"/>
  <c r="O1055" i="1"/>
  <c r="O1099" i="1"/>
  <c r="O1101" i="1"/>
  <c r="O1114" i="1"/>
  <c r="O1137" i="1"/>
  <c r="O1157" i="1"/>
  <c r="O1171" i="1"/>
  <c r="O1198" i="1"/>
  <c r="O1240" i="1"/>
  <c r="O1272" i="1"/>
  <c r="O1276" i="1"/>
  <c r="O1319" i="1"/>
  <c r="O1250" i="1"/>
  <c r="O1356" i="1"/>
  <c r="O1423" i="1"/>
  <c r="O1239" i="1"/>
  <c r="O857" i="1"/>
  <c r="O918" i="1"/>
  <c r="O967" i="1"/>
  <c r="O981" i="1"/>
  <c r="O988" i="1"/>
  <c r="O1117" i="1"/>
  <c r="O1152" i="1"/>
  <c r="O1181" i="1"/>
  <c r="O1202" i="1"/>
  <c r="O1225" i="1"/>
  <c r="O1226" i="1"/>
  <c r="O1253" i="1"/>
  <c r="O1300" i="1"/>
  <c r="O1316" i="1"/>
  <c r="O1395" i="1"/>
  <c r="O1428" i="1"/>
  <c r="O1429" i="1"/>
  <c r="O1154" i="1"/>
  <c r="O1454" i="1"/>
  <c r="O1453" i="1"/>
  <c r="O784" i="1"/>
  <c r="O1145" i="1"/>
  <c r="O1280" i="1"/>
  <c r="O1399" i="1"/>
  <c r="O1161" i="1"/>
  <c r="O1322" i="1"/>
  <c r="O1448" i="1"/>
  <c r="O1053" i="1"/>
  <c r="O1022" i="1"/>
  <c r="O900" i="1"/>
  <c r="O808" i="1"/>
  <c r="O812" i="1"/>
  <c r="O1096" i="1"/>
  <c r="O868" i="1"/>
  <c r="O1313" i="1"/>
  <c r="O1362" i="1"/>
  <c r="O1374" i="1"/>
  <c r="O1427" i="1"/>
  <c r="O830" i="1"/>
  <c r="O1311" i="1"/>
  <c r="O1323" i="1"/>
  <c r="O1185" i="1"/>
  <c r="O1064" i="1"/>
  <c r="O1282" i="1"/>
  <c r="O1531" i="1"/>
  <c r="O1527" i="1"/>
  <c r="O1070" i="1"/>
  <c r="O1467" i="1"/>
  <c r="O1497" i="1"/>
  <c r="O1492" i="1"/>
  <c r="O1498" i="1"/>
  <c r="O766" i="1"/>
  <c r="O827" i="1"/>
  <c r="O1521" i="1"/>
  <c r="O1465" i="1"/>
  <c r="O1500" i="1"/>
  <c r="O1483" i="1"/>
  <c r="O1499" i="1"/>
  <c r="O1501" i="1"/>
  <c r="O1491" i="1"/>
  <c r="O1459" i="1"/>
  <c r="O1470" i="1"/>
  <c r="O1517" i="1"/>
  <c r="O1487" i="1"/>
  <c r="O1518" i="1"/>
  <c r="O1468" i="1"/>
  <c r="O1464" i="1"/>
  <c r="O1466" i="1"/>
  <c r="O1471" i="1"/>
  <c r="O1486" i="1"/>
  <c r="O1502" i="1"/>
  <c r="O1503" i="1"/>
  <c r="O1514" i="1"/>
  <c r="O1496" i="1"/>
  <c r="O1409" i="1"/>
  <c r="O1476" i="1"/>
  <c r="O1516" i="1"/>
  <c r="O1512" i="1"/>
  <c r="O767" i="1"/>
  <c r="O1484" i="1"/>
  <c r="O1505" i="1"/>
  <c r="O1485" i="1"/>
  <c r="O769" i="1"/>
  <c r="O1511" i="1"/>
  <c r="O1479" i="1"/>
  <c r="O1477" i="1"/>
  <c r="O1506" i="1"/>
  <c r="O1460" i="1"/>
  <c r="O1474" i="1"/>
  <c r="O770" i="1"/>
  <c r="O1472" i="1"/>
  <c r="O1469" i="1"/>
  <c r="O1494" i="1"/>
  <c r="O1495" i="1"/>
  <c r="O1451" i="1"/>
  <c r="O771" i="1"/>
  <c r="O1458" i="1"/>
  <c r="O1481" i="1"/>
  <c r="O1461" i="1"/>
  <c r="O1480" i="1"/>
  <c r="O1489" i="1"/>
  <c r="O1478" i="1"/>
  <c r="O1507" i="1"/>
  <c r="O1493" i="1"/>
  <c r="O1482" i="1"/>
  <c r="O1463" i="1"/>
  <c r="O1488" i="1"/>
  <c r="O1462" i="1"/>
  <c r="O1475" i="1"/>
  <c r="O772" i="1"/>
  <c r="O1519" i="1"/>
  <c r="O777" i="1"/>
  <c r="O778" i="1"/>
  <c r="O1529" i="1"/>
  <c r="O820" i="1"/>
  <c r="O773" i="1"/>
  <c r="O798" i="1"/>
  <c r="O1532" i="1"/>
  <c r="O1552" i="1"/>
  <c r="O1411" i="1"/>
  <c r="O841" i="1"/>
  <c r="O925" i="1"/>
  <c r="O1541" i="1"/>
  <c r="O1544" i="1"/>
  <c r="O881" i="1"/>
  <c r="O882" i="1"/>
  <c r="O1559" i="1"/>
  <c r="O1560" i="1"/>
  <c r="O1537" i="1"/>
  <c r="O1558" i="1"/>
  <c r="O897" i="1"/>
  <c r="O1548" i="1"/>
  <c r="O1556" i="1"/>
  <c r="O1555" i="1"/>
  <c r="O1536" i="1"/>
  <c r="O802" i="1"/>
  <c r="O997" i="1"/>
  <c r="O1002" i="1"/>
  <c r="O1018" i="1"/>
  <c r="O1538" i="1"/>
  <c r="O1554" i="1"/>
  <c r="O803" i="1"/>
  <c r="O1038" i="1"/>
  <c r="O1177" i="1"/>
  <c r="O1504" i="1"/>
  <c r="O1561" i="1"/>
  <c r="O1562" i="1"/>
  <c r="O1563" i="1"/>
  <c r="O1564" i="1"/>
  <c r="O1565" i="1"/>
  <c r="O1515" i="1"/>
  <c r="O1551" i="1"/>
  <c r="O1557" i="1"/>
  <c r="O1540" i="1"/>
  <c r="O1550" i="1"/>
  <c r="O1069" i="1"/>
  <c r="O1566" i="1"/>
  <c r="O1215" i="1"/>
  <c r="O1553" i="1"/>
  <c r="O1542" i="1"/>
  <c r="O1256" i="1"/>
  <c r="O1437" i="1"/>
  <c r="O1294" i="1"/>
  <c r="O1543" i="1"/>
  <c r="O1545" i="1"/>
  <c r="O1549" i="1"/>
  <c r="O1329" i="1"/>
  <c r="O1547" i="1"/>
  <c r="O1334" i="1"/>
  <c r="O1144" i="1"/>
  <c r="O836" i="1"/>
  <c r="O1344" i="1"/>
  <c r="O1348" i="1"/>
  <c r="O1359" i="1"/>
  <c r="O1358" i="1"/>
  <c r="O1539" i="1"/>
  <c r="O1535" i="1"/>
  <c r="O1085" i="1"/>
  <c r="O1405" i="1"/>
  <c r="O1546" i="1"/>
  <c r="O1513" i="1"/>
  <c r="O1534" i="1"/>
  <c r="O1455" i="1"/>
  <c r="O1456" i="1"/>
  <c r="O1533"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604" i="1"/>
  <c r="O603" i="1"/>
  <c r="O536" i="1"/>
  <c r="O539" i="1"/>
  <c r="O537" i="1"/>
  <c r="O605" i="1"/>
  <c r="O540" i="1"/>
  <c r="O538"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341" i="1"/>
  <c r="O347" i="1"/>
  <c r="O388" i="1"/>
  <c r="O389" i="1"/>
  <c r="O390" i="1"/>
  <c r="O391" i="1"/>
  <c r="O392" i="1"/>
  <c r="O393" i="1"/>
  <c r="O394" i="1"/>
  <c r="O395" i="1"/>
  <c r="O396" i="1"/>
  <c r="O397" i="1"/>
  <c r="O398" i="1"/>
  <c r="O399" i="1"/>
  <c r="O400" i="1"/>
  <c r="O401" i="1"/>
  <c r="O402" i="1"/>
  <c r="O403" i="1"/>
  <c r="O404" i="1"/>
  <c r="O405" i="1"/>
  <c r="O406" i="1"/>
  <c r="O348" i="1"/>
  <c r="O407" i="1"/>
  <c r="O408" i="1"/>
  <c r="O409" i="1"/>
  <c r="O410" i="1"/>
  <c r="O411" i="1"/>
  <c r="O412" i="1"/>
  <c r="O413" i="1"/>
  <c r="O414" i="1"/>
  <c r="O415" i="1"/>
  <c r="O416" i="1"/>
  <c r="O349" i="1"/>
  <c r="O417" i="1"/>
  <c r="O418" i="1"/>
  <c r="O419" i="1"/>
  <c r="O420" i="1"/>
  <c r="O421" i="1"/>
  <c r="O422" i="1"/>
  <c r="O423" i="1"/>
  <c r="O424" i="1"/>
  <c r="O425" i="1"/>
  <c r="O426" i="1"/>
  <c r="O350" i="1"/>
  <c r="O427" i="1"/>
  <c r="O428" i="1"/>
  <c r="O429" i="1"/>
  <c r="O430" i="1"/>
  <c r="O431" i="1"/>
  <c r="O432" i="1"/>
  <c r="O433" i="1"/>
  <c r="O434" i="1"/>
  <c r="O435" i="1"/>
  <c r="O436" i="1"/>
  <c r="O351" i="1"/>
  <c r="O437" i="1"/>
  <c r="O438" i="1"/>
  <c r="O439" i="1"/>
  <c r="O440" i="1"/>
  <c r="O441" i="1"/>
  <c r="O442" i="1"/>
  <c r="O443" i="1"/>
  <c r="O444" i="1"/>
  <c r="O445" i="1"/>
  <c r="O352" i="1"/>
  <c r="O446" i="1"/>
  <c r="O447" i="1"/>
  <c r="O448" i="1"/>
  <c r="O449" i="1"/>
  <c r="O450" i="1"/>
  <c r="O451" i="1"/>
  <c r="O452" i="1"/>
  <c r="O453" i="1"/>
  <c r="O454" i="1"/>
  <c r="O353" i="1"/>
  <c r="O455" i="1"/>
  <c r="O456" i="1"/>
  <c r="O457" i="1"/>
  <c r="O458" i="1"/>
  <c r="O459" i="1"/>
  <c r="O460" i="1"/>
  <c r="O342" i="1"/>
  <c r="O354" i="1"/>
  <c r="O461" i="1"/>
  <c r="O462" i="1"/>
  <c r="O463" i="1"/>
  <c r="O464" i="1"/>
  <c r="O465" i="1"/>
  <c r="O466" i="1"/>
  <c r="O467" i="1"/>
  <c r="O468" i="1"/>
  <c r="O469" i="1"/>
  <c r="O355" i="1"/>
  <c r="O470" i="1"/>
  <c r="O471" i="1"/>
  <c r="O472" i="1"/>
  <c r="O356" i="1"/>
  <c r="O357" i="1"/>
  <c r="O358" i="1"/>
  <c r="O359" i="1"/>
  <c r="O473" i="1"/>
  <c r="O360" i="1"/>
  <c r="O343" i="1"/>
  <c r="O361" i="1"/>
  <c r="O362" i="1"/>
  <c r="O363" i="1"/>
  <c r="O364" i="1"/>
  <c r="O365" i="1"/>
  <c r="O366" i="1"/>
  <c r="O367" i="1"/>
  <c r="O368" i="1"/>
  <c r="O369" i="1"/>
  <c r="O370" i="1"/>
  <c r="O371" i="1"/>
  <c r="O344" i="1"/>
  <c r="O372" i="1"/>
  <c r="O373" i="1"/>
  <c r="O374" i="1"/>
  <c r="O375" i="1"/>
  <c r="O376" i="1"/>
  <c r="O345" i="1"/>
  <c r="O378" i="1"/>
  <c r="O379" i="1"/>
  <c r="O380" i="1"/>
  <c r="O381" i="1"/>
  <c r="O382" i="1"/>
  <c r="O383" i="1"/>
  <c r="O384" i="1"/>
  <c r="O385" i="1"/>
  <c r="O386" i="1"/>
  <c r="O387" i="1"/>
  <c r="O346" i="1"/>
  <c r="O543" i="1"/>
  <c r="O606" i="1"/>
  <c r="O561" i="1"/>
  <c r="O566" i="1"/>
  <c r="O567" i="1"/>
  <c r="O568" i="1"/>
  <c r="O541" i="1"/>
  <c r="O542" i="1"/>
  <c r="O565" i="1"/>
  <c r="O562" i="1"/>
  <c r="O563" i="1"/>
  <c r="O544" i="1"/>
  <c r="O545" i="1"/>
  <c r="O546" i="1"/>
  <c r="O547" i="1"/>
  <c r="O548" i="1"/>
  <c r="O549" i="1"/>
  <c r="O550" i="1"/>
  <c r="O551" i="1"/>
  <c r="O552" i="1"/>
  <c r="O553" i="1"/>
  <c r="O554" i="1"/>
  <c r="O555" i="1"/>
  <c r="O556" i="1"/>
  <c r="O564" i="1"/>
  <c r="O557" i="1"/>
  <c r="O558" i="1"/>
  <c r="O559" i="1"/>
  <c r="O560"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7"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7" i="1"/>
  <c r="O328" i="1"/>
  <c r="O329" i="1"/>
  <c r="O330" i="1"/>
  <c r="O331" i="1"/>
  <c r="O332" i="1"/>
  <c r="O333" i="1"/>
  <c r="O334" i="1"/>
  <c r="O335" i="1"/>
  <c r="O336" i="1"/>
  <c r="O337" i="1"/>
  <c r="O338" i="1"/>
  <c r="O326" i="1"/>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M1490" i="1"/>
  <c r="M1205" i="1"/>
  <c r="M1520" i="1"/>
  <c r="M999" i="1"/>
  <c r="M1179" i="1"/>
  <c r="M1219" i="1"/>
  <c r="M1231" i="1"/>
  <c r="M1268" i="1"/>
  <c r="M1333" i="1"/>
  <c r="M1000" i="1"/>
  <c r="M1189" i="1"/>
  <c r="M1242" i="1"/>
  <c r="M901" i="1"/>
  <c r="M987" i="1"/>
  <c r="M1214" i="1"/>
  <c r="M1414" i="1"/>
  <c r="M1522" i="1"/>
  <c r="M1079" i="1"/>
  <c r="M816" i="1"/>
  <c r="M818" i="1"/>
  <c r="M927" i="1"/>
  <c r="M1287" i="1"/>
  <c r="M825" i="1"/>
  <c r="M1007" i="1"/>
  <c r="M1443" i="1"/>
  <c r="M992" i="1"/>
  <c r="M1452" i="1"/>
  <c r="M787" i="1"/>
  <c r="M875" i="1"/>
  <c r="M889" i="1"/>
  <c r="M966" i="1"/>
  <c r="M978" i="1"/>
  <c r="M980" i="1"/>
  <c r="M1396" i="1"/>
  <c r="M1426" i="1"/>
  <c r="M858" i="1"/>
  <c r="M872" i="1"/>
  <c r="M880" i="1"/>
  <c r="M906" i="1"/>
  <c r="M1158" i="1"/>
  <c r="M1201" i="1"/>
  <c r="M1209" i="1"/>
  <c r="M1212" i="1"/>
  <c r="M1235" i="1"/>
  <c r="M1308" i="1"/>
  <c r="M1347" i="1"/>
  <c r="M1367" i="1"/>
  <c r="M1381" i="1"/>
  <c r="M833" i="1"/>
  <c r="M1203" i="1"/>
  <c r="M855" i="1"/>
  <c r="M871" i="1"/>
  <c r="M1525" i="1"/>
  <c r="M861" i="1"/>
  <c r="M911" i="1"/>
  <c r="M953" i="1"/>
  <c r="M975" i="1"/>
  <c r="M1040" i="1"/>
  <c r="M1042" i="1"/>
  <c r="M1049" i="1"/>
  <c r="M1063" i="1"/>
  <c r="M1062" i="1"/>
  <c r="M1073" i="1"/>
  <c r="M1450" i="1"/>
  <c r="M1113" i="1"/>
  <c r="M1258" i="1"/>
  <c r="M1259" i="1"/>
  <c r="M1298" i="1"/>
  <c r="M1299" i="1"/>
  <c r="M1271" i="1"/>
  <c r="M768" i="1"/>
  <c r="M1385" i="1"/>
  <c r="M1434" i="1"/>
  <c r="M1444" i="1"/>
  <c r="M799" i="1"/>
  <c r="M939" i="1"/>
  <c r="M1041" i="1"/>
  <c r="M1390" i="1"/>
  <c r="M1397" i="1"/>
  <c r="M845" i="1"/>
  <c r="M852" i="1"/>
  <c r="M1279" i="1"/>
  <c r="M878" i="1"/>
  <c r="M934" i="1"/>
  <c r="M955" i="1"/>
  <c r="M969" i="1"/>
  <c r="M1081" i="1"/>
  <c r="M786" i="1"/>
  <c r="M1135" i="1"/>
  <c r="M912" i="1"/>
  <c r="M879" i="1"/>
  <c r="M1317" i="1"/>
  <c r="M996" i="1"/>
  <c r="M1222" i="1"/>
  <c r="M1014" i="1"/>
  <c r="M869" i="1"/>
  <c r="M1227" i="1"/>
  <c r="M1257" i="1"/>
  <c r="M1353" i="1"/>
  <c r="M1360" i="1"/>
  <c r="M1244" i="1"/>
  <c r="M1393" i="1"/>
  <c r="M926" i="1"/>
  <c r="M1033" i="1"/>
  <c r="M1012" i="1"/>
  <c r="M1046" i="1"/>
  <c r="M1524" i="1"/>
  <c r="M1106" i="1"/>
  <c r="M1128" i="1"/>
  <c r="M1133" i="1"/>
  <c r="M1349" i="1"/>
  <c r="M919" i="1"/>
  <c r="M1024" i="1"/>
  <c r="M1076" i="1"/>
  <c r="M829" i="1"/>
  <c r="M1160" i="1"/>
  <c r="M1237" i="1"/>
  <c r="M1430" i="1"/>
  <c r="M971" i="1"/>
  <c r="M974" i="1"/>
  <c r="M1412" i="1"/>
  <c r="M1006" i="1"/>
  <c r="M765" i="1"/>
  <c r="M1196" i="1"/>
  <c r="M1195" i="1"/>
  <c r="M924" i="1"/>
  <c r="M863" i="1"/>
  <c r="M873" i="1"/>
  <c r="M890" i="1"/>
  <c r="M862" i="1"/>
  <c r="M920" i="1"/>
  <c r="M989" i="1"/>
  <c r="M1015" i="1"/>
  <c r="M1118" i="1"/>
  <c r="M1206" i="1"/>
  <c r="M1208" i="1"/>
  <c r="M1350" i="1"/>
  <c r="M1273" i="1"/>
  <c r="M1303" i="1"/>
  <c r="M921" i="1"/>
  <c r="M922" i="1"/>
  <c r="M931" i="1"/>
  <c r="M850" i="1"/>
  <c r="M948" i="1"/>
  <c r="M950" i="1"/>
  <c r="M972" i="1"/>
  <c r="M1021" i="1"/>
  <c r="M1211" i="1"/>
  <c r="M1247" i="1"/>
  <c r="M1331" i="1"/>
  <c r="M1377" i="1"/>
  <c r="M775" i="1"/>
  <c r="M844" i="1"/>
  <c r="M990" i="1"/>
  <c r="M860" i="1"/>
  <c r="M982" i="1"/>
  <c r="M1248" i="1"/>
  <c r="M815" i="1"/>
  <c r="M848" i="1"/>
  <c r="M883" i="1"/>
  <c r="M938" i="1"/>
  <c r="M913" i="1"/>
  <c r="M1023" i="1"/>
  <c r="M1025" i="1"/>
  <c r="M1074" i="1"/>
  <c r="M1119" i="1"/>
  <c r="M1229" i="1"/>
  <c r="M1241" i="1"/>
  <c r="M1243" i="1"/>
  <c r="M1255" i="1"/>
  <c r="M1277" i="1"/>
  <c r="M1285" i="1"/>
  <c r="M1292" i="1"/>
  <c r="M1321" i="1"/>
  <c r="M1327" i="1"/>
  <c r="M1406" i="1"/>
  <c r="M1440" i="1"/>
  <c r="M991" i="1"/>
  <c r="M947" i="1"/>
  <c r="M1020" i="1"/>
  <c r="M1082" i="1"/>
  <c r="M1088" i="1"/>
  <c r="M1148" i="1"/>
  <c r="M1174" i="1"/>
  <c r="M1200" i="1"/>
  <c r="M1224" i="1"/>
  <c r="M1252" i="1"/>
  <c r="M1274" i="1"/>
  <c r="M1297" i="1"/>
  <c r="M1270" i="1"/>
  <c r="M884" i="1"/>
  <c r="M1366" i="1"/>
  <c r="M1368" i="1"/>
  <c r="M1355" i="1"/>
  <c r="M1369" i="1"/>
  <c r="M1370" i="1"/>
  <c r="M1371" i="1"/>
  <c r="M1373" i="1"/>
  <c r="M1376" i="1"/>
  <c r="M1380" i="1"/>
  <c r="M1382" i="1"/>
  <c r="M1383" i="1"/>
  <c r="M1384" i="1"/>
  <c r="M1387" i="1"/>
  <c r="M1031" i="1"/>
  <c r="M1402" i="1"/>
  <c r="M1346" i="1"/>
  <c r="M1417" i="1"/>
  <c r="M1432" i="1"/>
  <c r="M1436" i="1"/>
  <c r="M1442" i="1"/>
  <c r="M1446" i="1"/>
  <c r="M1447" i="1"/>
  <c r="M923" i="1"/>
  <c r="M949" i="1"/>
  <c r="M1400" i="1"/>
  <c r="M776" i="1"/>
  <c r="M895" i="1"/>
  <c r="M943" i="1"/>
  <c r="M951" i="1"/>
  <c r="M1314" i="1"/>
  <c r="M1421" i="1"/>
  <c r="M910" i="1"/>
  <c r="M958" i="1"/>
  <c r="M1413" i="1"/>
  <c r="M885" i="1"/>
  <c r="M1075" i="1"/>
  <c r="M1230" i="1"/>
  <c r="M1278" i="1"/>
  <c r="M957" i="1"/>
  <c r="M1176" i="1"/>
  <c r="M1178" i="1"/>
  <c r="M1180" i="1"/>
  <c r="M1187" i="1"/>
  <c r="M1188" i="1"/>
  <c r="M1193" i="1"/>
  <c r="M1194" i="1"/>
  <c r="M1204" i="1"/>
  <c r="M1213" i="1"/>
  <c r="M1218" i="1"/>
  <c r="M1220" i="1"/>
  <c r="M1223" i="1"/>
  <c r="M1232" i="1"/>
  <c r="M961" i="1"/>
  <c r="M1067" i="1"/>
  <c r="M1182" i="1"/>
  <c r="M1238" i="1"/>
  <c r="M1260" i="1"/>
  <c r="M1261" i="1"/>
  <c r="M1263" i="1"/>
  <c r="M1265" i="1"/>
  <c r="M1266" i="1"/>
  <c r="M1267" i="1"/>
  <c r="M1275" i="1"/>
  <c r="M1510" i="1"/>
  <c r="M1286" i="1"/>
  <c r="M1290" i="1"/>
  <c r="M1291" i="1"/>
  <c r="M1288" i="1"/>
  <c r="M1289" i="1"/>
  <c r="M1295" i="1"/>
  <c r="M1307" i="1"/>
  <c r="M1310" i="1"/>
  <c r="M1312" i="1"/>
  <c r="M1325" i="1"/>
  <c r="M1330" i="1"/>
  <c r="M1332" i="1"/>
  <c r="M1335" i="1"/>
  <c r="M1342" i="1"/>
  <c r="M1351" i="1"/>
  <c r="M1352" i="1"/>
  <c r="M1357" i="1"/>
  <c r="M998" i="1"/>
  <c r="M1003" i="1"/>
  <c r="M1016" i="1"/>
  <c r="M1032" i="1"/>
  <c r="M1027" i="1"/>
  <c r="M1029" i="1"/>
  <c r="M1028" i="1"/>
  <c r="M1034" i="1"/>
  <c r="M1011" i="1"/>
  <c r="M1039" i="1"/>
  <c r="M1043" i="1"/>
  <c r="M1050" i="1"/>
  <c r="M1051" i="1"/>
  <c r="M1054" i="1"/>
  <c r="M1058" i="1"/>
  <c r="M1068" i="1"/>
  <c r="M1071" i="1"/>
  <c r="M1077" i="1"/>
  <c r="M1083" i="1"/>
  <c r="M1084" i="1"/>
  <c r="M1056" i="1"/>
  <c r="M1089" i="1"/>
  <c r="M1090" i="1"/>
  <c r="M1091" i="1"/>
  <c r="M1092" i="1"/>
  <c r="M1093" i="1"/>
  <c r="M1094" i="1"/>
  <c r="M1095" i="1"/>
  <c r="M1097" i="1"/>
  <c r="M1509" i="1"/>
  <c r="M1098" i="1"/>
  <c r="M1108" i="1"/>
  <c r="M1109" i="1"/>
  <c r="M1122" i="1"/>
  <c r="M1123" i="1"/>
  <c r="M1125" i="1"/>
  <c r="M1126" i="1"/>
  <c r="M1284" i="1"/>
  <c r="M1130" i="1"/>
  <c r="M1131" i="1"/>
  <c r="M1132" i="1"/>
  <c r="M1121" i="1"/>
  <c r="M1124" i="1"/>
  <c r="M1129" i="1"/>
  <c r="M1134" i="1"/>
  <c r="M1139" i="1"/>
  <c r="M1141" i="1"/>
  <c r="M1142" i="1"/>
  <c r="M1146" i="1"/>
  <c r="M1147" i="1"/>
  <c r="M1175" i="1"/>
  <c r="M1163" i="1"/>
  <c r="M1343" i="1"/>
  <c r="M1361" i="1"/>
  <c r="M1407" i="1"/>
  <c r="M1410" i="1"/>
  <c r="M1415" i="1"/>
  <c r="M970" i="1"/>
  <c r="M1441" i="1"/>
  <c r="M993" i="1"/>
  <c r="M994" i="1"/>
  <c r="M995" i="1"/>
  <c r="M1401" i="1"/>
  <c r="M1403" i="1"/>
  <c r="M1404" i="1"/>
  <c r="M1420" i="1"/>
  <c r="M1037" i="1"/>
  <c r="M1044" i="1"/>
  <c r="M1060" i="1"/>
  <c r="M1072" i="1"/>
  <c r="M1104" i="1"/>
  <c r="M1116" i="1"/>
  <c r="M1115" i="1"/>
  <c r="M1138" i="1"/>
  <c r="M1172" i="1"/>
  <c r="M1216" i="1"/>
  <c r="M1217" i="1"/>
  <c r="M1249" i="1"/>
  <c r="M1269" i="1"/>
  <c r="M1281" i="1"/>
  <c r="M1320" i="1"/>
  <c r="M1324" i="1"/>
  <c r="M1318" i="1"/>
  <c r="M1328" i="1"/>
  <c r="M1336" i="1"/>
  <c r="M1364" i="1"/>
  <c r="M1389" i="1"/>
  <c r="M1398" i="1"/>
  <c r="M1408" i="1"/>
  <c r="M1416" i="1"/>
  <c r="M1422" i="1"/>
  <c r="M1431" i="1"/>
  <c r="M1433" i="1"/>
  <c r="M1438" i="1"/>
  <c r="M1439" i="1"/>
  <c r="M1445" i="1"/>
  <c r="M864" i="1"/>
  <c r="M865" i="1"/>
  <c r="M886" i="1"/>
  <c r="M896" i="1"/>
  <c r="M956" i="1"/>
  <c r="M959" i="1"/>
  <c r="M968" i="1"/>
  <c r="M979" i="1"/>
  <c r="M983" i="1"/>
  <c r="M984" i="1"/>
  <c r="M986" i="1"/>
  <c r="M1010" i="1"/>
  <c r="M1019" i="1"/>
  <c r="M1048" i="1"/>
  <c r="M1045" i="1"/>
  <c r="M1111" i="1"/>
  <c r="M1112" i="1"/>
  <c r="M1153" i="1"/>
  <c r="M1173" i="1"/>
  <c r="M1184" i="1"/>
  <c r="M1197" i="1"/>
  <c r="M1207" i="1"/>
  <c r="M1233" i="1"/>
  <c r="M1234" i="1"/>
  <c r="M1246" i="1"/>
  <c r="M1254" i="1"/>
  <c r="M1301" i="1"/>
  <c r="M1305" i="1"/>
  <c r="M1304" i="1"/>
  <c r="M1309" i="1"/>
  <c r="M1315" i="1"/>
  <c r="M847" i="1"/>
  <c r="M874" i="1"/>
  <c r="M888" i="1"/>
  <c r="M867" i="1"/>
  <c r="M903" i="1"/>
  <c r="M905" i="1"/>
  <c r="M909" i="1"/>
  <c r="M928" i="1"/>
  <c r="M929" i="1"/>
  <c r="M930" i="1"/>
  <c r="M1528" i="1"/>
  <c r="M940" i="1"/>
  <c r="M1166" i="1"/>
  <c r="M941" i="1"/>
  <c r="M942" i="1"/>
  <c r="M963" i="1"/>
  <c r="M916" i="1"/>
  <c r="M792" i="1"/>
  <c r="M822" i="1"/>
  <c r="M823" i="1"/>
  <c r="M834" i="1"/>
  <c r="M840" i="1"/>
  <c r="M1001" i="1"/>
  <c r="M1102" i="1"/>
  <c r="M1103" i="1"/>
  <c r="M866" i="1"/>
  <c r="M891" i="1"/>
  <c r="M933" i="1"/>
  <c r="M1086" i="1"/>
  <c r="M1210" i="1"/>
  <c r="M1283" i="1"/>
  <c r="M1449" i="1"/>
  <c r="M1326" i="1"/>
  <c r="M1354" i="1"/>
  <c r="M804" i="1"/>
  <c r="M805" i="1"/>
  <c r="M806" i="1"/>
  <c r="M832" i="1"/>
  <c r="M1425" i="1"/>
  <c r="M1005" i="1"/>
  <c r="M849" i="1"/>
  <c r="M960" i="1"/>
  <c r="M1526" i="1"/>
  <c r="M1008" i="1"/>
  <c r="M1164" i="1"/>
  <c r="M1169" i="1"/>
  <c r="M1228" i="1"/>
  <c r="M1245" i="1"/>
  <c r="M1293" i="1"/>
  <c r="M1337" i="1"/>
  <c r="M1339" i="1"/>
  <c r="M1345" i="1"/>
  <c r="M797" i="1"/>
  <c r="M1435" i="1"/>
  <c r="M1508" i="1"/>
  <c r="M801" i="1"/>
  <c r="M824" i="1"/>
  <c r="M828" i="1"/>
  <c r="M842" i="1"/>
  <c r="M846" i="1"/>
  <c r="M851" i="1"/>
  <c r="M856" i="1"/>
  <c r="M870" i="1"/>
  <c r="M876" i="1"/>
  <c r="M892" i="1"/>
  <c r="M902" i="1"/>
  <c r="M907" i="1"/>
  <c r="M937" i="1"/>
  <c r="M935" i="1"/>
  <c r="M944" i="1"/>
  <c r="M964" i="1"/>
  <c r="M977" i="1"/>
  <c r="M1009" i="1"/>
  <c r="M1017" i="1"/>
  <c r="M1030" i="1"/>
  <c r="M1052" i="1"/>
  <c r="M1110" i="1"/>
  <c r="M1105" i="1"/>
  <c r="M1143" i="1"/>
  <c r="M1183" i="1"/>
  <c r="M1262" i="1"/>
  <c r="M1341" i="1"/>
  <c r="M1365" i="1"/>
  <c r="M1375" i="1"/>
  <c r="M1392" i="1"/>
  <c r="M1151" i="1"/>
  <c r="M1168" i="1"/>
  <c r="M1167" i="1"/>
  <c r="M793" i="1"/>
  <c r="M807" i="1"/>
  <c r="M952" i="1"/>
  <c r="M965" i="1"/>
  <c r="M914" i="1"/>
  <c r="M1036" i="1"/>
  <c r="M1170" i="1"/>
  <c r="M1191" i="1"/>
  <c r="M1190" i="1"/>
  <c r="M1363" i="1"/>
  <c r="M1523" i="1"/>
  <c r="M946" i="1"/>
  <c r="M985" i="1"/>
  <c r="M1156" i="1"/>
  <c r="M1165" i="1"/>
  <c r="M1394" i="1"/>
  <c r="M1221" i="1"/>
  <c r="M1296" i="1"/>
  <c r="M1149" i="1"/>
  <c r="M1457" i="1"/>
  <c r="M1340" i="1"/>
  <c r="M1100" i="1"/>
  <c r="M1302" i="1"/>
  <c r="M826" i="1"/>
  <c r="M843" i="1"/>
  <c r="M1424" i="1"/>
  <c r="M894" i="1"/>
  <c r="M898" i="1"/>
  <c r="M932" i="1"/>
  <c r="M973" i="1"/>
  <c r="M1136" i="1"/>
  <c r="M1186" i="1"/>
  <c r="M1391" i="1"/>
  <c r="M1080" i="1"/>
  <c r="M1251" i="1"/>
  <c r="M774" i="1"/>
  <c r="M779" i="1"/>
  <c r="M781" i="1"/>
  <c r="M783" i="1"/>
  <c r="M782" i="1"/>
  <c r="M785" i="1"/>
  <c r="M788" i="1"/>
  <c r="M789" i="1"/>
  <c r="M1162" i="1"/>
  <c r="M790" i="1"/>
  <c r="M791" i="1"/>
  <c r="M795" i="1"/>
  <c r="M796" i="1"/>
  <c r="M800" i="1"/>
  <c r="M1306" i="1"/>
  <c r="M809" i="1"/>
  <c r="M810" i="1"/>
  <c r="M811" i="1"/>
  <c r="M817" i="1"/>
  <c r="M1120" i="1"/>
  <c r="M819" i="1"/>
  <c r="M821" i="1"/>
  <c r="M831" i="1"/>
  <c r="M835" i="1"/>
  <c r="M837" i="1"/>
  <c r="M839" i="1"/>
  <c r="M859" i="1"/>
  <c r="M904" i="1"/>
  <c r="M1530" i="1"/>
  <c r="M1087" i="1"/>
  <c r="M915" i="1"/>
  <c r="M1013" i="1"/>
  <c r="M1057" i="1"/>
  <c r="M1059" i="1"/>
  <c r="M1107" i="1"/>
  <c r="M1127" i="1"/>
  <c r="M1140" i="1"/>
  <c r="M1155" i="1"/>
  <c r="M1192" i="1"/>
  <c r="M1236" i="1"/>
  <c r="M1264" i="1"/>
  <c r="M1199" i="1"/>
  <c r="M1372" i="1"/>
  <c r="M1378" i="1"/>
  <c r="M1379" i="1"/>
  <c r="M1388" i="1"/>
  <c r="M887" i="1"/>
  <c r="M1473" i="1"/>
  <c r="M1026" i="1"/>
  <c r="M1150" i="1"/>
  <c r="M1386" i="1"/>
  <c r="M1418" i="1"/>
  <c r="M1419" i="1"/>
  <c r="M813" i="1"/>
  <c r="M838" i="1"/>
  <c r="M1004" i="1"/>
  <c r="M854" i="1"/>
  <c r="M945" i="1"/>
  <c r="M962" i="1"/>
  <c r="M1159" i="1"/>
  <c r="M1338" i="1"/>
  <c r="M794" i="1"/>
  <c r="M814" i="1"/>
  <c r="M853" i="1"/>
  <c r="M877" i="1"/>
  <c r="M893" i="1"/>
  <c r="M899" i="1"/>
  <c r="M908" i="1"/>
  <c r="M936" i="1"/>
  <c r="M954" i="1"/>
  <c r="M917" i="1"/>
  <c r="M1035" i="1"/>
  <c r="M1047" i="1"/>
  <c r="M1061" i="1"/>
  <c r="M1065" i="1"/>
  <c r="M1066" i="1"/>
  <c r="M1078" i="1"/>
  <c r="M1055" i="1"/>
  <c r="M1099" i="1"/>
  <c r="M1101" i="1"/>
  <c r="M1114" i="1"/>
  <c r="M1137" i="1"/>
  <c r="M1157" i="1"/>
  <c r="M1171" i="1"/>
  <c r="M1198" i="1"/>
  <c r="M1240" i="1"/>
  <c r="M1272" i="1"/>
  <c r="M1276" i="1"/>
  <c r="M1319" i="1"/>
  <c r="M1250" i="1"/>
  <c r="M1356" i="1"/>
  <c r="M1423" i="1"/>
  <c r="M1239" i="1"/>
  <c r="M857" i="1"/>
  <c r="M918" i="1"/>
  <c r="M967" i="1"/>
  <c r="M981" i="1"/>
  <c r="M988" i="1"/>
  <c r="M1117" i="1"/>
  <c r="M1152" i="1"/>
  <c r="M1181" i="1"/>
  <c r="M1202" i="1"/>
  <c r="M1225" i="1"/>
  <c r="M1226" i="1"/>
  <c r="M1253" i="1"/>
  <c r="M1300" i="1"/>
  <c r="M1316" i="1"/>
  <c r="M1395" i="1"/>
  <c r="M1428" i="1"/>
  <c r="M1429" i="1"/>
  <c r="M1154" i="1"/>
  <c r="M1454" i="1"/>
  <c r="M1453" i="1"/>
  <c r="M784" i="1"/>
  <c r="M1145" i="1"/>
  <c r="M1280" i="1"/>
  <c r="M1399" i="1"/>
  <c r="M1161" i="1"/>
  <c r="M1322" i="1"/>
  <c r="M1448" i="1"/>
  <c r="M1053" i="1"/>
  <c r="M1022" i="1"/>
  <c r="M900" i="1"/>
  <c r="M808" i="1"/>
  <c r="M812" i="1"/>
  <c r="M1096" i="1"/>
  <c r="M868" i="1"/>
  <c r="M1313" i="1"/>
  <c r="M1362" i="1"/>
  <c r="M1374" i="1"/>
  <c r="M1427" i="1"/>
  <c r="M830" i="1"/>
  <c r="M1311" i="1"/>
  <c r="M1323" i="1"/>
  <c r="M1185" i="1"/>
  <c r="M1064" i="1"/>
  <c r="M1282" i="1"/>
  <c r="M1531" i="1"/>
  <c r="M1527" i="1"/>
  <c r="M1070" i="1"/>
  <c r="M1467" i="1"/>
  <c r="M1497" i="1"/>
  <c r="M1492" i="1"/>
  <c r="M1498" i="1"/>
  <c r="M766" i="1"/>
  <c r="M827" i="1"/>
  <c r="M1521" i="1"/>
  <c r="M1465" i="1"/>
  <c r="M1500" i="1"/>
  <c r="M1483" i="1"/>
  <c r="M1499" i="1"/>
  <c r="M1501" i="1"/>
  <c r="M1491" i="1"/>
  <c r="M1459" i="1"/>
  <c r="M1470" i="1"/>
  <c r="M1517" i="1"/>
  <c r="M1487" i="1"/>
  <c r="M1518" i="1"/>
  <c r="M1468" i="1"/>
  <c r="M1464" i="1"/>
  <c r="M1466" i="1"/>
  <c r="M1471" i="1"/>
  <c r="M1486" i="1"/>
  <c r="M1502" i="1"/>
  <c r="M1503" i="1"/>
  <c r="M1514" i="1"/>
  <c r="M1496" i="1"/>
  <c r="M1409" i="1"/>
  <c r="M1476" i="1"/>
  <c r="M1516" i="1"/>
  <c r="M1512" i="1"/>
  <c r="M767" i="1"/>
  <c r="M1484" i="1"/>
  <c r="M1505" i="1"/>
  <c r="M1485" i="1"/>
  <c r="M769" i="1"/>
  <c r="M1511" i="1"/>
  <c r="M1479" i="1"/>
  <c r="M1477" i="1"/>
  <c r="M1506" i="1"/>
  <c r="M1460" i="1"/>
  <c r="M1474" i="1"/>
  <c r="M770" i="1"/>
  <c r="M1472" i="1"/>
  <c r="M1469" i="1"/>
  <c r="M1494" i="1"/>
  <c r="M1495" i="1"/>
  <c r="M1451" i="1"/>
  <c r="M771" i="1"/>
  <c r="M1458" i="1"/>
  <c r="M1481" i="1"/>
  <c r="M1461" i="1"/>
  <c r="M1480" i="1"/>
  <c r="M1489" i="1"/>
  <c r="M1478" i="1"/>
  <c r="M1507" i="1"/>
  <c r="M1493" i="1"/>
  <c r="M1482" i="1"/>
  <c r="M1463" i="1"/>
  <c r="M1488" i="1"/>
  <c r="M1462" i="1"/>
  <c r="M1475" i="1"/>
  <c r="M772" i="1"/>
  <c r="M1519" i="1"/>
  <c r="M777" i="1"/>
  <c r="M778" i="1"/>
  <c r="M1529" i="1"/>
  <c r="M820" i="1"/>
  <c r="M773" i="1"/>
  <c r="M798" i="1"/>
  <c r="M1532" i="1"/>
  <c r="M1552" i="1"/>
  <c r="M1411" i="1"/>
  <c r="M841" i="1"/>
  <c r="M925" i="1"/>
  <c r="M1541" i="1"/>
  <c r="M1544" i="1"/>
  <c r="M881" i="1"/>
  <c r="M882" i="1"/>
  <c r="M1559" i="1"/>
  <c r="M1560" i="1"/>
  <c r="M1537" i="1"/>
  <c r="M1558" i="1"/>
  <c r="M897" i="1"/>
  <c r="M1548" i="1"/>
  <c r="M1556" i="1"/>
  <c r="M1555" i="1"/>
  <c r="M1536" i="1"/>
  <c r="M802" i="1"/>
  <c r="M997" i="1"/>
  <c r="M1002" i="1"/>
  <c r="M1018" i="1"/>
  <c r="M1538" i="1"/>
  <c r="M1554" i="1"/>
  <c r="M803" i="1"/>
  <c r="M1038" i="1"/>
  <c r="M1177" i="1"/>
  <c r="M1504" i="1"/>
  <c r="M1561" i="1"/>
  <c r="M1562" i="1"/>
  <c r="M1563" i="1"/>
  <c r="M1564" i="1"/>
  <c r="M1565" i="1"/>
  <c r="M1515" i="1"/>
  <c r="M1551" i="1"/>
  <c r="M1557" i="1"/>
  <c r="M1540" i="1"/>
  <c r="M1550" i="1"/>
  <c r="M1069" i="1"/>
  <c r="M1566" i="1"/>
  <c r="M1215" i="1"/>
  <c r="M1553" i="1"/>
  <c r="M1542" i="1"/>
  <c r="M1256" i="1"/>
  <c r="M1437" i="1"/>
  <c r="M1294" i="1"/>
  <c r="M1543" i="1"/>
  <c r="M1545" i="1"/>
  <c r="M1549" i="1"/>
  <c r="M1329" i="1"/>
  <c r="M1547" i="1"/>
  <c r="M1334" i="1"/>
  <c r="M1144" i="1"/>
  <c r="M836" i="1"/>
  <c r="M1344" i="1"/>
  <c r="M1348" i="1"/>
  <c r="M1359" i="1"/>
  <c r="M1358" i="1"/>
  <c r="M1539" i="1"/>
  <c r="M1535" i="1"/>
  <c r="M1085" i="1"/>
  <c r="M1405" i="1"/>
  <c r="M1546" i="1"/>
  <c r="M1513" i="1"/>
  <c r="M1534" i="1"/>
  <c r="M1455" i="1"/>
  <c r="M1456" i="1"/>
  <c r="M1533"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604" i="1"/>
  <c r="M603" i="1"/>
  <c r="M536" i="1"/>
  <c r="M539" i="1"/>
  <c r="M537" i="1"/>
  <c r="M605" i="1"/>
  <c r="M540" i="1"/>
  <c r="M538"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341" i="1"/>
  <c r="M347" i="1"/>
  <c r="M388" i="1"/>
  <c r="M389" i="1"/>
  <c r="M390" i="1"/>
  <c r="M391" i="1"/>
  <c r="M392" i="1"/>
  <c r="M393" i="1"/>
  <c r="M394" i="1"/>
  <c r="M395" i="1"/>
  <c r="M396" i="1"/>
  <c r="M397" i="1"/>
  <c r="M398" i="1"/>
  <c r="M399" i="1"/>
  <c r="M400" i="1"/>
  <c r="M401" i="1"/>
  <c r="M402" i="1"/>
  <c r="M403" i="1"/>
  <c r="M404" i="1"/>
  <c r="M405" i="1"/>
  <c r="M406" i="1"/>
  <c r="M348" i="1"/>
  <c r="M407" i="1"/>
  <c r="M408" i="1"/>
  <c r="M409" i="1"/>
  <c r="M410" i="1"/>
  <c r="M411" i="1"/>
  <c r="M412" i="1"/>
  <c r="M413" i="1"/>
  <c r="M414" i="1"/>
  <c r="M415" i="1"/>
  <c r="M416" i="1"/>
  <c r="M349" i="1"/>
  <c r="M417" i="1"/>
  <c r="M418" i="1"/>
  <c r="M419" i="1"/>
  <c r="M420" i="1"/>
  <c r="M421" i="1"/>
  <c r="M422" i="1"/>
  <c r="M423" i="1"/>
  <c r="M424" i="1"/>
  <c r="M425" i="1"/>
  <c r="M426" i="1"/>
  <c r="M350" i="1"/>
  <c r="M427" i="1"/>
  <c r="M428" i="1"/>
  <c r="M429" i="1"/>
  <c r="M430" i="1"/>
  <c r="M431" i="1"/>
  <c r="M432" i="1"/>
  <c r="M433" i="1"/>
  <c r="M434" i="1"/>
  <c r="M435" i="1"/>
  <c r="M436" i="1"/>
  <c r="M351" i="1"/>
  <c r="M437" i="1"/>
  <c r="M438" i="1"/>
  <c r="M439" i="1"/>
  <c r="M440" i="1"/>
  <c r="M441" i="1"/>
  <c r="M442" i="1"/>
  <c r="M443" i="1"/>
  <c r="M444" i="1"/>
  <c r="M445" i="1"/>
  <c r="M352" i="1"/>
  <c r="M446" i="1"/>
  <c r="M447" i="1"/>
  <c r="M448" i="1"/>
  <c r="M449" i="1"/>
  <c r="M450" i="1"/>
  <c r="M451" i="1"/>
  <c r="M452" i="1"/>
  <c r="M453" i="1"/>
  <c r="M454" i="1"/>
  <c r="M353" i="1"/>
  <c r="M455" i="1"/>
  <c r="M456" i="1"/>
  <c r="M457" i="1"/>
  <c r="M458" i="1"/>
  <c r="M459" i="1"/>
  <c r="M460" i="1"/>
  <c r="M342" i="1"/>
  <c r="M354" i="1"/>
  <c r="M461" i="1"/>
  <c r="M462" i="1"/>
  <c r="M463" i="1"/>
  <c r="M464" i="1"/>
  <c r="M465" i="1"/>
  <c r="M466" i="1"/>
  <c r="M467" i="1"/>
  <c r="M468" i="1"/>
  <c r="M469" i="1"/>
  <c r="M355" i="1"/>
  <c r="M470" i="1"/>
  <c r="M471" i="1"/>
  <c r="M472" i="1"/>
  <c r="M356" i="1"/>
  <c r="M357" i="1"/>
  <c r="M358" i="1"/>
  <c r="M359" i="1"/>
  <c r="M473" i="1"/>
  <c r="M360" i="1"/>
  <c r="M343" i="1"/>
  <c r="M361" i="1"/>
  <c r="M362" i="1"/>
  <c r="M363" i="1"/>
  <c r="M364" i="1"/>
  <c r="M365" i="1"/>
  <c r="M366" i="1"/>
  <c r="M367" i="1"/>
  <c r="M368" i="1"/>
  <c r="M369" i="1"/>
  <c r="M370" i="1"/>
  <c r="M371" i="1"/>
  <c r="M344" i="1"/>
  <c r="M372" i="1"/>
  <c r="M373" i="1"/>
  <c r="M374" i="1"/>
  <c r="M375" i="1"/>
  <c r="M376" i="1"/>
  <c r="M345" i="1"/>
  <c r="M378" i="1"/>
  <c r="M379" i="1"/>
  <c r="M380" i="1"/>
  <c r="M381" i="1"/>
  <c r="M382" i="1"/>
  <c r="M383" i="1"/>
  <c r="M384" i="1"/>
  <c r="M385" i="1"/>
  <c r="M386" i="1"/>
  <c r="M387" i="1"/>
  <c r="M346" i="1"/>
  <c r="M543" i="1"/>
  <c r="M606" i="1"/>
  <c r="M561" i="1"/>
  <c r="M566" i="1"/>
  <c r="M567" i="1"/>
  <c r="M568" i="1"/>
  <c r="M541" i="1"/>
  <c r="M542" i="1"/>
  <c r="M565" i="1"/>
  <c r="M562" i="1"/>
  <c r="M563" i="1"/>
  <c r="M544" i="1"/>
  <c r="M545" i="1"/>
  <c r="M546" i="1"/>
  <c r="M547" i="1"/>
  <c r="M548" i="1"/>
  <c r="M549" i="1"/>
  <c r="M550" i="1"/>
  <c r="M551" i="1"/>
  <c r="M552" i="1"/>
  <c r="M553" i="1"/>
  <c r="M554" i="1"/>
  <c r="M555" i="1"/>
  <c r="M556" i="1"/>
  <c r="M564" i="1"/>
  <c r="M557" i="1"/>
  <c r="M558" i="1"/>
  <c r="M559" i="1"/>
  <c r="M560"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7"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7" i="1"/>
  <c r="M328" i="1"/>
  <c r="M329" i="1"/>
  <c r="M330" i="1"/>
  <c r="M331" i="1"/>
  <c r="M332" i="1"/>
  <c r="M333" i="1"/>
  <c r="M334" i="1"/>
  <c r="M335" i="1"/>
  <c r="M336" i="1"/>
  <c r="M337" i="1"/>
  <c r="M338" i="1"/>
  <c r="M326"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O3" i="4"/>
  <c r="O4" i="4"/>
  <c r="O5" i="4"/>
  <c r="O6" i="4"/>
  <c r="O7" i="4"/>
  <c r="M3" i="4"/>
  <c r="M4" i="4"/>
  <c r="M5" i="4"/>
  <c r="M6" i="4"/>
  <c r="M7" i="4"/>
  <c r="K6" i="8" l="1"/>
  <c r="K8" i="8"/>
  <c r="K9" i="8"/>
  <c r="K10" i="8"/>
  <c r="K11" i="8"/>
  <c r="K12" i="8"/>
  <c r="K13" i="8"/>
  <c r="K14" i="8"/>
  <c r="K2" i="6"/>
  <c r="K3" i="6"/>
  <c r="K4" i="6"/>
  <c r="K5" i="6"/>
  <c r="K6" i="6"/>
  <c r="K7" i="6"/>
  <c r="K8" i="6"/>
  <c r="K9" i="6"/>
  <c r="K18" i="6"/>
  <c r="M14" i="4"/>
  <c r="O14" i="4"/>
  <c r="M18" i="4"/>
  <c r="O18" i="4"/>
  <c r="M19" i="4"/>
  <c r="O19" i="4"/>
  <c r="M20" i="4"/>
  <c r="O20" i="4"/>
  <c r="M2" i="4"/>
  <c r="O2" i="4"/>
  <c r="M8" i="4"/>
  <c r="O8" i="4"/>
  <c r="M9" i="4"/>
  <c r="O9" i="4"/>
  <c r="M10" i="4"/>
  <c r="O10" i="4"/>
  <c r="M17" i="4"/>
  <c r="O17" i="4"/>
  <c r="M16" i="4"/>
  <c r="O16" i="4"/>
  <c r="M11" i="4"/>
  <c r="O11" i="4"/>
  <c r="M15" i="4"/>
  <c r="O15" i="4"/>
  <c r="M12" i="4"/>
  <c r="O12" i="4"/>
  <c r="M13" i="4"/>
  <c r="O13" i="4"/>
  <c r="K18" i="8" l="1"/>
  <c r="K19" i="8"/>
  <c r="K20" i="8"/>
  <c r="K21" i="8"/>
  <c r="K22" i="8"/>
  <c r="K24" i="8"/>
  <c r="K27" i="8"/>
  <c r="K28" i="8"/>
  <c r="K29" i="8"/>
  <c r="K30" i="8"/>
  <c r="K32" i="8"/>
  <c r="K33" i="8"/>
  <c r="K34" i="8"/>
  <c r="K35" i="8"/>
  <c r="K10" i="6"/>
  <c r="K11" i="6"/>
  <c r="K12" i="6"/>
  <c r="K13" i="6"/>
  <c r="K14" i="6"/>
  <c r="K15" i="6"/>
  <c r="K16" i="6"/>
  <c r="K17" i="6"/>
  <c r="K29" i="6" l="1"/>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77" i="8"/>
  <c r="K76" i="8"/>
  <c r="K102" i="8"/>
  <c r="K37" i="8"/>
  <c r="K99" i="8"/>
  <c r="K4" i="8"/>
  <c r="K93" i="8"/>
  <c r="K31" i="8"/>
  <c r="K3" i="8"/>
  <c r="K43" i="8"/>
  <c r="K74" i="8"/>
  <c r="K73" i="8"/>
  <c r="K92" i="8"/>
  <c r="K100" i="8"/>
  <c r="K54" i="8"/>
  <c r="K51" i="8"/>
  <c r="K55" i="8"/>
  <c r="K53" i="8"/>
  <c r="K52" i="8"/>
  <c r="K75" i="8"/>
  <c r="K72" i="8"/>
  <c r="K98" i="8"/>
  <c r="K71" i="8"/>
  <c r="K69" i="8"/>
  <c r="K97" i="8"/>
  <c r="K91" i="8"/>
  <c r="K89" i="8"/>
  <c r="K87" i="8"/>
  <c r="K78" i="8"/>
  <c r="K79" i="8"/>
  <c r="K70" i="8"/>
  <c r="K94" i="8"/>
  <c r="K95" i="8"/>
  <c r="K101" i="8"/>
  <c r="K96" i="8"/>
  <c r="K68" i="8"/>
  <c r="K84" i="8"/>
  <c r="K80" i="8"/>
  <c r="K42" i="8"/>
  <c r="K26" i="8"/>
  <c r="K82" i="8"/>
  <c r="K41" i="8"/>
  <c r="K67" i="8"/>
  <c r="K83" i="8"/>
  <c r="K25" i="8"/>
  <c r="K2" i="8"/>
  <c r="K17" i="8"/>
  <c r="K90" i="8"/>
  <c r="K86" i="8"/>
  <c r="K66" i="8"/>
  <c r="K85" i="8"/>
  <c r="K81" i="8"/>
  <c r="K65" i="8"/>
  <c r="K64" i="8"/>
  <c r="K40" i="8"/>
  <c r="K36" i="8"/>
  <c r="K7" i="8"/>
  <c r="K23" i="8"/>
  <c r="K88" i="8"/>
  <c r="K62" i="8"/>
  <c r="K61" i="8"/>
  <c r="K63" i="8"/>
  <c r="K60" i="8"/>
  <c r="K58" i="8"/>
  <c r="K56" i="8"/>
  <c r="K57" i="8"/>
  <c r="K50" i="8"/>
  <c r="K103" i="8"/>
  <c r="K59" i="8"/>
  <c r="K48" i="8"/>
  <c r="K49" i="8"/>
  <c r="K47" i="8"/>
  <c r="M9" i="7"/>
  <c r="K9" i="7"/>
  <c r="K28" i="6"/>
  <c r="N349" i="5"/>
  <c r="M187" i="4"/>
  <c r="O334" i="4"/>
  <c r="M334" i="4"/>
  <c r="O333" i="4"/>
  <c r="M333" i="4"/>
  <c r="O332" i="4"/>
  <c r="M332" i="4"/>
  <c r="O243" i="4"/>
  <c r="M243" i="4"/>
  <c r="O177" i="4"/>
  <c r="M177" i="4"/>
  <c r="O252" i="4"/>
  <c r="M252" i="4"/>
  <c r="O331" i="4"/>
  <c r="M331" i="4"/>
  <c r="O330" i="4"/>
  <c r="M330" i="4"/>
  <c r="O329" i="4"/>
  <c r="M329" i="4"/>
  <c r="O328" i="4"/>
  <c r="M328" i="4"/>
  <c r="O176" i="4"/>
  <c r="M176" i="4"/>
  <c r="O242" i="4"/>
  <c r="M242" i="4"/>
  <c r="O163" i="4"/>
  <c r="M163" i="4"/>
  <c r="O162" i="4"/>
  <c r="M162" i="4"/>
  <c r="O161" i="4"/>
  <c r="M161" i="4"/>
  <c r="O160" i="4"/>
  <c r="M160" i="4"/>
  <c r="M327" i="4"/>
  <c r="O326" i="4"/>
  <c r="M326" i="4"/>
  <c r="O241" i="4"/>
  <c r="M241" i="4"/>
  <c r="O159" i="4"/>
  <c r="M159" i="4"/>
  <c r="O170" i="4"/>
  <c r="M170" i="4"/>
  <c r="O158" i="4"/>
  <c r="M158" i="4"/>
  <c r="O258" i="4"/>
  <c r="M258" i="4"/>
  <c r="O157" i="4"/>
  <c r="M157" i="4"/>
  <c r="O325" i="4"/>
  <c r="M325" i="4"/>
  <c r="O156" i="4"/>
  <c r="M156" i="4"/>
  <c r="O155" i="4"/>
  <c r="M155" i="4"/>
  <c r="O154" i="4"/>
  <c r="M154" i="4"/>
  <c r="O324" i="4"/>
  <c r="M324" i="4"/>
  <c r="O240" i="4"/>
  <c r="M240" i="4"/>
  <c r="O153" i="4"/>
  <c r="M153" i="4"/>
  <c r="O239" i="4"/>
  <c r="M239" i="4"/>
  <c r="O238" i="4"/>
  <c r="M238" i="4"/>
  <c r="O152" i="4"/>
  <c r="M152" i="4"/>
  <c r="O237" i="4"/>
  <c r="M237" i="4"/>
  <c r="O151" i="4"/>
  <c r="M151" i="4"/>
  <c r="O150" i="4"/>
  <c r="M150" i="4"/>
  <c r="O236" i="4"/>
  <c r="M236" i="4"/>
  <c r="O149" i="4"/>
  <c r="M149" i="4"/>
  <c r="O235" i="4"/>
  <c r="M235" i="4"/>
  <c r="O183" i="4"/>
  <c r="M183" i="4"/>
  <c r="O148" i="4"/>
  <c r="M148" i="4"/>
  <c r="O251" i="4"/>
  <c r="M251" i="4"/>
  <c r="O323" i="4"/>
  <c r="M323" i="4"/>
  <c r="O322" i="4"/>
  <c r="M322" i="4"/>
  <c r="O147" i="4"/>
  <c r="M147" i="4"/>
  <c r="O321" i="4"/>
  <c r="M321" i="4"/>
  <c r="O320" i="4"/>
  <c r="M320" i="4"/>
  <c r="O234" i="4"/>
  <c r="M234" i="4"/>
  <c r="O146" i="4"/>
  <c r="M146" i="4"/>
  <c r="M319" i="4"/>
  <c r="O233" i="4"/>
  <c r="M233" i="4"/>
  <c r="O232" i="4"/>
  <c r="M232" i="4"/>
  <c r="O318" i="4"/>
  <c r="M318" i="4"/>
  <c r="O145" i="4"/>
  <c r="M145" i="4"/>
  <c r="O144" i="4"/>
  <c r="M144" i="4"/>
  <c r="O143" i="4"/>
  <c r="M143" i="4"/>
  <c r="O142" i="4"/>
  <c r="M142" i="4"/>
  <c r="O335" i="4"/>
  <c r="M335" i="4"/>
  <c r="O317" i="4"/>
  <c r="M317" i="4"/>
  <c r="O316" i="4"/>
  <c r="M316" i="4"/>
  <c r="O231" i="4"/>
  <c r="M231" i="4"/>
  <c r="O315" i="4"/>
  <c r="M315" i="4"/>
  <c r="O141" i="4"/>
  <c r="M141" i="4"/>
  <c r="O256" i="4"/>
  <c r="M256" i="4"/>
  <c r="O230" i="4"/>
  <c r="M230" i="4"/>
  <c r="O229" i="4"/>
  <c r="M229" i="4"/>
  <c r="O140" i="4"/>
  <c r="M140" i="4"/>
  <c r="O254" i="4"/>
  <c r="M254" i="4"/>
  <c r="O228" i="4"/>
  <c r="M228" i="4"/>
  <c r="O139" i="4"/>
  <c r="M139" i="4"/>
  <c r="O248" i="4"/>
  <c r="M248" i="4"/>
  <c r="O138" i="4"/>
  <c r="M138" i="4"/>
  <c r="O137" i="4"/>
  <c r="M137" i="4"/>
  <c r="O136" i="4"/>
  <c r="M136" i="4"/>
  <c r="O135" i="4"/>
  <c r="M135" i="4"/>
  <c r="O314" i="4"/>
  <c r="M314" i="4"/>
  <c r="O134" i="4"/>
  <c r="M134" i="4"/>
  <c r="O133" i="4"/>
  <c r="M133" i="4"/>
  <c r="O132" i="4"/>
  <c r="M132" i="4"/>
  <c r="O313" i="4"/>
  <c r="M313" i="4"/>
  <c r="O312" i="4"/>
  <c r="M312" i="4"/>
  <c r="O226" i="4"/>
  <c r="M226" i="4"/>
  <c r="O131" i="4"/>
  <c r="M131" i="4"/>
  <c r="O311" i="4"/>
  <c r="M311" i="4"/>
  <c r="O130" i="4"/>
  <c r="M130" i="4"/>
  <c r="O129" i="4"/>
  <c r="M129" i="4"/>
  <c r="O225" i="4"/>
  <c r="M225" i="4"/>
  <c r="O224" i="4"/>
  <c r="M224" i="4"/>
  <c r="O310" i="4"/>
  <c r="M310" i="4"/>
  <c r="O223" i="4"/>
  <c r="M223" i="4"/>
  <c r="O222" i="4"/>
  <c r="M222" i="4"/>
  <c r="O128" i="4"/>
  <c r="M128" i="4"/>
  <c r="O221" i="4"/>
  <c r="M221" i="4"/>
  <c r="O127" i="4"/>
  <c r="M127" i="4"/>
  <c r="O220" i="4"/>
  <c r="M220" i="4"/>
  <c r="O126" i="4"/>
  <c r="M126" i="4"/>
  <c r="O125" i="4"/>
  <c r="M125" i="4"/>
  <c r="O309" i="4"/>
  <c r="M309" i="4"/>
  <c r="O308" i="4"/>
  <c r="M308" i="4"/>
  <c r="O124" i="4"/>
  <c r="M124" i="4"/>
  <c r="O123" i="4"/>
  <c r="M123" i="4"/>
  <c r="O122" i="4"/>
  <c r="M122" i="4"/>
  <c r="O307" i="4"/>
  <c r="M307" i="4"/>
  <c r="O121" i="4"/>
  <c r="M121" i="4"/>
  <c r="O120" i="4"/>
  <c r="M120" i="4"/>
  <c r="O339" i="4"/>
  <c r="M339" i="4"/>
  <c r="O306" i="4"/>
  <c r="M306" i="4"/>
  <c r="O303" i="4"/>
  <c r="M303" i="4"/>
  <c r="O219" i="4"/>
  <c r="M219" i="4"/>
  <c r="O119" i="4"/>
  <c r="M119" i="4"/>
  <c r="O174" i="4"/>
  <c r="M174" i="4"/>
  <c r="O301" i="4"/>
  <c r="M301" i="4"/>
  <c r="O118" i="4"/>
  <c r="M118" i="4"/>
  <c r="O117" i="4"/>
  <c r="M117" i="4"/>
  <c r="O218" i="4"/>
  <c r="M218" i="4"/>
  <c r="O217" i="4"/>
  <c r="M217" i="4"/>
  <c r="O216" i="4"/>
  <c r="M216" i="4"/>
  <c r="O338" i="4"/>
  <c r="M338" i="4"/>
  <c r="O116" i="4"/>
  <c r="M116" i="4"/>
  <c r="O250" i="4"/>
  <c r="M250" i="4"/>
  <c r="O305" i="4"/>
  <c r="M305" i="4"/>
  <c r="O115" i="4"/>
  <c r="M115" i="4"/>
  <c r="O336" i="4"/>
  <c r="M336" i="4"/>
  <c r="O227" i="4"/>
  <c r="M227" i="4"/>
  <c r="O114" i="4"/>
  <c r="M114" i="4"/>
  <c r="O113" i="4"/>
  <c r="M113" i="4"/>
  <c r="O112" i="4"/>
  <c r="M112" i="4"/>
  <c r="O300" i="4"/>
  <c r="M300" i="4"/>
  <c r="O111" i="4"/>
  <c r="M111" i="4"/>
  <c r="O168" i="4"/>
  <c r="M168" i="4"/>
  <c r="O110" i="4"/>
  <c r="M110" i="4"/>
  <c r="O108" i="4"/>
  <c r="M108" i="4"/>
  <c r="O215" i="4"/>
  <c r="M215" i="4"/>
  <c r="O184" i="4"/>
  <c r="M184" i="4"/>
  <c r="O109" i="4"/>
  <c r="M109" i="4"/>
  <c r="O179" i="4"/>
  <c r="M179" i="4"/>
  <c r="O299" i="4"/>
  <c r="M299" i="4"/>
  <c r="O298" i="4"/>
  <c r="M298" i="4"/>
  <c r="O107" i="4"/>
  <c r="M107" i="4"/>
  <c r="O214" i="4"/>
  <c r="M214" i="4"/>
  <c r="O297" i="4"/>
  <c r="M297" i="4"/>
  <c r="O106" i="4"/>
  <c r="M106" i="4"/>
  <c r="O105" i="4"/>
  <c r="M105" i="4"/>
  <c r="O104" i="4"/>
  <c r="M104" i="4"/>
  <c r="O169" i="4"/>
  <c r="M169" i="4"/>
  <c r="O246" i="4"/>
  <c r="M246" i="4"/>
  <c r="O172" i="4"/>
  <c r="M172" i="4"/>
  <c r="O103" i="4"/>
  <c r="M103" i="4"/>
  <c r="O102" i="4"/>
  <c r="M102" i="4"/>
  <c r="O171" i="4"/>
  <c r="M171" i="4"/>
  <c r="O186" i="4"/>
  <c r="M186" i="4"/>
  <c r="O101" i="4"/>
  <c r="M101" i="4"/>
  <c r="O100" i="4"/>
  <c r="M100" i="4"/>
  <c r="O99" i="4"/>
  <c r="M99" i="4"/>
  <c r="O245" i="4"/>
  <c r="M245" i="4"/>
  <c r="O213" i="4"/>
  <c r="M213" i="4"/>
  <c r="O212" i="4"/>
  <c r="M212" i="4"/>
  <c r="O296" i="4"/>
  <c r="M296" i="4"/>
  <c r="O295" i="4"/>
  <c r="M295" i="4"/>
  <c r="O294" i="4"/>
  <c r="M294" i="4"/>
  <c r="O293" i="4"/>
  <c r="M293" i="4"/>
  <c r="O292" i="4"/>
  <c r="M292" i="4"/>
  <c r="O98" i="4"/>
  <c r="M98" i="4"/>
  <c r="O97" i="4"/>
  <c r="M97" i="4"/>
  <c r="O96" i="4"/>
  <c r="M96" i="4"/>
  <c r="O291" i="4"/>
  <c r="M291" i="4"/>
  <c r="O290" i="4"/>
  <c r="M290" i="4"/>
  <c r="O289" i="4"/>
  <c r="M289" i="4"/>
  <c r="O95" i="4"/>
  <c r="M95" i="4"/>
  <c r="O288" i="4"/>
  <c r="M288" i="4"/>
  <c r="O302" i="4"/>
  <c r="M302" i="4"/>
  <c r="O287" i="4"/>
  <c r="M287" i="4"/>
  <c r="O94" i="4"/>
  <c r="M94" i="4"/>
  <c r="O211" i="4"/>
  <c r="M211" i="4"/>
  <c r="O286" i="4"/>
  <c r="M286" i="4"/>
  <c r="O93" i="4"/>
  <c r="M93" i="4"/>
  <c r="O285" i="4"/>
  <c r="M285" i="4"/>
  <c r="O253" i="4"/>
  <c r="M253" i="4"/>
  <c r="O210" i="4"/>
  <c r="M210" i="4"/>
  <c r="O92" i="4"/>
  <c r="M92" i="4"/>
  <c r="O91" i="4"/>
  <c r="M91" i="4"/>
  <c r="O90" i="4"/>
  <c r="M90" i="4"/>
  <c r="O89" i="4"/>
  <c r="M89" i="4"/>
  <c r="O88" i="4"/>
  <c r="M88" i="4"/>
  <c r="O257" i="4"/>
  <c r="M257" i="4"/>
  <c r="O87" i="4"/>
  <c r="M87" i="4"/>
  <c r="O182" i="4"/>
  <c r="M182" i="4"/>
  <c r="O284" i="4"/>
  <c r="M284" i="4"/>
  <c r="O209" i="4"/>
  <c r="M209" i="4"/>
  <c r="O283" i="4"/>
  <c r="M283" i="4"/>
  <c r="O86" i="4"/>
  <c r="M86" i="4"/>
  <c r="O85" i="4"/>
  <c r="M85" i="4"/>
  <c r="O282" i="4"/>
  <c r="M282" i="4"/>
  <c r="O208" i="4"/>
  <c r="M208" i="4"/>
  <c r="O185" i="4"/>
  <c r="M185" i="4"/>
  <c r="O84" i="4"/>
  <c r="M84" i="4"/>
  <c r="O83" i="4"/>
  <c r="M83" i="4"/>
  <c r="O82" i="4"/>
  <c r="M82" i="4"/>
  <c r="O81" i="4"/>
  <c r="M81" i="4"/>
  <c r="O207" i="4"/>
  <c r="M207" i="4"/>
  <c r="O206" i="4"/>
  <c r="M206" i="4"/>
  <c r="O281" i="4"/>
  <c r="M281" i="4"/>
  <c r="O80" i="4"/>
  <c r="M80" i="4"/>
  <c r="O280" i="4"/>
  <c r="M280" i="4"/>
  <c r="O279" i="4"/>
  <c r="M279" i="4"/>
  <c r="O173" i="4"/>
  <c r="M173" i="4"/>
  <c r="O79" i="4"/>
  <c r="M79" i="4"/>
  <c r="O167" i="4"/>
  <c r="M167" i="4"/>
  <c r="O180" i="4"/>
  <c r="M180" i="4"/>
  <c r="O205" i="4"/>
  <c r="M205" i="4"/>
  <c r="O78" i="4"/>
  <c r="M78" i="4"/>
  <c r="O77" i="4"/>
  <c r="M77" i="4"/>
  <c r="O244" i="4"/>
  <c r="M244" i="4"/>
  <c r="O76" i="4"/>
  <c r="M76" i="4"/>
  <c r="O75" i="4"/>
  <c r="M75" i="4"/>
  <c r="O164" i="4"/>
  <c r="M164" i="4"/>
  <c r="O74" i="4"/>
  <c r="M74" i="4"/>
  <c r="O73" i="4"/>
  <c r="M73" i="4"/>
  <c r="O247" i="4"/>
  <c r="M247" i="4"/>
  <c r="O72" i="4"/>
  <c r="M72" i="4"/>
  <c r="O71" i="4"/>
  <c r="M71" i="4"/>
  <c r="O204" i="4"/>
  <c r="M204" i="4"/>
  <c r="O175" i="4"/>
  <c r="M175" i="4"/>
  <c r="O337" i="4"/>
  <c r="M337" i="4"/>
  <c r="O181" i="4"/>
  <c r="M181" i="4"/>
  <c r="O70" i="4"/>
  <c r="M70" i="4"/>
  <c r="O69" i="4"/>
  <c r="M69" i="4"/>
  <c r="O203" i="4"/>
  <c r="M203" i="4"/>
  <c r="O68" i="4"/>
  <c r="M68" i="4"/>
  <c r="O165" i="4"/>
  <c r="M165" i="4"/>
  <c r="O67" i="4"/>
  <c r="M67" i="4"/>
  <c r="O66" i="4"/>
  <c r="M66" i="4"/>
  <c r="O65" i="4"/>
  <c r="M65" i="4"/>
  <c r="O64" i="4"/>
  <c r="M64" i="4"/>
  <c r="O278" i="4"/>
  <c r="M278" i="4"/>
  <c r="O277" i="4"/>
  <c r="M277" i="4"/>
  <c r="O202" i="4"/>
  <c r="M202" i="4"/>
  <c r="O276" i="4"/>
  <c r="M276" i="4"/>
  <c r="O201" i="4"/>
  <c r="M201" i="4"/>
  <c r="O275" i="4"/>
  <c r="M275" i="4"/>
  <c r="O63" i="4"/>
  <c r="M63" i="4"/>
  <c r="O200" i="4"/>
  <c r="M200" i="4"/>
  <c r="O199" i="4"/>
  <c r="M199" i="4"/>
  <c r="O166" i="4"/>
  <c r="M166" i="4"/>
  <c r="O274" i="4"/>
  <c r="M274" i="4"/>
  <c r="O62" i="4"/>
  <c r="M62" i="4"/>
  <c r="O273" i="4"/>
  <c r="M273" i="4"/>
  <c r="O61" i="4"/>
  <c r="M61" i="4"/>
  <c r="O272" i="4"/>
  <c r="M272" i="4"/>
  <c r="O271" i="4"/>
  <c r="M271" i="4"/>
  <c r="O60" i="4"/>
  <c r="M60" i="4"/>
  <c r="O270" i="4"/>
  <c r="M270" i="4"/>
  <c r="O59" i="4"/>
  <c r="M59" i="4"/>
  <c r="O269" i="4"/>
  <c r="M269" i="4"/>
  <c r="O268" i="4"/>
  <c r="M268" i="4"/>
  <c r="O58" i="4"/>
  <c r="M58" i="4"/>
  <c r="O267" i="4"/>
  <c r="M267" i="4"/>
  <c r="O57" i="4"/>
  <c r="M57" i="4"/>
  <c r="O198" i="4"/>
  <c r="M198" i="4"/>
  <c r="O266" i="4"/>
  <c r="M266" i="4"/>
  <c r="O265" i="4"/>
  <c r="M265" i="4"/>
  <c r="O264" i="4"/>
  <c r="M264" i="4"/>
  <c r="O263" i="4"/>
  <c r="M263" i="4"/>
  <c r="O56" i="4"/>
  <c r="M56" i="4"/>
  <c r="O262" i="4"/>
  <c r="M262" i="4"/>
  <c r="O261" i="4"/>
  <c r="M261" i="4"/>
  <c r="O197" i="4"/>
  <c r="M197" i="4"/>
  <c r="O55" i="4"/>
  <c r="M55" i="4"/>
  <c r="O54" i="4"/>
  <c r="M54" i="4"/>
  <c r="O53" i="4"/>
  <c r="M53" i="4"/>
  <c r="O196" i="4"/>
  <c r="M196" i="4"/>
  <c r="O195" i="4"/>
  <c r="M195" i="4"/>
  <c r="O194" i="4"/>
  <c r="M194" i="4"/>
  <c r="O52" i="4"/>
  <c r="M52" i="4"/>
  <c r="O260" i="4"/>
  <c r="M260" i="4"/>
  <c r="O259" i="4"/>
  <c r="M259" i="4"/>
  <c r="O193" i="4"/>
  <c r="M193" i="4"/>
  <c r="O249" i="4"/>
  <c r="M249" i="4"/>
  <c r="O192" i="4"/>
  <c r="M192" i="4"/>
  <c r="O51" i="4"/>
  <c r="M51" i="4"/>
  <c r="O191" i="4"/>
  <c r="M191" i="4"/>
  <c r="O190" i="4"/>
  <c r="M190" i="4"/>
  <c r="O255" i="4"/>
  <c r="M255" i="4"/>
  <c r="O304" i="4"/>
  <c r="M304" i="4"/>
  <c r="O50" i="4"/>
  <c r="M50" i="4"/>
  <c r="O189" i="4"/>
  <c r="M189" i="4"/>
  <c r="O49" i="4"/>
  <c r="M49" i="4"/>
  <c r="O188" i="4"/>
  <c r="M188" i="4"/>
  <c r="O48" i="4"/>
  <c r="M48" i="4"/>
  <c r="O178" i="4"/>
  <c r="M178" i="4"/>
  <c r="O187" i="4"/>
  <c r="O976" i="1"/>
  <c r="M976" i="1"/>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D594" i="9"/>
  <c r="D595" i="9"/>
  <c r="D596" i="9"/>
  <c r="D597" i="9"/>
  <c r="D598" i="9"/>
  <c r="D599" i="9"/>
  <c r="D600" i="9"/>
  <c r="D601" i="9"/>
  <c r="D602" i="9"/>
  <c r="D603" i="9"/>
  <c r="D604" i="9"/>
  <c r="D605" i="9"/>
  <c r="D606" i="9"/>
  <c r="D607" i="9"/>
  <c r="D608" i="9"/>
  <c r="D609" i="9"/>
  <c r="D610" i="9"/>
  <c r="D611" i="9"/>
  <c r="D612" i="9"/>
  <c r="D613" i="9"/>
  <c r="D614" i="9"/>
  <c r="D615" i="9"/>
  <c r="D616" i="9"/>
  <c r="D617" i="9"/>
  <c r="D618" i="9"/>
  <c r="D619" i="9"/>
  <c r="D620" i="9"/>
  <c r="D621" i="9"/>
  <c r="D622" i="9"/>
  <c r="D623" i="9"/>
  <c r="D624" i="9"/>
  <c r="D625" i="9"/>
  <c r="D626" i="9"/>
  <c r="D627" i="9"/>
  <c r="D628" i="9"/>
  <c r="D629" i="9"/>
  <c r="D630" i="9"/>
  <c r="D631" i="9"/>
  <c r="D632" i="9"/>
  <c r="D633" i="9"/>
  <c r="D634" i="9"/>
  <c r="D635" i="9"/>
  <c r="D636" i="9"/>
  <c r="D637" i="9"/>
  <c r="D638" i="9"/>
  <c r="D639" i="9"/>
  <c r="D640" i="9"/>
  <c r="D641" i="9"/>
  <c r="D642" i="9"/>
  <c r="D643" i="9"/>
  <c r="D644" i="9"/>
  <c r="D645" i="9"/>
  <c r="D646" i="9"/>
  <c r="D647" i="9"/>
  <c r="D648" i="9"/>
  <c r="D649" i="9"/>
  <c r="D650" i="9"/>
  <c r="D651" i="9"/>
  <c r="D652" i="9"/>
  <c r="D653" i="9"/>
  <c r="D654" i="9"/>
  <c r="D655" i="9"/>
  <c r="D656" i="9"/>
  <c r="D657" i="9"/>
  <c r="D658" i="9"/>
  <c r="D659" i="9"/>
  <c r="D660" i="9"/>
  <c r="D661" i="9"/>
  <c r="D662" i="9"/>
  <c r="D663" i="9"/>
  <c r="D664" i="9"/>
  <c r="D665" i="9"/>
  <c r="D666" i="9"/>
  <c r="D667" i="9"/>
  <c r="D668" i="9"/>
  <c r="D669" i="9"/>
  <c r="D670" i="9"/>
  <c r="D671" i="9"/>
  <c r="D672" i="9"/>
  <c r="D673" i="9"/>
  <c r="D674" i="9"/>
  <c r="D675" i="9"/>
  <c r="D676" i="9"/>
  <c r="D677" i="9"/>
  <c r="D678" i="9"/>
  <c r="D679" i="9"/>
  <c r="D680" i="9"/>
  <c r="D681" i="9"/>
  <c r="D682" i="9"/>
  <c r="D683" i="9"/>
  <c r="D684" i="9"/>
  <c r="D685" i="9"/>
  <c r="D686" i="9"/>
  <c r="D687" i="9"/>
  <c r="D688" i="9"/>
  <c r="D689" i="9"/>
  <c r="D690" i="9"/>
  <c r="D691" i="9"/>
  <c r="D692" i="9"/>
  <c r="D693" i="9"/>
  <c r="D694" i="9"/>
  <c r="D695" i="9"/>
  <c r="D696" i="9"/>
  <c r="D697" i="9"/>
  <c r="D698" i="9"/>
  <c r="D699" i="9"/>
  <c r="D700" i="9"/>
  <c r="D701" i="9"/>
  <c r="D702" i="9"/>
  <c r="D703" i="9"/>
  <c r="D704" i="9"/>
  <c r="D705" i="9"/>
  <c r="D706" i="9"/>
  <c r="D707" i="9"/>
  <c r="D708" i="9"/>
  <c r="D709" i="9"/>
  <c r="D710" i="9"/>
  <c r="D711" i="9"/>
  <c r="D712" i="9"/>
  <c r="D713" i="9"/>
  <c r="D714" i="9"/>
  <c r="D715" i="9"/>
  <c r="D716" i="9"/>
  <c r="D717" i="9"/>
  <c r="D718" i="9"/>
  <c r="D719" i="9"/>
  <c r="D720" i="9"/>
  <c r="D721" i="9"/>
  <c r="D722" i="9"/>
  <c r="D723" i="9"/>
  <c r="D724" i="9"/>
  <c r="D725" i="9"/>
  <c r="D726" i="9"/>
  <c r="D727" i="9"/>
  <c r="D728" i="9"/>
  <c r="D729" i="9"/>
  <c r="D730" i="9"/>
  <c r="D731" i="9"/>
  <c r="D732" i="9"/>
  <c r="D733" i="9"/>
  <c r="D734" i="9"/>
  <c r="D735" i="9"/>
  <c r="D736" i="9"/>
  <c r="D737" i="9"/>
  <c r="D738" i="9"/>
  <c r="D739" i="9"/>
  <c r="D740" i="9"/>
  <c r="D741" i="9"/>
  <c r="D742" i="9"/>
  <c r="D743" i="9"/>
  <c r="D744" i="9"/>
  <c r="D745" i="9"/>
  <c r="D746" i="9"/>
  <c r="D747" i="9"/>
  <c r="D748" i="9"/>
  <c r="D749" i="9"/>
  <c r="D750" i="9"/>
  <c r="D751" i="9"/>
  <c r="D752" i="9"/>
  <c r="D753" i="9"/>
  <c r="D754" i="9"/>
  <c r="D755" i="9"/>
  <c r="D756" i="9"/>
  <c r="D757" i="9"/>
  <c r="D758" i="9"/>
  <c r="D759" i="9"/>
  <c r="D760" i="9"/>
  <c r="D761" i="9"/>
  <c r="D762" i="9"/>
  <c r="D763" i="9"/>
  <c r="D764" i="9"/>
  <c r="D765" i="9"/>
  <c r="D766" i="9"/>
  <c r="D767" i="9"/>
  <c r="D768" i="9"/>
  <c r="D769" i="9"/>
  <c r="D770" i="9"/>
  <c r="D771" i="9"/>
  <c r="D772" i="9"/>
  <c r="D773" i="9"/>
  <c r="D774" i="9"/>
  <c r="D775" i="9"/>
  <c r="D776" i="9"/>
  <c r="D777" i="9"/>
  <c r="D778" i="9"/>
  <c r="D779" i="9"/>
  <c r="D780" i="9"/>
  <c r="D781" i="9"/>
  <c r="D782" i="9"/>
  <c r="D783" i="9"/>
  <c r="D784" i="9"/>
  <c r="D785" i="9"/>
  <c r="D786" i="9"/>
  <c r="D787" i="9"/>
  <c r="D788" i="9"/>
  <c r="D789" i="9"/>
  <c r="D790" i="9"/>
  <c r="D791" i="9"/>
  <c r="D792" i="9"/>
  <c r="D793" i="9"/>
  <c r="D794" i="9"/>
  <c r="D795" i="9"/>
  <c r="D796" i="9"/>
  <c r="D797" i="9"/>
  <c r="D798" i="9"/>
  <c r="D799" i="9"/>
  <c r="D800" i="9"/>
  <c r="D801" i="9"/>
  <c r="D802" i="9"/>
  <c r="D803" i="9"/>
  <c r="D804" i="9"/>
  <c r="D805" i="9"/>
  <c r="D806" i="9"/>
  <c r="D807" i="9"/>
  <c r="D808" i="9"/>
  <c r="D809" i="9"/>
  <c r="D810" i="9"/>
  <c r="D811" i="9"/>
  <c r="D812" i="9"/>
  <c r="D813" i="9"/>
  <c r="D814" i="9"/>
  <c r="D815" i="9"/>
  <c r="D816" i="9"/>
  <c r="D817" i="9"/>
  <c r="D818" i="9"/>
  <c r="D819" i="9"/>
  <c r="D820" i="9"/>
  <c r="D821" i="9"/>
  <c r="D822" i="9"/>
  <c r="D823" i="9"/>
  <c r="D824" i="9"/>
  <c r="D825" i="9"/>
  <c r="D826" i="9"/>
  <c r="D827" i="9"/>
  <c r="D828" i="9"/>
  <c r="D829" i="9"/>
  <c r="D830" i="9"/>
  <c r="D831" i="9"/>
  <c r="D832" i="9"/>
  <c r="D833" i="9"/>
  <c r="D834" i="9"/>
  <c r="D835" i="9"/>
  <c r="D836" i="9"/>
  <c r="D837" i="9"/>
  <c r="D838" i="9"/>
  <c r="D839" i="9"/>
  <c r="D840" i="9"/>
  <c r="D841" i="9"/>
  <c r="D842" i="9"/>
  <c r="D843" i="9"/>
  <c r="D844" i="9"/>
  <c r="D845" i="9"/>
  <c r="D846" i="9"/>
  <c r="D847" i="9"/>
  <c r="D848" i="9"/>
  <c r="D849" i="9"/>
  <c r="D850" i="9"/>
  <c r="D851" i="9"/>
  <c r="D852" i="9"/>
  <c r="D853" i="9"/>
  <c r="D854" i="9"/>
  <c r="D855" i="9"/>
  <c r="D856" i="9"/>
  <c r="D857" i="9"/>
  <c r="D858" i="9"/>
  <c r="D859" i="9"/>
  <c r="D860" i="9"/>
  <c r="D861" i="9"/>
  <c r="D862" i="9"/>
  <c r="D863" i="9"/>
  <c r="D864" i="9"/>
  <c r="D865" i="9"/>
  <c r="D866" i="9"/>
  <c r="D867" i="9"/>
  <c r="D868" i="9"/>
  <c r="D869" i="9"/>
  <c r="D870" i="9"/>
  <c r="D871" i="9"/>
  <c r="D872" i="9"/>
  <c r="D873" i="9"/>
  <c r="D874" i="9"/>
  <c r="D875" i="9"/>
  <c r="D876" i="9"/>
  <c r="D877" i="9"/>
  <c r="D878" i="9"/>
  <c r="D879" i="9"/>
  <c r="D880" i="9"/>
  <c r="D881" i="9"/>
  <c r="D882" i="9"/>
  <c r="D883" i="9"/>
  <c r="D884" i="9"/>
  <c r="D885" i="9"/>
  <c r="D886" i="9"/>
  <c r="D887" i="9"/>
  <c r="D888" i="9"/>
  <c r="D889" i="9"/>
  <c r="D890" i="9"/>
  <c r="D891" i="9"/>
  <c r="D892" i="9"/>
  <c r="D893" i="9"/>
  <c r="D894" i="9"/>
  <c r="D895" i="9"/>
  <c r="D896" i="9"/>
  <c r="D897" i="9"/>
  <c r="D898" i="9"/>
  <c r="D899" i="9"/>
  <c r="D900" i="9"/>
  <c r="D901" i="9"/>
  <c r="D902" i="9"/>
  <c r="D903" i="9"/>
  <c r="D904" i="9"/>
  <c r="D905" i="9"/>
  <c r="D906" i="9"/>
  <c r="D907" i="9"/>
  <c r="D908" i="9"/>
  <c r="D909" i="9"/>
  <c r="D910" i="9"/>
  <c r="D911" i="9"/>
  <c r="D912" i="9"/>
  <c r="D913" i="9"/>
  <c r="D914" i="9"/>
  <c r="D915" i="9"/>
  <c r="D916" i="9"/>
  <c r="D917" i="9"/>
  <c r="D918" i="9"/>
  <c r="D919" i="9"/>
  <c r="D920" i="9"/>
  <c r="D921" i="9"/>
  <c r="D922" i="9"/>
  <c r="D923" i="9"/>
  <c r="D924" i="9"/>
  <c r="D925" i="9"/>
  <c r="D926" i="9"/>
  <c r="D927" i="9"/>
  <c r="D928" i="9"/>
  <c r="D929" i="9"/>
  <c r="D930" i="9"/>
  <c r="D931" i="9"/>
  <c r="D932" i="9"/>
  <c r="D933" i="9"/>
  <c r="D934" i="9"/>
  <c r="D935" i="9"/>
  <c r="D936" i="9"/>
  <c r="D937" i="9"/>
  <c r="D938" i="9"/>
  <c r="D939" i="9"/>
  <c r="D940" i="9"/>
  <c r="D941" i="9"/>
  <c r="D942" i="9"/>
  <c r="D943" i="9"/>
  <c r="D944" i="9"/>
  <c r="D945" i="9"/>
  <c r="D946" i="9"/>
  <c r="D947" i="9"/>
  <c r="D948" i="9"/>
  <c r="D949" i="9"/>
  <c r="D950" i="9"/>
  <c r="D951" i="9"/>
  <c r="D952" i="9"/>
  <c r="D953" i="9"/>
  <c r="D954" i="9"/>
  <c r="D955" i="9"/>
  <c r="D956" i="9"/>
  <c r="D957" i="9"/>
  <c r="D958" i="9"/>
  <c r="D959" i="9"/>
  <c r="D960" i="9"/>
  <c r="D961" i="9"/>
  <c r="D962" i="9"/>
  <c r="D963" i="9"/>
  <c r="D964" i="9"/>
  <c r="D965" i="9"/>
  <c r="D966" i="9"/>
  <c r="D967" i="9"/>
  <c r="D968" i="9"/>
  <c r="D969" i="9"/>
  <c r="D970" i="9"/>
  <c r="D971" i="9"/>
  <c r="D972" i="9"/>
  <c r="D973" i="9"/>
  <c r="D974" i="9"/>
  <c r="D975" i="9"/>
  <c r="D976" i="9"/>
  <c r="D977" i="9"/>
  <c r="D978" i="9"/>
  <c r="D979" i="9"/>
  <c r="D980" i="9"/>
  <c r="D981" i="9"/>
  <c r="D982" i="9"/>
  <c r="D983" i="9"/>
  <c r="D984" i="9"/>
  <c r="D985" i="9"/>
  <c r="D986" i="9"/>
  <c r="D987" i="9"/>
  <c r="D988" i="9"/>
  <c r="D989" i="9"/>
  <c r="D990" i="9"/>
  <c r="D991" i="9"/>
  <c r="D992" i="9"/>
  <c r="D993" i="9"/>
  <c r="D994" i="9"/>
  <c r="D995" i="9"/>
  <c r="D996" i="9"/>
  <c r="D997" i="9"/>
  <c r="D998" i="9"/>
  <c r="D999" i="9"/>
  <c r="D1000" i="9"/>
  <c r="D1001" i="9"/>
  <c r="D1002" i="9"/>
  <c r="D1003" i="9"/>
  <c r="D1004" i="9"/>
  <c r="D1005" i="9"/>
  <c r="D1006" i="9"/>
  <c r="D1007" i="9"/>
  <c r="D1008" i="9"/>
  <c r="D1009" i="9"/>
  <c r="D1010" i="9"/>
  <c r="D1011" i="9"/>
  <c r="D1012" i="9"/>
  <c r="D1013" i="9"/>
  <c r="D1014" i="9"/>
  <c r="D1015" i="9"/>
  <c r="D1016" i="9"/>
  <c r="D1017" i="9"/>
  <c r="D1018" i="9"/>
  <c r="D1019" i="9"/>
  <c r="D1020" i="9"/>
  <c r="D1021" i="9"/>
  <c r="D1022" i="9"/>
  <c r="D1023" i="9"/>
  <c r="D1024" i="9"/>
  <c r="D1025" i="9"/>
  <c r="D1026" i="9"/>
  <c r="D1027" i="9"/>
  <c r="D1028" i="9"/>
  <c r="D1029" i="9"/>
  <c r="D1030" i="9"/>
  <c r="D1031" i="9"/>
  <c r="D1032" i="9"/>
  <c r="D1033" i="9"/>
  <c r="D1034" i="9"/>
  <c r="D1035" i="9"/>
  <c r="D1036" i="9"/>
  <c r="D1037" i="9"/>
  <c r="D1038" i="9"/>
  <c r="D1039" i="9"/>
  <c r="D1040" i="9"/>
  <c r="D1041" i="9"/>
  <c r="D1042" i="9"/>
  <c r="D1043" i="9"/>
  <c r="D1044" i="9"/>
  <c r="D1045" i="9"/>
  <c r="D1046" i="9"/>
  <c r="D1047" i="9"/>
  <c r="D1048" i="9"/>
  <c r="D1049" i="9"/>
  <c r="D1050" i="9"/>
  <c r="D1051" i="9"/>
  <c r="D1052" i="9"/>
  <c r="D1053" i="9"/>
  <c r="D1054" i="9"/>
  <c r="D1055" i="9"/>
  <c r="D1056" i="9"/>
  <c r="D1057" i="9"/>
  <c r="D1058" i="9"/>
  <c r="D1059" i="9"/>
  <c r="D1060" i="9"/>
  <c r="D1061" i="9"/>
  <c r="D1062" i="9"/>
  <c r="D1063" i="9"/>
  <c r="D1064" i="9"/>
  <c r="D1065" i="9"/>
  <c r="D1066" i="9"/>
  <c r="D1067" i="9"/>
  <c r="D1068" i="9"/>
  <c r="D1069" i="9"/>
  <c r="D1070" i="9"/>
  <c r="D1071" i="9"/>
  <c r="D1072" i="9"/>
  <c r="D1073" i="9"/>
  <c r="D1074" i="9"/>
  <c r="D1075" i="9"/>
  <c r="D1076" i="9"/>
  <c r="D1077" i="9"/>
  <c r="D1078" i="9"/>
  <c r="D1079" i="9"/>
  <c r="D1080" i="9"/>
  <c r="D1081" i="9"/>
  <c r="D1082" i="9"/>
  <c r="D1083" i="9"/>
  <c r="D1084" i="9"/>
  <c r="D1085" i="9"/>
  <c r="D1086" i="9"/>
  <c r="D1087" i="9"/>
  <c r="D1088" i="9"/>
  <c r="D1089" i="9"/>
  <c r="D1090" i="9"/>
  <c r="D1091" i="9"/>
  <c r="D1092" i="9"/>
  <c r="D1093" i="9"/>
  <c r="D1094" i="9"/>
  <c r="D1095" i="9"/>
  <c r="D1096" i="9"/>
  <c r="D1097" i="9"/>
  <c r="D1098" i="9"/>
  <c r="D1099" i="9"/>
  <c r="D1100" i="9"/>
  <c r="D1101" i="9"/>
  <c r="D1102" i="9"/>
  <c r="D1103" i="9"/>
  <c r="D1104" i="9"/>
  <c r="D1105" i="9"/>
  <c r="D1106" i="9"/>
  <c r="D1107" i="9"/>
  <c r="D1108" i="9"/>
  <c r="D1109" i="9"/>
  <c r="D1110" i="9"/>
  <c r="D1111" i="9"/>
  <c r="D1112" i="9"/>
  <c r="D1113" i="9"/>
  <c r="D1114" i="9"/>
  <c r="D1115" i="9"/>
  <c r="D1116" i="9"/>
  <c r="D1117" i="9"/>
  <c r="D1118" i="9"/>
  <c r="D1119" i="9"/>
  <c r="D1120" i="9"/>
  <c r="D1121" i="9"/>
  <c r="D1122" i="9"/>
  <c r="D1123" i="9"/>
  <c r="D1124" i="9"/>
  <c r="D1125" i="9"/>
  <c r="D1126" i="9"/>
  <c r="D1127" i="9"/>
  <c r="D1128" i="9"/>
  <c r="D1129" i="9"/>
  <c r="D1130" i="9"/>
  <c r="D1131" i="9"/>
  <c r="D1132" i="9"/>
  <c r="D1133" i="9"/>
  <c r="D1134" i="9"/>
  <c r="D1135" i="9"/>
  <c r="D1136" i="9"/>
  <c r="D1137" i="9"/>
  <c r="D1138" i="9"/>
  <c r="D1139" i="9"/>
  <c r="D1140" i="9"/>
  <c r="D1141" i="9"/>
  <c r="D1142" i="9"/>
  <c r="D1143" i="9"/>
  <c r="D1144" i="9"/>
  <c r="D1145" i="9"/>
  <c r="D1146" i="9"/>
  <c r="D1147" i="9"/>
  <c r="D1148" i="9"/>
  <c r="D1149" i="9"/>
  <c r="D1150" i="9"/>
  <c r="D1151" i="9"/>
  <c r="D1152" i="9"/>
  <c r="D1153" i="9"/>
  <c r="D1154" i="9"/>
  <c r="D1155" i="9"/>
  <c r="D1156" i="9"/>
  <c r="D1157" i="9"/>
  <c r="D1158" i="9"/>
  <c r="D1159" i="9"/>
  <c r="D1160" i="9"/>
  <c r="D1161" i="9"/>
  <c r="D1162" i="9"/>
  <c r="D1163" i="9"/>
  <c r="D1164" i="9"/>
  <c r="D1165" i="9"/>
  <c r="D1166" i="9"/>
  <c r="D1167" i="9"/>
  <c r="D1168" i="9"/>
  <c r="D1169" i="9"/>
  <c r="D1170" i="9"/>
  <c r="D1171" i="9"/>
  <c r="D1172" i="9"/>
  <c r="D1173" i="9"/>
  <c r="D1174" i="9"/>
  <c r="D1175" i="9"/>
  <c r="D1176" i="9"/>
  <c r="D1177" i="9"/>
  <c r="D1178" i="9"/>
  <c r="D1179" i="9"/>
  <c r="D1180" i="9"/>
  <c r="D1181" i="9"/>
  <c r="D1182" i="9"/>
  <c r="D1183" i="9"/>
  <c r="D1184" i="9"/>
  <c r="D1185" i="9"/>
  <c r="D1186" i="9"/>
  <c r="D1187" i="9"/>
  <c r="D1188" i="9"/>
  <c r="D1189" i="9"/>
  <c r="D1190" i="9"/>
  <c r="D1191" i="9"/>
  <c r="D1192" i="9"/>
  <c r="D1193" i="9"/>
  <c r="D1194" i="9"/>
  <c r="D1195" i="9"/>
  <c r="D1196" i="9"/>
  <c r="D1197" i="9"/>
  <c r="D1198" i="9"/>
  <c r="D1199" i="9"/>
  <c r="D1200" i="9"/>
  <c r="D1201" i="9"/>
  <c r="D1202" i="9"/>
  <c r="D1203" i="9"/>
  <c r="D1204" i="9"/>
  <c r="D1205" i="9"/>
  <c r="D1206" i="9"/>
  <c r="D1207" i="9"/>
  <c r="D1208" i="9"/>
  <c r="D1209" i="9"/>
  <c r="D1210" i="9"/>
  <c r="D1211" i="9"/>
  <c r="D1212" i="9"/>
  <c r="D1213" i="9"/>
  <c r="D1214" i="9"/>
  <c r="D1215" i="9"/>
  <c r="D1216" i="9"/>
  <c r="D1217" i="9"/>
  <c r="D1218" i="9"/>
  <c r="D1219" i="9"/>
  <c r="D1220" i="9"/>
  <c r="D1221" i="9"/>
  <c r="D1222" i="9"/>
  <c r="D1223" i="9"/>
  <c r="D1224" i="9"/>
  <c r="D1225" i="9"/>
  <c r="D1226" i="9"/>
  <c r="D1227" i="9"/>
  <c r="D1228" i="9"/>
  <c r="D1229" i="9"/>
  <c r="D1230" i="9"/>
  <c r="D1231" i="9"/>
  <c r="D1232" i="9"/>
  <c r="D1233" i="9"/>
  <c r="D1234" i="9"/>
  <c r="D1235" i="9"/>
  <c r="D1236" i="9"/>
  <c r="D1237" i="9"/>
  <c r="D1238" i="9"/>
  <c r="D1239" i="9"/>
  <c r="D1240" i="9"/>
  <c r="D1241" i="9"/>
  <c r="D1242" i="9"/>
  <c r="D1243" i="9"/>
  <c r="D1244" i="9"/>
  <c r="D1245" i="9"/>
  <c r="D1246" i="9"/>
  <c r="D1247" i="9"/>
  <c r="D1248" i="9"/>
  <c r="D1249" i="9"/>
  <c r="D1250" i="9"/>
  <c r="D1251" i="9"/>
  <c r="D1252" i="9"/>
  <c r="D1253" i="9"/>
  <c r="D1254" i="9"/>
  <c r="D1255" i="9"/>
  <c r="D1256" i="9"/>
  <c r="D1257" i="9"/>
  <c r="D1258" i="9"/>
  <c r="D1259" i="9"/>
  <c r="D1260" i="9"/>
  <c r="D1261" i="9"/>
  <c r="D1262" i="9"/>
  <c r="D1263" i="9"/>
  <c r="D1264" i="9"/>
  <c r="D1265" i="9"/>
  <c r="D1266" i="9"/>
  <c r="D1267" i="9"/>
  <c r="D1268" i="9"/>
  <c r="D1269" i="9"/>
  <c r="D1270" i="9"/>
  <c r="D1271" i="9"/>
  <c r="D1272" i="9"/>
  <c r="D1273" i="9"/>
  <c r="D1274" i="9"/>
  <c r="D1275" i="9"/>
  <c r="D2" i="9"/>
  <c r="B3" i="11"/>
  <c r="C3" i="11"/>
  <c r="D3" i="11"/>
  <c r="E3" i="11"/>
  <c r="B4" i="11"/>
  <c r="C4" i="11"/>
  <c r="D4" i="11"/>
  <c r="E4" i="11"/>
  <c r="B5" i="11"/>
  <c r="C5" i="11"/>
  <c r="D5" i="11"/>
  <c r="E5" i="11"/>
  <c r="B6" i="11"/>
  <c r="C6" i="11"/>
  <c r="D6" i="11"/>
  <c r="E6" i="11"/>
  <c r="B7" i="11"/>
  <c r="C7" i="11"/>
  <c r="D7" i="11"/>
  <c r="E7" i="11"/>
  <c r="B8" i="11"/>
  <c r="C8" i="11"/>
  <c r="D8" i="11"/>
  <c r="E8" i="11"/>
  <c r="B9" i="11"/>
  <c r="C9" i="11"/>
  <c r="D9" i="11"/>
  <c r="E9" i="11"/>
  <c r="B10" i="11"/>
  <c r="C10" i="11"/>
  <c r="D10" i="11"/>
  <c r="E10" i="11"/>
  <c r="B11" i="11"/>
  <c r="C11" i="11"/>
  <c r="D11" i="11"/>
  <c r="E11" i="11"/>
  <c r="B12" i="11"/>
  <c r="C12" i="11"/>
  <c r="D12" i="11"/>
  <c r="E12" i="11"/>
  <c r="B13" i="11"/>
  <c r="C13" i="11"/>
  <c r="D13" i="11"/>
  <c r="E13" i="11"/>
  <c r="E2" i="11"/>
  <c r="D2" i="11"/>
  <c r="C2" i="11"/>
  <c r="H3" i="11" l="1"/>
  <c r="F3" i="11" s="1"/>
  <c r="H9" i="11"/>
  <c r="F9" i="11" s="1"/>
  <c r="H12" i="11"/>
  <c r="F12" i="11" s="1"/>
  <c r="H4" i="11"/>
  <c r="F4" i="11" s="1"/>
  <c r="H11" i="11"/>
  <c r="F11" i="11" s="1"/>
  <c r="H10" i="11"/>
  <c r="F10" i="11" s="1"/>
  <c r="C15" i="11"/>
  <c r="H8" i="11"/>
  <c r="F8" i="11" s="1"/>
  <c r="H2" i="11"/>
  <c r="F2" i="11" s="1"/>
  <c r="H13" i="11"/>
  <c r="F13" i="11" s="1"/>
  <c r="H5" i="11"/>
  <c r="F5" i="11" s="1"/>
  <c r="H6" i="11"/>
  <c r="F6" i="11" s="1"/>
  <c r="E15" i="11"/>
  <c r="H7" i="11"/>
  <c r="F7" i="11" s="1"/>
  <c r="D15" i="11"/>
  <c r="B15" i="11"/>
  <c r="D16" i="11" l="1"/>
  <c r="B16" i="11"/>
  <c r="C16" i="11"/>
  <c r="H15" i="11"/>
  <c r="I7" i="11" s="1"/>
  <c r="I15" i="11" l="1"/>
  <c r="I12" i="11"/>
  <c r="I4" i="11"/>
  <c r="I3" i="11"/>
  <c r="I13" i="11"/>
  <c r="I2" i="11"/>
  <c r="I5" i="11"/>
  <c r="I8" i="11"/>
  <c r="I11" i="11"/>
  <c r="I6" i="11"/>
  <c r="I9" i="11"/>
  <c r="I10" i="11"/>
  <c r="F15" i="11"/>
</calcChain>
</file>

<file path=xl/sharedStrings.xml><?xml version="1.0" encoding="utf-8"?>
<sst xmlns="http://schemas.openxmlformats.org/spreadsheetml/2006/main" count="43510" uniqueCount="17232">
  <si>
    <t>Colonne</t>
  </si>
  <si>
    <t>Observation</t>
  </si>
  <si>
    <t>CODCOM</t>
  </si>
  <si>
    <t>ID_RIVOLI</t>
  </si>
  <si>
    <t>ID_OSM</t>
  </si>
  <si>
    <t>ID_INTERNE</t>
  </si>
  <si>
    <t>ID_GMAO</t>
  </si>
  <si>
    <t>TYPE</t>
  </si>
  <si>
    <t>ARTICLE</t>
  </si>
  <si>
    <t>LIBELLE</t>
  </si>
  <si>
    <t>LIBELLE_COMPLET</t>
  </si>
  <si>
    <t>LIBELLE_MAJUSCULE</t>
  </si>
  <si>
    <t>CLASSANT</t>
  </si>
  <si>
    <t>LIEN_OSM</t>
  </si>
  <si>
    <t>OBJET_OSM</t>
  </si>
  <si>
    <t>CODE_VOIE</t>
  </si>
  <si>
    <t>CATEGORIE</t>
  </si>
  <si>
    <t>ANCIEN_NOM</t>
  </si>
  <si>
    <t>AUTRE_TOPONYMIE</t>
  </si>
  <si>
    <t>NOUVEAU_NOM</t>
  </si>
  <si>
    <t>NUMEROTATION</t>
  </si>
  <si>
    <t>Métrique
Classique</t>
  </si>
  <si>
    <t>QUARTIER</t>
  </si>
  <si>
    <t>Quartier</t>
  </si>
  <si>
    <t>ANNEE_CREATION</t>
  </si>
  <si>
    <t>DATE_DELIB_CREATION</t>
  </si>
  <si>
    <t>NUM_DELIB_CREATION</t>
  </si>
  <si>
    <t>CLASSEMENT</t>
  </si>
  <si>
    <t>STATUT</t>
  </si>
  <si>
    <t>CLASSIFICATION</t>
  </si>
  <si>
    <t>GESTIONNAIRE</t>
  </si>
  <si>
    <t>ANNEE_SUPPRESSION</t>
  </si>
  <si>
    <t>DATE_DELIB_SUPPR</t>
  </si>
  <si>
    <t>NUM_DELIB_SUPPR</t>
  </si>
  <si>
    <t>INFO</t>
  </si>
  <si>
    <t>WIKIPEDIA</t>
  </si>
  <si>
    <t>THEME</t>
  </si>
  <si>
    <t>SEXE</t>
  </si>
  <si>
    <t>Avertissement</t>
  </si>
  <si>
    <t>ID_COURBI</t>
  </si>
  <si>
    <t>JOSM</t>
  </si>
  <si>
    <t>840870793K</t>
  </si>
  <si>
    <t>84087V000227</t>
  </si>
  <si>
    <t>OR_IMP_72</t>
  </si>
  <si>
    <t>impasse</t>
  </si>
  <si>
    <t>cyan</t>
  </si>
  <si>
    <t>Impasse Cyan</t>
  </si>
  <si>
    <t>Cyan</t>
  </si>
  <si>
    <t>84087V000784</t>
  </si>
  <si>
    <t>OR_IMP_173</t>
  </si>
  <si>
    <t>259 rue des chênes verts</t>
  </si>
  <si>
    <t>Impasse 259 Rue des Chênes Verts</t>
  </si>
  <si>
    <t>IMPASSE 259 RUE DES CHENES VERTS</t>
  </si>
  <si>
    <t>840872345X</t>
  </si>
  <si>
    <t>84087V000474</t>
  </si>
  <si>
    <t>OR_PASS_3</t>
  </si>
  <si>
    <t>passage</t>
  </si>
  <si>
    <t>maurice ravel</t>
  </si>
  <si>
    <t>Passage Maurice Ravel</t>
  </si>
  <si>
    <t>PASSAGE MAURICE RAVEL</t>
  </si>
  <si>
    <t>Ravel</t>
  </si>
  <si>
    <t>84087V000825</t>
  </si>
  <si>
    <t>OR_IMP_5</t>
  </si>
  <si>
    <t>129 chemin du marquis</t>
  </si>
  <si>
    <t>Impasse 129 Chemin du Marquis</t>
  </si>
  <si>
    <t>IMPASSE 129 CHEMIN DU MARQUIS</t>
  </si>
  <si>
    <t>Marquis</t>
  </si>
  <si>
    <t>840870886L</t>
  </si>
  <si>
    <t>84087V000255</t>
  </si>
  <si>
    <t>OR_ALL_6</t>
  </si>
  <si>
    <t>allée</t>
  </si>
  <si>
    <t>hernest roche</t>
  </si>
  <si>
    <t>Allée Hernest Roche</t>
  </si>
  <si>
    <t>ALLEE HERNEST ROCHE</t>
  </si>
  <si>
    <t>Roche</t>
  </si>
  <si>
    <t>840871435H</t>
  </si>
  <si>
    <t>84087V000447</t>
  </si>
  <si>
    <t>OR_ALL_17</t>
  </si>
  <si>
    <t>louis jouvet</t>
  </si>
  <si>
    <t>Allée Louis Jouvet</t>
  </si>
  <si>
    <t>ALLEE LOUIS JOUVET</t>
  </si>
  <si>
    <t>Jouvet</t>
  </si>
  <si>
    <t>840871772Z</t>
  </si>
  <si>
    <t>84087V000490</t>
  </si>
  <si>
    <t>OR_ALL_19</t>
  </si>
  <si>
    <t>monge</t>
  </si>
  <si>
    <t>Allée Monge</t>
  </si>
  <si>
    <t>ALLEE MONGE</t>
  </si>
  <si>
    <t>Monge</t>
  </si>
  <si>
    <t>840871815W</t>
  </si>
  <si>
    <t>84087V000503</t>
  </si>
  <si>
    <t>OR_ALL_7</t>
  </si>
  <si>
    <t>Allée Nicéphore Niépce</t>
  </si>
  <si>
    <t>Niépce</t>
  </si>
  <si>
    <t>840871995S</t>
  </si>
  <si>
    <t>84087V000542</t>
  </si>
  <si>
    <t>OR_ALL_24</t>
  </si>
  <si>
    <t>paul verlaine</t>
  </si>
  <si>
    <t>Allée Paul Verlaine</t>
  </si>
  <si>
    <t>ALLEE PAUL VERLAINE</t>
  </si>
  <si>
    <t>Verlaine</t>
  </si>
  <si>
    <t>840872337N</t>
  </si>
  <si>
    <t>84087V000613</t>
  </si>
  <si>
    <t>OR_ALL_8</t>
  </si>
  <si>
    <t>raphaël mossé</t>
  </si>
  <si>
    <t>Allée Raphaël Mossé</t>
  </si>
  <si>
    <t>ALLEE RAPHAEL MOSSE</t>
  </si>
  <si>
    <t>Mossé</t>
  </si>
  <si>
    <t>840870887M</t>
  </si>
  <si>
    <t>84087V000256</t>
  </si>
  <si>
    <t>OR_ALL_1</t>
  </si>
  <si>
    <t>de l'</t>
  </si>
  <si>
    <t>escadron 1/5 vendée</t>
  </si>
  <si>
    <t>Allée de l'Escadron 1/5 Vendée</t>
  </si>
  <si>
    <t>ALLEE DE L'ESCADRON 1/5 VENDEE</t>
  </si>
  <si>
    <t>Escadron</t>
  </si>
  <si>
    <t>840871642H</t>
  </si>
  <si>
    <t>84087V000457</t>
  </si>
  <si>
    <t>OR_ALL_2</t>
  </si>
  <si>
    <t xml:space="preserve">des </t>
  </si>
  <si>
    <t>magnolias</t>
  </si>
  <si>
    <t>Allée des Magnolias</t>
  </si>
  <si>
    <t>ALLEE DES MAGNOLIAS</t>
  </si>
  <si>
    <t>Magnolias</t>
  </si>
  <si>
    <t>840871876M</t>
  </si>
  <si>
    <t>84087V000514</t>
  </si>
  <si>
    <t>OR_ALL_22</t>
  </si>
  <si>
    <t>oliviers</t>
  </si>
  <si>
    <t>Allée des Oliviers</t>
  </si>
  <si>
    <t>ALLEE DES OLIVIERS</t>
  </si>
  <si>
    <t>Oliviers</t>
  </si>
  <si>
    <t>840870456U</t>
  </si>
  <si>
    <t>84087V000146</t>
  </si>
  <si>
    <t>OR_ALL_3</t>
  </si>
  <si>
    <t xml:space="preserve">du </t>
  </si>
  <si>
    <t>capitaine marius augier</t>
  </si>
  <si>
    <t>Allée du Capitaine Marius Augier</t>
  </si>
  <si>
    <t>ALLEE DU CAPITAINE MARIUS AUGIER</t>
  </si>
  <si>
    <t>Augier</t>
  </si>
  <si>
    <t>840872348A</t>
  </si>
  <si>
    <t>84087V000241</t>
  </si>
  <si>
    <t>OR_ALL_4</t>
  </si>
  <si>
    <t>docteur raymond rassat</t>
  </si>
  <si>
    <t>Allée du Docteur Raymond Rassat</t>
  </si>
  <si>
    <t>ALLEE DU DOCTEUR RAYMOND RASSAT</t>
  </si>
  <si>
    <t>Rassat</t>
  </si>
  <si>
    <t>840871757H</t>
  </si>
  <si>
    <t>84087V000485</t>
  </si>
  <si>
    <t>OR_ALL_18</t>
  </si>
  <si>
    <t>midi</t>
  </si>
  <si>
    <t>Allée du Midi</t>
  </si>
  <si>
    <t>ALLEE DU MIDI</t>
  </si>
  <si>
    <t>Midi</t>
  </si>
  <si>
    <t>840872678J</t>
  </si>
  <si>
    <t>84087V000704</t>
  </si>
  <si>
    <t>OR_ALL_5</t>
  </si>
  <si>
    <t>thym</t>
  </si>
  <si>
    <t>Allée du Thym</t>
  </si>
  <si>
    <t>ALLEE DU THYM</t>
  </si>
  <si>
    <t>Thym</t>
  </si>
  <si>
    <t>84087V000827</t>
  </si>
  <si>
    <t>OR_CH_1</t>
  </si>
  <si>
    <t>ancien chemin</t>
  </si>
  <si>
    <t xml:space="preserve">de </t>
  </si>
  <si>
    <t>maucoil</t>
  </si>
  <si>
    <t>Ancien Chemin de Maucoil</t>
  </si>
  <si>
    <t>ANCIEN CHEMIN DE MAUCOIL</t>
  </si>
  <si>
    <t>Maucoil</t>
  </si>
  <si>
    <t>840871236S</t>
  </si>
  <si>
    <t>84087V000342</t>
  </si>
  <si>
    <t>OR_ROUTE_3</t>
  </si>
  <si>
    <t>ancienne route</t>
  </si>
  <si>
    <t>grès</t>
  </si>
  <si>
    <t>Ancienne Route du Grès</t>
  </si>
  <si>
    <t>ANCIENNE ROUTE DU GRES</t>
  </si>
  <si>
    <t>Grès</t>
  </si>
  <si>
    <t>840870110T</t>
  </si>
  <si>
    <t>84087V000052</t>
  </si>
  <si>
    <t>OR_AV_1</t>
  </si>
  <si>
    <t>avenue</t>
  </si>
  <si>
    <t>antoine artaud</t>
  </si>
  <si>
    <t>Avenue Antoine Artaud</t>
  </si>
  <si>
    <t>AVENUE ANTOINE ARTAUD</t>
  </si>
  <si>
    <t>Artaud</t>
  </si>
  <si>
    <t>840872125H</t>
  </si>
  <si>
    <t>84087V000054</t>
  </si>
  <si>
    <t>OR_AV_2</t>
  </si>
  <si>
    <t>antoine pinay</t>
  </si>
  <si>
    <t>Avenue Antoine Pinay</t>
  </si>
  <si>
    <t>AVENUE ANTOINE PINAY</t>
  </si>
  <si>
    <t>Pinay</t>
  </si>
  <si>
    <t>840870575Y</t>
  </si>
  <si>
    <t>84087V000175</t>
  </si>
  <si>
    <t>OR_AV_21</t>
  </si>
  <si>
    <t>charles de gaulle</t>
  </si>
  <si>
    <t>Avenue Charles de Gaulle</t>
  </si>
  <si>
    <t>AVENUE CHARLES DE GAULLE</t>
  </si>
  <si>
    <t>Gaulle</t>
  </si>
  <si>
    <t>840872121D</t>
  </si>
  <si>
    <t>84087V000563</t>
  </si>
  <si>
    <t>OR_AV_16</t>
  </si>
  <si>
    <t>pierre de coubertin</t>
  </si>
  <si>
    <t>Avenue Pierre de Coubertin</t>
  </si>
  <si>
    <t>AVENUE PIERRE DE COUBERTIN</t>
  </si>
  <si>
    <t>Coubertin</t>
  </si>
  <si>
    <t>840870150L</t>
  </si>
  <si>
    <t>84087V000061</t>
  </si>
  <si>
    <t>OR_AV_5</t>
  </si>
  <si>
    <t>arc de triomphe</t>
  </si>
  <si>
    <t>Avenue de l'Arc de Triomphe</t>
  </si>
  <si>
    <t>AVENUE DE L'ARC DE TRIOMPHE</t>
  </si>
  <si>
    <t>840871328S</t>
  </si>
  <si>
    <t>84087V000264</t>
  </si>
  <si>
    <t>OR_AV_7</t>
  </si>
  <si>
    <t>europe</t>
  </si>
  <si>
    <t>Avenue de l'Europe</t>
  </si>
  <si>
    <t>AVENUE DE L'EUROPE</t>
  </si>
  <si>
    <t>Europe</t>
  </si>
  <si>
    <t>840872809B</t>
  </si>
  <si>
    <t>84087V000733</t>
  </si>
  <si>
    <t>OR_AV_4</t>
  </si>
  <si>
    <t xml:space="preserve">de la </t>
  </si>
  <si>
    <t>violette</t>
  </si>
  <si>
    <t>Avenue de la Violette</t>
  </si>
  <si>
    <t>AVENUE DE LA VIOLETTE</t>
  </si>
  <si>
    <t>Violette</t>
  </si>
  <si>
    <t>840870835F</t>
  </si>
  <si>
    <t>84087V000247</t>
  </si>
  <si>
    <t>OR_BD_1</t>
  </si>
  <si>
    <t>boulevard</t>
  </si>
  <si>
    <t>édouard daladier</t>
  </si>
  <si>
    <t>Boulevard Édouard Daladier</t>
  </si>
  <si>
    <t>BOULEVARD EDOUARD DALADIER</t>
  </si>
  <si>
    <t>Daladier</t>
  </si>
  <si>
    <t>840872805X</t>
  </si>
  <si>
    <t>84087V000745</t>
  </si>
  <si>
    <t>OR_CARRE_1</t>
  </si>
  <si>
    <t>carrefour</t>
  </si>
  <si>
    <t>vins du rhône</t>
  </si>
  <si>
    <t>Carrefour des Vins du Rhône</t>
  </si>
  <si>
    <t>CARREFOUR DES VINS DU RHONE</t>
  </si>
  <si>
    <t>Vins Rhone</t>
  </si>
  <si>
    <t>840870039R</t>
  </si>
  <si>
    <t>84087V000023</t>
  </si>
  <si>
    <t>OR_CH_150</t>
  </si>
  <si>
    <t>chemin</t>
  </si>
  <si>
    <t>alexander fleming</t>
  </si>
  <si>
    <t>Chemin Alexander Fleming</t>
  </si>
  <si>
    <t>CHEMIN ALEXANDER FLEMING</t>
  </si>
  <si>
    <t>Fleming</t>
  </si>
  <si>
    <t>840870337P</t>
  </si>
  <si>
    <t>84087V000116</t>
  </si>
  <si>
    <t>OR_CH_2</t>
  </si>
  <si>
    <t>blanc</t>
  </si>
  <si>
    <t>Chemin Blanc</t>
  </si>
  <si>
    <t>CHEMIN BLANC</t>
  </si>
  <si>
    <t>Blanc</t>
  </si>
  <si>
    <t>840870421F</t>
  </si>
  <si>
    <t>84087V000133</t>
  </si>
  <si>
    <t>OR_CH_4</t>
  </si>
  <si>
    <t>bouvière</t>
  </si>
  <si>
    <t>Chemin Bouvière</t>
  </si>
  <si>
    <t>CHEMIN BOUVIERE</t>
  </si>
  <si>
    <t>Bouvière</t>
  </si>
  <si>
    <t>840870741D</t>
  </si>
  <si>
    <t>84087V000216</t>
  </si>
  <si>
    <t>OR_CH_6</t>
  </si>
  <si>
    <t>costières du coudoulet</t>
  </si>
  <si>
    <t>Chemin Costières du Coudoulet</t>
  </si>
  <si>
    <t>CHEMIN COSTIERES DU COUDOULET</t>
  </si>
  <si>
    <t>Costières</t>
  </si>
  <si>
    <t>840870794L</t>
  </si>
  <si>
    <t>84087V000229</t>
  </si>
  <si>
    <t>OR_CH_7</t>
  </si>
  <si>
    <t>damance</t>
  </si>
  <si>
    <t>Chemin Damance</t>
  </si>
  <si>
    <t>CHEMIN DAMANCE</t>
  </si>
  <si>
    <t>Damance</t>
  </si>
  <si>
    <t>840870798R</t>
  </si>
  <si>
    <t>84087V000232</t>
  </si>
  <si>
    <t>OR_CH_8</t>
  </si>
  <si>
    <t>dardun</t>
  </si>
  <si>
    <t>Chemin Dardun</t>
  </si>
  <si>
    <t>CHEMIN DARDUN</t>
  </si>
  <si>
    <t>Dardun</t>
  </si>
  <si>
    <t>840872619V</t>
  </si>
  <si>
    <t>84087V000683</t>
  </si>
  <si>
    <t>OR_CH_135</t>
  </si>
  <si>
    <t>sommelongue</t>
  </si>
  <si>
    <t>Chemin Sommelongue</t>
  </si>
  <si>
    <t>CHEMIN SOMMELONGUE</t>
  </si>
  <si>
    <t>Sommelongue</t>
  </si>
  <si>
    <t>840872734V</t>
  </si>
  <si>
    <t>84087V000716</t>
  </si>
  <si>
    <t>OR_CH_136</t>
  </si>
  <si>
    <t>vénissat nord</t>
  </si>
  <si>
    <t>Chemin Vénissat Nord</t>
  </si>
  <si>
    <t>CHEMIN VENISSAT NORD</t>
  </si>
  <si>
    <t>Vénissat</t>
  </si>
  <si>
    <t>840870292R</t>
  </si>
  <si>
    <t>84087V000098</t>
  </si>
  <si>
    <t>OR_CH_9</t>
  </si>
  <si>
    <t>beauchêne</t>
  </si>
  <si>
    <t>Chemin de Beauchêne</t>
  </si>
  <si>
    <t>CHEMIN DE BEAUCHENE</t>
  </si>
  <si>
    <t>Beauchêne</t>
  </si>
  <si>
    <t>84087C007Z</t>
  </si>
  <si>
    <t>84087V000113</t>
  </si>
  <si>
    <t>OR_CH_12</t>
  </si>
  <si>
    <t>bigonnet est</t>
  </si>
  <si>
    <t>Chemin de Bigonnet Est</t>
  </si>
  <si>
    <t>CHEMIN DE BIGONNET EST</t>
  </si>
  <si>
    <t>Bigonnet</t>
  </si>
  <si>
    <t>840870381M</t>
  </si>
  <si>
    <t>84087V000122</t>
  </si>
  <si>
    <t>OR_CH_14</t>
  </si>
  <si>
    <t>bonne barbe</t>
  </si>
  <si>
    <t>Chemin de Bonne Barbe</t>
  </si>
  <si>
    <t>CHEMIN DE BONNE BARBE</t>
  </si>
  <si>
    <t>Bonne Barbe</t>
  </si>
  <si>
    <t>840870683R</t>
  </si>
  <si>
    <t>84087V000151</t>
  </si>
  <si>
    <t>OR_CH_16</t>
  </si>
  <si>
    <t>caritat</t>
  </si>
  <si>
    <t>Chemin de Caritat</t>
  </si>
  <si>
    <t>CHEMIN DE CARITAT</t>
  </si>
  <si>
    <t>Caritat</t>
  </si>
  <si>
    <t>840871509N</t>
  </si>
  <si>
    <t>84087V000425</t>
  </si>
  <si>
    <t>OR_CH_143</t>
  </si>
  <si>
    <t>lauriol</t>
  </si>
  <si>
    <t>Chemin de Lauriol</t>
  </si>
  <si>
    <t>CHEMIN DE LAURIOL</t>
  </si>
  <si>
    <t>Lauriol</t>
  </si>
  <si>
    <t>840871671P</t>
  </si>
  <si>
    <t>84087V000469</t>
  </si>
  <si>
    <t>OR_CH_56</t>
  </si>
  <si>
    <t>martignan</t>
  </si>
  <si>
    <t>Chemin de Martignan</t>
  </si>
  <si>
    <t>CHEMIN DE MARTIGNAN</t>
  </si>
  <si>
    <t>Martignan</t>
  </si>
  <si>
    <t>840871751B</t>
  </si>
  <si>
    <t>84087V000480</t>
  </si>
  <si>
    <t>OR_CH_144</t>
  </si>
  <si>
    <t>meyne claire</t>
  </si>
  <si>
    <t>Chemin de Meyne Claire</t>
  </si>
  <si>
    <t>CHEMIN DE MEYNE CLAIRE</t>
  </si>
  <si>
    <t>840871753D</t>
  </si>
  <si>
    <t>84087V000483</t>
  </si>
  <si>
    <t>OR_CH_59</t>
  </si>
  <si>
    <t>meyne ouest</t>
  </si>
  <si>
    <t>Chemin de Meyne Ouest</t>
  </si>
  <si>
    <t>CHEMIN DE MEYNE OUEST</t>
  </si>
  <si>
    <t>Meyne</t>
  </si>
  <si>
    <t>840871840Y</t>
  </si>
  <si>
    <t>84087V000507</t>
  </si>
  <si>
    <t>OR_CH_60</t>
  </si>
  <si>
    <t>nogaret</t>
  </si>
  <si>
    <t>Chemin de Nogaret</t>
  </si>
  <si>
    <t>CHEMIN DE NOGARET</t>
  </si>
  <si>
    <t>Nogaret</t>
  </si>
  <si>
    <t>840872201R</t>
  </si>
  <si>
    <t>84087V000585</t>
  </si>
  <si>
    <t>OR_CH_62</t>
  </si>
  <si>
    <t>porte claire</t>
  </si>
  <si>
    <t>Chemin de Porte Claire</t>
  </si>
  <si>
    <t>CHEMIN DE PORTE CLAIRE</t>
  </si>
  <si>
    <t>840872403K</t>
  </si>
  <si>
    <t>84087V000627</t>
  </si>
  <si>
    <t>OR_CH_66</t>
  </si>
  <si>
    <t>rimonet est</t>
  </si>
  <si>
    <t>Chemin de Rimonet Est</t>
  </si>
  <si>
    <t>CHEMIN DE RIMONET EST</t>
  </si>
  <si>
    <t>Rimonet</t>
  </si>
  <si>
    <t>840872513E</t>
  </si>
  <si>
    <t>84087V000653</t>
  </si>
  <si>
    <t>OR_CH_133</t>
  </si>
  <si>
    <t>saint-bardon</t>
  </si>
  <si>
    <t>Chemin Saint-Bardon</t>
  </si>
  <si>
    <t>CHEMIN SAINT-BARDON</t>
  </si>
  <si>
    <t>Saint-Bardon</t>
  </si>
  <si>
    <t>840872571T</t>
  </si>
  <si>
    <t>84087V000668</t>
  </si>
  <si>
    <t>OR_CH_68</t>
  </si>
  <si>
    <t>saint-paul</t>
  </si>
  <si>
    <t>Chemin de Saint-Paul</t>
  </si>
  <si>
    <t>CHEMIN DE SAINT-PAUL</t>
  </si>
  <si>
    <t>Saint-Paul</t>
  </si>
  <si>
    <t>840870198N</t>
  </si>
  <si>
    <t>84087V000069</t>
  </si>
  <si>
    <t>OR_CH_52</t>
  </si>
  <si>
    <t>arnage</t>
  </si>
  <si>
    <t>Chemin de l'Arnage</t>
  </si>
  <si>
    <t>CHEMIN DE L'ARNAGE</t>
  </si>
  <si>
    <t>Arnage</t>
  </si>
  <si>
    <t>840871689J</t>
  </si>
  <si>
    <t>84087V000472</t>
  </si>
  <si>
    <t>OR_CH_57</t>
  </si>
  <si>
    <t>Chemin de Maucoil</t>
  </si>
  <si>
    <t>CHEMIN DE MAUCOIL</t>
  </si>
  <si>
    <t>840870419D</t>
  </si>
  <si>
    <t>84087V000095</t>
  </si>
  <si>
    <t>OR_CH_25</t>
  </si>
  <si>
    <t>baussenque</t>
  </si>
  <si>
    <t>Chemin de la Baussenque</t>
  </si>
  <si>
    <t>CHEMIN DE LA BAUSSENQUE</t>
  </si>
  <si>
    <t>Baussenque</t>
  </si>
  <si>
    <t>840870321X</t>
  </si>
  <si>
    <t>84087V000112</t>
  </si>
  <si>
    <t>OR_CH_28</t>
  </si>
  <si>
    <t>bertaude</t>
  </si>
  <si>
    <t>Chemin de la Bertaude</t>
  </si>
  <si>
    <t>CHEMIN DE LA BERTAUDE</t>
  </si>
  <si>
    <t>Bertaude</t>
  </si>
  <si>
    <t>84087V000832</t>
  </si>
  <si>
    <t>OR_CH_149</t>
  </si>
  <si>
    <t>blissonne</t>
  </si>
  <si>
    <t>CHEMIN DE LA BLISSONNE</t>
  </si>
  <si>
    <t>Blissonne</t>
  </si>
  <si>
    <t>840870295U</t>
  </si>
  <si>
    <t>84087V000102</t>
  </si>
  <si>
    <t>OR_CH_27</t>
  </si>
  <si>
    <t>bédaride ouest</t>
  </si>
  <si>
    <t>Chemin de la Bédaride Ouest</t>
  </si>
  <si>
    <t>CHEMIN DE LA BEDARIDE OUEST</t>
  </si>
  <si>
    <t>Bédaride</t>
  </si>
  <si>
    <t>840870503V</t>
  </si>
  <si>
    <t>84087V000157</t>
  </si>
  <si>
    <t>OR_TRAVERSE_6</t>
  </si>
  <si>
    <t>traverse</t>
  </si>
  <si>
    <t>cavalade</t>
  </si>
  <si>
    <t>Traverse de la Cavalade</t>
  </si>
  <si>
    <t>TRAVERSE DE LA CAVALADE</t>
  </si>
  <si>
    <t>Cavalade</t>
  </si>
  <si>
    <t>840870668Z</t>
  </si>
  <si>
    <t>84087V000203</t>
  </si>
  <si>
    <t>OR_CH_30</t>
  </si>
  <si>
    <t>colline</t>
  </si>
  <si>
    <t>Chemin de la Colline</t>
  </si>
  <si>
    <t>CHEMIN DE LA COLLINE</t>
  </si>
  <si>
    <t>Colline</t>
  </si>
  <si>
    <t>840870781X</t>
  </si>
  <si>
    <t>84087V000226</t>
  </si>
  <si>
    <t>OR_CH_31</t>
  </si>
  <si>
    <t>croix rouge</t>
  </si>
  <si>
    <t>Chemin de la Croix Rouge</t>
  </si>
  <si>
    <t>CHEMIN DE LA CROIX ROUGE</t>
  </si>
  <si>
    <t>840871074R</t>
  </si>
  <si>
    <t>84087V000301</t>
  </si>
  <si>
    <t>OR_CH_33</t>
  </si>
  <si>
    <t>gaffe</t>
  </si>
  <si>
    <t>Chemin de la Gaffe</t>
  </si>
  <si>
    <t>CHEMIN DE LA GAFFE</t>
  </si>
  <si>
    <t>Gaffe</t>
  </si>
  <si>
    <t>840871103X</t>
  </si>
  <si>
    <t>84087V000303</t>
  </si>
  <si>
    <t>OR_CH_34</t>
  </si>
  <si>
    <t>gardiole</t>
  </si>
  <si>
    <t>Chemin de la Gardiole</t>
  </si>
  <si>
    <t>CHEMIN DE LA GARDIOLE</t>
  </si>
  <si>
    <t>Gardiole</t>
  </si>
  <si>
    <t>840871234P</t>
  </si>
  <si>
    <t>84087V000311</t>
  </si>
  <si>
    <t>OR_CH_35</t>
  </si>
  <si>
    <t>genouillère</t>
  </si>
  <si>
    <t>Chemin de la Genouillère</t>
  </si>
  <si>
    <t>CHEMIN DE LA GENOUILLERE</t>
  </si>
  <si>
    <t>Genouillère</t>
  </si>
  <si>
    <t>840871162L</t>
  </si>
  <si>
    <t>84087V000325</t>
  </si>
  <si>
    <t>OR_CH_37</t>
  </si>
  <si>
    <t>gironde ouest</t>
  </si>
  <si>
    <t>Chemin de la Gironde Ouest</t>
  </si>
  <si>
    <t>CHEMIN DE LA GIRONDE OUEST</t>
  </si>
  <si>
    <t>Gironde</t>
  </si>
  <si>
    <t>840871161K</t>
  </si>
  <si>
    <t>84087V000324</t>
  </si>
  <si>
    <t>OR_CH_36</t>
  </si>
  <si>
    <t>gironde</t>
  </si>
  <si>
    <t>Chemin de la Gironde</t>
  </si>
  <si>
    <t>CHEMIN DE LA GIRONDE</t>
  </si>
  <si>
    <t>840871223C</t>
  </si>
  <si>
    <t>84087V000335</t>
  </si>
  <si>
    <t>OR_CH_38</t>
  </si>
  <si>
    <t>grange tombée</t>
  </si>
  <si>
    <t>Chemin de la Grange Tombée</t>
  </si>
  <si>
    <t>CHEMIN DE LA GRANGE TOMBEE</t>
  </si>
  <si>
    <t>Grange Tombée</t>
  </si>
  <si>
    <t>840871228H</t>
  </si>
  <si>
    <t>84087V000742</t>
  </si>
  <si>
    <t>OR_CH_39</t>
  </si>
  <si>
    <t>gravière</t>
  </si>
  <si>
    <t>Chemin de la Gravière</t>
  </si>
  <si>
    <t>CHEMIN DE LA GRAVIERE</t>
  </si>
  <si>
    <t>Gravière</t>
  </si>
  <si>
    <t>840871379X</t>
  </si>
  <si>
    <t>84087V000379</t>
  </si>
  <si>
    <t>OR_CH_40</t>
  </si>
  <si>
    <t>jardinière</t>
  </si>
  <si>
    <t>Chemin de la Jardinière</t>
  </si>
  <si>
    <t>CHEMIN DE LA JARDINIERE</t>
  </si>
  <si>
    <t>Jardinière</t>
  </si>
  <si>
    <t>840871964H</t>
  </si>
  <si>
    <t>84087V000532</t>
  </si>
  <si>
    <t>OR_CH_42</t>
  </si>
  <si>
    <t>patissière</t>
  </si>
  <si>
    <t>Chemin de la Patissière</t>
  </si>
  <si>
    <t>CHEMIN DE LA PATISSIERE</t>
  </si>
  <si>
    <t>Patissière</t>
  </si>
  <si>
    <t>840871965J</t>
  </si>
  <si>
    <t>84087V000533</t>
  </si>
  <si>
    <t>OR_CH_43</t>
  </si>
  <si>
    <t>patrasse</t>
  </si>
  <si>
    <t>Chemin de la Patrasse</t>
  </si>
  <si>
    <t>CHEMIN DE LA PATRASSE</t>
  </si>
  <si>
    <t>Patrasse</t>
  </si>
  <si>
    <t>840872138X</t>
  </si>
  <si>
    <t>84087V000574</t>
  </si>
  <si>
    <t>OR_CH_45</t>
  </si>
  <si>
    <t>plane</t>
  </si>
  <si>
    <t>Chemin de la Plane</t>
  </si>
  <si>
    <t>CHEMIN DE LA PLANE</t>
  </si>
  <si>
    <t>Plane</t>
  </si>
  <si>
    <t>840872148H</t>
  </si>
  <si>
    <t>84087V000576</t>
  </si>
  <si>
    <t>OR_CH_46</t>
  </si>
  <si>
    <t>pointue</t>
  </si>
  <si>
    <t>Chemin de la Pointue</t>
  </si>
  <si>
    <t>CHEMIN DE LA POINTUE</t>
  </si>
  <si>
    <t>Pointue</t>
  </si>
  <si>
    <t>840871999W</t>
  </si>
  <si>
    <t>84087V000545</t>
  </si>
  <si>
    <t>OR_CH_44</t>
  </si>
  <si>
    <t>pépinière</t>
  </si>
  <si>
    <t>Chemin de la Pépinière</t>
  </si>
  <si>
    <t>CHEMIN DE LA PEPINIERE</t>
  </si>
  <si>
    <t>Pépinière</t>
  </si>
  <si>
    <t>840872439Z</t>
  </si>
  <si>
    <t>84087V000004</t>
  </si>
  <si>
    <t>OR_CH_47</t>
  </si>
  <si>
    <t>rose trémière</t>
  </si>
  <si>
    <t>Chemin de la Rose Trémière</t>
  </si>
  <si>
    <t>CHEMIN DE LA ROSE TREMIERE</t>
  </si>
  <si>
    <t>840872587K</t>
  </si>
  <si>
    <t>84087V000672</t>
  </si>
  <si>
    <t>OR_CH_148</t>
  </si>
  <si>
    <t>sauvageonne</t>
  </si>
  <si>
    <t>Chemin de la Sauvageonne</t>
  </si>
  <si>
    <t>CHEMIN DE LA SAUVAGEONNE</t>
  </si>
  <si>
    <t>Sauvageonne</t>
  </si>
  <si>
    <t>840872753R</t>
  </si>
  <si>
    <t>84087V000724</t>
  </si>
  <si>
    <t>OR_CH_48</t>
  </si>
  <si>
    <t>veysonne</t>
  </si>
  <si>
    <t>Chemin de la Veysonne</t>
  </si>
  <si>
    <t>CHEMIN DE LA VEYSONNE</t>
  </si>
  <si>
    <t>Veysonne</t>
  </si>
  <si>
    <t>840872811D</t>
  </si>
  <si>
    <t>84087V000734</t>
  </si>
  <si>
    <t>OR_CH_50</t>
  </si>
  <si>
    <t>Chemin de la Violette</t>
  </si>
  <si>
    <t>CHEMIN DE LA VIOLETTE</t>
  </si>
  <si>
    <t>840870075E</t>
  </si>
  <si>
    <t>84087V000035</t>
  </si>
  <si>
    <t>OR_CH_71</t>
  </si>
  <si>
    <t>amandiers</t>
  </si>
  <si>
    <t>Chemin des Amandiers</t>
  </si>
  <si>
    <t>CHEMIN DES AMANDIERS</t>
  </si>
  <si>
    <t>Amandiers</t>
  </si>
  <si>
    <t>840870606G</t>
  </si>
  <si>
    <t>84087V000189</t>
  </si>
  <si>
    <t>OR_CH_77</t>
  </si>
  <si>
    <t>cigalières</t>
  </si>
  <si>
    <t>Chemin des Cigalières</t>
  </si>
  <si>
    <t>CHEMIN DES CIGALIERES</t>
  </si>
  <si>
    <t>Cigalières</t>
  </si>
  <si>
    <t>840871080X</t>
  </si>
  <si>
    <t>84087V000302</t>
  </si>
  <si>
    <t>OR_CH_81</t>
  </si>
  <si>
    <t>galettes</t>
  </si>
  <si>
    <t>Chemin des Galettes</t>
  </si>
  <si>
    <t>CHEMIN DES GALETTES</t>
  </si>
  <si>
    <t>Galettes</t>
  </si>
  <si>
    <t>840872612M</t>
  </si>
  <si>
    <t>84087V000677</t>
  </si>
  <si>
    <t>OR_CH_94</t>
  </si>
  <si>
    <t>sept combes</t>
  </si>
  <si>
    <t>Chemin des Sept Combes</t>
  </si>
  <si>
    <t>CHEMIN DES SEPT COMBES</t>
  </si>
  <si>
    <t>840872622Y</t>
  </si>
  <si>
    <t>84087V000684</t>
  </si>
  <si>
    <t>OR_CH_95</t>
  </si>
  <si>
    <t>sources</t>
  </si>
  <si>
    <t>Chemin des Sources</t>
  </si>
  <si>
    <t>CHEMIN DES SOURCES</t>
  </si>
  <si>
    <t>Sources</t>
  </si>
  <si>
    <t>840870233B</t>
  </si>
  <si>
    <t>84087V000083</t>
  </si>
  <si>
    <t>OR_CH_99</t>
  </si>
  <si>
    <t>bachaga boualem</t>
  </si>
  <si>
    <t>Chemin du Bachaga Boualem</t>
  </si>
  <si>
    <t>CHEMIN DU BACHAGA BOUALEM</t>
  </si>
  <si>
    <t>Boualem</t>
  </si>
  <si>
    <t>840870261G</t>
  </si>
  <si>
    <t>84087V000091</t>
  </si>
  <si>
    <t>OR_CH_100</t>
  </si>
  <si>
    <t>bas abrian</t>
  </si>
  <si>
    <t>Chemin du Bas Abrian</t>
  </si>
  <si>
    <t>CHEMIN DU BAS ABRIAN</t>
  </si>
  <si>
    <t>Abrian</t>
  </si>
  <si>
    <t>840872067V</t>
  </si>
  <si>
    <t>84087V000555</t>
  </si>
  <si>
    <t>OR_CH_118</t>
  </si>
  <si>
    <t>peyron</t>
  </si>
  <si>
    <t>Chemin du Peyron</t>
  </si>
  <si>
    <t>CHEMIN DU PEYRON</t>
  </si>
  <si>
    <t>Peyron</t>
  </si>
  <si>
    <t>840870356K</t>
  </si>
  <si>
    <t>84087V000120</t>
  </si>
  <si>
    <t>OR_CH_102</t>
  </si>
  <si>
    <t>bois lauzon</t>
  </si>
  <si>
    <t>Chemin du Bois Lauzon</t>
  </si>
  <si>
    <t>CHEMIN DU BOIS LAUZON</t>
  </si>
  <si>
    <t>840870592S</t>
  </si>
  <si>
    <t>84087V000184</t>
  </si>
  <si>
    <t>OR_CH_103</t>
  </si>
  <si>
    <t>chêne</t>
  </si>
  <si>
    <t>Chemin du Chêne</t>
  </si>
  <si>
    <t>CHEMIN DU CHENE</t>
  </si>
  <si>
    <t>Chêne</t>
  </si>
  <si>
    <t>840870672D</t>
  </si>
  <si>
    <t>84087V000205</t>
  </si>
  <si>
    <t>OR_CH_105</t>
  </si>
  <si>
    <t>colombier</t>
  </si>
  <si>
    <t>Chemin du Colombier</t>
  </si>
  <si>
    <t>CHEMIN DU COLOMBIER</t>
  </si>
  <si>
    <t>Colombier</t>
  </si>
  <si>
    <t>840870762B</t>
  </si>
  <si>
    <t>84087V000220</t>
  </si>
  <si>
    <t>OR_CH_106</t>
  </si>
  <si>
    <t>coudoulet sud</t>
  </si>
  <si>
    <t>Chemin du Coudoulet Sud</t>
  </si>
  <si>
    <t>CHEMIN DU COUDOULET SUD</t>
  </si>
  <si>
    <t>Coudoulet</t>
  </si>
  <si>
    <t>840871252J</t>
  </si>
  <si>
    <t>84087V000344</t>
  </si>
  <si>
    <t>OR_CH_108</t>
  </si>
  <si>
    <t>gué de beaulieu</t>
  </si>
  <si>
    <t>Chemin du Gué de Beaulieu</t>
  </si>
  <si>
    <t>CHEMIN DU GUE DE BEAULIEU</t>
  </si>
  <si>
    <t>Gué Beaulieu</t>
  </si>
  <si>
    <t>840870032H</t>
  </si>
  <si>
    <t>84087V000022</t>
  </si>
  <si>
    <t>OR_ALL_9</t>
  </si>
  <si>
    <t>albizzias</t>
  </si>
  <si>
    <t>Allée des Albizzias</t>
  </si>
  <si>
    <t>ALLEE DES ALBIZZIAS</t>
  </si>
  <si>
    <t>Albizzias</t>
  </si>
  <si>
    <t>840870104L</t>
  </si>
  <si>
    <t>84087V000402</t>
  </si>
  <si>
    <t>OR_ROUTE_2</t>
  </si>
  <si>
    <t>d'</t>
  </si>
  <si>
    <t>orange à jonquières</t>
  </si>
  <si>
    <t>Ancienne Route d'Orange à Jonquières</t>
  </si>
  <si>
    <t>ANCIENNE ROUTE D'ORANGE A JONQUIERES</t>
  </si>
  <si>
    <t>Jonquières</t>
  </si>
  <si>
    <t>840870508A</t>
  </si>
  <si>
    <t>84087V000158</t>
  </si>
  <si>
    <t>OR_CH_17</t>
  </si>
  <si>
    <t>cayenne</t>
  </si>
  <si>
    <t>Chemin de Cayenne</t>
  </si>
  <si>
    <t>CHEMIN DE CAYENNE</t>
  </si>
  <si>
    <t>Cayenne</t>
  </si>
  <si>
    <t>840870375F</t>
  </si>
  <si>
    <t>84087V000121</t>
  </si>
  <si>
    <t>OR_CH_3</t>
  </si>
  <si>
    <t>bonamourde</t>
  </si>
  <si>
    <t>Chemin Bonamourde</t>
  </si>
  <si>
    <t>CHEMIN BONAMOURDE</t>
  </si>
  <si>
    <t>Bonamourde</t>
  </si>
  <si>
    <t>840872258C</t>
  </si>
  <si>
    <t>84087V000596</t>
  </si>
  <si>
    <t>OR_CH_91</t>
  </si>
  <si>
    <t>prés</t>
  </si>
  <si>
    <t>Chemin des Prés</t>
  </si>
  <si>
    <t>CHEMIN DES PRES</t>
  </si>
  <si>
    <t>Prés</t>
  </si>
  <si>
    <t>840872813F</t>
  </si>
  <si>
    <t>84087V000251</t>
  </si>
  <si>
    <t>OR_ALL_14</t>
  </si>
  <si>
    <t>emmanuel vitria</t>
  </si>
  <si>
    <t>Allée Emmanuel Vitria</t>
  </si>
  <si>
    <t>ALLEE EMMANUEL VITRIA</t>
  </si>
  <si>
    <t>Vitria</t>
  </si>
  <si>
    <t>840871773A</t>
  </si>
  <si>
    <t>84087V000493</t>
  </si>
  <si>
    <t>OR_ALL_20</t>
  </si>
  <si>
    <t>montmirail</t>
  </si>
  <si>
    <t>Allée Montmirail</t>
  </si>
  <si>
    <t>ALLEE MONTMIRAIL</t>
  </si>
  <si>
    <t>Montmirail</t>
  </si>
  <si>
    <t>840870925D</t>
  </si>
  <si>
    <t>84087V000273</t>
  </si>
  <si>
    <t>OR_ALL_15</t>
  </si>
  <si>
    <t>ferme</t>
  </si>
  <si>
    <t>Allée de la Ferme</t>
  </si>
  <si>
    <t>ALLEE DE LA FERME</t>
  </si>
  <si>
    <t>Ferme</t>
  </si>
  <si>
    <t>840870302B</t>
  </si>
  <si>
    <t>84087V000110</t>
  </si>
  <si>
    <t>OR_ALL_12</t>
  </si>
  <si>
    <t>bergers</t>
  </si>
  <si>
    <t>Allée des Bergers</t>
  </si>
  <si>
    <t>ALLEE DES BERGERS</t>
  </si>
  <si>
    <t>Bergers</t>
  </si>
  <si>
    <t>840871793X</t>
  </si>
  <si>
    <t>84087V000499</t>
  </si>
  <si>
    <t>OR_ALL_21</t>
  </si>
  <si>
    <t>muriers</t>
  </si>
  <si>
    <t>Allée des Muriers</t>
  </si>
  <si>
    <t>ALLEE DES MURIERS</t>
  </si>
  <si>
    <t>Muriers</t>
  </si>
  <si>
    <t>840871962F</t>
  </si>
  <si>
    <t>84087V000531</t>
  </si>
  <si>
    <t>OR_ALL_23</t>
  </si>
  <si>
    <t>pastourelles</t>
  </si>
  <si>
    <t>Allée des Pastourelles</t>
  </si>
  <si>
    <t>ALLEE DES PASTOURELLES</t>
  </si>
  <si>
    <t>Pastourelles</t>
  </si>
  <si>
    <t>840872434U</t>
  </si>
  <si>
    <t>84087V000635</t>
  </si>
  <si>
    <t>OR_ALL_25</t>
  </si>
  <si>
    <t>romarins</t>
  </si>
  <si>
    <t>Allée des Romarins</t>
  </si>
  <si>
    <t>ALLEE DES ROMARINS</t>
  </si>
  <si>
    <t>Romarins</t>
  </si>
  <si>
    <t>840870105M</t>
  </si>
  <si>
    <t>84087V000644</t>
  </si>
  <si>
    <t>OR_ROUTE_21</t>
  </si>
  <si>
    <t>royale</t>
  </si>
  <si>
    <t>Ancienne Route Royale</t>
  </si>
  <si>
    <t>ANCIENNE ROUTE ROYALE</t>
  </si>
  <si>
    <t>Royale</t>
  </si>
  <si>
    <t>840870087T</t>
  </si>
  <si>
    <t>84087V000517</t>
  </si>
  <si>
    <t>OR_ROUTE_1</t>
  </si>
  <si>
    <t>sérignan</t>
  </si>
  <si>
    <t>Ancienne Route de Sérignan</t>
  </si>
  <si>
    <t>ANCIENNE ROUTE DE SERIGNAN</t>
  </si>
  <si>
    <t>Sérignan</t>
  </si>
  <si>
    <t>84087V000680</t>
  </si>
  <si>
    <t>Non Trouvé</t>
  </si>
  <si>
    <t>autoroute</t>
  </si>
  <si>
    <t>soleil</t>
  </si>
  <si>
    <t>Autoroute du Soleil</t>
  </si>
  <si>
    <t>AUTOROUTE DU SOLEIL</t>
  </si>
  <si>
    <t>Soleil</t>
  </si>
  <si>
    <t>840870573W</t>
  </si>
  <si>
    <t>84087V000174</t>
  </si>
  <si>
    <t>OR_AV_20</t>
  </si>
  <si>
    <t>charles dardun</t>
  </si>
  <si>
    <t>Avenue Charles Dardun</t>
  </si>
  <si>
    <t>AVENUE CHARLES DARDUN</t>
  </si>
  <si>
    <t>840871010W</t>
  </si>
  <si>
    <t>84087V000293</t>
  </si>
  <si>
    <t>OR_AV_24</t>
  </si>
  <si>
    <t>frédéric mistral</t>
  </si>
  <si>
    <t>Avenue Frédéric Mistral</t>
  </si>
  <si>
    <t>AVENUE FREDERIC MISTRAL</t>
  </si>
  <si>
    <t>Mistral</t>
  </si>
  <si>
    <t>840870920Y</t>
  </si>
  <si>
    <t>84087V000271</t>
  </si>
  <si>
    <t>OR_AV_22</t>
  </si>
  <si>
    <t>félix ripert</t>
  </si>
  <si>
    <t>Avenue Félix Ripert</t>
  </si>
  <si>
    <t>AVENUE FELIX RIPERT</t>
  </si>
  <si>
    <t>Ripert</t>
  </si>
  <si>
    <t>840871122T</t>
  </si>
  <si>
    <t>84087V000308</t>
  </si>
  <si>
    <t>OR_AV_25</t>
  </si>
  <si>
    <t>général raymond lorho</t>
  </si>
  <si>
    <t>Avenue Général Raymond Lorho</t>
  </si>
  <si>
    <t>AVENUE GENERAL RAYMOND LORHO</t>
  </si>
  <si>
    <t>Lorho</t>
  </si>
  <si>
    <t>84087V000831</t>
  </si>
  <si>
    <t>OR_AV_15</t>
  </si>
  <si>
    <t>hélie denoix de saint-marc</t>
  </si>
  <si>
    <t>AVENUE HELIE DENOIX DE SAINT-MARC</t>
  </si>
  <si>
    <t>840871376U</t>
  </si>
  <si>
    <t>84087V000372</t>
  </si>
  <si>
    <t>OR_AV_26</t>
  </si>
  <si>
    <t>jacques imbert</t>
  </si>
  <si>
    <t>Avenue Jacques Imbert</t>
  </si>
  <si>
    <t>AVENUE JACQUES IMBERT</t>
  </si>
  <si>
    <t>Imbert</t>
  </si>
  <si>
    <t>840871392L</t>
  </si>
  <si>
    <t>84087V000395</t>
  </si>
  <si>
    <t>OR_AV_27</t>
  </si>
  <si>
    <t>jean moulin</t>
  </si>
  <si>
    <t>Avenue Jean Moulin</t>
  </si>
  <si>
    <t>AVENUE JEAN MOULIN</t>
  </si>
  <si>
    <t>Moulin</t>
  </si>
  <si>
    <t>840871310X</t>
  </si>
  <si>
    <t>84087V000400</t>
  </si>
  <si>
    <t>OR_AV_28</t>
  </si>
  <si>
    <t>jean-henri fabre</t>
  </si>
  <si>
    <t>Avenue Jean-Henri Fabre</t>
  </si>
  <si>
    <t>AVENUE JEAN-HENRI FABRE</t>
  </si>
  <si>
    <t>Fabre</t>
  </si>
  <si>
    <t>840872420D</t>
  </si>
  <si>
    <t>84087V000629</t>
  </si>
  <si>
    <t>OR_AV_30</t>
  </si>
  <si>
    <t>rodolphe d'aymard</t>
  </si>
  <si>
    <t>Avenue Rodolphe d'Aymard</t>
  </si>
  <si>
    <t>AVENUE RODOLPHE D'AYMARD</t>
  </si>
  <si>
    <t>Aymard</t>
  </si>
  <si>
    <t>840870530Z</t>
  </si>
  <si>
    <t>84087V000165</t>
  </si>
  <si>
    <t>OR_AV_19</t>
  </si>
  <si>
    <t>champlain</t>
  </si>
  <si>
    <t>Avenue de Champlain</t>
  </si>
  <si>
    <t>AVENUE DE CHAMPLAIN</t>
  </si>
  <si>
    <t>Champlain</t>
  </si>
  <si>
    <t>840870980N</t>
  </si>
  <si>
    <t>84087V000283</t>
  </si>
  <si>
    <t>OR_AV_23</t>
  </si>
  <si>
    <t>fourchesvieilles</t>
  </si>
  <si>
    <t>Avenue de Fourchesvieilles</t>
  </si>
  <si>
    <t>AVENUE DE FOURCHESVIEILLES</t>
  </si>
  <si>
    <t>Fourchesvieilles</t>
  </si>
  <si>
    <t>840871233N</t>
  </si>
  <si>
    <t>84087V000338</t>
  </si>
  <si>
    <t>OR_AV_3</t>
  </si>
  <si>
    <t>grèce</t>
  </si>
  <si>
    <t>Avenue de Grèce</t>
  </si>
  <si>
    <t>AVENUE DE GRECE</t>
  </si>
  <si>
    <t>Grèce</t>
  </si>
  <si>
    <t>840870170H</t>
  </si>
  <si>
    <t>84087V000065</t>
  </si>
  <si>
    <t>OR_AV_18</t>
  </si>
  <si>
    <t>argensol</t>
  </si>
  <si>
    <t>Avenue de l'Argensol</t>
  </si>
  <si>
    <t>AVENUE DE L'ARGENSOL</t>
  </si>
  <si>
    <t>Argensol</t>
  </si>
  <si>
    <t>840871522C</t>
  </si>
  <si>
    <t>84087V000427</t>
  </si>
  <si>
    <t>OR_AV_6</t>
  </si>
  <si>
    <t>lavoisier</t>
  </si>
  <si>
    <t>Avenue de Lavoisier</t>
  </si>
  <si>
    <t>AVENUE DE LAVOISIER</t>
  </si>
  <si>
    <t>Lavoisier</t>
  </si>
  <si>
    <t>840871850J</t>
  </si>
  <si>
    <t>84087V000509</t>
  </si>
  <si>
    <t>OR_AV_29</t>
  </si>
  <si>
    <t>nogent</t>
  </si>
  <si>
    <t>Avenue de Nogent</t>
  </si>
  <si>
    <t>AVENUE DE NOGENT</t>
  </si>
  <si>
    <t>Nogent</t>
  </si>
  <si>
    <t>840872745G</t>
  </si>
  <si>
    <t>84087V000720</t>
  </si>
  <si>
    <t>OR_AV_8</t>
  </si>
  <si>
    <t>verdun</t>
  </si>
  <si>
    <t>Avenue de Verdun</t>
  </si>
  <si>
    <t>AVENUE DE VERDUN</t>
  </si>
  <si>
    <t>Verdun</t>
  </si>
  <si>
    <t>840870772M</t>
  </si>
  <si>
    <t>84087V000222</t>
  </si>
  <si>
    <t>OR_AV_9</t>
  </si>
  <si>
    <t>courrèges</t>
  </si>
  <si>
    <t>Avenue des Courrèges</t>
  </si>
  <si>
    <t>AVENUE DES COURREGES</t>
  </si>
  <si>
    <t>Courrèges</t>
  </si>
  <si>
    <t>840870778U</t>
  </si>
  <si>
    <t>84087V000225</t>
  </si>
  <si>
    <t>OR_AV_10</t>
  </si>
  <si>
    <t>crémades</t>
  </si>
  <si>
    <t>Avenue des Crémades</t>
  </si>
  <si>
    <t>AVENUE DES CREMADES</t>
  </si>
  <si>
    <t>Crémades</t>
  </si>
  <si>
    <t>840872670A</t>
  </si>
  <si>
    <t>84087V000702</t>
  </si>
  <si>
    <t>OR_AV_31</t>
  </si>
  <si>
    <t>thermes</t>
  </si>
  <si>
    <t>Avenue des Thermes</t>
  </si>
  <si>
    <t>AVENUE DES THERMES</t>
  </si>
  <si>
    <t>Thermes</t>
  </si>
  <si>
    <t>840870880E</t>
  </si>
  <si>
    <t>84087V000262</t>
  </si>
  <si>
    <t>OR_AV_11</t>
  </si>
  <si>
    <t>étudiants</t>
  </si>
  <si>
    <t>Avenue des Étudiants</t>
  </si>
  <si>
    <t>AVENUE DES ETUDIANTS</t>
  </si>
  <si>
    <t>Étudiants</t>
  </si>
  <si>
    <t>840871461L</t>
  </si>
  <si>
    <t>84087V000001</t>
  </si>
  <si>
    <t>OR_AV_17</t>
  </si>
  <si>
    <t>18 juin 1940</t>
  </si>
  <si>
    <t>Avenue du 18 Juin 1940</t>
  </si>
  <si>
    <t>AVENUE DU 18 JUIN 1940</t>
  </si>
  <si>
    <t>Juin</t>
  </si>
  <si>
    <t>840871650S</t>
  </si>
  <si>
    <t>84087V000464</t>
  </si>
  <si>
    <t>OR_AV_13</t>
  </si>
  <si>
    <t>maréchal foch</t>
  </si>
  <si>
    <t>Avenue du Maréchal Foch</t>
  </si>
  <si>
    <t>AVENUE DU MARECHAL FOCH</t>
  </si>
  <si>
    <t>Foch</t>
  </si>
  <si>
    <t>840872754S</t>
  </si>
  <si>
    <t>84087V000463</t>
  </si>
  <si>
    <t>OR_AV_12</t>
  </si>
  <si>
    <t>maréchal de lattre de tassigny</t>
  </si>
  <si>
    <t>Avenue du Maréchal de Lattre de Tassigny</t>
  </si>
  <si>
    <t>AVENUE DU MARECHAL DE LATTRE DE TASSIGNY</t>
  </si>
  <si>
    <t>840870551X</t>
  </si>
  <si>
    <t>84087V000171</t>
  </si>
  <si>
    <t>OR_CH_5</t>
  </si>
  <si>
    <t>chaponnet</t>
  </si>
  <si>
    <t>Chemin Chaponnet</t>
  </si>
  <si>
    <t>CHEMIN CHAPONNET</t>
  </si>
  <si>
    <t>Chaponnet</t>
  </si>
  <si>
    <t>840870298X</t>
  </si>
  <si>
    <t>84087V000104</t>
  </si>
  <si>
    <t>OR_CH_11</t>
  </si>
  <si>
    <t>bel air</t>
  </si>
  <si>
    <t>Chemin de Bel Air</t>
  </si>
  <si>
    <t>CHEMIN DE BEL AIR</t>
  </si>
  <si>
    <t>84087C006Y</t>
  </si>
  <si>
    <t>84087V000114</t>
  </si>
  <si>
    <t>OR_CH_13</t>
  </si>
  <si>
    <t>bigonnet ouest</t>
  </si>
  <si>
    <t>Chemin de Bigonnet Ouest</t>
  </si>
  <si>
    <t>CHEMIN DE BIGONNET OUEST</t>
  </si>
  <si>
    <t>840870423H</t>
  </si>
  <si>
    <t>84087V000134</t>
  </si>
  <si>
    <t>OR_CH_15</t>
  </si>
  <si>
    <t>bresque</t>
  </si>
  <si>
    <t>Chemin de Bresque</t>
  </si>
  <si>
    <t>CHEMIN DE BRESQUE</t>
  </si>
  <si>
    <t>Bresque</t>
  </si>
  <si>
    <t>840870296V</t>
  </si>
  <si>
    <t>84087V000103</t>
  </si>
  <si>
    <t>OR_CH_10</t>
  </si>
  <si>
    <t>bédarrides sud</t>
  </si>
  <si>
    <t>Chemin de Bédarrides Sud</t>
  </si>
  <si>
    <t>CHEMIN DE BEDARRIDES SUD</t>
  </si>
  <si>
    <t>Bédarrides</t>
  </si>
  <si>
    <t>840870529Y</t>
  </si>
  <si>
    <t>84087V000166</t>
  </si>
  <si>
    <t>OR_CH_18</t>
  </si>
  <si>
    <t>Chemin de Champlain</t>
  </si>
  <si>
    <t>CHEMIN DE CHAMPLAIN</t>
  </si>
  <si>
    <t>840870825V</t>
  </si>
  <si>
    <t>84087V000243</t>
  </si>
  <si>
    <t>OR_CH_98</t>
  </si>
  <si>
    <t>draille du plan</t>
  </si>
  <si>
    <t>Chemin Draille du Plan</t>
  </si>
  <si>
    <t>CHEMIN DRAILLE DU PLAN</t>
  </si>
  <si>
    <t>840870928G</t>
  </si>
  <si>
    <t>84087V000274</t>
  </si>
  <si>
    <t>OR_CH_122</t>
  </si>
  <si>
    <t>ferme de la gironde</t>
  </si>
  <si>
    <t>Chemin Ferme de la Gironde</t>
  </si>
  <si>
    <t>CHEMIN FERME DE LA GIRONDE</t>
  </si>
  <si>
    <t>840871375T</t>
  </si>
  <si>
    <t>84087V000384</t>
  </si>
  <si>
    <t>OR_CH_125</t>
  </si>
  <si>
    <t>jaufrette</t>
  </si>
  <si>
    <t>Chemin Jaufrette</t>
  </si>
  <si>
    <t>CHEMIN JAUFRETTE</t>
  </si>
  <si>
    <t>Jaufrette</t>
  </si>
  <si>
    <t>840871698U</t>
  </si>
  <si>
    <t>84087V000476</t>
  </si>
  <si>
    <t>OR_CH_126</t>
  </si>
  <si>
    <t>mayarde</t>
  </si>
  <si>
    <t>Chemin Mayarde</t>
  </si>
  <si>
    <t>CHEMIN MAYARDE</t>
  </si>
  <si>
    <t>Mayarde</t>
  </si>
  <si>
    <t>840871707D</t>
  </si>
  <si>
    <t>84087V000479</t>
  </si>
  <si>
    <t>OR_CH_127</t>
  </si>
  <si>
    <t>mercadier</t>
  </si>
  <si>
    <t>Chemin Mercadier</t>
  </si>
  <si>
    <t>CHEMIN MERCADIER</t>
  </si>
  <si>
    <t>Mercadier</t>
  </si>
  <si>
    <t>840871778F</t>
  </si>
  <si>
    <t>84087V000630</t>
  </si>
  <si>
    <t>OR_CH_128</t>
  </si>
  <si>
    <t>montard</t>
  </si>
  <si>
    <t>Chemin Montard</t>
  </si>
  <si>
    <t>CHEMIN MONTARD</t>
  </si>
  <si>
    <t>Montard</t>
  </si>
  <si>
    <t>840872003A</t>
  </si>
  <si>
    <t>84087V000547</t>
  </si>
  <si>
    <t>OR_CH_129</t>
  </si>
  <si>
    <t>petit bouigard</t>
  </si>
  <si>
    <t>Chemin Petit Bouigard</t>
  </si>
  <si>
    <t>CHEMIN PETIT BOUIGARD</t>
  </si>
  <si>
    <t>Bouigard</t>
  </si>
  <si>
    <t>840872164A</t>
  </si>
  <si>
    <t>84087V000580</t>
  </si>
  <si>
    <t>OR_CH_130</t>
  </si>
  <si>
    <t>pont de biasse</t>
  </si>
  <si>
    <t>Chemin Pont de Biasse</t>
  </si>
  <si>
    <t>CHEMIN PONT DE BIASSE</t>
  </si>
  <si>
    <t>840870531A</t>
  </si>
  <si>
    <t>84087V000168</t>
  </si>
  <si>
    <t>OR_CH_19</t>
  </si>
  <si>
    <t>champovin nord</t>
  </si>
  <si>
    <t>Chemin de Champovin Nord</t>
  </si>
  <si>
    <t>CHEMIN DE CHAMPOVIN NORD</t>
  </si>
  <si>
    <t>Champovin</t>
  </si>
  <si>
    <t>840870532B</t>
  </si>
  <si>
    <t>84087V000169</t>
  </si>
  <si>
    <t>OR_CH_20</t>
  </si>
  <si>
    <t>champovin sud</t>
  </si>
  <si>
    <t>Chemin de Champovin Sud</t>
  </si>
  <si>
    <t>CHEMIN DE CHAMPOVIN SUD</t>
  </si>
  <si>
    <t>840870581E</t>
  </si>
  <si>
    <t>84087V000181</t>
  </si>
  <si>
    <t>OR_CH_21</t>
  </si>
  <si>
    <t>châteaumar</t>
  </si>
  <si>
    <t>Chemin de Châteaumar</t>
  </si>
  <si>
    <t>CHEMIN DE CHATEAUMAR</t>
  </si>
  <si>
    <t>Châteaumar</t>
  </si>
  <si>
    <t>840870252X</t>
  </si>
  <si>
    <t>84087V000089</t>
  </si>
  <si>
    <t>OR_CH_24</t>
  </si>
  <si>
    <t>barrière</t>
  </si>
  <si>
    <t>Chemin de la Barrière</t>
  </si>
  <si>
    <t>CHEMIN DE LA BARRIERE</t>
  </si>
  <si>
    <t>Barrière</t>
  </si>
  <si>
    <t>840870659P</t>
  </si>
  <si>
    <t>84087V000198</t>
  </si>
  <si>
    <t>OR_CH_141</t>
  </si>
  <si>
    <t>clos cavalier</t>
  </si>
  <si>
    <t>Chemin de Clos Cavalier</t>
  </si>
  <si>
    <t>CHEMIN DE CLOS CAVALIER</t>
  </si>
  <si>
    <t>840870664V</t>
  </si>
  <si>
    <t>84087V000200</t>
  </si>
  <si>
    <t>OR_CH_22</t>
  </si>
  <si>
    <t>coirol</t>
  </si>
  <si>
    <t>Chemin de Coirol</t>
  </si>
  <si>
    <t>CHEMIN DE COIROL</t>
  </si>
  <si>
    <t>Coirol</t>
  </si>
  <si>
    <t>840870773N</t>
  </si>
  <si>
    <t>84087V000223</t>
  </si>
  <si>
    <t>OR_CH_23</t>
  </si>
  <si>
    <t>courtebotte</t>
  </si>
  <si>
    <t>Chemin de Courtebotte</t>
  </si>
  <si>
    <t>CHEMIN DE COURTEBOTTE</t>
  </si>
  <si>
    <t>Courtebotte</t>
  </si>
  <si>
    <t>840870964W</t>
  </si>
  <si>
    <t>84087V000280</t>
  </si>
  <si>
    <t>OR_CH_123</t>
  </si>
  <si>
    <t>fontanelle</t>
  </si>
  <si>
    <t>Chemin Fontanelle</t>
  </si>
  <si>
    <t>CHEMIN FONTANELLE</t>
  </si>
  <si>
    <t>Fontanelle</t>
  </si>
  <si>
    <t>840871752C</t>
  </si>
  <si>
    <t>84087V000482</t>
  </si>
  <si>
    <t>OR_CH_58</t>
  </si>
  <si>
    <t>meyne est</t>
  </si>
  <si>
    <t>Chemin de Meyne Est</t>
  </si>
  <si>
    <t>CHEMIN DE MEYNE EST</t>
  </si>
  <si>
    <t>840871896J</t>
  </si>
  <si>
    <t>84087V000520</t>
  </si>
  <si>
    <t>OR_CH_61</t>
  </si>
  <si>
    <t>palestor</t>
  </si>
  <si>
    <t>Chemin de Palestor</t>
  </si>
  <si>
    <t>CHEMIN DE PALESTOR</t>
  </si>
  <si>
    <t>Palestor</t>
  </si>
  <si>
    <t>840872342U</t>
  </si>
  <si>
    <t>84087V000611</t>
  </si>
  <si>
    <t>OR_CH_64</t>
  </si>
  <si>
    <t>ramas</t>
  </si>
  <si>
    <t>Chemin de Ramas</t>
  </si>
  <si>
    <t>CHEMIN DE RAMAS</t>
  </si>
  <si>
    <t>Ramas</t>
  </si>
  <si>
    <t>840870685T</t>
  </si>
  <si>
    <t>84087V000664</t>
  </si>
  <si>
    <t>OR_CH_67</t>
  </si>
  <si>
    <t>saint-laurent</t>
  </si>
  <si>
    <t>Chemin de Saint-Laurent</t>
  </si>
  <si>
    <t>CHEMIN DE SAINT-LAURENT</t>
  </si>
  <si>
    <t>Saint-Laurent</t>
  </si>
  <si>
    <t>840870008G</t>
  </si>
  <si>
    <t>84087V000011</t>
  </si>
  <si>
    <t>OR_CH_51</t>
  </si>
  <si>
    <t>abrian</t>
  </si>
  <si>
    <t>Chemin de l'Abrian</t>
  </si>
  <si>
    <t>CHEMIN DE L'ABRIAN</t>
  </si>
  <si>
    <t>840870234C</t>
  </si>
  <si>
    <t>84087V000082</t>
  </si>
  <si>
    <t>OR_CH_53</t>
  </si>
  <si>
    <t>aygues</t>
  </si>
  <si>
    <t>Chemin de l'Aygues</t>
  </si>
  <si>
    <t>CHEMIN DE L'AYGUES</t>
  </si>
  <si>
    <t>Aygues</t>
  </si>
  <si>
    <t>840870833D</t>
  </si>
  <si>
    <t>84087V000244</t>
  </si>
  <si>
    <t>OR_CH_54</t>
  </si>
  <si>
    <t>école d'agriculture</t>
  </si>
  <si>
    <t>Chemin de l'École d'Agriculture</t>
  </si>
  <si>
    <t>CHEMIN DE L'ECOLE D'AGRICULTURE</t>
  </si>
  <si>
    <t>840870294T</t>
  </si>
  <si>
    <t>84087V000100</t>
  </si>
  <si>
    <t>OR_CH_26</t>
  </si>
  <si>
    <t>bédaride est</t>
  </si>
  <si>
    <t>Chemin de la Bédaride Est</t>
  </si>
  <si>
    <t>CHEMIN DE LA BEDARIDE EST</t>
  </si>
  <si>
    <t>840870809C</t>
  </si>
  <si>
    <t>84087V000236</t>
  </si>
  <si>
    <t>OR_CH_32</t>
  </si>
  <si>
    <t>digue d'aygues</t>
  </si>
  <si>
    <t>Chemin de la Digue d'Aygues</t>
  </si>
  <si>
    <t>CHEMIN DE LA DIGUE D'AYGUES</t>
  </si>
  <si>
    <t>840871911A</t>
  </si>
  <si>
    <t>84087V000521</t>
  </si>
  <si>
    <t>OR_CH_41</t>
  </si>
  <si>
    <t>palud</t>
  </si>
  <si>
    <t>Chemin de la Palud</t>
  </si>
  <si>
    <t>CHEMIN DE LA PALUD</t>
  </si>
  <si>
    <t>Palud</t>
  </si>
  <si>
    <t>840870012L</t>
  </si>
  <si>
    <t>84087V000016</t>
  </si>
  <si>
    <t>aigras</t>
  </si>
  <si>
    <t>Chemin des Aigras</t>
  </si>
  <si>
    <t>CHEMIN DES AIGRAS</t>
  </si>
  <si>
    <t>Aigras</t>
  </si>
  <si>
    <t>840870103K</t>
  </si>
  <si>
    <t>84087V000051</t>
  </si>
  <si>
    <t>OR_CH_72</t>
  </si>
  <si>
    <t>anglaises</t>
  </si>
  <si>
    <t>Chemin des Anglaises</t>
  </si>
  <si>
    <t>CHEMIN DES ANGLAISES</t>
  </si>
  <si>
    <t>Anglaises</t>
  </si>
  <si>
    <t>840870247S</t>
  </si>
  <si>
    <t>84087V000087</t>
  </si>
  <si>
    <t>OR_CH_73</t>
  </si>
  <si>
    <t>baragnes</t>
  </si>
  <si>
    <t>Chemin des Baragnes</t>
  </si>
  <si>
    <t>CHEMIN DES BARAGNES</t>
  </si>
  <si>
    <t>Baragnes</t>
  </si>
  <si>
    <t>840870386T</t>
  </si>
  <si>
    <t>84087V000125</t>
  </si>
  <si>
    <t>OR_CH_74</t>
  </si>
  <si>
    <t>bouigards</t>
  </si>
  <si>
    <t>Chemin des Bouigards</t>
  </si>
  <si>
    <t>CHEMIN DES BOUIGARDS</t>
  </si>
  <si>
    <t>Bouigards</t>
  </si>
  <si>
    <t>840870604E</t>
  </si>
  <si>
    <t>84087V000188</t>
  </si>
  <si>
    <t>OR_CH_76</t>
  </si>
  <si>
    <t>cigales</t>
  </si>
  <si>
    <t>Chemin des Cigales</t>
  </si>
  <si>
    <t>CHEMIN DES CIGALES</t>
  </si>
  <si>
    <t>Cigales</t>
  </si>
  <si>
    <t>840870511D</t>
  </si>
  <si>
    <t>84087V000159</t>
  </si>
  <si>
    <t>OR_CH_75</t>
  </si>
  <si>
    <t>cèdres</t>
  </si>
  <si>
    <t>Chemin des Cèdres</t>
  </si>
  <si>
    <t>CHEMIN DES CEDRES</t>
  </si>
  <si>
    <t>Cèdres</t>
  </si>
  <si>
    <t>840870976J</t>
  </si>
  <si>
    <t>84087V000282</t>
  </si>
  <si>
    <t>OR_CH_79</t>
  </si>
  <si>
    <t>fourches</t>
  </si>
  <si>
    <t>Chemin des Fourches</t>
  </si>
  <si>
    <t>CHEMIN DES FOURCHES</t>
  </si>
  <si>
    <t>Fourches</t>
  </si>
  <si>
    <t>840870984T</t>
  </si>
  <si>
    <t>84087V000285</t>
  </si>
  <si>
    <t>OR_CH_80</t>
  </si>
  <si>
    <t>fours à chaux</t>
  </si>
  <si>
    <t>Chemin des Fours à Chaux</t>
  </si>
  <si>
    <t>CHEMIN DES FOURS A CHAUX</t>
  </si>
  <si>
    <t>Fours</t>
  </si>
  <si>
    <t>840871231L</t>
  </si>
  <si>
    <t>84087V000336</t>
  </si>
  <si>
    <t>OR_CH_82</t>
  </si>
  <si>
    <t>graves</t>
  </si>
  <si>
    <t>Chemin des Graves</t>
  </si>
  <si>
    <t>CHEMIN DES GRAVES</t>
  </si>
  <si>
    <t>Graves</t>
  </si>
  <si>
    <t>840871374S</t>
  </si>
  <si>
    <t>84087V000385</t>
  </si>
  <si>
    <t>OR_CH_83</t>
  </si>
  <si>
    <t>jaumes cabrières</t>
  </si>
  <si>
    <t>Chemin des Jaumes Cabrières</t>
  </si>
  <si>
    <t>CHEMIN DES JAUMES CABRIERES</t>
  </si>
  <si>
    <t>Cabrières</t>
  </si>
  <si>
    <t>840871811S</t>
  </si>
  <si>
    <t>84087V000501</t>
  </si>
  <si>
    <t>OR_CH_84</t>
  </si>
  <si>
    <t>négades</t>
  </si>
  <si>
    <t>Chemin des Négades</t>
  </si>
  <si>
    <t>CHEMIN DES NEGADES</t>
  </si>
  <si>
    <t>Négades</t>
  </si>
  <si>
    <t>840871874K</t>
  </si>
  <si>
    <t>84087V000513</t>
  </si>
  <si>
    <t>OR_CH_85</t>
  </si>
  <si>
    <t>olivettes</t>
  </si>
  <si>
    <t>Chemin des Olivettes</t>
  </si>
  <si>
    <t>CHEMIN DES OLIVETTES</t>
  </si>
  <si>
    <t>Olivettes</t>
  </si>
  <si>
    <t>840871875L</t>
  </si>
  <si>
    <t>84087V000515</t>
  </si>
  <si>
    <t>OR_CH_86</t>
  </si>
  <si>
    <t>Chemin des Oliviers</t>
  </si>
  <si>
    <t>CHEMIN DES OLIVIERS</t>
  </si>
  <si>
    <t>840871933Z</t>
  </si>
  <si>
    <t>84087V000529</t>
  </si>
  <si>
    <t>OR_CH_87</t>
  </si>
  <si>
    <t>parties</t>
  </si>
  <si>
    <t>Chemin des Parties</t>
  </si>
  <si>
    <t>CHEMIN DES PARTIES</t>
  </si>
  <si>
    <t>Parties</t>
  </si>
  <si>
    <t>840872061N</t>
  </si>
  <si>
    <t>84087V000553</t>
  </si>
  <si>
    <t>OR_CH_88</t>
  </si>
  <si>
    <t>peyrières blanches</t>
  </si>
  <si>
    <t>Chemin des Peyrières Blanches</t>
  </si>
  <si>
    <t>CHEMIN DES PEYRIERES BLANCHES</t>
  </si>
  <si>
    <t>840872111T</t>
  </si>
  <si>
    <t>84087V000561</t>
  </si>
  <si>
    <t>OR_CH_89</t>
  </si>
  <si>
    <t>pieds rouges</t>
  </si>
  <si>
    <t>Chemin des Pieds Rouges</t>
  </si>
  <si>
    <t>CHEMIN DES PIEDS ROUGES</t>
  </si>
  <si>
    <t>840872112U</t>
  </si>
  <si>
    <t>84087V000568</t>
  </si>
  <si>
    <t>OR_CH_90</t>
  </si>
  <si>
    <t>pierres blanches</t>
  </si>
  <si>
    <t>Chemin des Pierres Blanches</t>
  </si>
  <si>
    <t>CHEMIN DES PIERRES BLANCHES</t>
  </si>
  <si>
    <t>840872282D</t>
  </si>
  <si>
    <t>84087V000600</t>
  </si>
  <si>
    <t>OR_CH_92</t>
  </si>
  <si>
    <t>princes</t>
  </si>
  <si>
    <t>Chemin des Princes</t>
  </si>
  <si>
    <t>CHEMIN DES PRINCES</t>
  </si>
  <si>
    <t>Princes</t>
  </si>
  <si>
    <t>840872317S</t>
  </si>
  <si>
    <t>84087V000607</t>
  </si>
  <si>
    <t>OR_CH_93</t>
  </si>
  <si>
    <t>puys</t>
  </si>
  <si>
    <t>Chemin des Puys</t>
  </si>
  <si>
    <t>CHEMIN DES PUYS</t>
  </si>
  <si>
    <t>Puys</t>
  </si>
  <si>
    <t>840872643W</t>
  </si>
  <si>
    <t>84087V000695</t>
  </si>
  <si>
    <t>OR_CH_96</t>
  </si>
  <si>
    <t>taillades</t>
  </si>
  <si>
    <t>Chemin des Taillades</t>
  </si>
  <si>
    <t>CHEMIN DES TAILLADES</t>
  </si>
  <si>
    <t>Taillades</t>
  </si>
  <si>
    <t>840872795L</t>
  </si>
  <si>
    <t>84087V000730</t>
  </si>
  <si>
    <t>OR_CH_97</t>
  </si>
  <si>
    <t>vignes</t>
  </si>
  <si>
    <t>Chemin des Vignes</t>
  </si>
  <si>
    <t>CHEMIN DES VIGNES</t>
  </si>
  <si>
    <t>Vignes</t>
  </si>
  <si>
    <t>840870836G</t>
  </si>
  <si>
    <t>84087V000245</t>
  </si>
  <si>
    <t>OR_CH_78</t>
  </si>
  <si>
    <t>écureuils</t>
  </si>
  <si>
    <t>Chemin des Écureuils</t>
  </si>
  <si>
    <t>CHEMIN DES ECUREUILS</t>
  </si>
  <si>
    <t>Écureuils</t>
  </si>
  <si>
    <t>840870657M</t>
  </si>
  <si>
    <t>84087V000197</t>
  </si>
  <si>
    <t>OR_CH_104</t>
  </si>
  <si>
    <t>clos</t>
  </si>
  <si>
    <t>Chemin du Clos</t>
  </si>
  <si>
    <t>CHEMIN DU CLOS</t>
  </si>
  <si>
    <t>Clos</t>
  </si>
  <si>
    <t>840870966Y</t>
  </si>
  <si>
    <t>84087V000279</t>
  </si>
  <si>
    <t>OR_CH_107</t>
  </si>
  <si>
    <t>font des goths</t>
  </si>
  <si>
    <t>Chemin du Font des Goths</t>
  </si>
  <si>
    <t>CHEMIN DU FONT DES GOTHS</t>
  </si>
  <si>
    <t>840871254L</t>
  </si>
  <si>
    <t>84087V000345</t>
  </si>
  <si>
    <t>OR_CH_109</t>
  </si>
  <si>
    <t>gué de guille</t>
  </si>
  <si>
    <t>Chemin du Gué de Guille</t>
  </si>
  <si>
    <t>CHEMIN DU GUE DE GUILLE</t>
  </si>
  <si>
    <t>Gué Guille</t>
  </si>
  <si>
    <t>840871281R</t>
  </si>
  <si>
    <t>84087V000351</t>
  </si>
  <si>
    <t>OR_CH_110</t>
  </si>
  <si>
    <t>haut abrian</t>
  </si>
  <si>
    <t>Chemin du Haut Abrian</t>
  </si>
  <si>
    <t>CHEMIN DU HAUT ABRIAN</t>
  </si>
  <si>
    <t>840871457G</t>
  </si>
  <si>
    <t>84087V000415</t>
  </si>
  <si>
    <t>OR_CH_111</t>
  </si>
  <si>
    <t>lampourdier</t>
  </si>
  <si>
    <t>Chemin du Lampourdier</t>
  </si>
  <si>
    <t>CHEMIN DU LAMPOURDIER</t>
  </si>
  <si>
    <t>Lampourdier</t>
  </si>
  <si>
    <t>840871535S</t>
  </si>
  <si>
    <t>84087V000442</t>
  </si>
  <si>
    <t>OR_CH_112</t>
  </si>
  <si>
    <t>long d'aygues</t>
  </si>
  <si>
    <t>Chemin du Long d'Aygues</t>
  </si>
  <si>
    <t>CHEMIN DU LONG D'AYGUES</t>
  </si>
  <si>
    <t>840871668L</t>
  </si>
  <si>
    <t>84087V000468</t>
  </si>
  <si>
    <t>OR_CH_113</t>
  </si>
  <si>
    <t>marquis</t>
  </si>
  <si>
    <t>Chemin du Marquis</t>
  </si>
  <si>
    <t>CHEMIN DU MARQUIS</t>
  </si>
  <si>
    <t>840871785N</t>
  </si>
  <si>
    <t>84087V000495</t>
  </si>
  <si>
    <t>OR_CH_114</t>
  </si>
  <si>
    <t>moulin</t>
  </si>
  <si>
    <t>Chemin du Moulin</t>
  </si>
  <si>
    <t>CHEMIN DU MOULIN</t>
  </si>
  <si>
    <t>840871922M</t>
  </si>
  <si>
    <t>84087V000525</t>
  </si>
  <si>
    <t>OR_CH_115</t>
  </si>
  <si>
    <t>parc d'artillerie</t>
  </si>
  <si>
    <t>Chemin du Parc d'Artillerie</t>
  </si>
  <si>
    <t>CHEMIN DU PARC D'ARTILLERIE</t>
  </si>
  <si>
    <t>840872012K</t>
  </si>
  <si>
    <t>84087V000549</t>
  </si>
  <si>
    <t>OR_CH_117</t>
  </si>
  <si>
    <t>petit prébois</t>
  </si>
  <si>
    <t>Chemin du Petit Prébois</t>
  </si>
  <si>
    <t>CHEMIN DU PETIT PREBOIS</t>
  </si>
  <si>
    <t>Prébois</t>
  </si>
  <si>
    <t>840872143C</t>
  </si>
  <si>
    <t>84087V000573</t>
  </si>
  <si>
    <t>OR_CH_119</t>
  </si>
  <si>
    <t>planas de meyne</t>
  </si>
  <si>
    <t>Chemin du Planas de Meyne</t>
  </si>
  <si>
    <t>CHEMIN DU PLANAS DE MEYNE</t>
  </si>
  <si>
    <t>840871997U</t>
  </si>
  <si>
    <t>84087V000544</t>
  </si>
  <si>
    <t>OR_CH_116</t>
  </si>
  <si>
    <t>péage</t>
  </si>
  <si>
    <t>Chemin du Péage</t>
  </si>
  <si>
    <t>CHEMIN DU PEAGE</t>
  </si>
  <si>
    <t>Péage</t>
  </si>
  <si>
    <t>840871586X</t>
  </si>
  <si>
    <t>84087V000126</t>
  </si>
  <si>
    <t>OR_CH_121</t>
  </si>
  <si>
    <t xml:space="preserve">en </t>
  </si>
  <si>
    <t>limite des bouigards</t>
  </si>
  <si>
    <t>Chemin en Limite des Bouigards</t>
  </si>
  <si>
    <t>CHEMIN EN LIMITE DES BOUIGARDS</t>
  </si>
  <si>
    <t>840872500R</t>
  </si>
  <si>
    <t>84087V000651</t>
  </si>
  <si>
    <t>OR_RUE_158</t>
  </si>
  <si>
    <t>rue</t>
  </si>
  <si>
    <t>sadi carnot</t>
  </si>
  <si>
    <t>Rue Sadi Carnot</t>
  </si>
  <si>
    <t>RUE SADI CARNOT</t>
  </si>
  <si>
    <t>Carnot</t>
  </si>
  <si>
    <t>840872526U</t>
  </si>
  <si>
    <t>84087V000654</t>
  </si>
  <si>
    <t>OR_RUE_159</t>
  </si>
  <si>
    <t>saint-clair</t>
  </si>
  <si>
    <t>Rue Saint-Clair</t>
  </si>
  <si>
    <t>RUE SAINT-CLAIR</t>
  </si>
  <si>
    <t>Saint-Clair</t>
  </si>
  <si>
    <t>840872438Y</t>
  </si>
  <si>
    <t>84087V000637</t>
  </si>
  <si>
    <t>OR_ROUTE_9</t>
  </si>
  <si>
    <t>route</t>
  </si>
  <si>
    <t>roquemaure</t>
  </si>
  <si>
    <t>Route de Roquemaure</t>
  </si>
  <si>
    <t>ROUTE DE ROQUEMAURE</t>
  </si>
  <si>
    <t>Roquemaure</t>
  </si>
  <si>
    <t>840872530Y</t>
  </si>
  <si>
    <t>84087V000655</t>
  </si>
  <si>
    <t>OR_RUE_290</t>
  </si>
  <si>
    <t>saint-clément</t>
  </si>
  <si>
    <t>Rue Saint-Clément</t>
  </si>
  <si>
    <t>RUE SAINT-CLEMENT</t>
  </si>
  <si>
    <t>Saint-Clément</t>
  </si>
  <si>
    <t>840872518K</t>
  </si>
  <si>
    <t>84087V000656</t>
  </si>
  <si>
    <t>OR_RUE_160</t>
  </si>
  <si>
    <t>saint-eugène</t>
  </si>
  <si>
    <t>Rue Saint-Eugène</t>
  </si>
  <si>
    <t>RUE SAINT-EUGENE</t>
  </si>
  <si>
    <t>Saint-Eugène</t>
  </si>
  <si>
    <t>840872537F</t>
  </si>
  <si>
    <t>84087V000657</t>
  </si>
  <si>
    <t>OR_RUE_161</t>
  </si>
  <si>
    <t>saint-exupéry</t>
  </si>
  <si>
    <t>Rue Saint-Exupéry</t>
  </si>
  <si>
    <t>RUE SAINT-EXUPERY</t>
  </si>
  <si>
    <t>Saint-Exupéry</t>
  </si>
  <si>
    <t>840872540J</t>
  </si>
  <si>
    <t>84087V000659</t>
  </si>
  <si>
    <t>OR_RUE_162</t>
  </si>
  <si>
    <t>saint-florent</t>
  </si>
  <si>
    <t>Rue Saint-Florent</t>
  </si>
  <si>
    <t>RUE SAINT-FLORENT</t>
  </si>
  <si>
    <t>Saint-Florent</t>
  </si>
  <si>
    <t>840872550V</t>
  </si>
  <si>
    <t>84087V000662</t>
  </si>
  <si>
    <t>OR_RUE_163</t>
  </si>
  <si>
    <t>saint-jean</t>
  </si>
  <si>
    <t>Rue Saint-Jean</t>
  </si>
  <si>
    <t>RUE SAINT-JEAN</t>
  </si>
  <si>
    <t>Saint-Jean</t>
  </si>
  <si>
    <t>840872570S</t>
  </si>
  <si>
    <t>84087V000667</t>
  </si>
  <si>
    <t>OR_RUE_164</t>
  </si>
  <si>
    <t>saint-martin</t>
  </si>
  <si>
    <t>Rue Saint-Martin</t>
  </si>
  <si>
    <t>RUE SAINT-MARTIN</t>
  </si>
  <si>
    <t>Saint-Martin</t>
  </si>
  <si>
    <t>840872515G</t>
  </si>
  <si>
    <t>84087V000669</t>
  </si>
  <si>
    <t>OR_RUE_24</t>
  </si>
  <si>
    <t>charles-augustin sainte-beuve</t>
  </si>
  <si>
    <t>Rue Charles-Augustin Sainte-Beuve</t>
  </si>
  <si>
    <t>RUE CHARLES-AUGUSTIN SAINTE-BEUVE</t>
  </si>
  <si>
    <t>Sainte-Beuve</t>
  </si>
  <si>
    <t>840872572U</t>
  </si>
  <si>
    <t>84087V000670</t>
  </si>
  <si>
    <t>OR_RUE_291</t>
  </si>
  <si>
    <t>salvador allende</t>
  </si>
  <si>
    <t>Rue Salvador Allende</t>
  </si>
  <si>
    <t>RUE SALVADOR ALLENDE</t>
  </si>
  <si>
    <t>Allende</t>
  </si>
  <si>
    <t>840872579B</t>
  </si>
  <si>
    <t>84087V000671</t>
  </si>
  <si>
    <t>OR_RUE_165</t>
  </si>
  <si>
    <t>Rue Santos Dumont</t>
  </si>
  <si>
    <t>840872600Z</t>
  </si>
  <si>
    <t>84087V000674</t>
  </si>
  <si>
    <t>OR_RUE_166</t>
  </si>
  <si>
    <t>Rue Segond Weber</t>
  </si>
  <si>
    <t>840871005R</t>
  </si>
  <si>
    <t>84087V000291</t>
  </si>
  <si>
    <t>OR_RUE_224</t>
  </si>
  <si>
    <t>sir frank brangwyn</t>
  </si>
  <si>
    <t>Rue Sir Frank Brangwyn</t>
  </si>
  <si>
    <t>RUE SIR FRANK BRANGWYN</t>
  </si>
  <si>
    <t>Brangwyn</t>
  </si>
  <si>
    <t>840872628E</t>
  </si>
  <si>
    <t>84087V000689</t>
  </si>
  <si>
    <t>OR_RUE_293</t>
  </si>
  <si>
    <t>spoleto</t>
  </si>
  <si>
    <t>Rue Spoleto</t>
  </si>
  <si>
    <t>RUE SPOLETO</t>
  </si>
  <si>
    <t>Spoleto</t>
  </si>
  <si>
    <t>840872402J</t>
  </si>
  <si>
    <t>84087V000626</t>
  </si>
  <si>
    <t>OR_RUE_287</t>
  </si>
  <si>
    <t>restanques</t>
  </si>
  <si>
    <t>Rue des Restanques</t>
  </si>
  <si>
    <t>RUE DES RESTANQUES</t>
  </si>
  <si>
    <t>Restanques</t>
  </si>
  <si>
    <t>840872690X</t>
  </si>
  <si>
    <t>84087V000707</t>
  </si>
  <si>
    <t>OR_RUE_169</t>
  </si>
  <si>
    <t>tourgayranne</t>
  </si>
  <si>
    <t>Rue Tourgayranne</t>
  </si>
  <si>
    <t>RUE TOURGAYRANNE</t>
  </si>
  <si>
    <t>Tourgayranne</t>
  </si>
  <si>
    <t>840872748K</t>
  </si>
  <si>
    <t>84087V000722</t>
  </si>
  <si>
    <t>OR_RUE_299</t>
  </si>
  <si>
    <t>verte</t>
  </si>
  <si>
    <t>Rue Verte</t>
  </si>
  <si>
    <t>RUE VERTE</t>
  </si>
  <si>
    <t>Verte</t>
  </si>
  <si>
    <t>840872770J</t>
  </si>
  <si>
    <t>84087V000726</t>
  </si>
  <si>
    <t>OR_RUE_170</t>
  </si>
  <si>
    <t>victor hugo</t>
  </si>
  <si>
    <t>Rue Victor Hugo</t>
  </si>
  <si>
    <t>RUE VICTOR HUGO</t>
  </si>
  <si>
    <t>Hugo</t>
  </si>
  <si>
    <t>840872800S</t>
  </si>
  <si>
    <t>84087V000732</t>
  </si>
  <si>
    <t>OR_RUE_302</t>
  </si>
  <si>
    <t>villeneuve</t>
  </si>
  <si>
    <t>Rue Villeneuve</t>
  </si>
  <si>
    <t>RUE VILLENEUVE</t>
  </si>
  <si>
    <t>Villeneuve</t>
  </si>
  <si>
    <t>840872826V</t>
  </si>
  <si>
    <t>84087V000737</t>
  </si>
  <si>
    <t>OR_RUE_303</t>
  </si>
  <si>
    <t>william et catherine booth</t>
  </si>
  <si>
    <t>Rue William et Catherine Booth</t>
  </si>
  <si>
    <t>RUE WILLIAM ET CATHERINE BOOTH</t>
  </si>
  <si>
    <t>Booth</t>
  </si>
  <si>
    <t>840872002Z</t>
  </si>
  <si>
    <t>84087V000738</t>
  </si>
  <si>
    <t>OR_RUE_171</t>
  </si>
  <si>
    <t>yvonne pertat</t>
  </si>
  <si>
    <t>Rue Yvonne Pertat</t>
  </si>
  <si>
    <t>RUE YVONNE PERTAT</t>
  </si>
  <si>
    <t>Pertat</t>
  </si>
  <si>
    <t>84087V000235</t>
  </si>
  <si>
    <t>OR_PLACE_35</t>
  </si>
  <si>
    <t>square</t>
  </si>
  <si>
    <t>denis diderot</t>
  </si>
  <si>
    <t>Square Denis Diderot</t>
  </si>
  <si>
    <t>SQUARE DENIS DIDEROT</t>
  </si>
  <si>
    <t>840871008U</t>
  </si>
  <si>
    <t>84087V000735</t>
  </si>
  <si>
    <t>OR_PLACE_37</t>
  </si>
  <si>
    <t>voltaire</t>
  </si>
  <si>
    <t>Square Voltaire</t>
  </si>
  <si>
    <t>SQUARE VOLTAIRE</t>
  </si>
  <si>
    <t>840870540K</t>
  </si>
  <si>
    <t>84087V000170</t>
  </si>
  <si>
    <t>OR_PLACE_36</t>
  </si>
  <si>
    <t>chanoine sautel</t>
  </si>
  <si>
    <t>Square du Chanoine Sautel</t>
  </si>
  <si>
    <t>SQUARE DU CHANOINE SAUTEL</t>
  </si>
  <si>
    <t>Sautel</t>
  </si>
  <si>
    <t>840870661S</t>
  </si>
  <si>
    <t>84087V000199</t>
  </si>
  <si>
    <t>OR_TRAVERSE_1</t>
  </si>
  <si>
    <t>Traverse Clos Cavalier</t>
  </si>
  <si>
    <t>TRAVERSE CLOS CAVALIER</t>
  </si>
  <si>
    <t>840872626C</t>
  </si>
  <si>
    <t>84087V000687</t>
  </si>
  <si>
    <t>OR_TRAVERSE_16</t>
  </si>
  <si>
    <t>spartacus</t>
  </si>
  <si>
    <t>Traverse Spartacus</t>
  </si>
  <si>
    <t>TRAVERSE SPARTACUS</t>
  </si>
  <si>
    <t>Spartacus</t>
  </si>
  <si>
    <t>840870007F</t>
  </si>
  <si>
    <t>84087V000012</t>
  </si>
  <si>
    <t>OR_TRAVERSE_2</t>
  </si>
  <si>
    <t>Traverse d'Abrian</t>
  </si>
  <si>
    <t>TRAVERSE D'ABRIAN</t>
  </si>
  <si>
    <t>840870446H</t>
  </si>
  <si>
    <t>84087V000140</t>
  </si>
  <si>
    <t>OR_TRAVERSE_3</t>
  </si>
  <si>
    <t>cagnan</t>
  </si>
  <si>
    <t>Traverse de Cagnan</t>
  </si>
  <si>
    <t>TRAVERSE DE CAGNAN</t>
  </si>
  <si>
    <t>Cagnan</t>
  </si>
  <si>
    <t>840870611M</t>
  </si>
  <si>
    <t>84087V000193</t>
  </si>
  <si>
    <t>OR_TRAVERSE_4</t>
  </si>
  <si>
    <t>clavin</t>
  </si>
  <si>
    <t>Traverse de Clavin</t>
  </si>
  <si>
    <t>TRAVERSE DE CLAVIN</t>
  </si>
  <si>
    <t>Clavin</t>
  </si>
  <si>
    <t>840870666X</t>
  </si>
  <si>
    <t>84087V000201</t>
  </si>
  <si>
    <t>OR_TRAVERSE_5</t>
  </si>
  <si>
    <t>coivedel</t>
  </si>
  <si>
    <t>Traverse de Coivedel</t>
  </si>
  <si>
    <t>TRAVERSE DE COIVEDEL</t>
  </si>
  <si>
    <t>Coivedel</t>
  </si>
  <si>
    <t>840872243L</t>
  </si>
  <si>
    <t>84087V000593</t>
  </si>
  <si>
    <t>OR_TRAVERSE_9</t>
  </si>
  <si>
    <t>pradines</t>
  </si>
  <si>
    <t>Traverse de Pradines</t>
  </si>
  <si>
    <t>TRAVERSE DE PRADINES</t>
  </si>
  <si>
    <t>Pradines</t>
  </si>
  <si>
    <t>840872712W</t>
  </si>
  <si>
    <t>84087V000711</t>
  </si>
  <si>
    <t>OR_TRAVERSE_10</t>
  </si>
  <si>
    <t>tourre</t>
  </si>
  <si>
    <t>Traverse de Tourre</t>
  </si>
  <si>
    <t>TRAVERSE DE TOURRE</t>
  </si>
  <si>
    <t>Tourre</t>
  </si>
  <si>
    <t>840870501T</t>
  </si>
  <si>
    <t>84087V000156</t>
  </si>
  <si>
    <t>OR_CH_29</t>
  </si>
  <si>
    <t>Chemin de la Cavalade</t>
  </si>
  <si>
    <t>CHEMIN DE LA CAVALADE</t>
  </si>
  <si>
    <t>840870681N</t>
  </si>
  <si>
    <t>84087V000208</t>
  </si>
  <si>
    <t>OR_TRAVERSE_7</t>
  </si>
  <si>
    <t>colonne</t>
  </si>
  <si>
    <t>Traverse de la Colonne</t>
  </si>
  <si>
    <t>TRAVERSE DE LA COLONNE</t>
  </si>
  <si>
    <t>840872674E</t>
  </si>
  <si>
    <t>84087V000703</t>
  </si>
  <si>
    <t>OR_TRAVERSE_8</t>
  </si>
  <si>
    <t>thomasse</t>
  </si>
  <si>
    <t>Traverse de la Thomasse</t>
  </si>
  <si>
    <t>TRAVERSE DE LA THOMASSE</t>
  </si>
  <si>
    <t>Thomasse</t>
  </si>
  <si>
    <t>840870387U</t>
  </si>
  <si>
    <t>84087V000127</t>
  </si>
  <si>
    <t>OR_TRAVERSE_11</t>
  </si>
  <si>
    <t>Traverse des Bouigards</t>
  </si>
  <si>
    <t>TRAVERSE DES BOUIGARDS</t>
  </si>
  <si>
    <t>840871232M</t>
  </si>
  <si>
    <t>84087V000337</t>
  </si>
  <si>
    <t>OR_TRAVERSE_12</t>
  </si>
  <si>
    <t>Traverse des Graves</t>
  </si>
  <si>
    <t>TRAVERSE DES GRAVES</t>
  </si>
  <si>
    <t>840871812T</t>
  </si>
  <si>
    <t>84087V000502</t>
  </si>
  <si>
    <t>OR_TRAVERSE_13</t>
  </si>
  <si>
    <t>Traverse des Négades</t>
  </si>
  <si>
    <t>TRAVERSE DES NEGADES</t>
  </si>
  <si>
    <t>840872064S</t>
  </si>
  <si>
    <t>84087V000554</t>
  </si>
  <si>
    <t>OR_TRAVERSE_14</t>
  </si>
  <si>
    <t>Traverse des Peyrières Blanches</t>
  </si>
  <si>
    <t>TRAVERSE DES PEYRIERES BLANCHES</t>
  </si>
  <si>
    <t>840870673E</t>
  </si>
  <si>
    <t>84087V000207</t>
  </si>
  <si>
    <t>OR_TRAVERSE_15</t>
  </si>
  <si>
    <t>Traverse du Colombier</t>
  </si>
  <si>
    <t>TRAVERSE DU COLOMBIER</t>
  </si>
  <si>
    <t>840871603R</t>
  </si>
  <si>
    <t>84087V000444</t>
  </si>
  <si>
    <t>OR_RUE_139</t>
  </si>
  <si>
    <t>louis daquin</t>
  </si>
  <si>
    <t>Rue Louis Daquin</t>
  </si>
  <si>
    <t>RUE LOUIS DAQUIN</t>
  </si>
  <si>
    <t>Daquin</t>
  </si>
  <si>
    <t>840871610Y</t>
  </si>
  <si>
    <t>84087V000446</t>
  </si>
  <si>
    <t>OR_RUE_140</t>
  </si>
  <si>
    <t>louis gout</t>
  </si>
  <si>
    <t>Rue Louis Gout</t>
  </si>
  <si>
    <t>RUE LOUIS GOUT</t>
  </si>
  <si>
    <t>Gout</t>
  </si>
  <si>
    <t>840871960D</t>
  </si>
  <si>
    <t>84087V000448</t>
  </si>
  <si>
    <t>OR_RUE_141</t>
  </si>
  <si>
    <t>louis pasteur</t>
  </si>
  <si>
    <t>Rue Louis Pasteur</t>
  </si>
  <si>
    <t>RUE LOUIS PASTEUR</t>
  </si>
  <si>
    <t>Pasteur</t>
  </si>
  <si>
    <t>840871640F</t>
  </si>
  <si>
    <t>84087V000455</t>
  </si>
  <si>
    <t>OR_RUE_142</t>
  </si>
  <si>
    <t>madeleine roch</t>
  </si>
  <si>
    <t>Rue Madeleine Roch</t>
  </si>
  <si>
    <t>RUE MADELEINE ROCH</t>
  </si>
  <si>
    <t>Roch</t>
  </si>
  <si>
    <t>840871643J</t>
  </si>
  <si>
    <t>84087V000456</t>
  </si>
  <si>
    <t>OR_RUE_257</t>
  </si>
  <si>
    <t>magenta</t>
  </si>
  <si>
    <t>Rue Magenta</t>
  </si>
  <si>
    <t>RUE MAGENTA</t>
  </si>
  <si>
    <t>Magenta</t>
  </si>
  <si>
    <t>840871648P</t>
  </si>
  <si>
    <t>84087V000461</t>
  </si>
  <si>
    <t>OR_RUE_258</t>
  </si>
  <si>
    <t>marcel pagnol</t>
  </si>
  <si>
    <t>Rue Marcel Pagnol</t>
  </si>
  <si>
    <t>RUE MARCEL PAGNOL</t>
  </si>
  <si>
    <t>Pagnol</t>
  </si>
  <si>
    <t>840870330G</t>
  </si>
  <si>
    <t>84087V000462</t>
  </si>
  <si>
    <t>OR_RUE_143</t>
  </si>
  <si>
    <t>marcellin berthelot</t>
  </si>
  <si>
    <t>Rue Marcellin Berthelot</t>
  </si>
  <si>
    <t>RUE MARCELLIN BERTHELOT</t>
  </si>
  <si>
    <t>Berthelot</t>
  </si>
  <si>
    <t>840871692M</t>
  </si>
  <si>
    <t>84087V000473</t>
  </si>
  <si>
    <t>OR_RUE_260</t>
  </si>
  <si>
    <t>maurice genevoix</t>
  </si>
  <si>
    <t>Rue Maurice Genevoix</t>
  </si>
  <si>
    <t>RUE MAURICE GENEVOIX</t>
  </si>
  <si>
    <t>Genevoix</t>
  </si>
  <si>
    <t>840871775C</t>
  </si>
  <si>
    <t>84087V000484</t>
  </si>
  <si>
    <t>OR_RUE_262</t>
  </si>
  <si>
    <t>michel de montaigne</t>
  </si>
  <si>
    <t>Rue Michel de Montaigne</t>
  </si>
  <si>
    <t>RUE MICHEL DE MONTAIGNE</t>
  </si>
  <si>
    <t>Montaigne</t>
  </si>
  <si>
    <t>840871765S</t>
  </si>
  <si>
    <t>84087V000489</t>
  </si>
  <si>
    <t>OR_RUE_264</t>
  </si>
  <si>
    <t>molière</t>
  </si>
  <si>
    <t>Rue Molière</t>
  </si>
  <si>
    <t>RUE MOLIERE</t>
  </si>
  <si>
    <t>Molière</t>
  </si>
  <si>
    <t>840870574X</t>
  </si>
  <si>
    <t>84087V000491</t>
  </si>
  <si>
    <t>OR_RUE_265</t>
  </si>
  <si>
    <t>montesquieu</t>
  </si>
  <si>
    <t>Rue Montesquieu</t>
  </si>
  <si>
    <t>RUE MONTESQUIEU</t>
  </si>
  <si>
    <t>Montesquieu</t>
  </si>
  <si>
    <t>840871780H</t>
  </si>
  <si>
    <t>84087V000494</t>
  </si>
  <si>
    <t>OR_RUE_144</t>
  </si>
  <si>
    <t>mossé-baze</t>
  </si>
  <si>
    <t>Rue Mossé-Baze</t>
  </si>
  <si>
    <t>RUE MOSSE-BAZE</t>
  </si>
  <si>
    <t>Mossé-Baze</t>
  </si>
  <si>
    <t>840871817Y</t>
  </si>
  <si>
    <t>84087V000504</t>
  </si>
  <si>
    <t>OR_RUE_145</t>
  </si>
  <si>
    <t>nicolas boileau</t>
  </si>
  <si>
    <t>Rue Nicolas Boileau</t>
  </si>
  <si>
    <t>RUE NICOLAS BOILEAU</t>
  </si>
  <si>
    <t>Boileau</t>
  </si>
  <si>
    <t>840870700J</t>
  </si>
  <si>
    <t>84087V000211</t>
  </si>
  <si>
    <t>OR_RUE_33</t>
  </si>
  <si>
    <t>nicolas de condorcet</t>
  </si>
  <si>
    <t>Rue Nicolas de Condorcet</t>
  </si>
  <si>
    <t>RUE NICOLAS DE CONDORCET</t>
  </si>
  <si>
    <t>Condorcet</t>
  </si>
  <si>
    <t>840871190S</t>
  </si>
  <si>
    <t>84087V000329</t>
  </si>
  <si>
    <t>OR_RUE_121</t>
  </si>
  <si>
    <t>gonzague millet</t>
  </si>
  <si>
    <t>Rue Gonzague Millet</t>
  </si>
  <si>
    <t>RUE GONZAGUE MILLET</t>
  </si>
  <si>
    <t>Millet</t>
  </si>
  <si>
    <t>840871620J</t>
  </si>
  <si>
    <t>84087V000450</t>
  </si>
  <si>
    <t>OR_RUE_47</t>
  </si>
  <si>
    <t>lubières</t>
  </si>
  <si>
    <t>Rue de Lubières</t>
  </si>
  <si>
    <t>RUE DE LUBIERES</t>
  </si>
  <si>
    <t>Lubières</t>
  </si>
  <si>
    <t>840871860V</t>
  </si>
  <si>
    <t>84087V000510</t>
  </si>
  <si>
    <t>OR_RUE_146</t>
  </si>
  <si>
    <t>notre dame</t>
  </si>
  <si>
    <t>Rue Notre Dame</t>
  </si>
  <si>
    <t>RUE NOTRE DAME</t>
  </si>
  <si>
    <t>840871970P</t>
  </si>
  <si>
    <t>84087V000534</t>
  </si>
  <si>
    <t>OR_RUE_147</t>
  </si>
  <si>
    <t>paul bert</t>
  </si>
  <si>
    <t>Rue Paul Bert</t>
  </si>
  <si>
    <t>RUE PAUL BERT</t>
  </si>
  <si>
    <t>Bert</t>
  </si>
  <si>
    <t>840871971R</t>
  </si>
  <si>
    <t>84087V000535</t>
  </si>
  <si>
    <t>OR_RUE_268</t>
  </si>
  <si>
    <t>paul cézanne</t>
  </si>
  <si>
    <t>Rue Paul Cézanne</t>
  </si>
  <si>
    <t>RUE PAUL CEZANNE</t>
  </si>
  <si>
    <t>Cézanne</t>
  </si>
  <si>
    <t>840871975V</t>
  </si>
  <si>
    <t>84087V000537</t>
  </si>
  <si>
    <t>OR_RUE_148</t>
  </si>
  <si>
    <t>paul giraud</t>
  </si>
  <si>
    <t>Rue Paul Giraud</t>
  </si>
  <si>
    <t>RUE PAUL GIRAUD</t>
  </si>
  <si>
    <t>Giraud</t>
  </si>
  <si>
    <t>840871980A</t>
  </si>
  <si>
    <t>84087V000539</t>
  </si>
  <si>
    <t>OR_RUE_269</t>
  </si>
  <si>
    <t>paul mariéton</t>
  </si>
  <si>
    <t>Rue Paul Mariéton</t>
  </si>
  <si>
    <t>RUE PAUL MARIETON</t>
  </si>
  <si>
    <t>Mariéton</t>
  </si>
  <si>
    <t>840871984E</t>
  </si>
  <si>
    <t>84087V000540</t>
  </si>
  <si>
    <t>OR_RUE_270</t>
  </si>
  <si>
    <t>paul marquion</t>
  </si>
  <si>
    <t>Rue Paul Marquion</t>
  </si>
  <si>
    <t>RUE PAUL MARQUION</t>
  </si>
  <si>
    <t>Marquion</t>
  </si>
  <si>
    <t>840871990L</t>
  </si>
  <si>
    <t>84087V000541</t>
  </si>
  <si>
    <t>OR_RUE_149</t>
  </si>
  <si>
    <t>paul painlevé</t>
  </si>
  <si>
    <t>Rue Paul Painlevé</t>
  </si>
  <si>
    <t>RUE PAUL PAINLEVE</t>
  </si>
  <si>
    <t>Painlevé</t>
  </si>
  <si>
    <t>840872030E</t>
  </si>
  <si>
    <t>84087V000550</t>
  </si>
  <si>
    <t>OR_RUE_150</t>
  </si>
  <si>
    <t>petite fusterie</t>
  </si>
  <si>
    <t>Rue Petite Fusterie</t>
  </si>
  <si>
    <t>RUE PETITE FUSTERIE</t>
  </si>
  <si>
    <t>Fusterie</t>
  </si>
  <si>
    <t>84087V000806</t>
  </si>
  <si>
    <t>OR_RUE_305</t>
  </si>
  <si>
    <t>pierre brossolette</t>
  </si>
  <si>
    <t>RUE PIERRE BROSSOLETTE</t>
  </si>
  <si>
    <t>Brosselette</t>
  </si>
  <si>
    <t>840871373R</t>
  </si>
  <si>
    <t>84087V000371</t>
  </si>
  <si>
    <t>OR_RUE_239</t>
  </si>
  <si>
    <t>jacques duclos</t>
  </si>
  <si>
    <t>Rue Jacques Duclos</t>
  </si>
  <si>
    <t>RUE JACQUES DUCLOS</t>
  </si>
  <si>
    <t>Duclos</t>
  </si>
  <si>
    <t>840872117Z</t>
  </si>
  <si>
    <t>84087V000562</t>
  </si>
  <si>
    <t>OR_RUE_151</t>
  </si>
  <si>
    <t>pierre corneille</t>
  </si>
  <si>
    <t>Rue Pierre Corneille</t>
  </si>
  <si>
    <t>RUE PIERRE CORNEILLE</t>
  </si>
  <si>
    <t>Corneille</t>
  </si>
  <si>
    <t>840872118A</t>
  </si>
  <si>
    <t>84087V000566</t>
  </si>
  <si>
    <t>OR_RUE_277</t>
  </si>
  <si>
    <t>pierre puget</t>
  </si>
  <si>
    <t>Rue Pierre Puget</t>
  </si>
  <si>
    <t>RUE PIERRE PUGET</t>
  </si>
  <si>
    <t>Puget</t>
  </si>
  <si>
    <t>840872119B</t>
  </si>
  <si>
    <t>84087V000567</t>
  </si>
  <si>
    <t>OR_RUE_152</t>
  </si>
  <si>
    <t>pierre sémard</t>
  </si>
  <si>
    <t>Rue Pierre Sémard</t>
  </si>
  <si>
    <t>RUE PIERRE SEMARD</t>
  </si>
  <si>
    <t>Sémard</t>
  </si>
  <si>
    <t>840872113V</t>
  </si>
  <si>
    <t>84087V000564</t>
  </si>
  <si>
    <t>OR_RUE_275</t>
  </si>
  <si>
    <t>pierre de ronsard</t>
  </si>
  <si>
    <t>Rue Pierre de Ronsard</t>
  </si>
  <si>
    <t>RUE PIERRE DE RONSARD</t>
  </si>
  <si>
    <t>Ronsard</t>
  </si>
  <si>
    <t>840872116Y</t>
  </si>
  <si>
    <t>84087V000565</t>
  </si>
  <si>
    <t>OR_RUE_276</t>
  </si>
  <si>
    <t>pierre et marie curie</t>
  </si>
  <si>
    <t>Rue Pierre et Marie Curie</t>
  </si>
  <si>
    <t>RUE PIERRE ET MARIE CURIE</t>
  </si>
  <si>
    <t>Curie</t>
  </si>
  <si>
    <t>840872130N</t>
  </si>
  <si>
    <t>84087V000571</t>
  </si>
  <si>
    <t>OR_RUE_278</t>
  </si>
  <si>
    <t>plaisance</t>
  </si>
  <si>
    <t>Rue Plaisance</t>
  </si>
  <si>
    <t>RUE PLAISANCE</t>
  </si>
  <si>
    <t>Plaisance</t>
  </si>
  <si>
    <t>840872170G</t>
  </si>
  <si>
    <t>84087V000584</t>
  </si>
  <si>
    <t>OR_RUE_153</t>
  </si>
  <si>
    <t>pontillac</t>
  </si>
  <si>
    <t>Rue Pontillac</t>
  </si>
  <si>
    <t>RUE PONTILLAC</t>
  </si>
  <si>
    <t>Pontillac</t>
  </si>
  <si>
    <t>840872432S</t>
  </si>
  <si>
    <t>84087V000634</t>
  </si>
  <si>
    <t>OR_PLACE_34</t>
  </si>
  <si>
    <t>placette</t>
  </si>
  <si>
    <t>romains</t>
  </si>
  <si>
    <t>Placette des Romains</t>
  </si>
  <si>
    <t>PLACETTE DES ROMAINS</t>
  </si>
  <si>
    <t>Romains</t>
  </si>
  <si>
    <t>840872216G</t>
  </si>
  <si>
    <t>84087V000589</t>
  </si>
  <si>
    <t>OR_RUE_280</t>
  </si>
  <si>
    <t>pourpre</t>
  </si>
  <si>
    <t>Rue Pourpre</t>
  </si>
  <si>
    <t>RUE POURPRE</t>
  </si>
  <si>
    <t>Pourpre</t>
  </si>
  <si>
    <t>840872230X</t>
  </si>
  <si>
    <t>84087V000591</t>
  </si>
  <si>
    <t>OR_RUE_154</t>
  </si>
  <si>
    <t>pourtoules</t>
  </si>
  <si>
    <t>Rue Pourtoules</t>
  </si>
  <si>
    <t>RUE POURTOULES</t>
  </si>
  <si>
    <t>Pourtoules</t>
  </si>
  <si>
    <t>840872305D</t>
  </si>
  <si>
    <t>84087V000604</t>
  </si>
  <si>
    <t>OR_RUE_282</t>
  </si>
  <si>
    <t>prosper mérimée</t>
  </si>
  <si>
    <t>Rue Prosper Mérimée</t>
  </si>
  <si>
    <t>RUE PROSPER MERIMEE</t>
  </si>
  <si>
    <t>Merimée</t>
  </si>
  <si>
    <t>840872340S</t>
  </si>
  <si>
    <t>84087V000610</t>
  </si>
  <si>
    <t>OR_RUE_155</t>
  </si>
  <si>
    <t>ramade</t>
  </si>
  <si>
    <t>Rue Ramade</t>
  </si>
  <si>
    <t>RUE RAMADE</t>
  </si>
  <si>
    <t>Ramade</t>
  </si>
  <si>
    <t>840872343V</t>
  </si>
  <si>
    <t>84087V000612</t>
  </si>
  <si>
    <t>OR_RUE_283</t>
  </si>
  <si>
    <t>raoul follereau</t>
  </si>
  <si>
    <t>Rue Raoul Follereau</t>
  </si>
  <si>
    <t>RUE RAOUL FOLLEREAU</t>
  </si>
  <si>
    <t>Follereau</t>
  </si>
  <si>
    <t>840872354G</t>
  </si>
  <si>
    <t>84087V000615</t>
  </si>
  <si>
    <t>OR_RUE_284</t>
  </si>
  <si>
    <t>raymond aron</t>
  </si>
  <si>
    <t>Rue Raymond Aron</t>
  </si>
  <si>
    <t>RUE RAYMOND ARON</t>
  </si>
  <si>
    <t>Aron</t>
  </si>
  <si>
    <t>840872376F</t>
  </si>
  <si>
    <t>84087V000622</t>
  </si>
  <si>
    <t>OR_RUE_286</t>
  </si>
  <si>
    <t>rené descartes</t>
  </si>
  <si>
    <t>Rue René Descartes</t>
  </si>
  <si>
    <t>RUE RENE DESCARTES</t>
  </si>
  <si>
    <t>Descartes</t>
  </si>
  <si>
    <t>840872430P</t>
  </si>
  <si>
    <t>84087V000632</t>
  </si>
  <si>
    <t>OR_RUE_156</t>
  </si>
  <si>
    <t>roger salengro</t>
  </si>
  <si>
    <t>Rue Roger Salengro</t>
  </si>
  <si>
    <t>RUE ROGER SALENGRO</t>
  </si>
  <si>
    <t>Salengro</t>
  </si>
  <si>
    <t>840872433T</t>
  </si>
  <si>
    <t>84087V000633</t>
  </si>
  <si>
    <t>OR_RUE_288</t>
  </si>
  <si>
    <t>romain rolland</t>
  </si>
  <si>
    <t>Rue Romain Rolland</t>
  </si>
  <si>
    <t>RUE ROMAIN ROLLAND</t>
  </si>
  <si>
    <t>Rolland</t>
  </si>
  <si>
    <t>840872447H</t>
  </si>
  <si>
    <t>84087V000641</t>
  </si>
  <si>
    <t>OR_RUE_157</t>
  </si>
  <si>
    <t>roussanne</t>
  </si>
  <si>
    <t>Rue Roussanne</t>
  </si>
  <si>
    <t>RUE ROUSSANNE</t>
  </si>
  <si>
    <t>Roussanne</t>
  </si>
  <si>
    <t>840870865N</t>
  </si>
  <si>
    <t>84087V000254</t>
  </si>
  <si>
    <t>OR_RUE_111</t>
  </si>
  <si>
    <t>ernest renan</t>
  </si>
  <si>
    <t>Rue Ernest Renan</t>
  </si>
  <si>
    <t>RUE ERNEST RENAN</t>
  </si>
  <si>
    <t>Renan</t>
  </si>
  <si>
    <t>840870867R</t>
  </si>
  <si>
    <t>84087V000259</t>
  </si>
  <si>
    <t>OR_RUE_112</t>
  </si>
  <si>
    <t>esquicho coudo</t>
  </si>
  <si>
    <t>Rue Esquicho Coudo</t>
  </si>
  <si>
    <t>RUE ESQUICHO COUDO</t>
  </si>
  <si>
    <t>840870930J</t>
  </si>
  <si>
    <t>84087V000275</t>
  </si>
  <si>
    <t>OR_RUE_114</t>
  </si>
  <si>
    <t>fernand de rocher</t>
  </si>
  <si>
    <t>Rue Fernand de Rocher</t>
  </si>
  <si>
    <t>RUE FERNAND DE ROCHER</t>
  </si>
  <si>
    <t>Rocher</t>
  </si>
  <si>
    <t>840871017D</t>
  </si>
  <si>
    <t>84087V000292</t>
  </si>
  <si>
    <t>OR_RUE_225</t>
  </si>
  <si>
    <t>franz schubert</t>
  </si>
  <si>
    <t>Rue Franz Schubert</t>
  </si>
  <si>
    <t>RUE FRANZ SCHUBERT</t>
  </si>
  <si>
    <t>Schubert</t>
  </si>
  <si>
    <t>840871011X</t>
  </si>
  <si>
    <t>84087V000287</t>
  </si>
  <si>
    <t>OR_RUE_115</t>
  </si>
  <si>
    <t>françois chambovet</t>
  </si>
  <si>
    <t>Rue François Chambovet</t>
  </si>
  <si>
    <t>RUE FRANCOIS CHAMBOVET</t>
  </si>
  <si>
    <t>Chambovet</t>
  </si>
  <si>
    <t>840871007T</t>
  </si>
  <si>
    <t>84087V000289</t>
  </si>
  <si>
    <t>OR_RUE_117</t>
  </si>
  <si>
    <t>françois mauriac</t>
  </si>
  <si>
    <t>Rue François Mauriac</t>
  </si>
  <si>
    <t>RUE FRANCOIS MAURIAC</t>
  </si>
  <si>
    <t>Mauriac</t>
  </si>
  <si>
    <t>840871006S</t>
  </si>
  <si>
    <t>84087V000288</t>
  </si>
  <si>
    <t>OR_RUE_116</t>
  </si>
  <si>
    <t>françois de malherbe</t>
  </si>
  <si>
    <t>Rue François de Malherbe</t>
  </si>
  <si>
    <t>RUE FRANCOIS DE MALHERBE</t>
  </si>
  <si>
    <t>Malherbe</t>
  </si>
  <si>
    <t>840871020G</t>
  </si>
  <si>
    <t>84087V000294</t>
  </si>
  <si>
    <t>OR_RUE_118</t>
  </si>
  <si>
    <t>frédéric vidal</t>
  </si>
  <si>
    <t>Rue Frédéric Vidal</t>
  </si>
  <si>
    <t>RUE FREDERIC VIDAL</t>
  </si>
  <si>
    <t>Vidal</t>
  </si>
  <si>
    <t>840870910M</t>
  </si>
  <si>
    <t>84087V000270</t>
  </si>
  <si>
    <t>OR_RUE_113</t>
  </si>
  <si>
    <t>félix faure</t>
  </si>
  <si>
    <t>Rue Félix Faure</t>
  </si>
  <si>
    <t>RUE FELIX FAURE</t>
  </si>
  <si>
    <t>Faure</t>
  </si>
  <si>
    <t>840871070L</t>
  </si>
  <si>
    <t>84087V000300</t>
  </si>
  <si>
    <t>OR_RUE_226</t>
  </si>
  <si>
    <t>gabriel boissy</t>
  </si>
  <si>
    <t>Rue Gabriel Boissy</t>
  </si>
  <si>
    <t>RUE GABRIEL BOISSY</t>
  </si>
  <si>
    <t>Boissy</t>
  </si>
  <si>
    <t>840871110E</t>
  </si>
  <si>
    <t>84087V000305</t>
  </si>
  <si>
    <t>OR_RUE_119</t>
  </si>
  <si>
    <t>gasparin</t>
  </si>
  <si>
    <t>Rue Gasparin</t>
  </si>
  <si>
    <t>RUE GASPARIN</t>
  </si>
  <si>
    <t>Gasparin</t>
  </si>
  <si>
    <t>840871135G</t>
  </si>
  <si>
    <t>84087V000312</t>
  </si>
  <si>
    <t>OR_RUE_227</t>
  </si>
  <si>
    <t>georges bizet</t>
  </si>
  <si>
    <t>Rue Georges Bizet</t>
  </si>
  <si>
    <t>RUE GEORGES BIZET</t>
  </si>
  <si>
    <t>Bizet</t>
  </si>
  <si>
    <t>840871137J</t>
  </si>
  <si>
    <t>84087V000313</t>
  </si>
  <si>
    <t>OR_RUE_228</t>
  </si>
  <si>
    <t>georges brassens</t>
  </si>
  <si>
    <t>Rue Georges Brassens</t>
  </si>
  <si>
    <t>RUE GEORGES BRASSENS</t>
  </si>
  <si>
    <t>Brassens</t>
  </si>
  <si>
    <t>840872263H</t>
  </si>
  <si>
    <t>84087V000316</t>
  </si>
  <si>
    <t>OR_RUE_229</t>
  </si>
  <si>
    <t>georges prêtre</t>
  </si>
  <si>
    <t>Rue Georges Prêtre</t>
  </si>
  <si>
    <t>RUE GEORGES PRETRE</t>
  </si>
  <si>
    <t>Prêtre</t>
  </si>
  <si>
    <t>840871150Y</t>
  </si>
  <si>
    <t>84087V000320</t>
  </si>
  <si>
    <t>OR_RUE_120</t>
  </si>
  <si>
    <t>gilbert balester</t>
  </si>
  <si>
    <t>Rue Gilbert Balester</t>
  </si>
  <si>
    <t>RUE GILBERT BALESTER</t>
  </si>
  <si>
    <t>Balester</t>
  </si>
  <si>
    <t>840871200C</t>
  </si>
  <si>
    <t>84087V000330</t>
  </si>
  <si>
    <t>OR_RUE_122</t>
  </si>
  <si>
    <t>gourmande</t>
  </si>
  <si>
    <t>Rue Gourmande</t>
  </si>
  <si>
    <t>RUE GOURMANDE</t>
  </si>
  <si>
    <t>Gourmande</t>
  </si>
  <si>
    <t>840871220Z</t>
  </si>
  <si>
    <t>84087V000333</t>
  </si>
  <si>
    <t>OR_RUE_123</t>
  </si>
  <si>
    <t>grande fusterie</t>
  </si>
  <si>
    <t>Rue Grande Fusterie</t>
  </si>
  <si>
    <t>RUE GRANDE FUSTERIE</t>
  </si>
  <si>
    <t>840871237T</t>
  </si>
  <si>
    <t>84087V000339</t>
  </si>
  <si>
    <t>OR_RUE_124</t>
  </si>
  <si>
    <t>grenache</t>
  </si>
  <si>
    <t>Rue Grenache</t>
  </si>
  <si>
    <t>RUE GRENACHE</t>
  </si>
  <si>
    <t>Grenache</t>
  </si>
  <si>
    <t>840871258R</t>
  </si>
  <si>
    <t>84087V000346</t>
  </si>
  <si>
    <t>OR_RUE_232</t>
  </si>
  <si>
    <t>guillaume apollinaire</t>
  </si>
  <si>
    <t>Rue Guillaume Apollinaire</t>
  </si>
  <si>
    <t>RUE GUILLAUME APOLLINAIRE</t>
  </si>
  <si>
    <t>Apollinaire</t>
  </si>
  <si>
    <t>840871259S</t>
  </si>
  <si>
    <t>84087V000347</t>
  </si>
  <si>
    <t>OR_RUE_125</t>
  </si>
  <si>
    <t>guillaume d'orange</t>
  </si>
  <si>
    <t>Rue Guillaume d'Orange</t>
  </si>
  <si>
    <t>RUE GUILLAUME D'ORANGE</t>
  </si>
  <si>
    <t>Orange</t>
  </si>
  <si>
    <t>840871143R</t>
  </si>
  <si>
    <t>84087V000318</t>
  </si>
  <si>
    <t>OR_RUE_230</t>
  </si>
  <si>
    <t>gérard de nerval</t>
  </si>
  <si>
    <t>Rue Gérard de Nerval</t>
  </si>
  <si>
    <t>RUE GERARD DE NERVAL</t>
  </si>
  <si>
    <t>Nerval</t>
  </si>
  <si>
    <t>840871295F</t>
  </si>
  <si>
    <t>84087V000352</t>
  </si>
  <si>
    <t>OR_RUE_233</t>
  </si>
  <si>
    <t>hector berlioz</t>
  </si>
  <si>
    <t>Rue Hector Berlioz</t>
  </si>
  <si>
    <t>RUE HECTOR BERLIOZ</t>
  </si>
  <si>
    <t>Berlioz</t>
  </si>
  <si>
    <t>840871297H</t>
  </si>
  <si>
    <t>84087V000353</t>
  </si>
  <si>
    <t>OR_RUE_126</t>
  </si>
  <si>
    <t>henri barbusse</t>
  </si>
  <si>
    <t>Rue Henri Barbusse</t>
  </si>
  <si>
    <t>RUE HENRI BARBUSSE</t>
  </si>
  <si>
    <t>Barbusse</t>
  </si>
  <si>
    <t>840871298J</t>
  </si>
  <si>
    <t>84087V000354</t>
  </si>
  <si>
    <t>OR_RUE_234</t>
  </si>
  <si>
    <t>henri bosco</t>
  </si>
  <si>
    <t>Rue Henri Bosco</t>
  </si>
  <si>
    <t>RUE HENRI BOSCO</t>
  </si>
  <si>
    <t>Bosco</t>
  </si>
  <si>
    <t>840871300L</t>
  </si>
  <si>
    <t>84087V000355</t>
  </si>
  <si>
    <t>OR_RUE_127</t>
  </si>
  <si>
    <t>henri capty</t>
  </si>
  <si>
    <t>Rue Henri Capty</t>
  </si>
  <si>
    <t>RUE HENRI CAPTY</t>
  </si>
  <si>
    <t>Capty</t>
  </si>
  <si>
    <t>840871307U</t>
  </si>
  <si>
    <t>84087V000356</t>
  </si>
  <si>
    <t>OR_RUE_235</t>
  </si>
  <si>
    <t>henri dunant</t>
  </si>
  <si>
    <t>Rue Henri Dunant</t>
  </si>
  <si>
    <t>RUE HENRI DUNANT</t>
  </si>
  <si>
    <t>Dunant</t>
  </si>
  <si>
    <t>840871314B</t>
  </si>
  <si>
    <t>84087V000357</t>
  </si>
  <si>
    <t>OR_RUE_236</t>
  </si>
  <si>
    <t>henri matisse</t>
  </si>
  <si>
    <t>Rue Henri Matisse</t>
  </si>
  <si>
    <t>RUE HENRI MATISSE</t>
  </si>
  <si>
    <t>Matisse</t>
  </si>
  <si>
    <t>840871316D</t>
  </si>
  <si>
    <t>84087V000358</t>
  </si>
  <si>
    <t>OR_RUE_128</t>
  </si>
  <si>
    <t>henri noguères</t>
  </si>
  <si>
    <t>Rue Henri Noguères</t>
  </si>
  <si>
    <t>RUE HENRI NOGUERES</t>
  </si>
  <si>
    <t>Noguères</t>
  </si>
  <si>
    <t>840871319G</t>
  </si>
  <si>
    <t>84087V000361</t>
  </si>
  <si>
    <t>OR_RUE_129</t>
  </si>
  <si>
    <t>hergé</t>
  </si>
  <si>
    <t>Rue Hergé</t>
  </si>
  <si>
    <t>RUE HERGE</t>
  </si>
  <si>
    <t>Hergé</t>
  </si>
  <si>
    <t>84087V000805</t>
  </si>
  <si>
    <t>OR_RUE_304</t>
  </si>
  <si>
    <t>honoré d'estienne d'orves</t>
  </si>
  <si>
    <t>Rue Honoré d'Estienne d'Orves</t>
  </si>
  <si>
    <t>RUE HONORE D'ESTIENNE D'ORVES</t>
  </si>
  <si>
    <t>840871693N</t>
  </si>
  <si>
    <t>84087V000475</t>
  </si>
  <si>
    <t>OR_RUE_261</t>
  </si>
  <si>
    <t>maurice thorez</t>
  </si>
  <si>
    <t>Rue Maurice Thorez</t>
  </si>
  <si>
    <t>RUE MAURICE THOREZ</t>
  </si>
  <si>
    <t>Thorez</t>
  </si>
  <si>
    <t>840871327R</t>
  </si>
  <si>
    <t>84087V000362</t>
  </si>
  <si>
    <t>OR_RUE_237</t>
  </si>
  <si>
    <t>honoré de balzac</t>
  </si>
  <si>
    <t>Rue Honoré de Balzac</t>
  </si>
  <si>
    <t>RUE HONORE DE BALZAC</t>
  </si>
  <si>
    <t>Balzac</t>
  </si>
  <si>
    <t>840871377V</t>
  </si>
  <si>
    <t>84087V000374</t>
  </si>
  <si>
    <t>OR_RUE_240</t>
  </si>
  <si>
    <t>jacques monod</t>
  </si>
  <si>
    <t>Rue Jacques Monod</t>
  </si>
  <si>
    <t>RUE JACQUES MONOD</t>
  </si>
  <si>
    <t>Monod</t>
  </si>
  <si>
    <t>840872001Y</t>
  </si>
  <si>
    <t>84087V000375</t>
  </si>
  <si>
    <t>OR_RUE_130</t>
  </si>
  <si>
    <t>jacques perret</t>
  </si>
  <si>
    <t>Rue Jacques Perret</t>
  </si>
  <si>
    <t>RUE JACQUES PERRET</t>
  </si>
  <si>
    <t>Perret</t>
  </si>
  <si>
    <t>840871383B</t>
  </si>
  <si>
    <t>84087V000389</t>
  </si>
  <si>
    <t>OR_RUE_244</t>
  </si>
  <si>
    <t>jean giono</t>
  </si>
  <si>
    <t>Rue Jean Giono</t>
  </si>
  <si>
    <t>RUE JEAN GIONO</t>
  </si>
  <si>
    <t>Giono</t>
  </si>
  <si>
    <t>840871385D</t>
  </si>
  <si>
    <t>84087V000390</t>
  </si>
  <si>
    <t>OR_RUE_245</t>
  </si>
  <si>
    <t>jean hervé</t>
  </si>
  <si>
    <t>Rue Jean Hervé</t>
  </si>
  <si>
    <t>RUE JEAN HERVE</t>
  </si>
  <si>
    <t>Hervé</t>
  </si>
  <si>
    <t>840871390J</t>
  </si>
  <si>
    <t>84087V000392</t>
  </si>
  <si>
    <t>OR_RUE_131</t>
  </si>
  <si>
    <t>jean jaurès</t>
  </si>
  <si>
    <t>Rue Jean Jaurès</t>
  </si>
  <si>
    <t>RUE JEAN JAURES</t>
  </si>
  <si>
    <t>Jaurès</t>
  </si>
  <si>
    <t>840871647N</t>
  </si>
  <si>
    <t>84087V000393</t>
  </si>
  <si>
    <t>OR_RUE_306</t>
  </si>
  <si>
    <t>jean marais</t>
  </si>
  <si>
    <t>Rue Jean Marais</t>
  </si>
  <si>
    <t>RUE JEAN MARAIS</t>
  </si>
  <si>
    <t>Marais</t>
  </si>
  <si>
    <t>840872108P</t>
  </si>
  <si>
    <t>84087V000560</t>
  </si>
  <si>
    <t>OR_RUE_274</t>
  </si>
  <si>
    <t>jean picart le doux</t>
  </si>
  <si>
    <t>Rue Jean Picart le Doux</t>
  </si>
  <si>
    <t>RUE JEAN PICART LE DOUX</t>
  </si>
  <si>
    <t>840871393M</t>
  </si>
  <si>
    <t>84087V000397</t>
  </si>
  <si>
    <t>OR_RUE_248</t>
  </si>
  <si>
    <t>jean plantevin</t>
  </si>
  <si>
    <t>Rue Jean Plantevin</t>
  </si>
  <si>
    <t>RUE JEAN PLANTEVIN</t>
  </si>
  <si>
    <t>Plantevin</t>
  </si>
  <si>
    <t>840871395P</t>
  </si>
  <si>
    <t>84087V000398</t>
  </si>
  <si>
    <t>OR_RUE_249</t>
  </si>
  <si>
    <t>jean racine</t>
  </si>
  <si>
    <t>Rue Jean Racine</t>
  </si>
  <si>
    <t>RUE JEAN RACINE</t>
  </si>
  <si>
    <t>Racine</t>
  </si>
  <si>
    <t>840871400V</t>
  </si>
  <si>
    <t>84087V000399</t>
  </si>
  <si>
    <t>OR_RUE_132</t>
  </si>
  <si>
    <t>jean reboul</t>
  </si>
  <si>
    <t>Rue Jean Reboul</t>
  </si>
  <si>
    <t>RUE JEAN REBOUL</t>
  </si>
  <si>
    <t>Reboul</t>
  </si>
  <si>
    <t>840871382A</t>
  </si>
  <si>
    <t>84087V000387</t>
  </si>
  <si>
    <t>OR_RUE_243</t>
  </si>
  <si>
    <t>jean de la fontaine</t>
  </si>
  <si>
    <t>Rue Jean de la Fontaine</t>
  </si>
  <si>
    <t>RUE JEAN DE LA FONTAINE</t>
  </si>
  <si>
    <t>Fontaine</t>
  </si>
  <si>
    <t>840871387F</t>
  </si>
  <si>
    <t>84087V000391</t>
  </si>
  <si>
    <t>OR_RUE_246</t>
  </si>
  <si>
    <t>jean-jacques rousseau</t>
  </si>
  <si>
    <t>Rue Jean-Jacques Rousseau</t>
  </si>
  <si>
    <t>RUE JEAN-JACQUES ROUSSEAU</t>
  </si>
  <si>
    <t>Rousseau</t>
  </si>
  <si>
    <t>840871394N</t>
  </si>
  <si>
    <t>84087V000396</t>
  </si>
  <si>
    <t>OR_RUE_247</t>
  </si>
  <si>
    <t>jean-paul sartre</t>
  </si>
  <si>
    <t>Rue Jean-Paul Sartre</t>
  </si>
  <si>
    <t>RUE JEAN-PAUL SARTRE</t>
  </si>
  <si>
    <t>Sartre</t>
  </si>
  <si>
    <t>840871405A</t>
  </si>
  <si>
    <t>84087V000401</t>
  </si>
  <si>
    <t>OR_RUE_250</t>
  </si>
  <si>
    <t>joachim du bellay</t>
  </si>
  <si>
    <t>Rue Joachim du Bellay</t>
  </si>
  <si>
    <t>RUE JOACHIM DU BELLAY</t>
  </si>
  <si>
    <t>Bellay</t>
  </si>
  <si>
    <t>840871430C</t>
  </si>
  <si>
    <t>84087V000406</t>
  </si>
  <si>
    <t>OR_RUE_134</t>
  </si>
  <si>
    <t>joseph bastet</t>
  </si>
  <si>
    <t>Rue Joseph Bastet</t>
  </si>
  <si>
    <t>RUE JOSEPH BASTET</t>
  </si>
  <si>
    <t>Bastet</t>
  </si>
  <si>
    <t>840871450Z</t>
  </si>
  <si>
    <t>84087V000408</t>
  </si>
  <si>
    <t>OR_RUE_135</t>
  </si>
  <si>
    <t>jules ferry</t>
  </si>
  <si>
    <t>Rue Jules Ferry</t>
  </si>
  <si>
    <t>RUE JULES FERRY</t>
  </si>
  <si>
    <t>Ferry</t>
  </si>
  <si>
    <t>840871451A</t>
  </si>
  <si>
    <t>84087V000409</t>
  </si>
  <si>
    <t>OR_RUE_136</t>
  </si>
  <si>
    <t>jules formigé</t>
  </si>
  <si>
    <t>Rue Jules Formigé</t>
  </si>
  <si>
    <t>RUE JULES FORMIGE</t>
  </si>
  <si>
    <t>Formigé</t>
  </si>
  <si>
    <t>840871454D</t>
  </si>
  <si>
    <t>84087V000413</t>
  </si>
  <si>
    <t>OR_RUE_251</t>
  </si>
  <si>
    <t>katyn</t>
  </si>
  <si>
    <t>Rue Katyn</t>
  </si>
  <si>
    <t>RUE KATYN</t>
  </si>
  <si>
    <t>Katyn</t>
  </si>
  <si>
    <t>840871456F</t>
  </si>
  <si>
    <t>84087V000414</t>
  </si>
  <si>
    <t>OR_RUE_252</t>
  </si>
  <si>
    <t>kielce</t>
  </si>
  <si>
    <t>Rue Kielce</t>
  </si>
  <si>
    <t>RUE KIELCE</t>
  </si>
  <si>
    <t>Kielce</t>
  </si>
  <si>
    <t>840871601N</t>
  </si>
  <si>
    <t>84087V000443</t>
  </si>
  <si>
    <t>OR_RUE_256</t>
  </si>
  <si>
    <t>louis braille</t>
  </si>
  <si>
    <t>Rue Louis Braille</t>
  </si>
  <si>
    <t>RUE LOUIS BRAILLE</t>
  </si>
  <si>
    <t>Braille</t>
  </si>
  <si>
    <t>840871100U</t>
  </si>
  <si>
    <t>84087V000431</t>
  </si>
  <si>
    <t>OR_RUE_138</t>
  </si>
  <si>
    <t>léon gambetta</t>
  </si>
  <si>
    <t>Rue Léon Gambetta</t>
  </si>
  <si>
    <t>RUE LEON GAMBETTA</t>
  </si>
  <si>
    <t>Gambetta</t>
  </si>
  <si>
    <t>840872380K</t>
  </si>
  <si>
    <t>84087V000623</t>
  </si>
  <si>
    <t>OR_RUE_106</t>
  </si>
  <si>
    <t>renoyer</t>
  </si>
  <si>
    <t>Rue du Renoyer</t>
  </si>
  <si>
    <t>RUE DU RENOYER</t>
  </si>
  <si>
    <t>Renoyer</t>
  </si>
  <si>
    <t>840872651E</t>
  </si>
  <si>
    <t>84087V000645</t>
  </si>
  <si>
    <t>OR_RUE_107</t>
  </si>
  <si>
    <t>Rue du Royaume Uni</t>
  </si>
  <si>
    <t>840872646Z</t>
  </si>
  <si>
    <t>84087V000696</t>
  </si>
  <si>
    <t>OR_RUE_296</t>
  </si>
  <si>
    <t>tambour d'arcole</t>
  </si>
  <si>
    <t>Rue du Tambour d'Arcole</t>
  </si>
  <si>
    <t>RUE DU TAMBOUR D'ARCOLE</t>
  </si>
  <si>
    <t>840872660P</t>
  </si>
  <si>
    <t>84087V000700</t>
  </si>
  <si>
    <t>OR_RUE_108</t>
  </si>
  <si>
    <t>terrier</t>
  </si>
  <si>
    <t>Rue du Terrier</t>
  </si>
  <si>
    <t>RUE DU TERRIER</t>
  </si>
  <si>
    <t>Terrier</t>
  </si>
  <si>
    <t>840872680L</t>
  </si>
  <si>
    <t>84087V000705</t>
  </si>
  <si>
    <t>OR_RUE_109</t>
  </si>
  <si>
    <t>tillet</t>
  </si>
  <si>
    <t>Rue du Tillet</t>
  </si>
  <si>
    <t>RUE DU TILLET</t>
  </si>
  <si>
    <t>Tillet</t>
  </si>
  <si>
    <t>840870768H</t>
  </si>
  <si>
    <t>84087V000221</t>
  </si>
  <si>
    <t>OR_RUE_216</t>
  </si>
  <si>
    <t>courbe</t>
  </si>
  <si>
    <t>Rue Courbe</t>
  </si>
  <si>
    <t>RUE COURBE</t>
  </si>
  <si>
    <t>Courbe</t>
  </si>
  <si>
    <t>840872797N</t>
  </si>
  <si>
    <t>84087V000731</t>
  </si>
  <si>
    <t>OR_RUE_301</t>
  </si>
  <si>
    <t>village</t>
  </si>
  <si>
    <t>Rue du Village</t>
  </si>
  <si>
    <t>RUE DU VILLAGE</t>
  </si>
  <si>
    <t>Village</t>
  </si>
  <si>
    <t>840870838J</t>
  </si>
  <si>
    <t>84087V000248</t>
  </si>
  <si>
    <t>OR_RUE_220</t>
  </si>
  <si>
    <t>émeraude</t>
  </si>
  <si>
    <t>Rue Émeraude</t>
  </si>
  <si>
    <t>RUE EMERAUDE</t>
  </si>
  <si>
    <t>Émeraude</t>
  </si>
  <si>
    <t>840870840L</t>
  </si>
  <si>
    <t>84087V000249</t>
  </si>
  <si>
    <t>OR_RUE_221</t>
  </si>
  <si>
    <t>émile augier</t>
  </si>
  <si>
    <t>Rue Émile Augier</t>
  </si>
  <si>
    <t>RUE EMILE AUGIER</t>
  </si>
  <si>
    <t>840870850X</t>
  </si>
  <si>
    <t>84087V000250</t>
  </si>
  <si>
    <t>OR_RUE_110</t>
  </si>
  <si>
    <t>émile zola</t>
  </si>
  <si>
    <t>Rue Émile Zola</t>
  </si>
  <si>
    <t>RUE EMILE ZOLA</t>
  </si>
  <si>
    <t>Zola</t>
  </si>
  <si>
    <t>840872627D</t>
  </si>
  <si>
    <t>84087V000688</t>
  </si>
  <si>
    <t>OR_RUE_54</t>
  </si>
  <si>
    <t>sparte</t>
  </si>
  <si>
    <t>Rue de Sparte</t>
  </si>
  <si>
    <t>RUE DE SPARTE</t>
  </si>
  <si>
    <t>Sparte</t>
  </si>
  <si>
    <t>840872630G</t>
  </si>
  <si>
    <t>84087V000690</t>
  </si>
  <si>
    <t>OR_RUE_294</t>
  </si>
  <si>
    <t>stassart</t>
  </si>
  <si>
    <t>Rue de Stassart</t>
  </si>
  <si>
    <t>RUE DE STASSART</t>
  </si>
  <si>
    <t>Stassart</t>
  </si>
  <si>
    <t>840872637P</t>
  </si>
  <si>
    <t>84087V000692</t>
  </si>
  <si>
    <t>OR_RUE_295</t>
  </si>
  <si>
    <t>sully</t>
  </si>
  <si>
    <t>Rue de Sully</t>
  </si>
  <si>
    <t>RUE DE SULLY</t>
  </si>
  <si>
    <t>Sully</t>
  </si>
  <si>
    <t>840872710U</t>
  </si>
  <si>
    <t>84087V000710</t>
  </si>
  <si>
    <t>OR_RUE_55</t>
  </si>
  <si>
    <t>Rue de Tourre</t>
  </si>
  <si>
    <t>RUE DE TOURRE</t>
  </si>
  <si>
    <t>840871050P</t>
  </si>
  <si>
    <t>84087V000297</t>
  </si>
  <si>
    <t>OR_RUE_65</t>
  </si>
  <si>
    <t>frères wetter</t>
  </si>
  <si>
    <t>Rue des Frères Wetter</t>
  </si>
  <si>
    <t>RUE DES FRERES WETTER</t>
  </si>
  <si>
    <t>Wetter</t>
  </si>
  <si>
    <t>840871112G</t>
  </si>
  <si>
    <t>84087V000306</t>
  </si>
  <si>
    <t>OR_RUE_66</t>
  </si>
  <si>
    <t>gaulois</t>
  </si>
  <si>
    <t>Rue des Gaulois</t>
  </si>
  <si>
    <t>RUE DES GAULOIS</t>
  </si>
  <si>
    <t>Gaulois</t>
  </si>
  <si>
    <t>840871153B</t>
  </si>
  <si>
    <t>84087V000322</t>
  </si>
  <si>
    <t>OR_RUE_67</t>
  </si>
  <si>
    <t>girbes</t>
  </si>
  <si>
    <t>Rue des Girbes</t>
  </si>
  <si>
    <t>RUE DES GIRBES</t>
  </si>
  <si>
    <t>Girbes</t>
  </si>
  <si>
    <t>840871211P</t>
  </si>
  <si>
    <t>84087V000334</t>
  </si>
  <si>
    <t>OR_RUE_231</t>
  </si>
  <si>
    <t>grands chênes</t>
  </si>
  <si>
    <t>Rue des Grands Chênes</t>
  </si>
  <si>
    <t>RUE DES GRANDS CHENES</t>
  </si>
  <si>
    <t>Chênes</t>
  </si>
  <si>
    <t>840871371N</t>
  </si>
  <si>
    <t>84087V000369</t>
  </si>
  <si>
    <t>OR_RUE_238</t>
  </si>
  <si>
    <t>jacinthes</t>
  </si>
  <si>
    <t>Rue des Jacinthes</t>
  </si>
  <si>
    <t>RUE DES JACINTHES</t>
  </si>
  <si>
    <t>Jacinthes</t>
  </si>
  <si>
    <t>840871386E</t>
  </si>
  <si>
    <t>84087V000382</t>
  </si>
  <si>
    <t>OR_RUE_242</t>
  </si>
  <si>
    <t>jardins de l'araïs</t>
  </si>
  <si>
    <t>Rue des Jardins de l'Araïs</t>
  </si>
  <si>
    <t>RUE DES JARDINS DE L'ARAIS</t>
  </si>
  <si>
    <t>840871380Y</t>
  </si>
  <si>
    <t>84087V000381</t>
  </si>
  <si>
    <t>OR_RUE_68</t>
  </si>
  <si>
    <t>jardins</t>
  </si>
  <si>
    <t>Rue des Jardins</t>
  </si>
  <si>
    <t>RUE DES JARDINS</t>
  </si>
  <si>
    <t>Jardins</t>
  </si>
  <si>
    <t>840871420S</t>
  </si>
  <si>
    <t>84087V000405</t>
  </si>
  <si>
    <t>OR_RUE_69</t>
  </si>
  <si>
    <t>jonquilles</t>
  </si>
  <si>
    <t>Rue des Jonquilles</t>
  </si>
  <si>
    <t>RUE DES JONQUILLES</t>
  </si>
  <si>
    <t>Jonquilles</t>
  </si>
  <si>
    <t>840871579P</t>
  </si>
  <si>
    <t>84087V000440</t>
  </si>
  <si>
    <t>OR_RUE_255</t>
  </si>
  <si>
    <t>lilas</t>
  </si>
  <si>
    <t>Rue des Lilas</t>
  </si>
  <si>
    <t>RUE DES LILAS</t>
  </si>
  <si>
    <t>Lilas</t>
  </si>
  <si>
    <t>840871760L</t>
  </si>
  <si>
    <t>84087V000487</t>
  </si>
  <si>
    <t>OR_RUE_70</t>
  </si>
  <si>
    <t>mimosas</t>
  </si>
  <si>
    <t>Rue des Mimosas</t>
  </si>
  <si>
    <t>RUE DES MIMOSAS</t>
  </si>
  <si>
    <t>Mimosas</t>
  </si>
  <si>
    <t>840871763P</t>
  </si>
  <si>
    <t>84087V000488</t>
  </si>
  <si>
    <t>OR_RUE_263</t>
  </si>
  <si>
    <t>mistouns</t>
  </si>
  <si>
    <t>Rue des Mistouns</t>
  </si>
  <si>
    <t>RUE DES MISTOUNS</t>
  </si>
  <si>
    <t>Mistouns</t>
  </si>
  <si>
    <t>840871913C</t>
  </si>
  <si>
    <t>84087V000522</t>
  </si>
  <si>
    <t>OR_RUE_71</t>
  </si>
  <si>
    <t>papes</t>
  </si>
  <si>
    <t>Rue des Papes</t>
  </si>
  <si>
    <t>RUE DES PAPES</t>
  </si>
  <si>
    <t>Papes</t>
  </si>
  <si>
    <t>840871998V</t>
  </si>
  <si>
    <t>84087V000543</t>
  </si>
  <si>
    <t>OR_RUE_72</t>
  </si>
  <si>
    <t>Rue des Pays Bas</t>
  </si>
  <si>
    <t>840872100F</t>
  </si>
  <si>
    <t>84087V000557</t>
  </si>
  <si>
    <t>OR_RUE_272</t>
  </si>
  <si>
    <t>phocéens</t>
  </si>
  <si>
    <t>Rue des Phocéens</t>
  </si>
  <si>
    <t>RUE DES PHOCEENS</t>
  </si>
  <si>
    <t>Phocéens</t>
  </si>
  <si>
    <t>840872270R</t>
  </si>
  <si>
    <t>84087V000599</t>
  </si>
  <si>
    <t>OR_RUE_74</t>
  </si>
  <si>
    <t>primevères</t>
  </si>
  <si>
    <t>Rue des Primevères</t>
  </si>
  <si>
    <t>RUE DES PRIMEVERES</t>
  </si>
  <si>
    <t>Primevères</t>
  </si>
  <si>
    <t>840872299X</t>
  </si>
  <si>
    <t>84087V000603</t>
  </si>
  <si>
    <t>OR_RUE_75</t>
  </si>
  <si>
    <t>princes d'orange</t>
  </si>
  <si>
    <t>Rue des Princes d'Orange</t>
  </si>
  <si>
    <t>RUE DES PRINCES D'ORANGE</t>
  </si>
  <si>
    <t>840872260E</t>
  </si>
  <si>
    <t>84087V000597</t>
  </si>
  <si>
    <t>OR_RUE_73</t>
  </si>
  <si>
    <t>Rue des Prés</t>
  </si>
  <si>
    <t>RUE DES PRES</t>
  </si>
  <si>
    <t>840872320V</t>
  </si>
  <si>
    <t>84087V000608</t>
  </si>
  <si>
    <t>OR_RUE_76</t>
  </si>
  <si>
    <t>pyrénées</t>
  </si>
  <si>
    <t>Rue des Pyrénées</t>
  </si>
  <si>
    <t>RUE DES PYRENEES</t>
  </si>
  <si>
    <t>Pyrénées</t>
  </si>
  <si>
    <t>840872357K</t>
  </si>
  <si>
    <t>84087V000616</t>
  </si>
  <si>
    <t>OR_RUE_285</t>
  </si>
  <si>
    <t>regardelles</t>
  </si>
  <si>
    <t>Rue des Regardelles</t>
  </si>
  <si>
    <t>RUE DES REGARDELLES</t>
  </si>
  <si>
    <t>Regardelles</t>
  </si>
  <si>
    <t>840872470H</t>
  </si>
  <si>
    <t>84087V000649</t>
  </si>
  <si>
    <t>OR_RUE_77</t>
  </si>
  <si>
    <t>sables</t>
  </si>
  <si>
    <t>Rue des Sables</t>
  </si>
  <si>
    <t>RUE DES SABLES</t>
  </si>
  <si>
    <t>Sables</t>
  </si>
  <si>
    <t>840872610K</t>
  </si>
  <si>
    <t>84087V000676</t>
  </si>
  <si>
    <t>OR_RUE_78</t>
  </si>
  <si>
    <t>sept cantons</t>
  </si>
  <si>
    <t>Rue des Sept Cantons</t>
  </si>
  <si>
    <t>RUE DES SEPT CANTONS</t>
  </si>
  <si>
    <t>840872623Z</t>
  </si>
  <si>
    <t>84087V000685</t>
  </si>
  <si>
    <t>OR_RUE_292</t>
  </si>
  <si>
    <t>Rue des Sources</t>
  </si>
  <si>
    <t>RUE DES SOURCES</t>
  </si>
  <si>
    <t>840872650D</t>
  </si>
  <si>
    <t>84087V000698</t>
  </si>
  <si>
    <t>OR_RUE_79</t>
  </si>
  <si>
    <t>tanneurs</t>
  </si>
  <si>
    <t>Rue des Tanneurs</t>
  </si>
  <si>
    <t>RUE DES TANNEURS</t>
  </si>
  <si>
    <t>Tanneurs</t>
  </si>
  <si>
    <t>840872682N</t>
  </si>
  <si>
    <t>84087V000706</t>
  </si>
  <si>
    <t>OR_RUE_297</t>
  </si>
  <si>
    <t>tilleuls</t>
  </si>
  <si>
    <t>Rue des Tilleuls</t>
  </si>
  <si>
    <t>RUE DES TILLEULS</t>
  </si>
  <si>
    <t>Tilleuls</t>
  </si>
  <si>
    <t>840872715Z</t>
  </si>
  <si>
    <t>84087V000712</t>
  </si>
  <si>
    <t>OR_RUE_80</t>
  </si>
  <si>
    <t>treize arches</t>
  </si>
  <si>
    <t>Rue des Treize Arches</t>
  </si>
  <si>
    <t>RUE DES TREIZE ARCHES</t>
  </si>
  <si>
    <t>840872747J</t>
  </si>
  <si>
    <t>84087V000721</t>
  </si>
  <si>
    <t>OR_RUE_298</t>
  </si>
  <si>
    <t>vergers de naïs</t>
  </si>
  <si>
    <t>Rue des Vergers de Naïs</t>
  </si>
  <si>
    <t>RUE DES VERGERS DE NAIS</t>
  </si>
  <si>
    <t>840872749L</t>
  </si>
  <si>
    <t>84087V000723</t>
  </si>
  <si>
    <t>OR_RUE_300</t>
  </si>
  <si>
    <t>veyrières</t>
  </si>
  <si>
    <t>Rue des Veyrières</t>
  </si>
  <si>
    <t>RUE DES VEYRIERES</t>
  </si>
  <si>
    <t>Veyrières</t>
  </si>
  <si>
    <t>840872780V</t>
  </si>
  <si>
    <t>84087V000728</t>
  </si>
  <si>
    <t>OR_RUE_81</t>
  </si>
  <si>
    <t>vieux fossés</t>
  </si>
  <si>
    <t>Rue des Vieux Fossés</t>
  </si>
  <si>
    <t>RUE DES VIEUX FOSSES</t>
  </si>
  <si>
    <t>Fossés</t>
  </si>
  <si>
    <t>840872789E</t>
  </si>
  <si>
    <t>84087V000729</t>
  </si>
  <si>
    <t>OR_RUE_82</t>
  </si>
  <si>
    <t>vieux remparts</t>
  </si>
  <si>
    <t>Rue des Vieux Remparts</t>
  </si>
  <si>
    <t>RUE DES VIEUX REMPARTS</t>
  </si>
  <si>
    <t>Remparts</t>
  </si>
  <si>
    <t>840872820N</t>
  </si>
  <si>
    <t>84087V000736</t>
  </si>
  <si>
    <t>OR_RUE_83</t>
  </si>
  <si>
    <t>vosges</t>
  </si>
  <si>
    <t>Rue des Vosges</t>
  </si>
  <si>
    <t>RUE DES VOSGES</t>
  </si>
  <si>
    <t>Vosges</t>
  </si>
  <si>
    <t>840870299Y</t>
  </si>
  <si>
    <t>84087V000105</t>
  </si>
  <si>
    <t>OR_CH_101</t>
  </si>
  <si>
    <t>bel enfant</t>
  </si>
  <si>
    <t>Chemin du Bel Enfant</t>
  </si>
  <si>
    <t>CHEMIN DU BEL ENFANT</t>
  </si>
  <si>
    <t>840870300Z</t>
  </si>
  <si>
    <t>84087V000106</t>
  </si>
  <si>
    <t>OR_RUE_87</t>
  </si>
  <si>
    <t>Rue du Bel Enfant</t>
  </si>
  <si>
    <t>RUE DU BEL ENFANT</t>
  </si>
  <si>
    <t>840870400H</t>
  </si>
  <si>
    <t>84087V000129</t>
  </si>
  <si>
    <t>OR_RUE_200</t>
  </si>
  <si>
    <t>bourbonnais</t>
  </si>
  <si>
    <t>Rue du Bourbonnais</t>
  </si>
  <si>
    <t>RUE DU BOURBONNAIS</t>
  </si>
  <si>
    <t>Bourbonnais</t>
  </si>
  <si>
    <t>840870447J</t>
  </si>
  <si>
    <t>84087V000141</t>
  </si>
  <si>
    <t>OR_RUE_203</t>
  </si>
  <si>
    <t>calabrun</t>
  </si>
  <si>
    <t>Rue du Calabrun</t>
  </si>
  <si>
    <t>RUE DU CALABRUN</t>
  </si>
  <si>
    <t>Calabrun</t>
  </si>
  <si>
    <t>840870674F</t>
  </si>
  <si>
    <t>84087V000206</t>
  </si>
  <si>
    <t>OR_RUE_213</t>
  </si>
  <si>
    <t>Rue du Colombier</t>
  </si>
  <si>
    <t>RUE DU COLOMBIER</t>
  </si>
  <si>
    <t>840870684S</t>
  </si>
  <si>
    <t>84087V000209</t>
  </si>
  <si>
    <t>OR_RUE_88</t>
  </si>
  <si>
    <t>commandant goumin</t>
  </si>
  <si>
    <t>Rue du Commandant Goumin</t>
  </si>
  <si>
    <t>RUE DU COMMANDANT GOUMIN</t>
  </si>
  <si>
    <t>Goumin</t>
  </si>
  <si>
    <t>840870733V</t>
  </si>
  <si>
    <t>84087V000218</t>
  </si>
  <si>
    <t>OR_RUE_215</t>
  </si>
  <si>
    <t>coteau</t>
  </si>
  <si>
    <t>Rue du Coteau</t>
  </si>
  <si>
    <t>RUE DU COTEAU</t>
  </si>
  <si>
    <t>Coteau</t>
  </si>
  <si>
    <t>840870796N</t>
  </si>
  <si>
    <t>84087V000230</t>
  </si>
  <si>
    <t>OR_RUE_89</t>
  </si>
  <si>
    <t>danemark</t>
  </si>
  <si>
    <t>Rue du Danemark</t>
  </si>
  <si>
    <t>RUE DU DANEMARK</t>
  </si>
  <si>
    <t>Danemark</t>
  </si>
  <si>
    <t>840870031G</t>
  </si>
  <si>
    <t>84087V000237</t>
  </si>
  <si>
    <t>OR_RUE_218</t>
  </si>
  <si>
    <t>docteur albert schweitzer</t>
  </si>
  <si>
    <t>Rue du Docteur Albert Schweitzer</t>
  </si>
  <si>
    <t>RUE DU DOCTEUR ALBERT SCHWEITZER</t>
  </si>
  <si>
    <t>Schweitzer</t>
  </si>
  <si>
    <t>840870811E</t>
  </si>
  <si>
    <t>84087V000238</t>
  </si>
  <si>
    <t>OR_RUE_219</t>
  </si>
  <si>
    <t>docteur allauzen</t>
  </si>
  <si>
    <t>Rue du Docteur Allauzen</t>
  </si>
  <si>
    <t>RUE DU DOCTEUR ALLAUZEN</t>
  </si>
  <si>
    <t>Allauzen</t>
  </si>
  <si>
    <t>840870820P</t>
  </si>
  <si>
    <t>84087V000240</t>
  </si>
  <si>
    <t>OR_RUE_90</t>
  </si>
  <si>
    <t>docteur émile roux</t>
  </si>
  <si>
    <t>Rue du Docteur Émile Roux</t>
  </si>
  <si>
    <t>RUE DU DOCTEUR EMILE ROUX</t>
  </si>
  <si>
    <t>Roux</t>
  </si>
  <si>
    <t>840870897Y</t>
  </si>
  <si>
    <t>84087V000267</t>
  </si>
  <si>
    <t>OR_RUE_91</t>
  </si>
  <si>
    <t>faubourg</t>
  </si>
  <si>
    <t>Rue du Faubourg</t>
  </si>
  <si>
    <t>RUE DU FAUBOURG</t>
  </si>
  <si>
    <t>Faubourg</t>
  </si>
  <si>
    <t>840870960S</t>
  </si>
  <si>
    <t>84087V000278</t>
  </si>
  <si>
    <t>OR_RUE_92</t>
  </si>
  <si>
    <t>fond du sac</t>
  </si>
  <si>
    <t>Rue du Fond du Sac</t>
  </si>
  <si>
    <t>RUE DU FOND DU SAC</t>
  </si>
  <si>
    <t>840871131C</t>
  </si>
  <si>
    <t>84087V000310</t>
  </si>
  <si>
    <t>OR_RUE_94</t>
  </si>
  <si>
    <t>genévrier</t>
  </si>
  <si>
    <t>Rue du Genévrier</t>
  </si>
  <si>
    <t>RUE DU GENEVRIER</t>
  </si>
  <si>
    <t>Genévrier</t>
  </si>
  <si>
    <t>840871120R</t>
  </si>
  <si>
    <t>84087V000307</t>
  </si>
  <si>
    <t>OR_RUE_93</t>
  </si>
  <si>
    <t>général leclerc</t>
  </si>
  <si>
    <t>Rue du Général Leclerc</t>
  </si>
  <si>
    <t>RUE DU GENERAL LECLERC</t>
  </si>
  <si>
    <t>Leclerc</t>
  </si>
  <si>
    <t>840871364F</t>
  </si>
  <si>
    <t>84087V000377</t>
  </si>
  <si>
    <t>OR_RUE_95</t>
  </si>
  <si>
    <t>jardin des sens</t>
  </si>
  <si>
    <t>Rue du Jardin des Sens</t>
  </si>
  <si>
    <t>RUE DU JARDIN DES SENS</t>
  </si>
  <si>
    <t>840871388G</t>
  </si>
  <si>
    <t>84087V000378</t>
  </si>
  <si>
    <t>OR_RUE_241</t>
  </si>
  <si>
    <t>jardinier</t>
  </si>
  <si>
    <t>Rue du Jardinier</t>
  </si>
  <si>
    <t>RUE DU JARDINIER</t>
  </si>
  <si>
    <t>Jardinier</t>
  </si>
  <si>
    <t>840871481H</t>
  </si>
  <si>
    <t>84087V000420</t>
  </si>
  <si>
    <t>OR_RUE_253</t>
  </si>
  <si>
    <t>languedoc</t>
  </si>
  <si>
    <t>Rue du Languedoc</t>
  </si>
  <si>
    <t>RUE DU LANGUEDOC</t>
  </si>
  <si>
    <t>Languedoc</t>
  </si>
  <si>
    <t>840871590B</t>
  </si>
  <si>
    <t>84087V000441</t>
  </si>
  <si>
    <t>OR_RUE_96</t>
  </si>
  <si>
    <t>limousin</t>
  </si>
  <si>
    <t>Rue du Limousin</t>
  </si>
  <si>
    <t>RUE DU LIMOUSIN</t>
  </si>
  <si>
    <t>Limousin</t>
  </si>
  <si>
    <t>840871661D</t>
  </si>
  <si>
    <t>84087V000452</t>
  </si>
  <si>
    <t>OR_RUE_97</t>
  </si>
  <si>
    <t>luxembourg</t>
  </si>
  <si>
    <t>Rue du Luxembourg</t>
  </si>
  <si>
    <t>RUE DU LUXEMBOURG</t>
  </si>
  <si>
    <t>Luxembourg</t>
  </si>
  <si>
    <t>840871654W</t>
  </si>
  <si>
    <t>84087V000465</t>
  </si>
  <si>
    <t>OR_RUE_259</t>
  </si>
  <si>
    <t>maréchal juin</t>
  </si>
  <si>
    <t>Rue du Maréchal Juin</t>
  </si>
  <si>
    <t>RUE DU MARECHAL JUIN</t>
  </si>
  <si>
    <t>840871700W</t>
  </si>
  <si>
    <t>84087V000477</t>
  </si>
  <si>
    <t>OR_RUE_98</t>
  </si>
  <si>
    <t>mazeau</t>
  </si>
  <si>
    <t>Rue du Mazeau</t>
  </si>
  <si>
    <t>RUE DU MAZEAU</t>
  </si>
  <si>
    <t>Mazeau</t>
  </si>
  <si>
    <t>840871820B</t>
  </si>
  <si>
    <t>84087V000505</t>
  </si>
  <si>
    <t>OR_RUE_266</t>
  </si>
  <si>
    <t>nivernais</t>
  </si>
  <si>
    <t>Rue du Nivernais</t>
  </si>
  <si>
    <t>RUE DU NIVERNAIS</t>
  </si>
  <si>
    <t>Nivernais</t>
  </si>
  <si>
    <t>840871830M</t>
  </si>
  <si>
    <t>84087V000506</t>
  </si>
  <si>
    <t>OR_RUE_99</t>
  </si>
  <si>
    <t>noble</t>
  </si>
  <si>
    <t>Rue du Noble</t>
  </si>
  <si>
    <t>RUE DU NOBLE</t>
  </si>
  <si>
    <t>Noble</t>
  </si>
  <si>
    <t>840871890C</t>
  </si>
  <si>
    <t>84087V000519</t>
  </si>
  <si>
    <t>OR_RUE_267</t>
  </si>
  <si>
    <t>palais royal</t>
  </si>
  <si>
    <t>Rue du Palais Royal</t>
  </si>
  <si>
    <t>RUE DU PALAIS ROYAL</t>
  </si>
  <si>
    <t>840871929V</t>
  </si>
  <si>
    <t>84087V000528</t>
  </si>
  <si>
    <t>OR_RUE_100</t>
  </si>
  <si>
    <t>parlement</t>
  </si>
  <si>
    <t>Rue du Parlement</t>
  </si>
  <si>
    <t>RUE DU PARLEMENT</t>
  </si>
  <si>
    <t>Parlement</t>
  </si>
  <si>
    <t>840872151L</t>
  </si>
  <si>
    <t>84087V000578</t>
  </si>
  <si>
    <t>OR_RUE_101</t>
  </si>
  <si>
    <t>poitou</t>
  </si>
  <si>
    <t>Rue du Poitou</t>
  </si>
  <si>
    <t>RUE DU POITOU</t>
  </si>
  <si>
    <t>Poitou</t>
  </si>
  <si>
    <t>840872180T</t>
  </si>
  <si>
    <t>84087V000582</t>
  </si>
  <si>
    <t>OR_RUE_103</t>
  </si>
  <si>
    <t>pont neuf</t>
  </si>
  <si>
    <t>Rue du Pont Neuf</t>
  </si>
  <si>
    <t>RUE DU PONT NEUF</t>
  </si>
  <si>
    <t>840872175M</t>
  </si>
  <si>
    <t>84087V000581</t>
  </si>
  <si>
    <t>OR_RUE_102</t>
  </si>
  <si>
    <t>pont de l'évéché</t>
  </si>
  <si>
    <t>Rue du Pont de l'Évéché</t>
  </si>
  <si>
    <t>RUE DU PONT DE L'EVECHE</t>
  </si>
  <si>
    <t>840872213D</t>
  </si>
  <si>
    <t>84087V000587</t>
  </si>
  <si>
    <t>OR_RUE_104</t>
  </si>
  <si>
    <t>portugal</t>
  </si>
  <si>
    <t>Rue du Portugal</t>
  </si>
  <si>
    <t>RUE DU PORTUGAL</t>
  </si>
  <si>
    <t>Portugal</t>
  </si>
  <si>
    <t>840872245N</t>
  </si>
  <si>
    <t>84087V000594</t>
  </si>
  <si>
    <t>OR_RUE_105</t>
  </si>
  <si>
    <t>pradoun</t>
  </si>
  <si>
    <t>Rue du Pradoun</t>
  </si>
  <si>
    <t>RUE DU PRADOUN</t>
  </si>
  <si>
    <t>Pradoun</t>
  </si>
  <si>
    <t>840870237F</t>
  </si>
  <si>
    <t>84087V000086</t>
  </si>
  <si>
    <t>OR_RUE_17</t>
  </si>
  <si>
    <t>baptiste marcet</t>
  </si>
  <si>
    <t>Rue Baptiste Marcet</t>
  </si>
  <si>
    <t>RUE BAPTISTE MARCET</t>
  </si>
  <si>
    <t>Marcet</t>
  </si>
  <si>
    <t>840870336N</t>
  </si>
  <si>
    <t>84087V000115</t>
  </si>
  <si>
    <t>OR_RUE_198</t>
  </si>
  <si>
    <t>blaise pascal</t>
  </si>
  <si>
    <t>Rue Blaise Pascal</t>
  </si>
  <si>
    <t>RUE BLAISE PASCAL</t>
  </si>
  <si>
    <t>Pascal</t>
  </si>
  <si>
    <t>840870402K</t>
  </si>
  <si>
    <t>84087V000132</t>
  </si>
  <si>
    <t>OR_RUE_201</t>
  </si>
  <si>
    <t>bouton d'or</t>
  </si>
  <si>
    <t>Rue Bouton d'Or</t>
  </si>
  <si>
    <t>RUE BOUTON D'OR</t>
  </si>
  <si>
    <t>840870310K</t>
  </si>
  <si>
    <t>84087V000108</t>
  </si>
  <si>
    <t>OR_RUE_18</t>
  </si>
  <si>
    <t>bénicroix</t>
  </si>
  <si>
    <t>Rue Bénicroix</t>
  </si>
  <si>
    <t>RUE BENICROIX</t>
  </si>
  <si>
    <t>Bénicroix</t>
  </si>
  <si>
    <t>840870459X</t>
  </si>
  <si>
    <t>84087V000148</t>
  </si>
  <si>
    <t>OR_RUE_19</t>
  </si>
  <si>
    <t>carignan</t>
  </si>
  <si>
    <t>Rue Carignan</t>
  </si>
  <si>
    <t>RUE CARIGNAN</t>
  </si>
  <si>
    <t>Carignan</t>
  </si>
  <si>
    <t>840870460Y</t>
  </si>
  <si>
    <t>84087V000150</t>
  </si>
  <si>
    <t>OR_RUE_20</t>
  </si>
  <si>
    <t>caristie</t>
  </si>
  <si>
    <t>Rue Caristie</t>
  </si>
  <si>
    <t>RUE CARISTIE</t>
  </si>
  <si>
    <t>Caristie</t>
  </si>
  <si>
    <t>840870490F</t>
  </si>
  <si>
    <t>84087V000155</t>
  </si>
  <si>
    <t>OR_RUE_21</t>
  </si>
  <si>
    <t>casimir moynier</t>
  </si>
  <si>
    <t>Rue Casimir Moynier</t>
  </si>
  <si>
    <t>RUE CASIMIR MOYNIER</t>
  </si>
  <si>
    <t>Moynier</t>
  </si>
  <si>
    <t>840870570T</t>
  </si>
  <si>
    <t>84087V000176</t>
  </si>
  <si>
    <t>OR_RUE_22</t>
  </si>
  <si>
    <t>charles dupuy</t>
  </si>
  <si>
    <t>Rue Charles Dupuy</t>
  </si>
  <si>
    <t>RUE CHARLES DUPUY</t>
  </si>
  <si>
    <t>Dupuy</t>
  </si>
  <si>
    <t>840870576Z</t>
  </si>
  <si>
    <t>84087V000177</t>
  </si>
  <si>
    <t>OR_RUE_206</t>
  </si>
  <si>
    <t>charles gounod</t>
  </si>
  <si>
    <t>Rue Charles Gounod</t>
  </si>
  <si>
    <t>RUE CHARLES GOUNOD</t>
  </si>
  <si>
    <t>Gounod</t>
  </si>
  <si>
    <t>840870579C</t>
  </si>
  <si>
    <t>84087V000179</t>
  </si>
  <si>
    <t>OR_RUE_23</t>
  </si>
  <si>
    <t>charles morel</t>
  </si>
  <si>
    <t>Rue Charles Morel</t>
  </si>
  <si>
    <t>RUE CHARLES MOREL</t>
  </si>
  <si>
    <t>Morel</t>
  </si>
  <si>
    <t>84087V000835</t>
  </si>
  <si>
    <t>OR_RUE_308</t>
  </si>
  <si>
    <t>charles péguy</t>
  </si>
  <si>
    <t>RUE CHARLES PEGUY</t>
  </si>
  <si>
    <t>Péguy</t>
  </si>
  <si>
    <t>840870607H</t>
  </si>
  <si>
    <t>84087V000190</t>
  </si>
  <si>
    <t>OR_RUE_25</t>
  </si>
  <si>
    <t>cinsault</t>
  </si>
  <si>
    <t>Rue Cinsault</t>
  </si>
  <si>
    <t>RUE CINSAULT</t>
  </si>
  <si>
    <t>Cinsault</t>
  </si>
  <si>
    <t>840871550H</t>
  </si>
  <si>
    <t>84087V000434</t>
  </si>
  <si>
    <t>OR_RUE_26</t>
  </si>
  <si>
    <t>cité leydier</t>
  </si>
  <si>
    <t>Rue Cité Leydier</t>
  </si>
  <si>
    <t>RUE CITE LEYDIER</t>
  </si>
  <si>
    <t>Leydier</t>
  </si>
  <si>
    <t>840870608J</t>
  </si>
  <si>
    <t>84087V000191</t>
  </si>
  <si>
    <t>OR_RUE_210</t>
  </si>
  <si>
    <t>claude debussy</t>
  </si>
  <si>
    <t>Rue Claude Debussy</t>
  </si>
  <si>
    <t>RUE CLAUDE DEBUSSY</t>
  </si>
  <si>
    <t>Debussy</t>
  </si>
  <si>
    <t>840870609K</t>
  </si>
  <si>
    <t>84087V000192</t>
  </si>
  <si>
    <t>OR_RUE_211</t>
  </si>
  <si>
    <t>claude monet</t>
  </si>
  <si>
    <t>Rue Claude Monet</t>
  </si>
  <si>
    <t>RUE CLAUDE MONET</t>
  </si>
  <si>
    <t>Monet</t>
  </si>
  <si>
    <t>840870710V</t>
  </si>
  <si>
    <t>84087V000213</t>
  </si>
  <si>
    <t>OR_RUE_27</t>
  </si>
  <si>
    <t>contrescarpe</t>
  </si>
  <si>
    <t>Rue Contrescarpe</t>
  </si>
  <si>
    <t>RUE CONTRESCARPE</t>
  </si>
  <si>
    <t>Contrescarpe</t>
  </si>
  <si>
    <t>840870509B</t>
  </si>
  <si>
    <t>84087V000162</t>
  </si>
  <si>
    <t>OR_RUE_204</t>
  </si>
  <si>
    <t>césar baldaccini</t>
  </si>
  <si>
    <t>Rue César Baldaccini</t>
  </si>
  <si>
    <t>RUE CESAR BALDACCINI</t>
  </si>
  <si>
    <t>Baldaccini</t>
  </si>
  <si>
    <t>840870061P</t>
  </si>
  <si>
    <t>84087V000028</t>
  </si>
  <si>
    <t>OR_RUE_28</t>
  </si>
  <si>
    <t>allemagne</t>
  </si>
  <si>
    <t>Rue d'Allemagne</t>
  </si>
  <si>
    <t>RUE D'ALLEMAGNE</t>
  </si>
  <si>
    <t>Allemagne</t>
  </si>
  <si>
    <t>840870140A</t>
  </si>
  <si>
    <t>84087V000058</t>
  </si>
  <si>
    <t>OR_RUE_29</t>
  </si>
  <si>
    <t>aquitaine</t>
  </si>
  <si>
    <t>Rue d'Aquitaine</t>
  </si>
  <si>
    <t>RUE D'AQUITAINE</t>
  </si>
  <si>
    <t>Aquitaine</t>
  </si>
  <si>
    <t>840870143D</t>
  </si>
  <si>
    <t>84087V000059</t>
  </si>
  <si>
    <t>OR_RUE_187</t>
  </si>
  <si>
    <t>arausio</t>
  </si>
  <si>
    <t>Rue d'Arausio</t>
  </si>
  <si>
    <t>RUE D'ARAUSIO</t>
  </si>
  <si>
    <t>Arausio</t>
  </si>
  <si>
    <t>840870197M</t>
  </si>
  <si>
    <t>84087V000070</t>
  </si>
  <si>
    <t>OR_RUE_30</t>
  </si>
  <si>
    <t>artois</t>
  </si>
  <si>
    <t>Rue d'Artois</t>
  </si>
  <si>
    <t>RUE D'ARTOIS</t>
  </si>
  <si>
    <t>Artois</t>
  </si>
  <si>
    <t>840870214F</t>
  </si>
  <si>
    <t>84087V000076</t>
  </si>
  <si>
    <t>OR_RUE_31</t>
  </si>
  <si>
    <t>autriche</t>
  </si>
  <si>
    <t>Rue d'Autriche</t>
  </si>
  <si>
    <t>RUE D'Autriche</t>
  </si>
  <si>
    <t>Autriche</t>
  </si>
  <si>
    <t>840870866P</t>
  </si>
  <si>
    <t>84087V000257</t>
  </si>
  <si>
    <t>OR_RUE_84</t>
  </si>
  <si>
    <t>espagne</t>
  </si>
  <si>
    <t>Rue d'Espagne</t>
  </si>
  <si>
    <t>RUE D'ESPAGNE</t>
  </si>
  <si>
    <t>Espagne</t>
  </si>
  <si>
    <t>840871369L</t>
  </si>
  <si>
    <t>84087V000367</t>
  </si>
  <si>
    <t>OR_RUE_85</t>
  </si>
  <si>
    <t>irlande</t>
  </si>
  <si>
    <t>Rue d'Irlande</t>
  </si>
  <si>
    <t>RUE D'IRLANDE</t>
  </si>
  <si>
    <t>Irlande</t>
  </si>
  <si>
    <t>840870808B</t>
  </si>
  <si>
    <t>84087V000368</t>
  </si>
  <si>
    <t>OR_RUE_86</t>
  </si>
  <si>
    <t>italie</t>
  </si>
  <si>
    <t>Rue d'Italie</t>
  </si>
  <si>
    <t>RUE D'ITALIE</t>
  </si>
  <si>
    <t>Italie</t>
  </si>
  <si>
    <t>840870401J</t>
  </si>
  <si>
    <t>84087V000107</t>
  </si>
  <si>
    <t>OR_RUE_32</t>
  </si>
  <si>
    <t>belgique</t>
  </si>
  <si>
    <t>Rue de Belgique</t>
  </si>
  <si>
    <t>RUE DE BELGIQUE</t>
  </si>
  <si>
    <t>Belgique</t>
  </si>
  <si>
    <t>840870425K</t>
  </si>
  <si>
    <t>84087V000135</t>
  </si>
  <si>
    <t>OR_RUE_202</t>
  </si>
  <si>
    <t>bretagne</t>
  </si>
  <si>
    <t>Rue de Bretagne</t>
  </si>
  <si>
    <t>RUE DE BRETAGNE</t>
  </si>
  <si>
    <t>Bretagne</t>
  </si>
  <si>
    <t>840870590P</t>
  </si>
  <si>
    <t>84087V000183</t>
  </si>
  <si>
    <t>OR_RUE_207</t>
  </si>
  <si>
    <t>châteauneuf</t>
  </si>
  <si>
    <t>Rue de Châteauneuf</t>
  </si>
  <si>
    <t>RUE DE CHATEAUNEUF</t>
  </si>
  <si>
    <t>Châteauneuf</t>
  </si>
  <si>
    <t>840871270D</t>
  </si>
  <si>
    <t>84087V000349</t>
  </si>
  <si>
    <t>OR_RUE_34</t>
  </si>
  <si>
    <t>guyenne</t>
  </si>
  <si>
    <t>Rue de Guyenne</t>
  </si>
  <si>
    <t>RUE DE GUYENNE</t>
  </si>
  <si>
    <t>Guyenne</t>
  </si>
  <si>
    <t>840871750A</t>
  </si>
  <si>
    <t>84087V000481</t>
  </si>
  <si>
    <t>OR_RUE_49</t>
  </si>
  <si>
    <t>Rue de Meyne Claire</t>
  </si>
  <si>
    <t>RUE DE MEYNE CLAIRE</t>
  </si>
  <si>
    <t>840872110S</t>
  </si>
  <si>
    <t>84087V000559</t>
  </si>
  <si>
    <t>OR_RUE_50</t>
  </si>
  <si>
    <t>picardie</t>
  </si>
  <si>
    <t>Rue de Picardie</t>
  </si>
  <si>
    <t>RUE DE PICARDIE</t>
  </si>
  <si>
    <t>Picardie</t>
  </si>
  <si>
    <t>840872312L</t>
  </si>
  <si>
    <t>84087V000740</t>
  </si>
  <si>
    <t>OR_RUE_52</t>
  </si>
  <si>
    <t>provence prolongée</t>
  </si>
  <si>
    <t>Rue de Provence Prolongée</t>
  </si>
  <si>
    <t>RUE DE PROVENCE PROLONGEE</t>
  </si>
  <si>
    <t>Provence</t>
  </si>
  <si>
    <t>840872310J</t>
  </si>
  <si>
    <t>84087V000605</t>
  </si>
  <si>
    <t>OR_RUE_51</t>
  </si>
  <si>
    <t>provence</t>
  </si>
  <si>
    <t>Rue de Provence</t>
  </si>
  <si>
    <t>RUE DE PROVENCE</t>
  </si>
  <si>
    <t>840872431R</t>
  </si>
  <si>
    <t>84087V000636</t>
  </si>
  <si>
    <t>OR_RUE_53</t>
  </si>
  <si>
    <t>rome</t>
  </si>
  <si>
    <t>Rue de Rome</t>
  </si>
  <si>
    <t>RUE DE ROME</t>
  </si>
  <si>
    <t>Rome</t>
  </si>
  <si>
    <t>840870080K</t>
  </si>
  <si>
    <t>84087V000040</t>
  </si>
  <si>
    <t>OR_RUE_45</t>
  </si>
  <si>
    <t>ancien collège</t>
  </si>
  <si>
    <t>Rue de l'Ancien Collège</t>
  </si>
  <si>
    <t>RUE DE L'ANCIEN COLLEGE</t>
  </si>
  <si>
    <t>Collège</t>
  </si>
  <si>
    <t>840871332W</t>
  </si>
  <si>
    <t>84087V000041</t>
  </si>
  <si>
    <t>OR_RUE_181</t>
  </si>
  <si>
    <t>ancien hôpital</t>
  </si>
  <si>
    <t>Rue de l'Ancien Hôpital</t>
  </si>
  <si>
    <t>RUE DE L'ANCIEN HOPITAL</t>
  </si>
  <si>
    <t>Hôpital</t>
  </si>
  <si>
    <t>840870084P</t>
  </si>
  <si>
    <t>84087V000042</t>
  </si>
  <si>
    <t>OR_RUE_46</t>
  </si>
  <si>
    <t>ancien hôtel de ville</t>
  </si>
  <si>
    <t>Rue de l'Ancien Hôtel de Ville</t>
  </si>
  <si>
    <t>RUE DE L'ANCIEN HOTEL DE VILLE</t>
  </si>
  <si>
    <t>Hôtel De Ville</t>
  </si>
  <si>
    <t>840870195K</t>
  </si>
  <si>
    <t>84087V000068</t>
  </si>
  <si>
    <t>OR_RUE_190</t>
  </si>
  <si>
    <t>armée d'afrique</t>
  </si>
  <si>
    <t>Rue de l'Armée d'Afrique</t>
  </si>
  <si>
    <t>RUE DE L'ARMEE D'AFRIQUE</t>
  </si>
  <si>
    <t>840872730R</t>
  </si>
  <si>
    <t>84087V000715</t>
  </si>
  <si>
    <t>OR_RUE_48</t>
  </si>
  <si>
    <t>université</t>
  </si>
  <si>
    <t>Rue de l'Université</t>
  </si>
  <si>
    <t>RUE DE L'UNIVERSITE</t>
  </si>
  <si>
    <t>Université</t>
  </si>
  <si>
    <t>840870870U</t>
  </si>
  <si>
    <t>84087V000261</t>
  </si>
  <si>
    <t>OR_RUE_222</t>
  </si>
  <si>
    <t>étang</t>
  </si>
  <si>
    <t>Rue de l'Étang</t>
  </si>
  <si>
    <t>RUE DE L'ETANG</t>
  </si>
  <si>
    <t>Étang</t>
  </si>
  <si>
    <t>840870240J</t>
  </si>
  <si>
    <t>84087V000088</t>
  </si>
  <si>
    <t>OR_RUE_194</t>
  </si>
  <si>
    <t>baronnette</t>
  </si>
  <si>
    <t>Rue de la Baronnette</t>
  </si>
  <si>
    <t>RUE DE LA BARONNETTE</t>
  </si>
  <si>
    <t>Baronette</t>
  </si>
  <si>
    <t>840870690Y</t>
  </si>
  <si>
    <t>84087V000210</t>
  </si>
  <si>
    <t>OR_RUE_214</t>
  </si>
  <si>
    <t>concorde</t>
  </si>
  <si>
    <t>Rue de la Concorde</t>
  </si>
  <si>
    <t>RUE DE LA CONCORDE</t>
  </si>
  <si>
    <t>Concorde</t>
  </si>
  <si>
    <t>84087V000833</t>
  </si>
  <si>
    <t>OR_RUE_307</t>
  </si>
  <si>
    <t>coupo santo</t>
  </si>
  <si>
    <t>RUE DE LA COUPO SANTO</t>
  </si>
  <si>
    <t>840870890R</t>
  </si>
  <si>
    <t>84087V000265</t>
  </si>
  <si>
    <t>OR_RUE_35</t>
  </si>
  <si>
    <t>fabrique</t>
  </si>
  <si>
    <t>Rue de la Fabrique</t>
  </si>
  <si>
    <t>RUE DE LA FABRIQUE</t>
  </si>
  <si>
    <t>Fabrique</t>
  </si>
  <si>
    <t>840871540X</t>
  </si>
  <si>
    <t>84087V000432</t>
  </si>
  <si>
    <t>OR_RUE_254</t>
  </si>
  <si>
    <t>levade</t>
  </si>
  <si>
    <t>Rue de la Levade</t>
  </si>
  <si>
    <t>RUE DE LA LEVADE</t>
  </si>
  <si>
    <t>Levade</t>
  </si>
  <si>
    <t>840871570E</t>
  </si>
  <si>
    <t>84087V000437</t>
  </si>
  <si>
    <t>OR_RUE_36</t>
  </si>
  <si>
    <t>liberté</t>
  </si>
  <si>
    <t>Rue de la Liberté</t>
  </si>
  <si>
    <t>RUE DE LA LIBERTE</t>
  </si>
  <si>
    <t>Liberté</t>
  </si>
  <si>
    <t>840871800E</t>
  </si>
  <si>
    <t>84087V000500</t>
  </si>
  <si>
    <t>OR_RUE_37</t>
  </si>
  <si>
    <t>nativité</t>
  </si>
  <si>
    <t>Rue de la Nativité</t>
  </si>
  <si>
    <t>RUE DE LA NATIVITE</t>
  </si>
  <si>
    <t>Nativité</t>
  </si>
  <si>
    <t>840871880S</t>
  </si>
  <si>
    <t>84087V000518</t>
  </si>
  <si>
    <t>OR_RUE_38</t>
  </si>
  <si>
    <t>paix</t>
  </si>
  <si>
    <t>Rue de la Paix</t>
  </si>
  <si>
    <t>RUE DE LA PAIX</t>
  </si>
  <si>
    <t>Paix</t>
  </si>
  <si>
    <t>840872120C</t>
  </si>
  <si>
    <t>84087V000569</t>
  </si>
  <si>
    <t>OR_RUE_39</t>
  </si>
  <si>
    <t>pise</t>
  </si>
  <si>
    <t>Rue de la Pise</t>
  </si>
  <si>
    <t>RUE DE LA PISE</t>
  </si>
  <si>
    <t>Pise</t>
  </si>
  <si>
    <t>840872360N</t>
  </si>
  <si>
    <t>84087V000617</t>
  </si>
  <si>
    <t>OR_RUE_40</t>
  </si>
  <si>
    <t>reine wilhelmine</t>
  </si>
  <si>
    <t>Rue de la Reine Wilhelmine</t>
  </si>
  <si>
    <t>RUE DE LA REINE WILHELMINE</t>
  </si>
  <si>
    <t>Wilhelmine</t>
  </si>
  <si>
    <t>840872370Z</t>
  </si>
  <si>
    <t>84087V000619</t>
  </si>
  <si>
    <t>OR_RUE_41</t>
  </si>
  <si>
    <t>renaissance</t>
  </si>
  <si>
    <t>Rue de la Renaissance</t>
  </si>
  <si>
    <t>RUE DE LA RENAISSANCE</t>
  </si>
  <si>
    <t>Renaissance</t>
  </si>
  <si>
    <t>840872400G</t>
  </si>
  <si>
    <t>84087V000625</t>
  </si>
  <si>
    <t>OR_RUE_42</t>
  </si>
  <si>
    <t>république</t>
  </si>
  <si>
    <t>Rue de la République</t>
  </si>
  <si>
    <t>RUE DE LA REPUBLIQUE</t>
  </si>
  <si>
    <t>République</t>
  </si>
  <si>
    <t>840870060N</t>
  </si>
  <si>
    <t>84087V000033</t>
  </si>
  <si>
    <t>OR_RUE_12</t>
  </si>
  <si>
    <t>alphonse gent</t>
  </si>
  <si>
    <t>Rue Alphonse Gent</t>
  </si>
  <si>
    <t>RUE ALPHONSE GENT</t>
  </si>
  <si>
    <t>Gent</t>
  </si>
  <si>
    <t>840872760Y</t>
  </si>
  <si>
    <t>84087V000725</t>
  </si>
  <si>
    <t>OR_RUE_43</t>
  </si>
  <si>
    <t>victoire</t>
  </si>
  <si>
    <t>Rue de la Victoire</t>
  </si>
  <si>
    <t>RUE DE LA VICTOIRE</t>
  </si>
  <si>
    <t>Victoire</t>
  </si>
  <si>
    <t>840872808A</t>
  </si>
  <si>
    <t>84087V000804</t>
  </si>
  <si>
    <t>OR_RUE_44</t>
  </si>
  <si>
    <t>Rue de la Violette</t>
  </si>
  <si>
    <t>RUE DE LA VIOLETTE</t>
  </si>
  <si>
    <t>840870074D</t>
  </si>
  <si>
    <t>84087V000037</t>
  </si>
  <si>
    <t>OR_RUE_56</t>
  </si>
  <si>
    <t>amarines</t>
  </si>
  <si>
    <t>Rue des Amarines</t>
  </si>
  <si>
    <t>RUE DES AMARINES</t>
  </si>
  <si>
    <t>Amarines</t>
  </si>
  <si>
    <t>840870145F</t>
  </si>
  <si>
    <t>84087V000060</t>
  </si>
  <si>
    <t>OR_RUE_188</t>
  </si>
  <si>
    <t>arbousiers</t>
  </si>
  <si>
    <t>Rue des Arbousiers</t>
  </si>
  <si>
    <t>RUE DES ARBOUSIERS</t>
  </si>
  <si>
    <t>Arbousiers</t>
  </si>
  <si>
    <t>840870155S</t>
  </si>
  <si>
    <t>84087V000064</t>
  </si>
  <si>
    <t>OR_RUE_57</t>
  </si>
  <si>
    <t>ardennes</t>
  </si>
  <si>
    <t>Rue des Ardennes</t>
  </si>
  <si>
    <t>RUE DES ARDENNES</t>
  </si>
  <si>
    <t>Ardennes</t>
  </si>
  <si>
    <t>840870230Y</t>
  </si>
  <si>
    <t>84087V000078</t>
  </si>
  <si>
    <t>OR_RUE_58</t>
  </si>
  <si>
    <t>avesnes</t>
  </si>
  <si>
    <t>Rue des Avesnes</t>
  </si>
  <si>
    <t>RUE DES AVESNES</t>
  </si>
  <si>
    <t>Avesnes</t>
  </si>
  <si>
    <t>840870236E</t>
  </si>
  <si>
    <t>84087V000085</t>
  </si>
  <si>
    <t>OR_RUE_193</t>
  </si>
  <si>
    <t>bahamas</t>
  </si>
  <si>
    <t>Rue des Bahamas</t>
  </si>
  <si>
    <t>RUE DES BAHAMAS</t>
  </si>
  <si>
    <t>Bahamas</t>
  </si>
  <si>
    <t>840870255A</t>
  </si>
  <si>
    <t>84087V000090</t>
  </si>
  <si>
    <t>OR_RUE_195</t>
  </si>
  <si>
    <t>bartavelles</t>
  </si>
  <si>
    <t>Rue des Bartavelles</t>
  </si>
  <si>
    <t>RUE DES BARTAVELLES</t>
  </si>
  <si>
    <t>Bartavelles</t>
  </si>
  <si>
    <t>840870289M</t>
  </si>
  <si>
    <t>84087V000096</t>
  </si>
  <si>
    <t>OR_RUE_196</t>
  </si>
  <si>
    <t>bazarettes</t>
  </si>
  <si>
    <t>Rue des Bazarettes</t>
  </si>
  <si>
    <t>RUE DES BAZARETTES</t>
  </si>
  <si>
    <t>Bazarettes</t>
  </si>
  <si>
    <t>840870316S</t>
  </si>
  <si>
    <t>84087V000111</t>
  </si>
  <si>
    <t>OR_RUE_197</t>
  </si>
  <si>
    <t>bermudes</t>
  </si>
  <si>
    <t>Rue des Bermudes</t>
  </si>
  <si>
    <t>RUE DES BERMUDES</t>
  </si>
  <si>
    <t>Bermudes</t>
  </si>
  <si>
    <t>840870340T</t>
  </si>
  <si>
    <t>84087V000118</t>
  </si>
  <si>
    <t>OR_RUE_199</t>
  </si>
  <si>
    <t>blanchisseurs</t>
  </si>
  <si>
    <t>Rue des Blanchisseurs</t>
  </si>
  <si>
    <t>RUE DES BLANCHISSEURS</t>
  </si>
  <si>
    <t>Blanchisseurs</t>
  </si>
  <si>
    <t>840870430R</t>
  </si>
  <si>
    <t>84087V000136</t>
  </si>
  <si>
    <t>OR_RUE_60</t>
  </si>
  <si>
    <t>bruyères</t>
  </si>
  <si>
    <t>Rue des Bruyères</t>
  </si>
  <si>
    <t>RUE DES BRUYERES</t>
  </si>
  <si>
    <t>Bruyères</t>
  </si>
  <si>
    <t>840870457V</t>
  </si>
  <si>
    <t>84087V000147</t>
  </si>
  <si>
    <t>OR_RUE_61</t>
  </si>
  <si>
    <t>capucines</t>
  </si>
  <si>
    <t>Rue des Capucines</t>
  </si>
  <si>
    <t>RUE DES CAPUCINES</t>
  </si>
  <si>
    <t>Capucines</t>
  </si>
  <si>
    <t>840870470J</t>
  </si>
  <si>
    <t>84087V000152</t>
  </si>
  <si>
    <t>OR_RUE_62</t>
  </si>
  <si>
    <t>carmes</t>
  </si>
  <si>
    <t>Rue des Carmes</t>
  </si>
  <si>
    <t>RUE DES CARMES</t>
  </si>
  <si>
    <t>Carmes</t>
  </si>
  <si>
    <t>840870599Z</t>
  </si>
  <si>
    <t>84087V000187</t>
  </si>
  <si>
    <t>OR_RUE_209</t>
  </si>
  <si>
    <t>chèvrefeuilles</t>
  </si>
  <si>
    <t>Rue des Chèvrefeuilles</t>
  </si>
  <si>
    <t>RUE DES CHEVREFEUILLES</t>
  </si>
  <si>
    <t>Chèvrefeuilles</t>
  </si>
  <si>
    <t>840870593T</t>
  </si>
  <si>
    <t>84087V000185</t>
  </si>
  <si>
    <t>OR_RUE_208</t>
  </si>
  <si>
    <t>chênes verts</t>
  </si>
  <si>
    <t>Rue des Chênes Verts</t>
  </si>
  <si>
    <t>RUE DES CHENES VERTS</t>
  </si>
  <si>
    <t>840870618V</t>
  </si>
  <si>
    <t>84087V000194</t>
  </si>
  <si>
    <t>OR_RUE_212</t>
  </si>
  <si>
    <t>clématites</t>
  </si>
  <si>
    <t>Rue des Clématites</t>
  </si>
  <si>
    <t>RUE DES CLEMATITES</t>
  </si>
  <si>
    <t>Clématites</t>
  </si>
  <si>
    <t>840870720F</t>
  </si>
  <si>
    <t>84087V000214</t>
  </si>
  <si>
    <t>OR_RUE_63</t>
  </si>
  <si>
    <t>coquelicots</t>
  </si>
  <si>
    <t>Rue des Coquelicots</t>
  </si>
  <si>
    <t>RUE DES COQUELICOTS</t>
  </si>
  <si>
    <t>Coquelicots</t>
  </si>
  <si>
    <t>840870795M</t>
  </si>
  <si>
    <t>84087V000228</t>
  </si>
  <si>
    <t>OR_RUE_217</t>
  </si>
  <si>
    <t>dahlias</t>
  </si>
  <si>
    <t>Rue des Dahlias</t>
  </si>
  <si>
    <t>RUE DES DAHLIAS</t>
  </si>
  <si>
    <t>Dahlias</t>
  </si>
  <si>
    <t>840870893U</t>
  </si>
  <si>
    <t>84087V000266</t>
  </si>
  <si>
    <t>OR_RUE_223</t>
  </si>
  <si>
    <t>fagacées</t>
  </si>
  <si>
    <t>Rue des Fagacées</t>
  </si>
  <si>
    <t>RUE DES FAGACEES</t>
  </si>
  <si>
    <t>Fagacées</t>
  </si>
  <si>
    <t>840870950F</t>
  </si>
  <si>
    <t>84087V000276</t>
  </si>
  <si>
    <t>OR_RUE_64</t>
  </si>
  <si>
    <t>flandres</t>
  </si>
  <si>
    <t>Rue des Flandres</t>
  </si>
  <si>
    <t>RUE DES FLANDRES</t>
  </si>
  <si>
    <t>Flandres</t>
  </si>
  <si>
    <t>840871009V</t>
  </si>
  <si>
    <t>84087V000290</t>
  </si>
  <si>
    <t>OR_PLACE_21</t>
  </si>
  <si>
    <t>place</t>
  </si>
  <si>
    <t>françois rabelais</t>
  </si>
  <si>
    <t>Place François Rabelais</t>
  </si>
  <si>
    <t>PLACE FRANCOIS RABELAIS</t>
  </si>
  <si>
    <t>Rabelais</t>
  </si>
  <si>
    <t>840870620X</t>
  </si>
  <si>
    <t>84087V000314</t>
  </si>
  <si>
    <t>OR_PLACE_22</t>
  </si>
  <si>
    <t>georges clemenceau</t>
  </si>
  <si>
    <t>Place Georges Clemenceau</t>
  </si>
  <si>
    <t>PLACE GEORGES CLEMENCEAU</t>
  </si>
  <si>
    <t>Clemenceau</t>
  </si>
  <si>
    <t>840871378W</t>
  </si>
  <si>
    <t>84087V000376</t>
  </si>
  <si>
    <t>OR_PLACE_51</t>
  </si>
  <si>
    <t>jacques prévert</t>
  </si>
  <si>
    <t>Place Jacques Prévert</t>
  </si>
  <si>
    <t>PLACE JACQUES PREVERT</t>
  </si>
  <si>
    <t>Prévert</t>
  </si>
  <si>
    <t>840871372P</t>
  </si>
  <si>
    <t>84087V000370</t>
  </si>
  <si>
    <t>OR_PLACE_23</t>
  </si>
  <si>
    <t>jacques-bénigne bossuet</t>
  </si>
  <si>
    <t>Place Jacques-Bénigne Bossuet</t>
  </si>
  <si>
    <t>PLACE JACQUES-BENIGNE BOSSUET</t>
  </si>
  <si>
    <t>Bossuet</t>
  </si>
  <si>
    <t>840871449Y</t>
  </si>
  <si>
    <t>84087V000410</t>
  </si>
  <si>
    <t>OR_PLACE_24</t>
  </si>
  <si>
    <t>jules michelet</t>
  </si>
  <si>
    <t>Place Jules Michelet</t>
  </si>
  <si>
    <t>PLACE JULES MICHELET</t>
  </si>
  <si>
    <t>Michelet</t>
  </si>
  <si>
    <t>840871621K</t>
  </si>
  <si>
    <t>84087V000451</t>
  </si>
  <si>
    <t>OR_PLACE_26</t>
  </si>
  <si>
    <t>lucien laroyenne</t>
  </si>
  <si>
    <t>Place Lucien Laroyenne</t>
  </si>
  <si>
    <t>PLACE LUCIEN LAROYENNE</t>
  </si>
  <si>
    <t>Laroyenne</t>
  </si>
  <si>
    <t>840871973T</t>
  </si>
  <si>
    <t>84087V000536</t>
  </si>
  <si>
    <t>OR_PLACE_52</t>
  </si>
  <si>
    <t>paul éluard</t>
  </si>
  <si>
    <t>Place Paul Éluard</t>
  </si>
  <si>
    <t>PLACE PAUL ELUARD</t>
  </si>
  <si>
    <t>Éluard</t>
  </si>
  <si>
    <t>840872374D</t>
  </si>
  <si>
    <t>84087V000621</t>
  </si>
  <si>
    <t>OR_PLACE_28</t>
  </si>
  <si>
    <t>rené clair</t>
  </si>
  <si>
    <t>Place René Clair</t>
  </si>
  <si>
    <t>PLACE RENE CLAIR</t>
  </si>
  <si>
    <t>Clair</t>
  </si>
  <si>
    <t>840872495K</t>
  </si>
  <si>
    <t>84087V000650</t>
  </si>
  <si>
    <t>OR_PLACE_29</t>
  </si>
  <si>
    <t>sacha guitry</t>
  </si>
  <si>
    <t>Place Sacha Guitry</t>
  </si>
  <si>
    <t>PLACE SACHA GUITRY</t>
  </si>
  <si>
    <t>Guitry</t>
  </si>
  <si>
    <t>840872549U</t>
  </si>
  <si>
    <t>84087V000661</t>
  </si>
  <si>
    <t>OR_PLACE_30</t>
  </si>
  <si>
    <t>Place Saint-Jean</t>
  </si>
  <si>
    <t>PLACE SAINT-JEAN</t>
  </si>
  <si>
    <t>840872640T</t>
  </si>
  <si>
    <t>84087V000679</t>
  </si>
  <si>
    <t>OR_PLACE_31</t>
  </si>
  <si>
    <t>silvain</t>
  </si>
  <si>
    <t>Place Silvain</t>
  </si>
  <si>
    <t>PLACE SILVAIN</t>
  </si>
  <si>
    <t>Silvain</t>
  </si>
  <si>
    <t>840871460K</t>
  </si>
  <si>
    <t>84087V000418</t>
  </si>
  <si>
    <t>OR_PLACE_8</t>
  </si>
  <si>
    <t>langes</t>
  </si>
  <si>
    <t>Place de Langes</t>
  </si>
  <si>
    <t>PLACE DE LANGES</t>
  </si>
  <si>
    <t>Langes</t>
  </si>
  <si>
    <t>840871560U</t>
  </si>
  <si>
    <t>84087V000436</t>
  </si>
  <si>
    <t>OR_PLACE_6</t>
  </si>
  <si>
    <t>Place de la Liberté</t>
  </si>
  <si>
    <t>PLACE DE LA LIBERTE</t>
  </si>
  <si>
    <t>840871555N</t>
  </si>
  <si>
    <t>84087V000435</t>
  </si>
  <si>
    <t>OR_PLACE_5</t>
  </si>
  <si>
    <t>libération</t>
  </si>
  <si>
    <t>Place de la Libération</t>
  </si>
  <si>
    <t>PLACE DE LA LIBERATION</t>
  </si>
  <si>
    <t>Libération</t>
  </si>
  <si>
    <t>840870049B</t>
  </si>
  <si>
    <t>84087V000029</t>
  </si>
  <si>
    <t>OR_PLACE_47</t>
  </si>
  <si>
    <t>alpages</t>
  </si>
  <si>
    <t>Place des Alpages</t>
  </si>
  <si>
    <t>PLACE DES ALPAGES</t>
  </si>
  <si>
    <t>Alpages</t>
  </si>
  <si>
    <t>840870083N</t>
  </si>
  <si>
    <t>84087V000043</t>
  </si>
  <si>
    <t>OR_PLACE_9</t>
  </si>
  <si>
    <t>anciens combattants d'indochine et d'a.f.n.</t>
  </si>
  <si>
    <t>Place des Anciens Combattants d'Indochine et d'A.F.N.</t>
  </si>
  <si>
    <t>PLACE DES ANCIENS COMBATTANTS D'INDOCHINE ET D'A.F.N.</t>
  </si>
  <si>
    <t>840870687V</t>
  </si>
  <si>
    <t>84087V000202</t>
  </si>
  <si>
    <t>OR_PLACE_11</t>
  </si>
  <si>
    <t>collégiens</t>
  </si>
  <si>
    <t>Place des Collégiens</t>
  </si>
  <si>
    <t>PLACE DES COLLEGIENS</t>
  </si>
  <si>
    <t>Collégiens</t>
  </si>
  <si>
    <t>840870730S</t>
  </si>
  <si>
    <t>84087V000215</t>
  </si>
  <si>
    <t>OR_PLACE_12</t>
  </si>
  <si>
    <t>cordeliers</t>
  </si>
  <si>
    <t>Place des Cordeliers</t>
  </si>
  <si>
    <t>PLACE DES CORDELIERS</t>
  </si>
  <si>
    <t>Cordeliers</t>
  </si>
  <si>
    <t>840870512E</t>
  </si>
  <si>
    <t>84087V000160</t>
  </si>
  <si>
    <t>OR_PLACE_10</t>
  </si>
  <si>
    <t>Place des Cèdres</t>
  </si>
  <si>
    <t>PLACE DES CEDRES</t>
  </si>
  <si>
    <t>840871040D</t>
  </si>
  <si>
    <t>84087V000296</t>
  </si>
  <si>
    <t>OR_PLACE_13</t>
  </si>
  <si>
    <t>frères mounet</t>
  </si>
  <si>
    <t>Place des Frères Mounet</t>
  </si>
  <si>
    <t>PLACE DES FRERES MOUNET</t>
  </si>
  <si>
    <t>Mounet</t>
  </si>
  <si>
    <t>840871575K</t>
  </si>
  <si>
    <t>84087V000438</t>
  </si>
  <si>
    <t>OR_PLACE_14</t>
  </si>
  <si>
    <t>ligures</t>
  </si>
  <si>
    <t>Place des Ligures</t>
  </si>
  <si>
    <t>PLACE DES LIGURES</t>
  </si>
  <si>
    <t>Ligures</t>
  </si>
  <si>
    <t>840871644K</t>
  </si>
  <si>
    <t>84087V000459</t>
  </si>
  <si>
    <t>OR_PLACE_48</t>
  </si>
  <si>
    <t>majouraux</t>
  </si>
  <si>
    <t>Place des Majouraux</t>
  </si>
  <si>
    <t>PLACE DES MAJOURAUX</t>
  </si>
  <si>
    <t>Majouraux</t>
  </si>
  <si>
    <t>840871641G</t>
  </si>
  <si>
    <t>84087V000458</t>
  </si>
  <si>
    <t>OR_PLACE_39</t>
  </si>
  <si>
    <t>maîtres drapiers</t>
  </si>
  <si>
    <t>Place des Maîtres Drapiers</t>
  </si>
  <si>
    <t>PLACE DES MAITRES DRAPIERS</t>
  </si>
  <si>
    <t>840872137W</t>
  </si>
  <si>
    <t>84087V000648</t>
  </si>
  <si>
    <t>OR_PLACE_15</t>
  </si>
  <si>
    <t>Place des Sables</t>
  </si>
  <si>
    <t>PLACE DES SABLES</t>
  </si>
  <si>
    <t>84087V000829</t>
  </si>
  <si>
    <t>OR_PLACE_16</t>
  </si>
  <si>
    <t>Place des Sept Cantons</t>
  </si>
  <si>
    <t>PLACE DES SEPT CANTONS</t>
  </si>
  <si>
    <t>840870640U</t>
  </si>
  <si>
    <t>84087V000196</t>
  </si>
  <si>
    <t>OR_PLACE_17</t>
  </si>
  <si>
    <t>cloître</t>
  </si>
  <si>
    <t>Place du Cloître</t>
  </si>
  <si>
    <t>PLACE DU CLOITRE</t>
  </si>
  <si>
    <t>Cloître</t>
  </si>
  <si>
    <t>840870810D</t>
  </si>
  <si>
    <t>84087V000239</t>
  </si>
  <si>
    <t>OR_PLACE_18</t>
  </si>
  <si>
    <t>docteur charcot</t>
  </si>
  <si>
    <t>Place du Docteur Charcot</t>
  </si>
  <si>
    <t>PLACE DU DOCTEUR CHARCOT</t>
  </si>
  <si>
    <t>Charcot</t>
  </si>
  <si>
    <t>840871500D</t>
  </si>
  <si>
    <t>84087V000423</t>
  </si>
  <si>
    <t>OR_IMP_130</t>
  </si>
  <si>
    <t>laugier</t>
  </si>
  <si>
    <t>Impasse Laugier</t>
  </si>
  <si>
    <t>IMPASSE LAUGIER</t>
  </si>
  <si>
    <t>Laugier</t>
  </si>
  <si>
    <t>840871542Z</t>
  </si>
  <si>
    <t>84087V000433</t>
  </si>
  <si>
    <t>OR_PLACE_50</t>
  </si>
  <si>
    <t>levant</t>
  </si>
  <si>
    <t>Place du Levant</t>
  </si>
  <si>
    <t>PLACE DU LEVANT</t>
  </si>
  <si>
    <t>Levant</t>
  </si>
  <si>
    <t>840872614P</t>
  </si>
  <si>
    <t>84087V000681</t>
  </si>
  <si>
    <t>OR_PLACE_20</t>
  </si>
  <si>
    <t>Place du Soleil</t>
  </si>
  <si>
    <t>PLACE DU SOLEIL</t>
  </si>
  <si>
    <t>840871779G</t>
  </si>
  <si>
    <t>84087V000492</t>
  </si>
  <si>
    <t>OR_PLACE_33</t>
  </si>
  <si>
    <t>montherlant</t>
  </si>
  <si>
    <t>Placette de Montherlant</t>
  </si>
  <si>
    <t>PLACETTE DE MONTHERLANT</t>
  </si>
  <si>
    <t>Montherlant</t>
  </si>
  <si>
    <t>84087B093F</t>
  </si>
  <si>
    <t>84087V000572</t>
  </si>
  <si>
    <t>plan</t>
  </si>
  <si>
    <t>gauthier</t>
  </si>
  <si>
    <t>Plan Gauthier</t>
  </si>
  <si>
    <t>PLAN GAUTHIER</t>
  </si>
  <si>
    <t>Gauthier</t>
  </si>
  <si>
    <t>840871462M</t>
  </si>
  <si>
    <t>84087V000416</t>
  </si>
  <si>
    <t>pont</t>
  </si>
  <si>
    <t>Pont de Langes</t>
  </si>
  <si>
    <t>PONT DE LANGES</t>
  </si>
  <si>
    <t>84087V000750</t>
  </si>
  <si>
    <t>OR_CH_138</t>
  </si>
  <si>
    <t>promenade</t>
  </si>
  <si>
    <t>botanique de saint-eutrope</t>
  </si>
  <si>
    <t>Promenade Botanique de Saint-Eutrope</t>
  </si>
  <si>
    <t>PROMENADE BOTANIQUE DE SAINT-EUTROPE</t>
  </si>
  <si>
    <t>Botanique</t>
  </si>
  <si>
    <t>840872373C</t>
  </si>
  <si>
    <t>84087V000620</t>
  </si>
  <si>
    <t>rond-point</t>
  </si>
  <si>
    <t>rené cassin</t>
  </si>
  <si>
    <t>Rond-Point René Cassin</t>
  </si>
  <si>
    <t>ROND-POINT RENE CASSIN</t>
  </si>
  <si>
    <t>Cassin</t>
  </si>
  <si>
    <t>840871355W</t>
  </si>
  <si>
    <t>84087V000365</t>
  </si>
  <si>
    <t>hydra</t>
  </si>
  <si>
    <t>Rond-Point d'Hydra</t>
  </si>
  <si>
    <t>ROND-POINT D'HYDRA</t>
  </si>
  <si>
    <t>Hydra</t>
  </si>
  <si>
    <t>84087X033T</t>
  </si>
  <si>
    <t>84087V000579</t>
  </si>
  <si>
    <t>pologne</t>
  </si>
  <si>
    <t>Rond-Point de Pologne</t>
  </si>
  <si>
    <t>ROND-POINT DE POLOGNE</t>
  </si>
  <si>
    <t>Pologne</t>
  </si>
  <si>
    <t>840870148J</t>
  </si>
  <si>
    <t>84087V000062</t>
  </si>
  <si>
    <t>Rond-Point de l'Arc de Triomphe</t>
  </si>
  <si>
    <t>ROND-POINT DE L'ARC DE TRIOMPHE</t>
  </si>
  <si>
    <t>840870232A</t>
  </si>
  <si>
    <t>84087V000080</t>
  </si>
  <si>
    <t>OR_ROUTE_5</t>
  </si>
  <si>
    <t>avignon</t>
  </si>
  <si>
    <t>Route d'Avignon</t>
  </si>
  <si>
    <t>ROUTE D'AVIGNON</t>
  </si>
  <si>
    <t>Avignon</t>
  </si>
  <si>
    <t>840872726L</t>
  </si>
  <si>
    <t>84087V000714</t>
  </si>
  <si>
    <t>OR_ROUTE_13</t>
  </si>
  <si>
    <t>uchaux</t>
  </si>
  <si>
    <t>Route d'Uchaux</t>
  </si>
  <si>
    <t>ROUTE D'UCHAUX</t>
  </si>
  <si>
    <t>Uchaux</t>
  </si>
  <si>
    <t>840870443E</t>
  </si>
  <si>
    <t>84087V000139</t>
  </si>
  <si>
    <t>OR_ROUTE_6</t>
  </si>
  <si>
    <t>caderousse</t>
  </si>
  <si>
    <t>Route de Caderousse</t>
  </si>
  <si>
    <t>ROUTE DE CADEROUSSE</t>
  </si>
  <si>
    <t>Caderousse</t>
  </si>
  <si>
    <t>840870448K</t>
  </si>
  <si>
    <t>84087V000143</t>
  </si>
  <si>
    <t>OR_ROUTE_7</t>
  </si>
  <si>
    <t>camaret</t>
  </si>
  <si>
    <t>Route de Camaret</t>
  </si>
  <si>
    <t>ROUTE DE CAMARET</t>
  </si>
  <si>
    <t>Camaret</t>
  </si>
  <si>
    <t>840870580D</t>
  </si>
  <si>
    <t>84087V000182</t>
  </si>
  <si>
    <t>OR_ROUTE_16</t>
  </si>
  <si>
    <t>Route de Châteauneuf</t>
  </si>
  <si>
    <t>ROUTE DE CHATEAUNEUF</t>
  </si>
  <si>
    <t>840870774P</t>
  </si>
  <si>
    <t>84087V000224</t>
  </si>
  <si>
    <t>OR_ROUTE_8</t>
  </si>
  <si>
    <t>courthézon</t>
  </si>
  <si>
    <t>Route de Courthézon</t>
  </si>
  <si>
    <t>ROUTE DE COURTHEZON</t>
  </si>
  <si>
    <t>Courthézon</t>
  </si>
  <si>
    <t>840871415L</t>
  </si>
  <si>
    <t>84087V000403</t>
  </si>
  <si>
    <t>OR_ROUTE_18</t>
  </si>
  <si>
    <t>jonquières</t>
  </si>
  <si>
    <t>Route de Jonquières</t>
  </si>
  <si>
    <t>ROUTE DE JONQUIERES</t>
  </si>
  <si>
    <t>840871630V</t>
  </si>
  <si>
    <t>84087V000454</t>
  </si>
  <si>
    <t>OR_ROUTE_19</t>
  </si>
  <si>
    <t>lyon</t>
  </si>
  <si>
    <t>Route de Lyon</t>
  </si>
  <si>
    <t>ROUTE DE LYON</t>
  </si>
  <si>
    <t>Lyon</t>
  </si>
  <si>
    <t>840872605E</t>
  </si>
  <si>
    <t>84087V000678</t>
  </si>
  <si>
    <t>OR_ROUTE_10</t>
  </si>
  <si>
    <t>Route de Sérignan</t>
  </si>
  <si>
    <t>ROUTE DE SERIGNAN</t>
  </si>
  <si>
    <t>840871235R</t>
  </si>
  <si>
    <t>84087V000343</t>
  </si>
  <si>
    <t>OR_ROUTE_11</t>
  </si>
  <si>
    <t>Route du Grès</t>
  </si>
  <si>
    <t>ROUTE DU GRES</t>
  </si>
  <si>
    <t>840871920K</t>
  </si>
  <si>
    <t>84087V000524</t>
  </si>
  <si>
    <t>OR_ROUTE_12</t>
  </si>
  <si>
    <t>parc</t>
  </si>
  <si>
    <t>Route du Parc</t>
  </si>
  <si>
    <t>ROUTE DU PARC</t>
  </si>
  <si>
    <t>Parc</t>
  </si>
  <si>
    <t>840870006E</t>
  </si>
  <si>
    <t>84087V000010</t>
  </si>
  <si>
    <t>OR_RUE_172</t>
  </si>
  <si>
    <t>abel gance</t>
  </si>
  <si>
    <t>Rue Abel Gance</t>
  </si>
  <si>
    <t>RUE ABEL GANCE</t>
  </si>
  <si>
    <t>Gance</t>
  </si>
  <si>
    <t>840870009H</t>
  </si>
  <si>
    <t>84087V000015</t>
  </si>
  <si>
    <t>OR_RUE_6</t>
  </si>
  <si>
    <t>agis rigord</t>
  </si>
  <si>
    <t>Rue Agis Rigord</t>
  </si>
  <si>
    <t>RUE AGIS RIGORD</t>
  </si>
  <si>
    <t>Rigord</t>
  </si>
  <si>
    <t>840870025A</t>
  </si>
  <si>
    <t>84087V000017</t>
  </si>
  <si>
    <t>OR_RUE_7</t>
  </si>
  <si>
    <t>albert camus</t>
  </si>
  <si>
    <t>Rue Albert Camus</t>
  </si>
  <si>
    <t>RUE ALBERT CAMUS</t>
  </si>
  <si>
    <t>Camus</t>
  </si>
  <si>
    <t>840870034K</t>
  </si>
  <si>
    <t>84087V000019</t>
  </si>
  <si>
    <t>OR_RUE_173</t>
  </si>
  <si>
    <t>albert delsuc</t>
  </si>
  <si>
    <t>Rue Albert Delsuc</t>
  </si>
  <si>
    <t>RUE ALBERT DELSUC</t>
  </si>
  <si>
    <t>Delsuc</t>
  </si>
  <si>
    <t>840870020V</t>
  </si>
  <si>
    <t>84087V000018</t>
  </si>
  <si>
    <t>OR_RUE_8</t>
  </si>
  <si>
    <t>albert de belleroche</t>
  </si>
  <si>
    <t>Rue Albert de Belleroche</t>
  </si>
  <si>
    <t>RUE ALBERT DE BELLEROCHE</t>
  </si>
  <si>
    <t>Belleroche</t>
  </si>
  <si>
    <t>840870033J</t>
  </si>
  <si>
    <t>84087V000021</t>
  </si>
  <si>
    <t>OR_RUE_174</t>
  </si>
  <si>
    <t>albin durand</t>
  </si>
  <si>
    <t>Rue Albin Durand</t>
  </si>
  <si>
    <t>RUE ALBIN DURAND</t>
  </si>
  <si>
    <t>Durand</t>
  </si>
  <si>
    <t>840870040S</t>
  </si>
  <si>
    <t>84087V000024</t>
  </si>
  <si>
    <t>OR_RUE_9</t>
  </si>
  <si>
    <t>alexandre blanc</t>
  </si>
  <si>
    <t>Rue Alexandre Blanc</t>
  </si>
  <si>
    <t>RUE ALEXANDRE BLANC</t>
  </si>
  <si>
    <t>840870035L</t>
  </si>
  <si>
    <t>84087V000025</t>
  </si>
  <si>
    <t>OR_RUE_175</t>
  </si>
  <si>
    <t>alexandre dumas</t>
  </si>
  <si>
    <t>Rue Alexandre Dumas</t>
  </si>
  <si>
    <t>RUE ALEXANDRE DUMAS</t>
  </si>
  <si>
    <t>Dumas</t>
  </si>
  <si>
    <t>840871530L</t>
  </si>
  <si>
    <t>84087V000430</t>
  </si>
  <si>
    <t>OR_RUE_10</t>
  </si>
  <si>
    <t>alexandre ledru-rollin</t>
  </si>
  <si>
    <t>Rue Alexandre Ledru-Rollin</t>
  </si>
  <si>
    <t>RUE ALEXANDRE LEDRU-ROLLIN</t>
  </si>
  <si>
    <t>Ledru-Rollin</t>
  </si>
  <si>
    <t>840870045X</t>
  </si>
  <si>
    <t>84087V000026</t>
  </si>
  <si>
    <t>OR_RUE_176</t>
  </si>
  <si>
    <t>alexis carrel</t>
  </si>
  <si>
    <t>Rue Alexis Carrel</t>
  </si>
  <si>
    <t>RUE ALEXIS CARREL</t>
  </si>
  <si>
    <t>Carrel</t>
  </si>
  <si>
    <t>840870830A</t>
  </si>
  <si>
    <t>84087V000027</t>
  </si>
  <si>
    <t>OR_RUE_11</t>
  </si>
  <si>
    <t>alfred dugat</t>
  </si>
  <si>
    <t>Rue Alfred Dugat</t>
  </si>
  <si>
    <t>RUE ALFRED DUGAT</t>
  </si>
  <si>
    <t>Dugat</t>
  </si>
  <si>
    <t>840870056J</t>
  </si>
  <si>
    <t>84087V000031</t>
  </si>
  <si>
    <t>OR_RUE_177</t>
  </si>
  <si>
    <t>alphonse daudet</t>
  </si>
  <si>
    <t>Rue Alphonse Daudet</t>
  </si>
  <si>
    <t>RUE ALPHONSE DAUDET</t>
  </si>
  <si>
    <t>Daudet</t>
  </si>
  <si>
    <t>840870057K</t>
  </si>
  <si>
    <t>84087V000032</t>
  </si>
  <si>
    <t>OR_RUE_179</t>
  </si>
  <si>
    <t>alphonse de lamartine</t>
  </si>
  <si>
    <t>Rue Alphonse de Lamartine</t>
  </si>
  <si>
    <t>RUE ALPHONSE DE LAMARTINE</t>
  </si>
  <si>
    <t>Lamartine</t>
  </si>
  <si>
    <t>840870073C</t>
  </si>
  <si>
    <t>84087V000036</t>
  </si>
  <si>
    <t>OR_RUE_180</t>
  </si>
  <si>
    <t>amarante</t>
  </si>
  <si>
    <t>Rue Amarante</t>
  </si>
  <si>
    <t>RUE AMARANTE</t>
  </si>
  <si>
    <t>Amarante</t>
  </si>
  <si>
    <t>840872160W</t>
  </si>
  <si>
    <t>84087V000583</t>
  </si>
  <si>
    <t>OR_RUE_13</t>
  </si>
  <si>
    <t>amédée de pontbriand</t>
  </si>
  <si>
    <t>Rue Amédée de Pontbriand</t>
  </si>
  <si>
    <t>RUE AMEDEE DE PONTBRIAND</t>
  </si>
  <si>
    <t>Pontbriand</t>
  </si>
  <si>
    <t>840870093Z</t>
  </si>
  <si>
    <t>84087V000045</t>
  </si>
  <si>
    <t>OR_RUE_182</t>
  </si>
  <si>
    <t>andré gide</t>
  </si>
  <si>
    <t>Rue André Gide</t>
  </si>
  <si>
    <t>RUE ANDRE GIDE</t>
  </si>
  <si>
    <t>Gide</t>
  </si>
  <si>
    <t>840870094A</t>
  </si>
  <si>
    <t>84087V000046</t>
  </si>
  <si>
    <t>OR_RUE_183</t>
  </si>
  <si>
    <t>andré malraux</t>
  </si>
  <si>
    <t>Rue André Malraux</t>
  </si>
  <si>
    <t>RUE ANDRE MALRAUX</t>
  </si>
  <si>
    <t>Malraux</t>
  </si>
  <si>
    <t>840870095B</t>
  </si>
  <si>
    <t>84087V000047</t>
  </si>
  <si>
    <t>OR_RUE_184</t>
  </si>
  <si>
    <t>andré messager</t>
  </si>
  <si>
    <t>Rue André Messager</t>
  </si>
  <si>
    <t>RUE ANDRE MESSAGER</t>
  </si>
  <si>
    <t>Messager</t>
  </si>
  <si>
    <t>840870113W</t>
  </si>
  <si>
    <t>84087V000053</t>
  </si>
  <si>
    <t>OR_RUE_185</t>
  </si>
  <si>
    <t>antoine bourdelle</t>
  </si>
  <si>
    <t>Rue Antoine Bourdelle</t>
  </si>
  <si>
    <t>RUE ANTOINE BOURDELLE</t>
  </si>
  <si>
    <t>Bourdelle</t>
  </si>
  <si>
    <t>840871384C</t>
  </si>
  <si>
    <t>84087V000386</t>
  </si>
  <si>
    <t>OR_RUE_133</t>
  </si>
  <si>
    <t>jean-baptiste carpeaux</t>
  </si>
  <si>
    <t>Rue Jean-Baptiste Carpeaux</t>
  </si>
  <si>
    <t>RUE JEAN-BAPTISTE CARPEAUX</t>
  </si>
  <si>
    <t>Carpeaux</t>
  </si>
  <si>
    <t>840870120D</t>
  </si>
  <si>
    <t>84087V000055</t>
  </si>
  <si>
    <t>OR_RUE_15</t>
  </si>
  <si>
    <t>antoine yrondelle</t>
  </si>
  <si>
    <t>Rue Antoine Yrondelle</t>
  </si>
  <si>
    <t>RUE ANTOINE YRONDELLE</t>
  </si>
  <si>
    <t>Yrondelle</t>
  </si>
  <si>
    <t>840870130P</t>
  </si>
  <si>
    <t>84087V000057</t>
  </si>
  <si>
    <t>OR_RUE_186</t>
  </si>
  <si>
    <t>antony réal</t>
  </si>
  <si>
    <t>Rue Antony Réal</t>
  </si>
  <si>
    <t>RUE ANTONY REAL</t>
  </si>
  <si>
    <t>Réal</t>
  </si>
  <si>
    <t>840870192G</t>
  </si>
  <si>
    <t>84087V000067</t>
  </si>
  <si>
    <t>OR_RUE_189</t>
  </si>
  <si>
    <t>aristide maillol</t>
  </si>
  <si>
    <t>Rue Aristide Maillol</t>
  </si>
  <si>
    <t>RUE ARISTIDE MAILLOL</t>
  </si>
  <si>
    <t>Maillol</t>
  </si>
  <si>
    <t>840870200R</t>
  </si>
  <si>
    <t>84087V000071</t>
  </si>
  <si>
    <t>OR_RUE_16</t>
  </si>
  <si>
    <t>auguste lacour</t>
  </si>
  <si>
    <t>Rue Auguste Lacour</t>
  </si>
  <si>
    <t>RUE AUGUSTE LACOUR</t>
  </si>
  <si>
    <t>Lacour</t>
  </si>
  <si>
    <t>840870203U</t>
  </si>
  <si>
    <t>84087V000073</t>
  </si>
  <si>
    <t>OR_RUE_192</t>
  </si>
  <si>
    <t>auguste rodin</t>
  </si>
  <si>
    <t>Rue Auguste Rodin</t>
  </si>
  <si>
    <t>RUE AUGUSTE RODIN</t>
  </si>
  <si>
    <t>Rodin</t>
  </si>
  <si>
    <t>840870208Z</t>
  </si>
  <si>
    <t>84087V000075</t>
  </si>
  <si>
    <t>OR_IMP_70</t>
  </si>
  <si>
    <t>autoroutière</t>
  </si>
  <si>
    <t>Impasse Autoroutière</t>
  </si>
  <si>
    <t>IMPASSE AUTOROUTIERE</t>
  </si>
  <si>
    <t>Autoroutière</t>
  </si>
  <si>
    <t>840870293S</t>
  </si>
  <si>
    <t>84087V000099</t>
  </si>
  <si>
    <t>OR_IMP_145</t>
  </si>
  <si>
    <t>beausoleil</t>
  </si>
  <si>
    <t>Impasse Beausoleil</t>
  </si>
  <si>
    <t>IMPASSE BEAUSOLEIL</t>
  </si>
  <si>
    <t>Beausoleil</t>
  </si>
  <si>
    <t>840870461Z</t>
  </si>
  <si>
    <t>84087V000149</t>
  </si>
  <si>
    <t>OR_IMP_71</t>
  </si>
  <si>
    <t>Impasse Caristie</t>
  </si>
  <si>
    <t>IMPASSE CARISTIE</t>
  </si>
  <si>
    <t>84087V000837</t>
  </si>
  <si>
    <t>costa</t>
  </si>
  <si>
    <t>IMPASSE COSTA</t>
  </si>
  <si>
    <t>Costa</t>
  </si>
  <si>
    <t>840871273G</t>
  </si>
  <si>
    <t>84087V000350</t>
  </si>
  <si>
    <t>OR_IMP_115</t>
  </si>
  <si>
    <t>gymnase giono</t>
  </si>
  <si>
    <t>Impasse du Gymnase Giono</t>
  </si>
  <si>
    <t>IMPASSE DU GYMNASE GIONO</t>
  </si>
  <si>
    <t>840870513F</t>
  </si>
  <si>
    <t>84087V000161</t>
  </si>
  <si>
    <t>OR_IMP_148</t>
  </si>
  <si>
    <t>Impasse César Baldaccini</t>
  </si>
  <si>
    <t>IMPASSE CESAR BALDACCINI</t>
  </si>
  <si>
    <t>840872406N</t>
  </si>
  <si>
    <t>84087V000272</t>
  </si>
  <si>
    <t>OR_IMP_124</t>
  </si>
  <si>
    <t>Impasse Félix Ripert</t>
  </si>
  <si>
    <t>IMPASSE FELIX RIPERT</t>
  </si>
  <si>
    <t>840871148W</t>
  </si>
  <si>
    <t>84087V000319</t>
  </si>
  <si>
    <t>OR_IMP_152</t>
  </si>
  <si>
    <t>gibelin</t>
  </si>
  <si>
    <t>Impasse Gibelin</t>
  </si>
  <si>
    <t>IMPASSE GIBELIN</t>
  </si>
  <si>
    <t>Gibelin</t>
  </si>
  <si>
    <t>840871152A</t>
  </si>
  <si>
    <t>84087V000321</t>
  </si>
  <si>
    <t>OR_IMP_125</t>
  </si>
  <si>
    <t>girard</t>
  </si>
  <si>
    <t>Impasse Girard</t>
  </si>
  <si>
    <t>IMPASSE GIRARD</t>
  </si>
  <si>
    <t>Girard</t>
  </si>
  <si>
    <t>840871389H</t>
  </si>
  <si>
    <t>84087V000373</t>
  </si>
  <si>
    <t>OR_IMP_126</t>
  </si>
  <si>
    <t>Impasse Jacques Imbert</t>
  </si>
  <si>
    <t>IMPASSE JACQUES IMBERT</t>
  </si>
  <si>
    <t>840871391K</t>
  </si>
  <si>
    <t>84087V000394</t>
  </si>
  <si>
    <t>OR_IMP_127</t>
  </si>
  <si>
    <t>jean mermoz</t>
  </si>
  <si>
    <t>Impasse Jean Mermoz</t>
  </si>
  <si>
    <t>IMPASSE JEAN MERMOZ</t>
  </si>
  <si>
    <t>Mermoz</t>
  </si>
  <si>
    <t>840872602B</t>
  </si>
  <si>
    <t>84087V000407</t>
  </si>
  <si>
    <t>OR_IMP_155</t>
  </si>
  <si>
    <t>joseph séguret</t>
  </si>
  <si>
    <t>Impasse Joseph Séguret</t>
  </si>
  <si>
    <t>IMPASSE JOSEPH SEGURET</t>
  </si>
  <si>
    <t>Séguret</t>
  </si>
  <si>
    <t>840871490T</t>
  </si>
  <si>
    <t>84087V000422</t>
  </si>
  <si>
    <t>OR_IMP_129</t>
  </si>
  <si>
    <t>laroche</t>
  </si>
  <si>
    <t>Impasse Laroche</t>
  </si>
  <si>
    <t>IMPASSE LAROCHE</t>
  </si>
  <si>
    <t>Laroche</t>
  </si>
  <si>
    <t>840871646M</t>
  </si>
  <si>
    <t>84087V000460</t>
  </si>
  <si>
    <t>OR_IMP_156</t>
  </si>
  <si>
    <t>malibu</t>
  </si>
  <si>
    <t>Impasse Malibu</t>
  </si>
  <si>
    <t>IMPASSE MALIBU</t>
  </si>
  <si>
    <t>Malibu</t>
  </si>
  <si>
    <t>840871845D</t>
  </si>
  <si>
    <t>84087V000508</t>
  </si>
  <si>
    <t>OR_IMP_131</t>
  </si>
  <si>
    <t>Impasse Nogaret</t>
  </si>
  <si>
    <t>IMPASSE NOGARET</t>
  </si>
  <si>
    <t>840871979Z</t>
  </si>
  <si>
    <t>84087V000538</t>
  </si>
  <si>
    <t>OR_IMP_132</t>
  </si>
  <si>
    <t>Impasse Paul Mariéton</t>
  </si>
  <si>
    <t>IMPASSE PAUL MARIETON</t>
  </si>
  <si>
    <t>840872114W</t>
  </si>
  <si>
    <t>84087V000467</t>
  </si>
  <si>
    <t>OR_IMP_133</t>
  </si>
  <si>
    <t>pierre marivaux</t>
  </si>
  <si>
    <t>Impasse Pierre Marivaux</t>
  </si>
  <si>
    <t>IMPASSE PIERRE MARIVAUX</t>
  </si>
  <si>
    <t>Marivaux</t>
  </si>
  <si>
    <t>840872538G</t>
  </si>
  <si>
    <t>84087V000658</t>
  </si>
  <si>
    <t>OR_IMP_135</t>
  </si>
  <si>
    <t>Impasse Saint-Florent</t>
  </si>
  <si>
    <t>IMPASSE SAINT-FLORENT</t>
  </si>
  <si>
    <t>840872557C</t>
  </si>
  <si>
    <t>84087V000665</t>
  </si>
  <si>
    <t>OR_IMP_136</t>
  </si>
  <si>
    <t>saint-lazare</t>
  </si>
  <si>
    <t>Impasse Saint-Lazare</t>
  </si>
  <si>
    <t>IMPASSE SAINT-LAZARE</t>
  </si>
  <si>
    <t>Saint-Lazare</t>
  </si>
  <si>
    <t>840872560F</t>
  </si>
  <si>
    <t>84087V000666</t>
  </si>
  <si>
    <t>OR_IMP_137</t>
  </si>
  <si>
    <t>saint-louis</t>
  </si>
  <si>
    <t>Impasse Saint-Louis</t>
  </si>
  <si>
    <t>IMPASSE SAINT-LOUIS</t>
  </si>
  <si>
    <t>Saint-Louis</t>
  </si>
  <si>
    <t>840872510B</t>
  </si>
  <si>
    <t>84087V000675</t>
  </si>
  <si>
    <t>OR_IMP_138</t>
  </si>
  <si>
    <t>seigneau</t>
  </si>
  <si>
    <t>Impasse Seigneau</t>
  </si>
  <si>
    <t>IMPASSE SEIGNEAU</t>
  </si>
  <si>
    <t>Seigneau</t>
  </si>
  <si>
    <t>840870410U</t>
  </si>
  <si>
    <t>84087V000131</t>
  </si>
  <si>
    <t>OR_IMP_73</t>
  </si>
  <si>
    <t>bourgogne</t>
  </si>
  <si>
    <t>Impasse de Bourgogne</t>
  </si>
  <si>
    <t>IMPASSE DE BOURGOGNE</t>
  </si>
  <si>
    <t>Bourgogne</t>
  </si>
  <si>
    <t>84087V000766</t>
  </si>
  <si>
    <t>OR_IMP_168</t>
  </si>
  <si>
    <t>flore</t>
  </si>
  <si>
    <t>Impasse de Flore</t>
  </si>
  <si>
    <t>IMPASSE DE FLORE</t>
  </si>
  <si>
    <t>Flore</t>
  </si>
  <si>
    <t>840871000K</t>
  </si>
  <si>
    <t>84087V000286</t>
  </si>
  <si>
    <t>OR_IMP_74</t>
  </si>
  <si>
    <t>franche-comté</t>
  </si>
  <si>
    <t>Impasse de Franche-Comté</t>
  </si>
  <si>
    <t>IMPASSE DE FRANCHE-COMTE</t>
  </si>
  <si>
    <t>Franche-Comté</t>
  </si>
  <si>
    <t>840871458H</t>
  </si>
  <si>
    <t>84087V000417</t>
  </si>
  <si>
    <t>OR_IMP_80</t>
  </si>
  <si>
    <t>Impasse de Langes</t>
  </si>
  <si>
    <t>IMPASSE DE LANGES</t>
  </si>
  <si>
    <t>840872590N</t>
  </si>
  <si>
    <t>84087V000673</t>
  </si>
  <si>
    <t>OR_IMP_82</t>
  </si>
  <si>
    <t>savoie</t>
  </si>
  <si>
    <t>Impasse de Savoie</t>
  </si>
  <si>
    <t>IMPASSE DE SAVOIE</t>
  </si>
  <si>
    <t>Savoie</t>
  </si>
  <si>
    <t>840872685S</t>
  </si>
  <si>
    <t>84087V000708</t>
  </si>
  <si>
    <t>OR_IMP_83</t>
  </si>
  <si>
    <t>touraine</t>
  </si>
  <si>
    <t>Impasse de Touraine</t>
  </si>
  <si>
    <t>IMPASSE DE TOURAINE</t>
  </si>
  <si>
    <t>Touraine</t>
  </si>
  <si>
    <t>840872711V</t>
  </si>
  <si>
    <t>84087V000709</t>
  </si>
  <si>
    <t>OR_IMP_84</t>
  </si>
  <si>
    <t>Impasse de Tourre</t>
  </si>
  <si>
    <t>IMPASSE DE TOURRE</t>
  </si>
  <si>
    <t>840870096C</t>
  </si>
  <si>
    <t>84087V000049</t>
  </si>
  <si>
    <t>OR_IMP_140</t>
  </si>
  <si>
    <t>androune</t>
  </si>
  <si>
    <t>Impasse de l'Androune</t>
  </si>
  <si>
    <t>IMPASSE DE L'ANDROUNE</t>
  </si>
  <si>
    <t>Androune</t>
  </si>
  <si>
    <t>840870207Y</t>
  </si>
  <si>
    <t>84087V000074</t>
  </si>
  <si>
    <t>OR_IMP_143</t>
  </si>
  <si>
    <t>aurasica</t>
  </si>
  <si>
    <t>Impasse de l'Aurasica</t>
  </si>
  <si>
    <t>IMPASSE DE L'AURASICA</t>
  </si>
  <si>
    <t>Aurasica</t>
  </si>
  <si>
    <t>840870868S</t>
  </si>
  <si>
    <t>84087V000260</t>
  </si>
  <si>
    <t>OR_IMP_81</t>
  </si>
  <si>
    <t>Impasse de l'Étang</t>
  </si>
  <si>
    <t>IMPASSE DE L'ETANG</t>
  </si>
  <si>
    <t>840870285H</t>
  </si>
  <si>
    <t>84087V000094</t>
  </si>
  <si>
    <t>OR_IMP_75</t>
  </si>
  <si>
    <t>batie</t>
  </si>
  <si>
    <t>Impasse de la Batie</t>
  </si>
  <si>
    <t>IMPASSE DE LA BATIE</t>
  </si>
  <si>
    <t>Batie</t>
  </si>
  <si>
    <t>840870630H</t>
  </si>
  <si>
    <t>84087V000195</t>
  </si>
  <si>
    <t>OR_IMP_76</t>
  </si>
  <si>
    <t>cloche</t>
  </si>
  <si>
    <t>Impasse de la Cloche</t>
  </si>
  <si>
    <t>IMPASSE DE LA CLOCHE</t>
  </si>
  <si>
    <t>Cloche</t>
  </si>
  <si>
    <t>840870705P</t>
  </si>
  <si>
    <t>84087V000212</t>
  </si>
  <si>
    <t>OR_IMP_77</t>
  </si>
  <si>
    <t>conque</t>
  </si>
  <si>
    <t>Impasse de la Conque</t>
  </si>
  <si>
    <t>IMPASSE DE LA CONQUE</t>
  </si>
  <si>
    <t>Conque</t>
  </si>
  <si>
    <t>840871520A</t>
  </si>
  <si>
    <t>84087V000426</t>
  </si>
  <si>
    <t>OR_IMP_78</t>
  </si>
  <si>
    <t>lavande</t>
  </si>
  <si>
    <t>Impasse de la Lavande</t>
  </si>
  <si>
    <t>IMPASSE DE LA LAVANDE</t>
  </si>
  <si>
    <t>Lavande</t>
  </si>
  <si>
    <t>840872372B</t>
  </si>
  <si>
    <t>84087V000618</t>
  </si>
  <si>
    <t>OR_IMP_79</t>
  </si>
  <si>
    <t>Impasse de la Renaissance</t>
  </si>
  <si>
    <t>IMPASSE DE LA RENAISSANCE</t>
  </si>
  <si>
    <t>840870050C</t>
  </si>
  <si>
    <t>84087V000030</t>
  </si>
  <si>
    <t>OR_IMP_85</t>
  </si>
  <si>
    <t>alpes</t>
  </si>
  <si>
    <t>Impasse des Alpes</t>
  </si>
  <si>
    <t>IMPASSE DES ALPES</t>
  </si>
  <si>
    <t>Alpes</t>
  </si>
  <si>
    <t>840870100G</t>
  </si>
  <si>
    <t>84087V000050</t>
  </si>
  <si>
    <t>OR_IMP_86</t>
  </si>
  <si>
    <t>anémones</t>
  </si>
  <si>
    <t>Impasse des Anémones</t>
  </si>
  <si>
    <t>IMPASSE DES ANEMONES</t>
  </si>
  <si>
    <t>Anémones</t>
  </si>
  <si>
    <t>840870275X</t>
  </si>
  <si>
    <t>84087V000093</t>
  </si>
  <si>
    <t>OR_IMP_144</t>
  </si>
  <si>
    <t>bastidouns</t>
  </si>
  <si>
    <t>Impasse des Bastidouns</t>
  </si>
  <si>
    <t>IMPASSE DES BASTIDOUNS</t>
  </si>
  <si>
    <t>Bastidouns</t>
  </si>
  <si>
    <t>840870350D</t>
  </si>
  <si>
    <t>84087V000119</t>
  </si>
  <si>
    <t>OR_IMP_87</t>
  </si>
  <si>
    <t>bleuets</t>
  </si>
  <si>
    <t>Impasse des Bleuets</t>
  </si>
  <si>
    <t>IMPASSE DES BLEUETS</t>
  </si>
  <si>
    <t>Bleuets</t>
  </si>
  <si>
    <t>840870441C</t>
  </si>
  <si>
    <t>84087V000137</t>
  </si>
  <si>
    <t>OR_IMP_88</t>
  </si>
  <si>
    <t>cactus</t>
  </si>
  <si>
    <t>Impasse des Cactus</t>
  </si>
  <si>
    <t>IMPASSE DES CACTUS</t>
  </si>
  <si>
    <t>Cactus</t>
  </si>
  <si>
    <t>840870450M</t>
  </si>
  <si>
    <t>84087V000144</t>
  </si>
  <si>
    <t>OR_IMP_89</t>
  </si>
  <si>
    <t>camélias</t>
  </si>
  <si>
    <t>Impasse des Camélias</t>
  </si>
  <si>
    <t>IMPASSE DES CAMELIAS</t>
  </si>
  <si>
    <t>Camélias</t>
  </si>
  <si>
    <t>840870480V</t>
  </si>
  <si>
    <t>84087V000154</t>
  </si>
  <si>
    <t>OR_IMP_90</t>
  </si>
  <si>
    <t>casernes</t>
  </si>
  <si>
    <t>Impasse des Casernes</t>
  </si>
  <si>
    <t>IMPASSE DES CASERNES</t>
  </si>
  <si>
    <t>Casernes</t>
  </si>
  <si>
    <t>840870600A</t>
  </si>
  <si>
    <t>84087V000186</t>
  </si>
  <si>
    <t>OR_IMP_92</t>
  </si>
  <si>
    <t>Impasse des Chèvrefeuilles</t>
  </si>
  <si>
    <t>IMPASSE DES CHEVREFEUILLES</t>
  </si>
  <si>
    <t>840870669A</t>
  </si>
  <si>
    <t>84087V000204</t>
  </si>
  <si>
    <t>OR_IMP_93</t>
  </si>
  <si>
    <t>colombes</t>
  </si>
  <si>
    <t>Impasse des Colombes</t>
  </si>
  <si>
    <t>IMPASSE DES COLOMBES</t>
  </si>
  <si>
    <t>Colombes</t>
  </si>
  <si>
    <t>840870510C</t>
  </si>
  <si>
    <t>84087V000163</t>
  </si>
  <si>
    <t>OR_IMP_91</t>
  </si>
  <si>
    <t>cévennes</t>
  </si>
  <si>
    <t>Impasse des Cévennes</t>
  </si>
  <si>
    <t>IMPASSE DES CEVENNES</t>
  </si>
  <si>
    <t>Cévennes</t>
  </si>
  <si>
    <t>840871030T</t>
  </si>
  <si>
    <t>84087V000295</t>
  </si>
  <si>
    <t>OR_IMP_94</t>
  </si>
  <si>
    <t>frères boissel</t>
  </si>
  <si>
    <t>Impasse des Frères Boissel</t>
  </si>
  <si>
    <t>IMPASSE DES FRERES BOISSEL</t>
  </si>
  <si>
    <t>Boissel</t>
  </si>
  <si>
    <t>840871130B</t>
  </si>
  <si>
    <t>84087V000309</t>
  </si>
  <si>
    <t>OR_IMP_95</t>
  </si>
  <si>
    <t>genêts</t>
  </si>
  <si>
    <t>Impasse des Genêts</t>
  </si>
  <si>
    <t>IMPASSE DES GENETS</t>
  </si>
  <si>
    <t>Genêts</t>
  </si>
  <si>
    <t>840871155D</t>
  </si>
  <si>
    <t>84087V000323</t>
  </si>
  <si>
    <t>OR_IMP_97</t>
  </si>
  <si>
    <t>giroflées</t>
  </si>
  <si>
    <t>Impasse des Giroflées</t>
  </si>
  <si>
    <t>IMPASSE DES GIROFLEES</t>
  </si>
  <si>
    <t>Giroflées</t>
  </si>
  <si>
    <t>840871170V</t>
  </si>
  <si>
    <t>84087V000327</t>
  </si>
  <si>
    <t>OR_IMP_98</t>
  </si>
  <si>
    <t>glaieuls</t>
  </si>
  <si>
    <t>Impasse des Glaieuls</t>
  </si>
  <si>
    <t>IMPASSE DES GLAIEULS</t>
  </si>
  <si>
    <t>Glaieuls</t>
  </si>
  <si>
    <t>840871180F</t>
  </si>
  <si>
    <t>84087V000328</t>
  </si>
  <si>
    <t>OR_IMP_99</t>
  </si>
  <si>
    <t>glycines</t>
  </si>
  <si>
    <t>Impasse des Glycines</t>
  </si>
  <si>
    <t>IMPASSE DES GLYCINES</t>
  </si>
  <si>
    <t>Glycines</t>
  </si>
  <si>
    <t>840871238U</t>
  </si>
  <si>
    <t>84087V000340</t>
  </si>
  <si>
    <t>OR_IMP_100</t>
  </si>
  <si>
    <t>grenadiers</t>
  </si>
  <si>
    <t>Impasse des Grenadiers</t>
  </si>
  <si>
    <t>IMPASSE DES GRENADIERS</t>
  </si>
  <si>
    <t>Grenadiers</t>
  </si>
  <si>
    <t>840871140M</t>
  </si>
  <si>
    <t>84087V000317</t>
  </si>
  <si>
    <t>OR_IMP_96</t>
  </si>
  <si>
    <t>géraniums</t>
  </si>
  <si>
    <t>Impasse des Géraniums</t>
  </si>
  <si>
    <t>IMPASSE DES GERANIUMS</t>
  </si>
  <si>
    <t>Géraniums</t>
  </si>
  <si>
    <t>840871340E</t>
  </si>
  <si>
    <t>84087V000364</t>
  </si>
  <si>
    <t>OR_IMP_101</t>
  </si>
  <si>
    <t>hortensias</t>
  </si>
  <si>
    <t>Impasse des Hortensias</t>
  </si>
  <si>
    <t>IMPASSE DES HORTENSIAS</t>
  </si>
  <si>
    <t>Hortensias</t>
  </si>
  <si>
    <t>840871370M</t>
  </si>
  <si>
    <t>84087V000366</t>
  </si>
  <si>
    <t>OR_IMP_102</t>
  </si>
  <si>
    <t>iris</t>
  </si>
  <si>
    <t>Impasse des Iris</t>
  </si>
  <si>
    <t>IMPASSE DES IRIS</t>
  </si>
  <si>
    <t>Iris</t>
  </si>
  <si>
    <t>840871381Z</t>
  </si>
  <si>
    <t>84087V000380</t>
  </si>
  <si>
    <t>OR_IMP_103</t>
  </si>
  <si>
    <t>Impasse des Jardins</t>
  </si>
  <si>
    <t>IMPASSE DES JARDINS</t>
  </si>
  <si>
    <t>840871421T</t>
  </si>
  <si>
    <t>84087V000404</t>
  </si>
  <si>
    <t>OR_IMP_154</t>
  </si>
  <si>
    <t>Impasse des Jonquilles</t>
  </si>
  <si>
    <t>IMPASSE DES JONQUILLES</t>
  </si>
  <si>
    <t>840871507L</t>
  </si>
  <si>
    <t>84087V000424</t>
  </si>
  <si>
    <t>OR_IMP_104</t>
  </si>
  <si>
    <t>lauriers</t>
  </si>
  <si>
    <t>Impasse des Lauriers</t>
  </si>
  <si>
    <t>IMPASSE DES LAURIERS</t>
  </si>
  <si>
    <t>Lauriers</t>
  </si>
  <si>
    <t>840871580R</t>
  </si>
  <si>
    <t>84087V000439</t>
  </si>
  <si>
    <t>OR_IMP_105</t>
  </si>
  <si>
    <t>Impasse des Lilas</t>
  </si>
  <si>
    <t>IMPASSE DES LILAS</t>
  </si>
  <si>
    <t>840871660C</t>
  </si>
  <si>
    <t>84087V000466</t>
  </si>
  <si>
    <t>OR_IMP_106</t>
  </si>
  <si>
    <t>marguerites</t>
  </si>
  <si>
    <t>Impasse des Marguerites</t>
  </si>
  <si>
    <t>IMPASSE DES MARGUERITES</t>
  </si>
  <si>
    <t>Marguerites</t>
  </si>
  <si>
    <t>840871872H</t>
  </si>
  <si>
    <t>84087V000512</t>
  </si>
  <si>
    <t>OR_IMP_159</t>
  </si>
  <si>
    <t>olivades</t>
  </si>
  <si>
    <t>Impasse des Olivades</t>
  </si>
  <si>
    <t>IMPASSE DES OLIVADES</t>
  </si>
  <si>
    <t>Olivades</t>
  </si>
  <si>
    <t>840872000X</t>
  </si>
  <si>
    <t>84087V000546</t>
  </si>
  <si>
    <t>OR_IMP_109</t>
  </si>
  <si>
    <t>pervenches</t>
  </si>
  <si>
    <t>Impasse des Pervenches</t>
  </si>
  <si>
    <t>IMPASSE DES PERVENCHES</t>
  </si>
  <si>
    <t>Pervenches</t>
  </si>
  <si>
    <t>840872037M</t>
  </si>
  <si>
    <t>84087V000551</t>
  </si>
  <si>
    <t>OR_IMP_160</t>
  </si>
  <si>
    <t>peupliers</t>
  </si>
  <si>
    <t>Impasse des Peupliers</t>
  </si>
  <si>
    <t>IMPASSE DES PEUPLIERS</t>
  </si>
  <si>
    <t>Peupliers</t>
  </si>
  <si>
    <t>840872261F</t>
  </si>
  <si>
    <t>84087V000598</t>
  </si>
  <si>
    <t>OR_IMP_162</t>
  </si>
  <si>
    <t>prés de croze</t>
  </si>
  <si>
    <t>Impasse des Prés de Croze</t>
  </si>
  <si>
    <t>IMPASSE DES PRES DE CROZE</t>
  </si>
  <si>
    <t>840871915E</t>
  </si>
  <si>
    <t>84087V000523</t>
  </si>
  <si>
    <t>OR_IMP_108</t>
  </si>
  <si>
    <t>pâquerettes</t>
  </si>
  <si>
    <t>Impasse des Pâquerettes</t>
  </si>
  <si>
    <t>IMPASSE DES PAQUERETTES</t>
  </si>
  <si>
    <t>Pâquerettes</t>
  </si>
  <si>
    <t>840872440A</t>
  </si>
  <si>
    <t>84087V000638</t>
  </si>
  <si>
    <t>OR_IMP_110</t>
  </si>
  <si>
    <t>rosiers</t>
  </si>
  <si>
    <t>Impasse des Rosiers</t>
  </si>
  <si>
    <t>IMPASSE DES ROSIERS</t>
  </si>
  <si>
    <t>Rosiers</t>
  </si>
  <si>
    <t>840872720E</t>
  </si>
  <si>
    <t>84087V000713</t>
  </si>
  <si>
    <t>OR_IMP_163</t>
  </si>
  <si>
    <t>tulipes</t>
  </si>
  <si>
    <t>Impasse des Tulipes</t>
  </si>
  <si>
    <t>IMPASSE DES TULIPES</t>
  </si>
  <si>
    <t>Tulipes</t>
  </si>
  <si>
    <t>840871870F</t>
  </si>
  <si>
    <t>84087V000511</t>
  </si>
  <si>
    <t>OR_IMP_107</t>
  </si>
  <si>
    <t>oeillets</t>
  </si>
  <si>
    <t>Impasse des Œillets</t>
  </si>
  <si>
    <t>IMPASSE DES ŒILLETS</t>
  </si>
  <si>
    <t>Œillets</t>
  </si>
  <si>
    <t>840870290N</t>
  </si>
  <si>
    <t>84087V000097</t>
  </si>
  <si>
    <t>OR_IMP_111</t>
  </si>
  <si>
    <t>béarn</t>
  </si>
  <si>
    <t>Impasse du Béarn</t>
  </si>
  <si>
    <t>IMPASSE DU BEARN</t>
  </si>
  <si>
    <t>Béarn</t>
  </si>
  <si>
    <t>840870525U</t>
  </si>
  <si>
    <t>84087V000164</t>
  </si>
  <si>
    <t>OR_IMP_149</t>
  </si>
  <si>
    <t>champ fleuri</t>
  </si>
  <si>
    <t>Impasse du Champ Fleuri</t>
  </si>
  <si>
    <t>IMPASSE DU CHAMP FLEURI</t>
  </si>
  <si>
    <t>840870734W</t>
  </si>
  <si>
    <t>84087V000217</t>
  </si>
  <si>
    <t>OR_IMP_112</t>
  </si>
  <si>
    <t>Impasse du Coteau</t>
  </si>
  <si>
    <t>IMPASSE DU COTEAU</t>
  </si>
  <si>
    <t>840870800T</t>
  </si>
  <si>
    <t>84087V000233</t>
  </si>
  <si>
    <t>OR_IMP_113</t>
  </si>
  <si>
    <t>dauphiné</t>
  </si>
  <si>
    <t>Impasse du Dauphiné</t>
  </si>
  <si>
    <t>IMPASSE DU DAUPHINE</t>
  </si>
  <si>
    <t>Dauphiné</t>
  </si>
  <si>
    <t>840872349B</t>
  </si>
  <si>
    <t>84087V000242</t>
  </si>
  <si>
    <t>OR_IMP_114</t>
  </si>
  <si>
    <t>Impasse du Docteur Raymond Rassat</t>
  </si>
  <si>
    <t>IMPASSE DU DOCTEUR RAYMOND RASSAT</t>
  </si>
  <si>
    <t>840871368K</t>
  </si>
  <si>
    <t>84087V000383</t>
  </si>
  <si>
    <t>OR_IMP_153</t>
  </si>
  <si>
    <t>jasmin</t>
  </si>
  <si>
    <t>Impasse du Jasmin</t>
  </si>
  <si>
    <t>IMPASSE DU JASMIN</t>
  </si>
  <si>
    <t>Jasmin</t>
  </si>
  <si>
    <t>840871479F</t>
  </si>
  <si>
    <t>84087V000419</t>
  </si>
  <si>
    <t>OR_IMP_116</t>
  </si>
  <si>
    <t>Impasse du Languedoc</t>
  </si>
  <si>
    <t>IMPASSE DU LANGUEDOC</t>
  </si>
  <si>
    <t>840871615D</t>
  </si>
  <si>
    <t>84087V000449</t>
  </si>
  <si>
    <t>OR_IMP_117</t>
  </si>
  <si>
    <t>luberon</t>
  </si>
  <si>
    <t>Impasse du Luberon</t>
  </si>
  <si>
    <t>IMPASSE DU LUBERON</t>
  </si>
  <si>
    <t>Luberon</t>
  </si>
  <si>
    <t>840871680Z</t>
  </si>
  <si>
    <t>84087V000471</t>
  </si>
  <si>
    <t>OR_IMP_157</t>
  </si>
  <si>
    <t>massif central</t>
  </si>
  <si>
    <t>Impasse du Massif Central</t>
  </si>
  <si>
    <t>IMPASSE DU MASSIF CENTRAL</t>
  </si>
  <si>
    <t>840871788S</t>
  </si>
  <si>
    <t>84087V000497</t>
  </si>
  <si>
    <t>OR_IMP_158</t>
  </si>
  <si>
    <t>moutounié</t>
  </si>
  <si>
    <t>Impasse du Moutounié</t>
  </si>
  <si>
    <t>IMPASSE DU MOUTOUNIE</t>
  </si>
  <si>
    <t>Moutounié</t>
  </si>
  <si>
    <t>840871790U</t>
  </si>
  <si>
    <t>84087V000498</t>
  </si>
  <si>
    <t>OR_IMP_118</t>
  </si>
  <si>
    <t>muguet</t>
  </si>
  <si>
    <t>Impasse du Muguet</t>
  </si>
  <si>
    <t>IMPASSE DU MUGUET</t>
  </si>
  <si>
    <t>Muguet</t>
  </si>
  <si>
    <t>840871930W</t>
  </si>
  <si>
    <t>84087V000527</t>
  </si>
  <si>
    <t>OR_IMP_119</t>
  </si>
  <si>
    <t>Impasse du Parlement</t>
  </si>
  <si>
    <t>IMPASSE DU PARLEMENT</t>
  </si>
  <si>
    <t>840872150K</t>
  </si>
  <si>
    <t>84087V000577</t>
  </si>
  <si>
    <t>OR_IMP_120</t>
  </si>
  <si>
    <t>Impasse du Poitou</t>
  </si>
  <si>
    <t>IMPASSE DU POITOU</t>
  </si>
  <si>
    <t>840872255Z</t>
  </si>
  <si>
    <t>84087V000595</t>
  </si>
  <si>
    <t>OR_IMP_161</t>
  </si>
  <si>
    <t>pré carré</t>
  </si>
  <si>
    <t>Impasse du Pré Carré</t>
  </si>
  <si>
    <t>IMPASSE DU PRE CARRE</t>
  </si>
  <si>
    <t>Pré Carré</t>
  </si>
  <si>
    <t>840872615R</t>
  </si>
  <si>
    <t>84087V000682</t>
  </si>
  <si>
    <t>OR_IMP_122</t>
  </si>
  <si>
    <t>soleil couchant</t>
  </si>
  <si>
    <t>Impasse du Soleil Couchant</t>
  </si>
  <si>
    <t>IMPASSE DU SOLEIL COUCHANT</t>
  </si>
  <si>
    <t>840872740B</t>
  </si>
  <si>
    <t>84087V000718</t>
  </si>
  <si>
    <t>OR_IMP_123</t>
  </si>
  <si>
    <t>ventoux</t>
  </si>
  <si>
    <t>Impasse du Ventoux</t>
  </si>
  <si>
    <t>IMPASSE DU VENTOUX</t>
  </si>
  <si>
    <t>Ventoux</t>
  </si>
  <si>
    <t>840872742D</t>
  </si>
  <si>
    <t>84087V000719</t>
  </si>
  <si>
    <t>OR_IMP_164</t>
  </si>
  <si>
    <t>vercors</t>
  </si>
  <si>
    <t>Impasse du Vercors</t>
  </si>
  <si>
    <t>IMPASSE DU VERCORS</t>
  </si>
  <si>
    <t>Vercors</t>
  </si>
  <si>
    <t>84087V000421</t>
  </si>
  <si>
    <t xml:space="preserve">la </t>
  </si>
  <si>
    <t>languedocienne</t>
  </si>
  <si>
    <t>Autoroute la Languedocienne</t>
  </si>
  <si>
    <t>AUTOROUTE LA LANGUEDOCIENNE</t>
  </si>
  <si>
    <t>Languedocienne</t>
  </si>
  <si>
    <t>84087V000747</t>
  </si>
  <si>
    <t>840872181U</t>
  </si>
  <si>
    <t>84087V000746</t>
  </si>
  <si>
    <t>neuf</t>
  </si>
  <si>
    <t>Le Pont Neuf</t>
  </si>
  <si>
    <t>LE PONT NEUF</t>
  </si>
  <si>
    <t>840870030F</t>
  </si>
  <si>
    <t>84087V000020</t>
  </si>
  <si>
    <t>OR_RUE_1</t>
  </si>
  <si>
    <t>montée</t>
  </si>
  <si>
    <t>albert lambert</t>
  </si>
  <si>
    <t>Montée Albert Lambert</t>
  </si>
  <si>
    <t>MONTEE ALBERT LAMBERT</t>
  </si>
  <si>
    <t>Lambert</t>
  </si>
  <si>
    <t>840871440N</t>
  </si>
  <si>
    <t>84087V000412</t>
  </si>
  <si>
    <t>OR_RUE_3</t>
  </si>
  <si>
    <t>julia bartet</t>
  </si>
  <si>
    <t>Montée Julia Bartet</t>
  </si>
  <si>
    <t>MONTEE JULIA BARTET</t>
  </si>
  <si>
    <t>Bartet</t>
  </si>
  <si>
    <t>840872090V</t>
  </si>
  <si>
    <t>84087V000556</t>
  </si>
  <si>
    <t>OR_RUE_4</t>
  </si>
  <si>
    <t>philibert de chalons</t>
  </si>
  <si>
    <t>Montée Philibert de Chalons</t>
  </si>
  <si>
    <t>MONTEE PHILIBERT DE CHALONS</t>
  </si>
  <si>
    <t>Chalons</t>
  </si>
  <si>
    <t>840872625B</t>
  </si>
  <si>
    <t>84087V000686</t>
  </si>
  <si>
    <t>OR_RUE_5</t>
  </si>
  <si>
    <t>Montée Spartacus</t>
  </si>
  <si>
    <t>MONTEE SPARTACUS</t>
  </si>
  <si>
    <t>840871525F</t>
  </si>
  <si>
    <t>84087V000428</t>
  </si>
  <si>
    <t>OR_RUE_2</t>
  </si>
  <si>
    <t>leaunes</t>
  </si>
  <si>
    <t>Montée de Leaunes</t>
  </si>
  <si>
    <t>MONTEE DE LEAUNES</t>
  </si>
  <si>
    <t>Leaunes</t>
  </si>
  <si>
    <t>840872300Y</t>
  </si>
  <si>
    <t>84087V000601</t>
  </si>
  <si>
    <t>OR_RUE_281</t>
  </si>
  <si>
    <t>princes de nassau</t>
  </si>
  <si>
    <t>Montée des Princes de Nassau</t>
  </si>
  <si>
    <t>MONTEE DES PRINCES DE NASSAU</t>
  </si>
  <si>
    <t>840870859G</t>
  </si>
  <si>
    <t>84087V000739</t>
  </si>
  <si>
    <t>OR_ROUTE_4</t>
  </si>
  <si>
    <t>nouvelle route</t>
  </si>
  <si>
    <t>Nouvelle Route de Châteauneuf</t>
  </si>
  <si>
    <t>NOUVELLE ROUTE DE CHATEAUNEUF</t>
  </si>
  <si>
    <t>840872264J</t>
  </si>
  <si>
    <t>84087V000315</t>
  </si>
  <si>
    <t>OR_PLACE_1</t>
  </si>
  <si>
    <t>parvis</t>
  </si>
  <si>
    <t>Parvis Georges Prêtre</t>
  </si>
  <si>
    <t>PARVIS GEORGES PRETRE</t>
  </si>
  <si>
    <t>840870970C</t>
  </si>
  <si>
    <t>84087V000281</t>
  </si>
  <si>
    <t>OR_PASS_2</t>
  </si>
  <si>
    <t>four capelu</t>
  </si>
  <si>
    <t>Passage Four Capelu</t>
  </si>
  <si>
    <t>PASSAGE FOUR CAPELU</t>
  </si>
  <si>
    <t>840870455T</t>
  </si>
  <si>
    <t>84087V000145</t>
  </si>
  <si>
    <t>OR_PASS_1</t>
  </si>
  <si>
    <t>canal</t>
  </si>
  <si>
    <t>Passage du Canal</t>
  </si>
  <si>
    <t>PASSAGE DU CANAL</t>
  </si>
  <si>
    <t>Canal</t>
  </si>
  <si>
    <t>840870091X</t>
  </si>
  <si>
    <t>84087V000044</t>
  </si>
  <si>
    <t>OR_PLACE_3</t>
  </si>
  <si>
    <t>andré bruey</t>
  </si>
  <si>
    <t>Place André Bruey</t>
  </si>
  <si>
    <t>PLACE ANDRE BRUEY</t>
  </si>
  <si>
    <t>Bruey</t>
  </si>
  <si>
    <t>840870106N</t>
  </si>
  <si>
    <t>84087V000048</t>
  </si>
  <si>
    <t>OR_PLACE_45</t>
  </si>
  <si>
    <t>andré solinot</t>
  </si>
  <si>
    <t>Place André Solinot</t>
  </si>
  <si>
    <t>PLACE ANDRE SOLINOT</t>
  </si>
  <si>
    <t>Solinot</t>
  </si>
  <si>
    <t>840871320H</t>
  </si>
  <si>
    <t>84087V000360</t>
  </si>
  <si>
    <t>OR_PLACE_4</t>
  </si>
  <si>
    <t xml:space="preserve">aux </t>
  </si>
  <si>
    <t>herbes</t>
  </si>
  <si>
    <t>Place aux Herbes</t>
  </si>
  <si>
    <t>PLACE AUX HERBES</t>
  </si>
  <si>
    <t>Herbes</t>
  </si>
  <si>
    <t>840870301A</t>
  </si>
  <si>
    <t>84087V000109</t>
  </si>
  <si>
    <t>OR_PLACE_46</t>
  </si>
  <si>
    <t>bergerie</t>
  </si>
  <si>
    <t>Place de la Bergerie</t>
  </si>
  <si>
    <t>PLACE DE LA BERGERIE</t>
  </si>
  <si>
    <t>Bergerie</t>
  </si>
  <si>
    <t>840872301Z</t>
  </si>
  <si>
    <t>84087V000592</t>
  </si>
  <si>
    <t>OR_CH_131</t>
  </si>
  <si>
    <t>Chemin Pradines</t>
  </si>
  <si>
    <t>CHEMIN PRADINES</t>
  </si>
  <si>
    <t>840872461Y</t>
  </si>
  <si>
    <t>84087V000646</t>
  </si>
  <si>
    <t>OR_CH_132</t>
  </si>
  <si>
    <t>russamp</t>
  </si>
  <si>
    <t>Chemin Russamp</t>
  </si>
  <si>
    <t>CHEMIN RUSSAMP</t>
  </si>
  <si>
    <t>Russamp</t>
  </si>
  <si>
    <t>840872548T</t>
  </si>
  <si>
    <t>84087V000660</t>
  </si>
  <si>
    <t>OR_CH_134</t>
  </si>
  <si>
    <t>Chemin Saint-Jean</t>
  </si>
  <si>
    <t>CHEMIN SAINT-JEAN</t>
  </si>
  <si>
    <t>840872735W</t>
  </si>
  <si>
    <t>84087V000717</t>
  </si>
  <si>
    <t>OR_CH_137</t>
  </si>
  <si>
    <t>vénissat sud</t>
  </si>
  <si>
    <t>Chemin Vénissat Sud</t>
  </si>
  <si>
    <t>CHEMIN VENISSAT SUD</t>
  </si>
  <si>
    <t>840870190E</t>
  </si>
  <si>
    <t>84087V000066</t>
  </si>
  <si>
    <t>OR_COURS_1</t>
  </si>
  <si>
    <t>cours</t>
  </si>
  <si>
    <t>aristide briand</t>
  </si>
  <si>
    <t>Cours Aristide Briand</t>
  </si>
  <si>
    <t>COURS ARISTIDE BRIAND</t>
  </si>
  <si>
    <t>Briand</t>
  </si>
  <si>
    <t>840872220L</t>
  </si>
  <si>
    <t>84087V000590</t>
  </si>
  <si>
    <t>OR_COURS_2</t>
  </si>
  <si>
    <t>Cours Pourtoules</t>
  </si>
  <si>
    <t>COURS POURTOULES</t>
  </si>
  <si>
    <t>840872290M</t>
  </si>
  <si>
    <t>84087V000602</t>
  </si>
  <si>
    <t>OR_DESC_1</t>
  </si>
  <si>
    <t>descente</t>
  </si>
  <si>
    <t>princes des baux</t>
  </si>
  <si>
    <t>Descente des Princes des Baux</t>
  </si>
  <si>
    <t>DESCENTE DES PRINCES DES BAUX</t>
  </si>
  <si>
    <t>840871663F</t>
  </si>
  <si>
    <t>84087V000453</t>
  </si>
  <si>
    <t>OR_DESC_2</t>
  </si>
  <si>
    <t>lycée saint-louis</t>
  </si>
  <si>
    <t>Descente du Lycée Saint-Louis</t>
  </si>
  <si>
    <t>DESCENTE DU LYCEE SAINT-LOUIS</t>
  </si>
  <si>
    <t>840871146U</t>
  </si>
  <si>
    <t>84087V000326</t>
  </si>
  <si>
    <t>OR_PLACE_2</t>
  </si>
  <si>
    <t>esplanade</t>
  </si>
  <si>
    <t>giuseppe verdi</t>
  </si>
  <si>
    <t>Esplanade Giuseppe Verdi</t>
  </si>
  <si>
    <t>ESPLANADE GIUSEPPE VERDI</t>
  </si>
  <si>
    <t>Verdi</t>
  </si>
  <si>
    <t>840872106M</t>
  </si>
  <si>
    <t>84087V000558</t>
  </si>
  <si>
    <t>OR_RUE_137</t>
  </si>
  <si>
    <t xml:space="preserve">le </t>
  </si>
  <si>
    <t>picardan</t>
  </si>
  <si>
    <t>Rue le Picardan</t>
  </si>
  <si>
    <t>RUE LE PICARDAN</t>
  </si>
  <si>
    <t>Picardan</t>
  </si>
  <si>
    <t>840872636N</t>
  </si>
  <si>
    <t>84087V000693</t>
  </si>
  <si>
    <t>OR_RUE_167</t>
  </si>
  <si>
    <t>syrah</t>
  </si>
  <si>
    <t>Rue Syrah</t>
  </si>
  <si>
    <t>RUE SYRAH</t>
  </si>
  <si>
    <t>Syrah</t>
  </si>
  <si>
    <t>84087V000838</t>
  </si>
  <si>
    <t>giratoire</t>
  </si>
  <si>
    <t>Giratoire Syrah</t>
  </si>
  <si>
    <t>GIRATOIRE SYRAH</t>
  </si>
  <si>
    <t>84087V000834</t>
  </si>
  <si>
    <t>1er régiment étranger de cavalerie</t>
  </si>
  <si>
    <t>GIRATOIRE DU 1ER REGIMENT ETRANGER DE CAVALERIE</t>
  </si>
  <si>
    <t>REC</t>
  </si>
  <si>
    <t>840871221A</t>
  </si>
  <si>
    <t>84087V000332</t>
  </si>
  <si>
    <t>OR_PLACE_44</t>
  </si>
  <si>
    <t>grand place</t>
  </si>
  <si>
    <t>Grand Place</t>
  </si>
  <si>
    <t>GRAND PLACE</t>
  </si>
  <si>
    <t>Place</t>
  </si>
  <si>
    <t>84087V000760</t>
  </si>
  <si>
    <t>OR_IMP_1</t>
  </si>
  <si>
    <t>1023 route de roquemaure</t>
  </si>
  <si>
    <t>Impasse 1023 Route de Roquemaure</t>
  </si>
  <si>
    <t>IMPASSE 1023 ROUTE DE ROQUEMAURE</t>
  </si>
  <si>
    <t>84087V000828</t>
  </si>
  <si>
    <t>104 chemin de la sauvageonne</t>
  </si>
  <si>
    <t>IMPASSE 104 CHEMIN DE LA SAUVAGEONNE</t>
  </si>
  <si>
    <t>84087V000793</t>
  </si>
  <si>
    <t>OR_IMP_175</t>
  </si>
  <si>
    <t>106 impasse de la batie</t>
  </si>
  <si>
    <t>Impasse 106 Impasse de la Batie</t>
  </si>
  <si>
    <t>IMPASSE 106 IMPASSE DE LA BATIE</t>
  </si>
  <si>
    <t>84087V000788</t>
  </si>
  <si>
    <t>OR_IMP_3</t>
  </si>
  <si>
    <t>107 avenue de la violette</t>
  </si>
  <si>
    <t>Impasse 107 Avenue de la Violette</t>
  </si>
  <si>
    <t>IMPASSE 107 AVENUE DE LA VIOLETTE</t>
  </si>
  <si>
    <t>84087V000794</t>
  </si>
  <si>
    <t>OR_IMP_4</t>
  </si>
  <si>
    <t>1132 chemin blanc</t>
  </si>
  <si>
    <t>Impasse 1132 Chemin Blanc</t>
  </si>
  <si>
    <t>IMPASSE 1132 CHEMIN BLANC</t>
  </si>
  <si>
    <t>840870872W</t>
  </si>
  <si>
    <t>84087V000002</t>
  </si>
  <si>
    <t>OR_IMP_6</t>
  </si>
  <si>
    <t>131 rue de l'étang</t>
  </si>
  <si>
    <t>Impasse 131 Rue de l'Étang</t>
  </si>
  <si>
    <t>IMPASSE 131 RUE DE L'ETANG</t>
  </si>
  <si>
    <t>840870154R</t>
  </si>
  <si>
    <t>84087V000063</t>
  </si>
  <si>
    <t>OR_IMP_142</t>
  </si>
  <si>
    <t>Impasse des Ardennes</t>
  </si>
  <si>
    <t>IMPASSE DES ARDENNES</t>
  </si>
  <si>
    <t>84087V000826</t>
  </si>
  <si>
    <t>OR_IMP_7</t>
  </si>
  <si>
    <t>142 impasse des ardennes</t>
  </si>
  <si>
    <t>Impasse 142 Impasse des Ardennes</t>
  </si>
  <si>
    <t>IMPASSE 142 IMPASSE DES ARDENNES</t>
  </si>
  <si>
    <t>84087V000758</t>
  </si>
  <si>
    <t>OR_IMP_8</t>
  </si>
  <si>
    <t>143 chemin de la passerelle</t>
  </si>
  <si>
    <t>Impasse 143 Chemin de la Passerelle</t>
  </si>
  <si>
    <t>IMPASSE 143 CHEMIN DE LA PASSERELLE</t>
  </si>
  <si>
    <t>Passerelle</t>
  </si>
  <si>
    <t>84087V000796</t>
  </si>
  <si>
    <t>OR_IMP_9</t>
  </si>
  <si>
    <t>146 rue albert de belleroche</t>
  </si>
  <si>
    <t>Impasse 146 Rue Albert de Belleroche</t>
  </si>
  <si>
    <t>IMPASSE 146 RUE ALBERT DE BELLEROCHE</t>
  </si>
  <si>
    <t>84087V000807</t>
  </si>
  <si>
    <t>147 avenue de lavoisier</t>
  </si>
  <si>
    <t>Impasse 147 Avenue de Lavoisier</t>
  </si>
  <si>
    <t>IMPASSE 147 AVENUE DE LAVOISIER</t>
  </si>
  <si>
    <t>84087V000776</t>
  </si>
  <si>
    <t>OR_IMP_10</t>
  </si>
  <si>
    <t>147 rue des bruyères</t>
  </si>
  <si>
    <t>Impasse 147 Rue des Bruyères</t>
  </si>
  <si>
    <t>IMPASSE 147 RUE DES BRUYERES</t>
  </si>
  <si>
    <t>84087V000795</t>
  </si>
  <si>
    <t>OR_IMP_11</t>
  </si>
  <si>
    <t>1515 chemin blanc</t>
  </si>
  <si>
    <t>Impasse 1515 Chemin Blanc</t>
  </si>
  <si>
    <t>IMPASSE 1515 CHEMIN BLANC</t>
  </si>
  <si>
    <t>84087V000797</t>
  </si>
  <si>
    <t>OR_IMP_12</t>
  </si>
  <si>
    <t>152 Chemin des Peyrières Blanches</t>
  </si>
  <si>
    <t>Impasse 152 Chemin des Peyrières Blanches</t>
  </si>
  <si>
    <t>IMPASSE 152 CHEMIN DES PEYRIERES BLANCHES</t>
  </si>
  <si>
    <t>84087V000786</t>
  </si>
  <si>
    <t>Impasse 153 Rue des Blanchisseurs</t>
  </si>
  <si>
    <t>84087V000787</t>
  </si>
  <si>
    <t>OR_IMP_13</t>
  </si>
  <si>
    <t>171 avenue de la violette</t>
  </si>
  <si>
    <t>Impasse 171 Avenue de la Violette</t>
  </si>
  <si>
    <t>IMPASSE 171 AVENUE DE LA VIOLETTE</t>
  </si>
  <si>
    <t>84087V000752</t>
  </si>
  <si>
    <t>OR_IMP_14</t>
  </si>
  <si>
    <t>1714 chemin de l'abrian</t>
  </si>
  <si>
    <t>Impasse 1714 Chemin de l'Abrian</t>
  </si>
  <si>
    <t>IMPASSE 1714 CHEMIN DE L'ABRIAN</t>
  </si>
  <si>
    <t>84087V000763</t>
  </si>
  <si>
    <t>OR_IMP_15</t>
  </si>
  <si>
    <t>184 chemin de la sauvageonne</t>
  </si>
  <si>
    <t>Impasse 184 Chemin de la Sauvageonne</t>
  </si>
  <si>
    <t>IMPASSE 184 CHEMIN DE LA SAUVAGEONNE</t>
  </si>
  <si>
    <t>84087V000818</t>
  </si>
  <si>
    <t>OR_IMP_16</t>
  </si>
  <si>
    <t>1861 chemin blanc</t>
  </si>
  <si>
    <t>Impasse 1861 Chemin Blanc</t>
  </si>
  <si>
    <t>IMPASSE 1861 CHEMIN BLANC</t>
  </si>
  <si>
    <t>84087V000780</t>
  </si>
  <si>
    <t>OR_IMP_17</t>
  </si>
  <si>
    <t>197 chemin des peyrières blanches</t>
  </si>
  <si>
    <t>Impasse 197 Chemin des Peyrières Blanches</t>
  </si>
  <si>
    <t>IMPASSE 197 CHEMIN DES PEYRIERES BLANCHES</t>
  </si>
  <si>
    <t>84087V000820</t>
  </si>
  <si>
    <t>1973 chemin du planas de meyne</t>
  </si>
  <si>
    <t>Impasse 1973 Chemin du Planas de Meyne</t>
  </si>
  <si>
    <t>IMPASSE 1973 CHEMIN DU PLANAS DE MEYNE</t>
  </si>
  <si>
    <t>84087V000819</t>
  </si>
  <si>
    <t>OR_IMP_20</t>
  </si>
  <si>
    <t>201 chemin de nogaret</t>
  </si>
  <si>
    <t>Impasse 201 Chemin de Nogaret</t>
  </si>
  <si>
    <t>IMPASSE 201 CHEMIN DE NOGARET</t>
  </si>
  <si>
    <t>84087V000761</t>
  </si>
  <si>
    <t>OR_IMP_19</t>
  </si>
  <si>
    <t>201 chemin de la rose trémière</t>
  </si>
  <si>
    <t>Impasse 201 Chemin de la Rose Trémière</t>
  </si>
  <si>
    <t>IMPASSE 201 CHEMIN DE LA ROSE TREMIERE</t>
  </si>
  <si>
    <t>84087V000757</t>
  </si>
  <si>
    <t>OR_IMP_21</t>
  </si>
  <si>
    <t>201 rue de guyenne</t>
  </si>
  <si>
    <t>Impasse 201 Rue de Guyenne</t>
  </si>
  <si>
    <t>IMPASSE 201 RUE DE GUYENNE</t>
  </si>
  <si>
    <t>84087V000759</t>
  </si>
  <si>
    <t>OR_IMP_22</t>
  </si>
  <si>
    <t>205 chemin de rimonet est</t>
  </si>
  <si>
    <t>Impasse 205 Chemin de Rimonet Est</t>
  </si>
  <si>
    <t>IMPASSE 205 CHEMIN DE RIMONET EST</t>
  </si>
  <si>
    <t>Rimonet Est</t>
  </si>
  <si>
    <t>84087V000821</t>
  </si>
  <si>
    <t>2192 chemin du planas de meyne</t>
  </si>
  <si>
    <t>Impasse 2192 Chemin du Planas de Meyne</t>
  </si>
  <si>
    <t>IMPASSE 2192 CHEMIN DU PLANAS DE MEYNE</t>
  </si>
  <si>
    <t>84087V000764</t>
  </si>
  <si>
    <t>OR_IMP_26</t>
  </si>
  <si>
    <t>256 chemin de la sauvageonne</t>
  </si>
  <si>
    <t>Impasse 256 Chemin de la Sauvageonne</t>
  </si>
  <si>
    <t>IMPASSE 256 CHEMIN DE LA SAUVAGEONNE</t>
  </si>
  <si>
    <t>84087V000779</t>
  </si>
  <si>
    <t>OR_IMP_27</t>
  </si>
  <si>
    <t>258 bis impasse du massif central</t>
  </si>
  <si>
    <t>IMPASSE 258 BIS IMPASSE DU MASSIF CENTRAL</t>
  </si>
  <si>
    <t>84087V000798</t>
  </si>
  <si>
    <t>OR_IMP_28</t>
  </si>
  <si>
    <t>2580 route du grès</t>
  </si>
  <si>
    <t>Impasse 2580 Route du Grès</t>
  </si>
  <si>
    <t>IMPASSE 2580 ROUTE DU GRES</t>
  </si>
  <si>
    <t>84087V000799</t>
  </si>
  <si>
    <t>OR_IMP_29</t>
  </si>
  <si>
    <t>263 rue contrescarpe</t>
  </si>
  <si>
    <t>Impasse 263 Rue Contrescarpe</t>
  </si>
  <si>
    <t>IMPASSE 263 RUE CONTRESCARPE</t>
  </si>
  <si>
    <t>84087V000815</t>
  </si>
  <si>
    <t>OR_IMP_30</t>
  </si>
  <si>
    <t>2689 route du grès</t>
  </si>
  <si>
    <t>Impasse 2689 Route du Grès</t>
  </si>
  <si>
    <t>IMPASSE 2689 ROUTE DU GRES</t>
  </si>
  <si>
    <t>84087V000811</t>
  </si>
  <si>
    <t>273 rue du terrier</t>
  </si>
  <si>
    <t>Impasse 273 Rue du Terrier</t>
  </si>
  <si>
    <t>IMPASSE 273 RUE DU TERRIER</t>
  </si>
  <si>
    <t>84087V000792</t>
  </si>
  <si>
    <t>OR_IMP_32</t>
  </si>
  <si>
    <t>275 impasse de la batie</t>
  </si>
  <si>
    <t>Impasse 275 Impasse de la Batie</t>
  </si>
  <si>
    <t>IMPASSE 275 IMPASSE DE LA BATIE</t>
  </si>
  <si>
    <t>840872659N</t>
  </si>
  <si>
    <t>84087V000699</t>
  </si>
  <si>
    <t>OR_IMP_33</t>
  </si>
  <si>
    <t>276 rue du terrier</t>
  </si>
  <si>
    <t>Impasse 276 Rue du Terrier</t>
  </si>
  <si>
    <t>IMPASSE 276 RUE DU TERRIER</t>
  </si>
  <si>
    <t>84087V000769</t>
  </si>
  <si>
    <t>OR_IMP_34</t>
  </si>
  <si>
    <t>279 rue des chênes verts</t>
  </si>
  <si>
    <t>Impasse 279 Rue des Chênes Verts</t>
  </si>
  <si>
    <t>IMPASSE 279 RUE DES CHENES VERTS</t>
  </si>
  <si>
    <t>84087V000817</t>
  </si>
  <si>
    <t>OR_IMP_180</t>
  </si>
  <si>
    <t>281 impasse des chèvrefeuilles</t>
  </si>
  <si>
    <t>Impasse 281 Impasse des Chèvrefeuilles</t>
  </si>
  <si>
    <t>IMPASSE 281 IMPASSE DES CHEVREFEUILLES</t>
  </si>
  <si>
    <t>84087V000823</t>
  </si>
  <si>
    <t>282 chemin de queyradel</t>
  </si>
  <si>
    <t>Impasse 282 Chemin de Queyradel</t>
  </si>
  <si>
    <t>IMPASSE 282 CHEMIN DE QUEYRADEL</t>
  </si>
  <si>
    <t>Queyradel</t>
  </si>
  <si>
    <t>84087V000812</t>
  </si>
  <si>
    <t>OR_IMP_37</t>
  </si>
  <si>
    <t>293 rue des jonquilles</t>
  </si>
  <si>
    <t>Impasse 293 Rue des Jonquilles</t>
  </si>
  <si>
    <t>IMPASSE 293 RUE DES JONQUILLES</t>
  </si>
  <si>
    <t>840872662S</t>
  </si>
  <si>
    <t>84087V000003</t>
  </si>
  <si>
    <t>OR_IMP_38</t>
  </si>
  <si>
    <t>305 rue du terrier</t>
  </si>
  <si>
    <t>Impasse 305 Rue du Terrier</t>
  </si>
  <si>
    <t>IMPASSE 305 RUE DU TERRIER</t>
  </si>
  <si>
    <t>84087V000777</t>
  </si>
  <si>
    <t>OR_IMP_172</t>
  </si>
  <si>
    <t>321 impasse du massif central</t>
  </si>
  <si>
    <t>Impasse 321 Impasse du Massif Central</t>
  </si>
  <si>
    <t>IMPASSE 321 IMPASSE DU MASSIF CENTRAL</t>
  </si>
  <si>
    <t>84087V000801</t>
  </si>
  <si>
    <t>OR_IMP_39</t>
  </si>
  <si>
    <t>337 rue de guyenne</t>
  </si>
  <si>
    <t>Impasse 337 Rue de Guyenne</t>
  </si>
  <si>
    <t>IMPASSE 337 RUE DE GUYENNE</t>
  </si>
  <si>
    <t>84087V000814</t>
  </si>
  <si>
    <t>347 route de camaret</t>
  </si>
  <si>
    <t>Impasse 347 Route de Camaret</t>
  </si>
  <si>
    <t>IMPASSE 347 ROUTE DE CAMARET</t>
  </si>
  <si>
    <t>84087V000778</t>
  </si>
  <si>
    <t>OR_IMP_41</t>
  </si>
  <si>
    <t>361 impasse du massif central</t>
  </si>
  <si>
    <t>Impasse 361 Impasse du Massif Central</t>
  </si>
  <si>
    <t>IMPASSE 361 IMPASSE DU MASSIF CENTRAL</t>
  </si>
  <si>
    <t>840872746H</t>
  </si>
  <si>
    <t>84087V000005</t>
  </si>
  <si>
    <t>OR_IMP_42</t>
  </si>
  <si>
    <t>366 avenue de verdun</t>
  </si>
  <si>
    <t>Impasse 366 Avenue de Verdun</t>
  </si>
  <si>
    <t>IMPASSE 366 AVENUE DE VERDUN</t>
  </si>
  <si>
    <t>84087V000808</t>
  </si>
  <si>
    <t>OR_IMP_178</t>
  </si>
  <si>
    <t>380 avenue de lavoisier</t>
  </si>
  <si>
    <t>Impasse 380 Avenue de Lavoisier</t>
  </si>
  <si>
    <t>IMPASSE 380 AVENUE DE LAVOISIER</t>
  </si>
  <si>
    <t>84087V000772</t>
  </si>
  <si>
    <t>OR_IMP_43</t>
  </si>
  <si>
    <t>420 chemin de palestor</t>
  </si>
  <si>
    <t>Impasse 420 Chemin de Palestor</t>
  </si>
  <si>
    <t>IMPASSE 420 CHEMIN DE PALESTOR</t>
  </si>
  <si>
    <t>84087V000770</t>
  </si>
  <si>
    <t>OR_IMP_44</t>
  </si>
  <si>
    <t>421 rue des chênes verts</t>
  </si>
  <si>
    <t>Impasse 421 Rue des Chênes Verts</t>
  </si>
  <si>
    <t>IMPASSE 421 RUE DES CHENES VERTS</t>
  </si>
  <si>
    <t>84087V000822</t>
  </si>
  <si>
    <t>43 impasse des prés de croze</t>
  </si>
  <si>
    <t>Impasse 43 Impasse des Prés de Croze</t>
  </si>
  <si>
    <t>IMPASSE 43 IMPASSE DES PRES DE CROZE</t>
  </si>
  <si>
    <t>84087V000802</t>
  </si>
  <si>
    <t>OR_IMP_46</t>
  </si>
  <si>
    <t>437 avenue de l'argensol</t>
  </si>
  <si>
    <t>Impasse 437 Avenue de l'Argensol</t>
  </si>
  <si>
    <t>IMPASSE 437 AVENUE DE L'ARGENSOL</t>
  </si>
  <si>
    <t>84087V000753</t>
  </si>
  <si>
    <t>OR_IMP_47</t>
  </si>
  <si>
    <t>437 rue des bartavelles</t>
  </si>
  <si>
    <t>Impasse 437 Rue des Bartavelles</t>
  </si>
  <si>
    <t>IMPASSE 437 RUE DES BARTAVELLES</t>
  </si>
  <si>
    <t>84087V000767</t>
  </si>
  <si>
    <t>OR_IMP_48</t>
  </si>
  <si>
    <t>437 rue des jonquilles</t>
  </si>
  <si>
    <t>Impasse 437 Rue des Jonquilles</t>
  </si>
  <si>
    <t>IMPASSE 437 RUE DES JONQUILLES</t>
  </si>
  <si>
    <t>840870173L</t>
  </si>
  <si>
    <t>84087V000006</t>
  </si>
  <si>
    <t>OR_IMP_49</t>
  </si>
  <si>
    <t>438 avenue de l'argensol</t>
  </si>
  <si>
    <t>Impasse 438 Avenue de l'Argensol</t>
  </si>
  <si>
    <t>IMPASSE 438 AVENUE DE L'ARGENSOL</t>
  </si>
  <si>
    <t>84087V000765</t>
  </si>
  <si>
    <t>OR_IMP_50</t>
  </si>
  <si>
    <t>478 chemin de la sauvageonne</t>
  </si>
  <si>
    <t>Impasse 478 Chemin de la Sauvageonne</t>
  </si>
  <si>
    <t>IMPASSE 478 CHEMIN DE LA SAUVAGEONNE</t>
  </si>
  <si>
    <t>84087V000762</t>
  </si>
  <si>
    <t>OR_IMP_51</t>
  </si>
  <si>
    <t>481 chemin de la rose trémière</t>
  </si>
  <si>
    <t>Impasse 481 Chemin de la Rose Trémière</t>
  </si>
  <si>
    <t>IMPASSE 481 CHEMIN DE LA ROSE TREMIERE</t>
  </si>
  <si>
    <t>84087V000790</t>
  </si>
  <si>
    <t>OR_IMP_52</t>
  </si>
  <si>
    <t>484 chemin de la rose trémière</t>
  </si>
  <si>
    <t>Impasse 484 Chemin de la Rose Trémière</t>
  </si>
  <si>
    <t>IMPASSE 484 CHEMIN DE LA ROSE TREMIERE</t>
  </si>
  <si>
    <t>84087V000791</t>
  </si>
  <si>
    <t>OR_IMP_53</t>
  </si>
  <si>
    <t>489 chemin de la rose trémière</t>
  </si>
  <si>
    <t>Impasse 489 Chemin de la Rose Trémière</t>
  </si>
  <si>
    <t>IMPASSE 489 CHEMIN DE LA ROSE TREMIERE</t>
  </si>
  <si>
    <t>840870594U</t>
  </si>
  <si>
    <t>84087V000743</t>
  </si>
  <si>
    <t>OR_IMP_165</t>
  </si>
  <si>
    <t>561 rue des chênes verts</t>
  </si>
  <si>
    <t>Impasse 561 Rue des Chênes Verts</t>
  </si>
  <si>
    <t>IMPASSE 561 RUE DES CHENES VERTS</t>
  </si>
  <si>
    <t>84087V000809</t>
  </si>
  <si>
    <t>566 avenue de lavoisier</t>
  </si>
  <si>
    <t>Impasse 566 Avenue de Lavoisier</t>
  </si>
  <si>
    <t>IMPASSE 566 AVENUE DE LAVOISIER</t>
  </si>
  <si>
    <t>840871308V</t>
  </si>
  <si>
    <t>84087V000007</t>
  </si>
  <si>
    <t>OR_IMP_139</t>
  </si>
  <si>
    <t>582 rue henri dunant</t>
  </si>
  <si>
    <t>Impasse 582 Rue Henri Dunant</t>
  </si>
  <si>
    <t>IMPASSE 582 RUE HENRI DUNANT</t>
  </si>
  <si>
    <t>84087V000751</t>
  </si>
  <si>
    <t>OR_IMP_55</t>
  </si>
  <si>
    <t>625 rue alexis carrel</t>
  </si>
  <si>
    <t>Impasse 625 Rue Alexis Carrel</t>
  </si>
  <si>
    <t>IMPASSE 625 RUE ALEXIS CARREL</t>
  </si>
  <si>
    <t>84087V000774</t>
  </si>
  <si>
    <t>OR_IMP_170</t>
  </si>
  <si>
    <t>641 route du grès</t>
  </si>
  <si>
    <t>Impasse 641 Route du Grès</t>
  </si>
  <si>
    <t>IMPASSE 641 ROUTE DU GRES</t>
  </si>
  <si>
    <t>84087V000754</t>
  </si>
  <si>
    <t>OR_IMP_166</t>
  </si>
  <si>
    <t>701 rue des bartavelles</t>
  </si>
  <si>
    <t>Impasse 701 Rue des Bartavelles</t>
  </si>
  <si>
    <t>IMPASSE 701 RUE DES BARTAVELLES</t>
  </si>
  <si>
    <t>84087V000773</t>
  </si>
  <si>
    <t>OR_IMP_57</t>
  </si>
  <si>
    <t>709 chemin blanc</t>
  </si>
  <si>
    <t>Impasse 709 Chemin Blanc</t>
  </si>
  <si>
    <t>IMPASSE 709 CHEMIN BLANC</t>
  </si>
  <si>
    <t>84087V000783</t>
  </si>
  <si>
    <t>OR_IMP_58</t>
  </si>
  <si>
    <t>73 avenue de verdun</t>
  </si>
  <si>
    <t>Impasse 73 Avenue de Verdun</t>
  </si>
  <si>
    <t>IMPASSE 73 AVENUE DE VERDUN</t>
  </si>
  <si>
    <t>84087V000771</t>
  </si>
  <si>
    <t>OR_IMP_59</t>
  </si>
  <si>
    <t>739 route de jonquières</t>
  </si>
  <si>
    <t>IMPASSE 739 ROUTE DE JONQUIERES</t>
  </si>
  <si>
    <t>84087V000803</t>
  </si>
  <si>
    <t>OR_IMP_60</t>
  </si>
  <si>
    <t>80 impasse des chèvrefeuilles</t>
  </si>
  <si>
    <t>Impasse 80 Impasse des Chèvrefeuilles</t>
  </si>
  <si>
    <t>IMPASSE 80 IMPASSE DES CHEVREFEUILLES</t>
  </si>
  <si>
    <t>84087V000789</t>
  </si>
  <si>
    <t>OR_IMP_61</t>
  </si>
  <si>
    <t>81 avenue de la violette</t>
  </si>
  <si>
    <t>Impasse 81 Avenue de la Violette</t>
  </si>
  <si>
    <t>IMPASSE 81 AVENUE DE LA VIOLETTE</t>
  </si>
  <si>
    <t>84087V000775</t>
  </si>
  <si>
    <t>OR_IMP_171</t>
  </si>
  <si>
    <t>811 route du grès</t>
  </si>
  <si>
    <t>Impasse 811 Route du Grès</t>
  </si>
  <si>
    <t>IMPASSE 811 ROUTE DU GRES</t>
  </si>
  <si>
    <t>84087V000756</t>
  </si>
  <si>
    <t>OR_IMP_167</t>
  </si>
  <si>
    <t>814 chemin de la croix rouge</t>
  </si>
  <si>
    <t>Impasse 814 Chemin de la Croix Rouge</t>
  </si>
  <si>
    <t>IMPASSE 814 CHEMIN DE LA CROIX ROUGE</t>
  </si>
  <si>
    <t>84087V000782</t>
  </si>
  <si>
    <t>OR_IMP_62</t>
  </si>
  <si>
    <t>82 avenue de verdun</t>
  </si>
  <si>
    <t>Impasse 82 Avenue de Verdun</t>
  </si>
  <si>
    <t>IMPASSE 82 AVENUE DE VERDUN</t>
  </si>
  <si>
    <t>84087V000755</t>
  </si>
  <si>
    <t>OR_IMP_64</t>
  </si>
  <si>
    <t>86 rue des bartavelles</t>
  </si>
  <si>
    <t>Impasse 86 Rue des Bartavelles</t>
  </si>
  <si>
    <t>IMPASSE 86 RUE DES BARTAVELLES</t>
  </si>
  <si>
    <t>84087V000768</t>
  </si>
  <si>
    <t>OR_IMP_169</t>
  </si>
  <si>
    <t>92 rue des phocéens</t>
  </si>
  <si>
    <t>Impasse 92 Rue des Phocéens</t>
  </si>
  <si>
    <t>IMPASSE 92 RUE DES PHOCEENS</t>
  </si>
  <si>
    <t>840872744F</t>
  </si>
  <si>
    <t>84087V000008</t>
  </si>
  <si>
    <t>OR_IMP_65</t>
  </si>
  <si>
    <t>928 avenue de verdun</t>
  </si>
  <si>
    <t>Impasse 928 Avenue de Verdun</t>
  </si>
  <si>
    <t>IMPASSE 928 AVENUE DE VERDUN</t>
  </si>
  <si>
    <t>84087V000810</t>
  </si>
  <si>
    <t>96 chemin de nogaret</t>
  </si>
  <si>
    <t>Impasse 96 Chemin de Nogaret</t>
  </si>
  <si>
    <t>IMPASSE 96 CHEMIN DE NOGARET</t>
  </si>
  <si>
    <t>84087V000824</t>
  </si>
  <si>
    <t>OR_IMP_67</t>
  </si>
  <si>
    <t>99 chemin du marquis</t>
  </si>
  <si>
    <t>Impasse 99 Chemin du Marquis</t>
  </si>
  <si>
    <t>IMPASSE 99 CHEMIN DU MARQUIS</t>
  </si>
  <si>
    <t>840870003B</t>
  </si>
  <si>
    <t>84087V000013</t>
  </si>
  <si>
    <t>OR_IMP_68</t>
  </si>
  <si>
    <t>acapulco</t>
  </si>
  <si>
    <t>Impasse Acapulco</t>
  </si>
  <si>
    <t>IMPASSE ACAPULCO</t>
  </si>
  <si>
    <t>Acapulco</t>
  </si>
  <si>
    <t>840871720T</t>
  </si>
  <si>
    <t>84087V000014</t>
  </si>
  <si>
    <t>OR_IMP_69</t>
  </si>
  <si>
    <t>adrien meynard</t>
  </si>
  <si>
    <t>Impasse Adrien Meynard</t>
  </si>
  <si>
    <t>IMPASSE ADRIEN MEYNARD</t>
  </si>
  <si>
    <t>Meynard</t>
  </si>
  <si>
    <t>84087V000836</t>
  </si>
  <si>
    <t>OR_IMP_181</t>
  </si>
  <si>
    <t>alain fournier</t>
  </si>
  <si>
    <t>IMPASSE ALAIN FOURNIER</t>
  </si>
  <si>
    <t>Fournier</t>
  </si>
  <si>
    <t>840870131R</t>
  </si>
  <si>
    <t>84087V000056</t>
  </si>
  <si>
    <t>OR_IMP_141</t>
  </si>
  <si>
    <t>Impasse Antony Réal</t>
  </si>
  <si>
    <t>IMPASSE ANTONY REAL</t>
  </si>
  <si>
    <t>840870005D</t>
  </si>
  <si>
    <t>84087V000009</t>
  </si>
  <si>
    <t>OR_CH_69</t>
  </si>
  <si>
    <t>Chemin des Abeillers</t>
  </si>
  <si>
    <t>CHEMIN DES ABEILLERS</t>
  </si>
  <si>
    <t>Abeillers</t>
  </si>
  <si>
    <t>840870070Z</t>
  </si>
  <si>
    <t>84087V000034</t>
  </si>
  <si>
    <t>OR_RUE_309</t>
  </si>
  <si>
    <t>alsace-lorraine</t>
  </si>
  <si>
    <t>Rue d'Alsace-Lorraine</t>
  </si>
  <si>
    <t>RUE D'ALSACE-LORRAINE</t>
  </si>
  <si>
    <t>84087V000839</t>
  </si>
  <si>
    <t>OR_IMP_182</t>
  </si>
  <si>
    <t>91 rond-point de l'arc de triomphe</t>
  </si>
  <si>
    <t>IMPASSE 91 ROND-POINT DE L'ARC DE TRIOMPHE</t>
  </si>
  <si>
    <t>84087V000830</t>
  </si>
  <si>
    <t>84087V000860</t>
  </si>
  <si>
    <t>OR_IMP_197</t>
  </si>
  <si>
    <t>849 avenue de l'argensol</t>
  </si>
  <si>
    <t>Impasse 849 Avenue de l'Argensol</t>
  </si>
  <si>
    <t>IMPASSE 849 AVENUE DE L'ARGENSOL</t>
  </si>
  <si>
    <t>840870199P</t>
  </si>
  <si>
    <t>84087V000701</t>
  </si>
  <si>
    <t>OR_PLACE_32</t>
  </si>
  <si>
    <t>théodore aubanel</t>
  </si>
  <si>
    <t>Place Théodore Aubanel</t>
  </si>
  <si>
    <t>PLACE THEODORE AUBANEL</t>
  </si>
  <si>
    <t>Aubanel</t>
  </si>
  <si>
    <t>840870220M</t>
  </si>
  <si>
    <t>84087V000077</t>
  </si>
  <si>
    <t>OR_ALL_11</t>
  </si>
  <si>
    <t>auvergne</t>
  </si>
  <si>
    <t>Allée d'Auvergne</t>
  </si>
  <si>
    <t>ALLEE D'AUVERGNE</t>
  </si>
  <si>
    <t>Auvergne</t>
  </si>
  <si>
    <t>840870803W</t>
  </si>
  <si>
    <t>NC</t>
  </si>
  <si>
    <t>84087V000081</t>
  </si>
  <si>
    <t>OR_ROUTE_15</t>
  </si>
  <si>
    <t>avignon à gare d'orange</t>
  </si>
  <si>
    <t>Route d'Avignon à Gare D'Orange</t>
  </si>
  <si>
    <t>ROUTE D'AVIGNON A GARE D'ORANGE</t>
  </si>
  <si>
    <t>84087V000079</t>
  </si>
  <si>
    <t>OR_ROUTE_14</t>
  </si>
  <si>
    <t>Ancienne route d'Avignon</t>
  </si>
  <si>
    <t>ANCIENNE ROUTE D'AVIGNON</t>
  </si>
  <si>
    <t>840870567P</t>
  </si>
  <si>
    <t>84087V000173</t>
  </si>
  <si>
    <t>OR_RUE_205</t>
  </si>
  <si>
    <t>charles baudelaire</t>
  </si>
  <si>
    <t>Rue Charles Baudelaire</t>
  </si>
  <si>
    <t>RUE CHARLES BAUDELAIRE</t>
  </si>
  <si>
    <t>Baudelaire</t>
  </si>
  <si>
    <t>840870297W</t>
  </si>
  <si>
    <t>84087V000101</t>
  </si>
  <si>
    <t>OR_CH_140</t>
  </si>
  <si>
    <t>bédarrides nord</t>
  </si>
  <si>
    <t>Chemin de Bédarrides Nord</t>
  </si>
  <si>
    <t>CHEMIN DE BEDARRIDES NORD</t>
  </si>
  <si>
    <t>84087V000785</t>
  </si>
  <si>
    <t>207 rue des blanchisseurs</t>
  </si>
  <si>
    <t>Impasse 207 Rue des Blanchisseurs</t>
  </si>
  <si>
    <t>IMPASSE 207 RUE DES BLANCHISSEURS</t>
  </si>
  <si>
    <t>84087V000848</t>
  </si>
  <si>
    <t>OR_IMP_186</t>
  </si>
  <si>
    <t>84087V000851</t>
  </si>
  <si>
    <t>OR_IMP_189</t>
  </si>
  <si>
    <t>840870383P</t>
  </si>
  <si>
    <t>84087V000123</t>
  </si>
  <si>
    <t>OR_IMP_146</t>
  </si>
  <si>
    <t>bora-bora</t>
  </si>
  <si>
    <t>Impasse Bora-Bora</t>
  </si>
  <si>
    <t>IMPASSE BORA-BORA</t>
  </si>
  <si>
    <t>Bora-Bora</t>
  </si>
  <si>
    <t>840870388V</t>
  </si>
  <si>
    <t>84087V000124</t>
  </si>
  <si>
    <t>OR_RUE_59</t>
  </si>
  <si>
    <t>bougainvilliers</t>
  </si>
  <si>
    <t>RUE DES BOUGAINVILLIERS</t>
  </si>
  <si>
    <t>Bougainvilliers</t>
  </si>
  <si>
    <t>84087V000867</t>
  </si>
  <si>
    <t>152 chemin de bouvière</t>
  </si>
  <si>
    <t>IMPASSE 152 CHEMIN BOUVIÈRE</t>
  </si>
  <si>
    <t>84087V000868</t>
  </si>
  <si>
    <t>193 chemin de bouvière</t>
  </si>
  <si>
    <t>IMPASSE 193 CHEMIN BOUVIÈRE</t>
  </si>
  <si>
    <t>84087V000844</t>
  </si>
  <si>
    <t>OR_ALL_29</t>
  </si>
  <si>
    <t>cabernet</t>
  </si>
  <si>
    <t>ALLEE CABERNET</t>
  </si>
  <si>
    <t>Cabernet</t>
  </si>
  <si>
    <t>84087V000866</t>
  </si>
  <si>
    <t>227 route de caderousse</t>
  </si>
  <si>
    <t>IMPASSE 227 ROUTE DE CADEROUSSE</t>
  </si>
  <si>
    <t>840870449L</t>
  </si>
  <si>
    <t>84087V000142</t>
  </si>
  <si>
    <t>OR_IMP_147</t>
  </si>
  <si>
    <t>caladas</t>
  </si>
  <si>
    <t>Impasse du Caladas</t>
  </si>
  <si>
    <t>IMPASSE DU CALADAS</t>
  </si>
  <si>
    <t>Caladas</t>
  </si>
  <si>
    <t>84087V000855</t>
  </si>
  <si>
    <t>OR_IMP_193</t>
  </si>
  <si>
    <t>84087V000864</t>
  </si>
  <si>
    <t>OR_IMP_200</t>
  </si>
  <si>
    <t>cansoun</t>
  </si>
  <si>
    <t>impasse de la cansoun</t>
  </si>
  <si>
    <t>IMPASSE DE LA CANSOUN</t>
  </si>
  <si>
    <t>Cansoun</t>
  </si>
  <si>
    <t>84087V000863</t>
  </si>
  <si>
    <t>OR_RUE_289</t>
  </si>
  <si>
    <t>capoulié</t>
  </si>
  <si>
    <t>RUE DU CAPOULIE</t>
  </si>
  <si>
    <t>Capoulié</t>
  </si>
  <si>
    <t>84087V000843</t>
  </si>
  <si>
    <t>OR_ALL_28</t>
  </si>
  <si>
    <t>chardonnay</t>
  </si>
  <si>
    <t>ALLEE CHARDONNAY</t>
  </si>
  <si>
    <t>Chardonnay</t>
  </si>
  <si>
    <t>840870560G</t>
  </si>
  <si>
    <t>84087V000172</t>
  </si>
  <si>
    <t>OR_IMP_150</t>
  </si>
  <si>
    <t>charité</t>
  </si>
  <si>
    <t>Impasse de la Charité</t>
  </si>
  <si>
    <t>IMPASSE DE LA CHARITE</t>
  </si>
  <si>
    <t>Charité</t>
  </si>
  <si>
    <t>840870761A</t>
  </si>
  <si>
    <t>84087V000219</t>
  </si>
  <si>
    <t>OR_CH_142</t>
  </si>
  <si>
    <t>coudoulet nord</t>
  </si>
  <si>
    <t>Chemin du Coudoulet Nord</t>
  </si>
  <si>
    <t>CHEMIN DU COUDOULET NORD</t>
  </si>
  <si>
    <t>840870076F</t>
  </si>
  <si>
    <t>84087V000038</t>
  </si>
  <si>
    <t>OR_ALL_10</t>
  </si>
  <si>
    <t>ambroise croizat</t>
  </si>
  <si>
    <t>Allée Ambroise Croizat</t>
  </si>
  <si>
    <t>ALLEE AMBROISE CROIZAT</t>
  </si>
  <si>
    <t>Croizat</t>
  </si>
  <si>
    <t>840870856D</t>
  </si>
  <si>
    <t>84087V000252</t>
  </si>
  <si>
    <t>OR_CH_55</t>
  </si>
  <si>
    <t>enfer</t>
  </si>
  <si>
    <t>Chemin de l'Enfer</t>
  </si>
  <si>
    <t>CHEMIN DE L'ENFER</t>
  </si>
  <si>
    <t>Enfer</t>
  </si>
  <si>
    <t>840872005C</t>
  </si>
  <si>
    <t>84087V000548</t>
  </si>
  <si>
    <t>OR_CH_147</t>
  </si>
  <si>
    <t>petit enfer</t>
  </si>
  <si>
    <t>Chemin du Petit Enfer</t>
  </si>
  <si>
    <t>CHEMIN DU PETIT ENFER</t>
  </si>
  <si>
    <t>840870869T</t>
  </si>
  <si>
    <t>84087V000258</t>
  </si>
  <si>
    <t>OR_IMP_151</t>
  </si>
  <si>
    <t>esparradou</t>
  </si>
  <si>
    <t>Impasse de l'Esparradou</t>
  </si>
  <si>
    <t>IMPASSE DE L'ESPARRADOU</t>
  </si>
  <si>
    <t>Esparradou</t>
  </si>
  <si>
    <t>840870952H</t>
  </si>
  <si>
    <t>84087V000277</t>
  </si>
  <si>
    <t>OR_ALL_16</t>
  </si>
  <si>
    <t>Allée de Flore</t>
  </si>
  <si>
    <t>ALLEE DE FLORE</t>
  </si>
  <si>
    <t>84087V000845</t>
  </si>
  <si>
    <t>OR_IMP_183</t>
  </si>
  <si>
    <t>101 chemin du font des goths</t>
  </si>
  <si>
    <t>IMPASSE 101 CHEMIN DU FONT DES GOTHS</t>
  </si>
  <si>
    <t>84087V000862</t>
  </si>
  <si>
    <t>OR_IMP_199</t>
  </si>
  <si>
    <t>99 chemin du font des goths</t>
  </si>
  <si>
    <t>IMPASSE 99 CHEMIN DU FONT DES GOTHS</t>
  </si>
  <si>
    <t>840870077G</t>
  </si>
  <si>
    <t>84087V000039</t>
  </si>
  <si>
    <t>OR_RUE_14</t>
  </si>
  <si>
    <t>anatole france</t>
  </si>
  <si>
    <t>RUE ANATOLE FRANCE</t>
  </si>
  <si>
    <t>France</t>
  </si>
  <si>
    <t>840871061B</t>
  </si>
  <si>
    <t>84087V000298</t>
  </si>
  <si>
    <t>OR_CH_124</t>
  </si>
  <si>
    <t>frigoulet</t>
  </si>
  <si>
    <t>Chemin Frigoulet</t>
  </si>
  <si>
    <t>CHEMIN FRIGOULET</t>
  </si>
  <si>
    <t>Frigoulet</t>
  </si>
  <si>
    <t>840871065F</t>
  </si>
  <si>
    <t>84087V000299</t>
  </si>
  <si>
    <t>OR_ROUTE_17</t>
  </si>
  <si>
    <t>gabet</t>
  </si>
  <si>
    <t>Route de Gabet</t>
  </si>
  <si>
    <t>ROUTE DE GABET</t>
  </si>
  <si>
    <t>Gabet</t>
  </si>
  <si>
    <t>840871604S</t>
  </si>
  <si>
    <t>84087V000445</t>
  </si>
  <si>
    <t>OR_PLACE_25</t>
  </si>
  <si>
    <t>louis giorgi</t>
  </si>
  <si>
    <t>Place Louis Giorgi</t>
  </si>
  <si>
    <t>PLACE LOUIS GIORGI</t>
  </si>
  <si>
    <t>Giorgi</t>
  </si>
  <si>
    <t>84087V000800</t>
  </si>
  <si>
    <t>OR_IMP_36</t>
  </si>
  <si>
    <t>2835 route du grès</t>
  </si>
  <si>
    <t>Impasse 2835 Route du Grès</t>
  </si>
  <si>
    <t>IMPASSE 2835 ROUTE DU GRES</t>
  </si>
  <si>
    <t>84087V000869</t>
  </si>
  <si>
    <t>63 chemin du gué de beaulieu</t>
  </si>
  <si>
    <t>impasse 63 chemin du gué de beaulieu</t>
  </si>
  <si>
    <t>IMPASSE 63 CHEMIN DU GUE DE BEAULIEU</t>
  </si>
  <si>
    <t>84087V000870</t>
  </si>
  <si>
    <t>538 chemin du gué de beaulieu</t>
  </si>
  <si>
    <t>impasse 538 chemin du gué de beaulieu</t>
  </si>
  <si>
    <t>IMPASSE 538 CHEMIN DU GUE DE BEAULIEU</t>
  </si>
  <si>
    <t>84087V000871</t>
  </si>
  <si>
    <t>1012 chemin du gué de beaulieu</t>
  </si>
  <si>
    <t>impasse 1012 chemin du gué de beaulieu</t>
  </si>
  <si>
    <t>IMPASSE 1012 CHEMIN DU GUE DE BEAULIEU</t>
  </si>
  <si>
    <t>84087V000872</t>
  </si>
  <si>
    <t>1208 chemin du gué de beaulieu</t>
  </si>
  <si>
    <t>impasse 1208 chemin du gué de beaulieu</t>
  </si>
  <si>
    <t>IMPASSE 1208 CHEMIN DU GUE DE BEAULIEU</t>
  </si>
  <si>
    <t>84087V000873</t>
  </si>
  <si>
    <t>1342 chemin du gué de beaulieu</t>
  </si>
  <si>
    <t>impasse 1342 chemin du gué de beaulieu</t>
  </si>
  <si>
    <t>IMPASSE 1342 CHEMIN DU GUE DE BEAULIEU</t>
  </si>
  <si>
    <t>840871482J</t>
  </si>
  <si>
    <t>84087V000816</t>
  </si>
  <si>
    <t>OR_IMP_56</t>
  </si>
  <si>
    <t>84087V000859</t>
  </si>
  <si>
    <t>OR_IMP_196</t>
  </si>
  <si>
    <t>68 impasse du languedoc</t>
  </si>
  <si>
    <t>Impasse 68 Impasse du Languedoc</t>
  </si>
  <si>
    <t>IMPASSE 68 IMPASSE DU LANGUEDOC</t>
  </si>
  <si>
    <t>84087V000865</t>
  </si>
  <si>
    <t>OR_IMP_201</t>
  </si>
  <si>
    <t>lauze</t>
  </si>
  <si>
    <t>impasse de la lauze</t>
  </si>
  <si>
    <t>IMPASSE DE LA LAUZE</t>
  </si>
  <si>
    <t>Lauze</t>
  </si>
  <si>
    <t>84087V000847</t>
  </si>
  <si>
    <t>84087V000857</t>
  </si>
  <si>
    <t>840871222B</t>
  </si>
  <si>
    <t>84087V000331</t>
  </si>
  <si>
    <t>OR_PLACE_19</t>
  </si>
  <si>
    <t>grand mail</t>
  </si>
  <si>
    <t>Place du Grand Mail</t>
  </si>
  <si>
    <t>PLACE DU GRAND MAIL</t>
  </si>
  <si>
    <t>Mail</t>
  </si>
  <si>
    <t>84087V000874</t>
  </si>
  <si>
    <t>449 chemin du marquis</t>
  </si>
  <si>
    <t>IMPASSE 449 CHEMIN DU MARQUIS</t>
  </si>
  <si>
    <t>840871758J</t>
  </si>
  <si>
    <t>84087V000486</t>
  </si>
  <si>
    <t>OR_PLACE_27</t>
  </si>
  <si>
    <t>mignonne</t>
  </si>
  <si>
    <t>Place Mignonne</t>
  </si>
  <si>
    <t>PLACE MIGNONNE</t>
  </si>
  <si>
    <t>Mignonne</t>
  </si>
  <si>
    <t>840871786P</t>
  </si>
  <si>
    <t>84087V000496</t>
  </si>
  <si>
    <t>OR_CH_145</t>
  </si>
  <si>
    <t>moulin blanc</t>
  </si>
  <si>
    <t>Chemin du Moulin Blanc</t>
  </si>
  <si>
    <t>CHEMIN DU MOULIN BLANC</t>
  </si>
  <si>
    <t>Moulin Blanc</t>
  </si>
  <si>
    <t>84087V000861</t>
  </si>
  <si>
    <t>84087V000849</t>
  </si>
  <si>
    <t>OR_IMP_187</t>
  </si>
  <si>
    <t>154 rue henri noguères</t>
  </si>
  <si>
    <t>IMPASSE 154 RUE HENRI NOGUERES</t>
  </si>
  <si>
    <t>840871798C</t>
  </si>
  <si>
    <t>84087V000526</t>
  </si>
  <si>
    <t>OR_ROUTE_20</t>
  </si>
  <si>
    <t>nationale 7 de paris à antibes</t>
  </si>
  <si>
    <t>Route Nationale 7 de Paris à Antibes</t>
  </si>
  <si>
    <t>ROUTE NATIONALE 7 DE PARIS A ANTIBES</t>
  </si>
  <si>
    <t>Paris</t>
  </si>
  <si>
    <t>840871950T</t>
  </si>
  <si>
    <t>84087V000530</t>
  </si>
  <si>
    <t>OR_CH_146</t>
  </si>
  <si>
    <t>passerelle</t>
  </si>
  <si>
    <t>Chemin de la Passerelle</t>
  </si>
  <si>
    <t>CHEMIN DE LA PASSERELLE</t>
  </si>
  <si>
    <t>840872775P</t>
  </si>
  <si>
    <t>84087V000727</t>
  </si>
  <si>
    <t>OR_CH_49</t>
  </si>
  <si>
    <t>vieille passerelle</t>
  </si>
  <si>
    <t>Chemin de la Vieille Passerelle</t>
  </si>
  <si>
    <t>CHEMIN DE LA VIEILLE PASSERELLE</t>
  </si>
  <si>
    <t>840872038N</t>
  </si>
  <si>
    <t>84087V000552</t>
  </si>
  <si>
    <t>OR_RUE_271</t>
  </si>
  <si>
    <t>Rue des Peupliers</t>
  </si>
  <si>
    <t>RUE DES PEUPLIERS</t>
  </si>
  <si>
    <t>840872131P</t>
  </si>
  <si>
    <t>84087V000570</t>
  </si>
  <si>
    <t>OR_IMP_134</t>
  </si>
  <si>
    <t>Impasse Plaisance</t>
  </si>
  <si>
    <t>IMPASSE PLAISANCE</t>
  </si>
  <si>
    <t>84087V000850</t>
  </si>
  <si>
    <t>84087V000852</t>
  </si>
  <si>
    <t>840872210A</t>
  </si>
  <si>
    <t>84087V000586</t>
  </si>
  <si>
    <t>OR_RUE_279</t>
  </si>
  <si>
    <t>portette</t>
  </si>
  <si>
    <t>Rue de la Portette</t>
  </si>
  <si>
    <t>RUE DE LA PORTETTE</t>
  </si>
  <si>
    <t>Portette</t>
  </si>
  <si>
    <t>84087V000856</t>
  </si>
  <si>
    <t>840872331G</t>
  </si>
  <si>
    <t>84087V000609</t>
  </si>
  <si>
    <t>OR_CH_63</t>
  </si>
  <si>
    <t>queyradel</t>
  </si>
  <si>
    <t>Chemin de Queyradel</t>
  </si>
  <si>
    <t>CHEMIN DE QUEYRADEL</t>
  </si>
  <si>
    <t>84087V000854</t>
  </si>
  <si>
    <t>840872351D</t>
  </si>
  <si>
    <t>84087V000614</t>
  </si>
  <si>
    <t>OR_CH_65</t>
  </si>
  <si>
    <t>ratavoux</t>
  </si>
  <si>
    <t>Chemin de Ratavoux</t>
  </si>
  <si>
    <t>CHEMIN DE RATAVOUX</t>
  </si>
  <si>
    <t>Ratavoux</t>
  </si>
  <si>
    <t>840871453C</t>
  </si>
  <si>
    <t>84087V000411</t>
  </si>
  <si>
    <t>OR_IMP_128</t>
  </si>
  <si>
    <t>jules renard</t>
  </si>
  <si>
    <t>IMPASSE JULES RENARD</t>
  </si>
  <si>
    <t>Renard</t>
  </si>
  <si>
    <t>840870201S</t>
  </si>
  <si>
    <t>84087V000072</t>
  </si>
  <si>
    <t>OR_RUE_191</t>
  </si>
  <si>
    <t>auguste renoir</t>
  </si>
  <si>
    <t>Rue Auguste Renoir</t>
  </si>
  <si>
    <t>RUE AUGUSTE RENOIR</t>
  </si>
  <si>
    <t>Renoir</t>
  </si>
  <si>
    <t>840872390W</t>
  </si>
  <si>
    <t>84087V000624</t>
  </si>
  <si>
    <t>OR_PLACE_7</t>
  </si>
  <si>
    <t>Place de la République</t>
  </si>
  <si>
    <t>PLACE DE LA REPUBLIQUE</t>
  </si>
  <si>
    <t>840872408R</t>
  </si>
  <si>
    <t>84087V000628</t>
  </si>
  <si>
    <t>OR_CH_120</t>
  </si>
  <si>
    <t>roard</t>
  </si>
  <si>
    <t>Chemin du Roard</t>
  </si>
  <si>
    <t>CHEMIN DU ROARD</t>
  </si>
  <si>
    <t>Roard</t>
  </si>
  <si>
    <t>840872450L</t>
  </si>
  <si>
    <t>84087V000643</t>
  </si>
  <si>
    <t>roussillon</t>
  </si>
  <si>
    <t>Rue du Roussillon</t>
  </si>
  <si>
    <t>RUE DU ROUSSILLON</t>
  </si>
  <si>
    <t>Roussillon</t>
  </si>
  <si>
    <t>840872451M</t>
  </si>
  <si>
    <t>84087V000642</t>
  </si>
  <si>
    <t>OR_IMP_121</t>
  </si>
  <si>
    <t>Impasse du Roussillon</t>
  </si>
  <si>
    <t>IMPASSE DU ROUSSILLON</t>
  </si>
  <si>
    <t>84087V000846</t>
  </si>
  <si>
    <t>OR_IMP_184</t>
  </si>
  <si>
    <t>84087V000842</t>
  </si>
  <si>
    <t>OR_ALL_27</t>
  </si>
  <si>
    <t>sauvignon</t>
  </si>
  <si>
    <t>ALLEE SAUVIGNON</t>
  </si>
  <si>
    <t>Sauvignon</t>
  </si>
  <si>
    <t>840871260T</t>
  </si>
  <si>
    <t>84087V000348</t>
  </si>
  <si>
    <t>OR_AV_14</t>
  </si>
  <si>
    <t>guillaume le taciturne</t>
  </si>
  <si>
    <t>Avenue Guillaume le Taciturne</t>
  </si>
  <si>
    <t>AVENUE GUILLAUME LE TACITURNE</t>
  </si>
  <si>
    <t>Taciturne</t>
  </si>
  <si>
    <t>840872642V</t>
  </si>
  <si>
    <t>84087V000694</t>
  </si>
  <si>
    <t>OR_RUE_168</t>
  </si>
  <si>
    <t>tahiti</t>
  </si>
  <si>
    <t>Rue Tahiti</t>
  </si>
  <si>
    <t>RUE TAHITI</t>
  </si>
  <si>
    <t>Tahiti</t>
  </si>
  <si>
    <t>840872649C</t>
  </si>
  <si>
    <t>84087V000697</t>
  </si>
  <si>
    <t>OR_PLACE_49</t>
  </si>
  <si>
    <t>Place des Tanneurs</t>
  </si>
  <si>
    <t>PLACE DES TANNEURS</t>
  </si>
  <si>
    <t>84087V000853</t>
  </si>
  <si>
    <t>OR_IMP_191</t>
  </si>
  <si>
    <t>84087V000781</t>
  </si>
  <si>
    <t>Impasse 210 Avenue de Verdun</t>
  </si>
  <si>
    <t>84087V000813</t>
  </si>
  <si>
    <t>OR_IMP_179</t>
  </si>
  <si>
    <t>578 avenue de verdun</t>
  </si>
  <si>
    <t>Impasse 578 Avenue de Verdun</t>
  </si>
  <si>
    <t>IMPASSE 578 AVENUE DE VERDUN</t>
  </si>
  <si>
    <t>84087V000841</t>
  </si>
  <si>
    <t>OR_ALL_26</t>
  </si>
  <si>
    <t>viognier</t>
  </si>
  <si>
    <t>ALLEE VIOGNIER</t>
  </si>
  <si>
    <t>Viognier</t>
  </si>
  <si>
    <t>84087V000748</t>
  </si>
  <si>
    <t>84087V000749</t>
  </si>
  <si>
    <t>84087V000840</t>
  </si>
  <si>
    <t>OR_ROUTE_22</t>
  </si>
  <si>
    <t>relation</t>
  </si>
  <si>
    <t>way</t>
  </si>
  <si>
    <t>CR</t>
  </si>
  <si>
    <t>CAMIN DIS ABEIE</t>
  </si>
  <si>
    <t>CHEMIN DES ABEILLES</t>
  </si>
  <si>
    <t>Classique</t>
  </si>
  <si>
    <t>BAUSSENQUE</t>
  </si>
  <si>
    <t>CLASS</t>
  </si>
  <si>
    <t>MAIRIE ORANGE</t>
  </si>
  <si>
    <t>oui</t>
  </si>
  <si>
    <t>non</t>
  </si>
  <si>
    <t>Limite commune (Jonquières)</t>
  </si>
  <si>
    <t>Lieux et ancien lieux-dits</t>
  </si>
  <si>
    <t>Sans</t>
  </si>
  <si>
    <t>HAUT ABRIAN</t>
  </si>
  <si>
    <t>VC 10</t>
  </si>
  <si>
    <t>VC</t>
  </si>
  <si>
    <t>CHEMIN DES ABRIAN</t>
  </si>
  <si>
    <t>Métrique</t>
  </si>
  <si>
    <t>BAS ABRIAN</t>
  </si>
  <si>
    <t>XIV° s</t>
  </si>
  <si>
    <t>CR DU JONQUIER / Traverse du</t>
  </si>
  <si>
    <t>CLOS BERTRAND</t>
  </si>
  <si>
    <t>Non trouvé</t>
  </si>
  <si>
    <t>JONQUIER</t>
  </si>
  <si>
    <t>Référence géographique hors Orange</t>
  </si>
  <si>
    <t>AIGRAS</t>
  </si>
  <si>
    <t>Limite commune (Piolenc)</t>
  </si>
  <si>
    <t>PRIV</t>
  </si>
  <si>
    <t>NR</t>
  </si>
  <si>
    <t>Faune &amp; flore</t>
  </si>
  <si>
    <t>CHENES VERTS</t>
  </si>
  <si>
    <t>Sciences</t>
  </si>
  <si>
    <t>Masculin</t>
  </si>
  <si>
    <t>E09</t>
  </si>
  <si>
    <t xml:space="preserve">COSTIERES </t>
  </si>
  <si>
    <t>NOGENT</t>
  </si>
  <si>
    <t>Politique</t>
  </si>
  <si>
    <t>COUDOULET</t>
  </si>
  <si>
    <t>MONDRAGON</t>
  </si>
  <si>
    <t>ETANG NORD</t>
  </si>
  <si>
    <t>LE PEYRON</t>
  </si>
  <si>
    <t>COLOMBIER</t>
  </si>
  <si>
    <t>Non catégorisé</t>
  </si>
  <si>
    <t>TANNEUR</t>
  </si>
  <si>
    <t>PARKING</t>
  </si>
  <si>
    <t>Armée</t>
  </si>
  <si>
    <t>RUELLE DE L'ANDROUNE</t>
  </si>
  <si>
    <t>GENDARMERIE</t>
  </si>
  <si>
    <t>MAUCOIL</t>
  </si>
  <si>
    <t>Thème</t>
  </si>
  <si>
    <t>CREMADES OUEST</t>
  </si>
  <si>
    <t>Culture</t>
  </si>
  <si>
    <t>SABLES SUD EST</t>
  </si>
  <si>
    <t>LES ARENES</t>
  </si>
  <si>
    <t>RN7</t>
  </si>
  <si>
    <t>RN</t>
  </si>
  <si>
    <t>JONQUIER SUD</t>
  </si>
  <si>
    <t>DDE</t>
  </si>
  <si>
    <t>CG84</t>
  </si>
  <si>
    <t>Route de Paris à Antibes</t>
  </si>
  <si>
    <t>SABLES SUD OUEST</t>
  </si>
  <si>
    <t>LA CASERNE</t>
  </si>
  <si>
    <t>ARGENSOL NORD EST</t>
  </si>
  <si>
    <t>Propriétaire du terrain</t>
  </si>
  <si>
    <t>VC 05</t>
  </si>
  <si>
    <t>BONNE BARBE</t>
  </si>
  <si>
    <t>ARGENSOL SUD OUEST</t>
  </si>
  <si>
    <t>BARON</t>
  </si>
  <si>
    <t>ST EUTROPE</t>
  </si>
  <si>
    <t>LA GARE</t>
  </si>
  <si>
    <t>QUEYRADEL</t>
  </si>
  <si>
    <t>Décision Municipale</t>
  </si>
  <si>
    <t>CENTRE VILLE SUD EST</t>
  </si>
  <si>
    <t>D17</t>
  </si>
  <si>
    <t>CD</t>
  </si>
  <si>
    <t>N'existe plus</t>
  </si>
  <si>
    <t>VIOLETTE</t>
  </si>
  <si>
    <t>VC68</t>
  </si>
  <si>
    <t>LE JONQUIER</t>
  </si>
  <si>
    <t>LE PRE DE TITUS</t>
  </si>
  <si>
    <t>Social</t>
  </si>
  <si>
    <t>FOURCHESVIEILLES</t>
  </si>
  <si>
    <t>MARTIGNAN</t>
  </si>
  <si>
    <t>BARRAGNES ?</t>
  </si>
  <si>
    <t>LONES</t>
  </si>
  <si>
    <t>VC72</t>
  </si>
  <si>
    <t>AYGUES</t>
  </si>
  <si>
    <t>http://fr.wikipedia.org/wiki/Julia_Bartet</t>
  </si>
  <si>
    <t>Féminin</t>
  </si>
  <si>
    <t>CHEMIN DE LA BATIE</t>
  </si>
  <si>
    <t>VEYRIERES</t>
  </si>
  <si>
    <t>PRADINES</t>
  </si>
  <si>
    <t>ARGENSOL NORD OUEST</t>
  </si>
  <si>
    <t>RUSSAMP</t>
  </si>
  <si>
    <t>S06</t>
  </si>
  <si>
    <t>PEYRON</t>
  </si>
  <si>
    <t>ETANG</t>
  </si>
  <si>
    <t>ETANG SUD</t>
  </si>
  <si>
    <t>COSTIERES DE COUDOULET</t>
  </si>
  <si>
    <t>CROIX ROUGE EST</t>
  </si>
  <si>
    <t>TANNEURS</t>
  </si>
  <si>
    <t>BERTAUDE</t>
  </si>
  <si>
    <t>BOISFEUILLET</t>
  </si>
  <si>
    <t>Impasse Eydoux</t>
  </si>
  <si>
    <t>http://fr.wikipedia.org/wiki/Nicolas_Boileau</t>
  </si>
  <si>
    <t>BOIS LAUZUN</t>
  </si>
  <si>
    <t>CENTRE VILLE NORD OUEST</t>
  </si>
  <si>
    <t>CENTRE VILLE SUD OUEST</t>
  </si>
  <si>
    <t>BONAMOURE</t>
  </si>
  <si>
    <t>NEGADES</t>
  </si>
  <si>
    <t>BONNEBARBE</t>
  </si>
  <si>
    <t>Mixte</t>
  </si>
  <si>
    <t>http://fr.wikipedia.org/wiki/Jacques_Bossuet</t>
  </si>
  <si>
    <t>VC 28</t>
  </si>
  <si>
    <t>CARITAT</t>
  </si>
  <si>
    <t>PETIT BOUIGARD</t>
  </si>
  <si>
    <t>GRAND BOUIGARD</t>
  </si>
  <si>
    <t>Limite Commune (Uchaux)</t>
  </si>
  <si>
    <t>http://fr.wikipedia.org/wiki/Antoine_Bourdelle</t>
  </si>
  <si>
    <t>LE TERRIER</t>
  </si>
  <si>
    <t>Chemin Bouvier</t>
  </si>
  <si>
    <t>MEYNE</t>
  </si>
  <si>
    <t>PARC ARTILLERIE</t>
  </si>
  <si>
    <t>CABRIERES</t>
  </si>
  <si>
    <t>Limite Commune (Châteauneuf)</t>
  </si>
  <si>
    <t xml:space="preserve">Cours St Martin, Cours des Remparts St Martin (Nord 1818), Cours des Fossés St Martin (Sud 1818), </t>
  </si>
  <si>
    <t>CAIGNAN, A LA VISCONTA</t>
  </si>
  <si>
    <t>CAGNAN</t>
  </si>
  <si>
    <t>Faubourg de la Clastre</t>
  </si>
  <si>
    <t>ZAC PORTE SUD</t>
  </si>
  <si>
    <t>Rue Grande Fusterie, Rue Juiverie, Rue Evéché</t>
  </si>
  <si>
    <t>CENTRE VILLE NORD EST</t>
  </si>
  <si>
    <t>VC 29</t>
  </si>
  <si>
    <t>CAVALADE</t>
  </si>
  <si>
    <t>Traversier</t>
  </si>
  <si>
    <t>Limite commune (Courthézon)</t>
  </si>
  <si>
    <t>31/11/1955</t>
  </si>
  <si>
    <t>Rue St Jean Prolongée</t>
  </si>
  <si>
    <t>L'ARAIS</t>
  </si>
  <si>
    <t>LOT. LE PRE CARRE</t>
  </si>
  <si>
    <t>VC 14</t>
  </si>
  <si>
    <t>COLOMBIER OUEST</t>
  </si>
  <si>
    <t>CHAMPOVIN</t>
  </si>
  <si>
    <t>VC 32</t>
  </si>
  <si>
    <t>CENTRE VILLE</t>
  </si>
  <si>
    <t xml:space="preserve">ETANG </t>
  </si>
  <si>
    <t>RD 68</t>
  </si>
  <si>
    <t>ROUTE DE CHATEAUNEUF OUEST</t>
  </si>
  <si>
    <t>OLIVETTES</t>
  </si>
  <si>
    <t>GRES</t>
  </si>
  <si>
    <t>COLLINE</t>
  </si>
  <si>
    <t>FRIGOULET</t>
  </si>
  <si>
    <t>portion Anc.Rte Royale</t>
  </si>
  <si>
    <t>CLAVIN</t>
  </si>
  <si>
    <t>Place de l'Hôtel de Ville, Grand Place Publique, Place Couverte</t>
  </si>
  <si>
    <t>http://fr.wikipedia.org/wiki/Clemenceau</t>
  </si>
  <si>
    <t>VC 11</t>
  </si>
  <si>
    <t>CLOS CAVALIER</t>
  </si>
  <si>
    <t>RUSSAMP OUEST</t>
  </si>
  <si>
    <t>Limite Commune (Piolenc)</t>
  </si>
  <si>
    <t>COUAVEDEL</t>
  </si>
  <si>
    <t>COIDEVEL</t>
  </si>
  <si>
    <t>LE GRAND MAIL</t>
  </si>
  <si>
    <t>CHEMIN DE LA COLONNE</t>
  </si>
  <si>
    <t>COUCOURDON</t>
  </si>
  <si>
    <t>http://fr.wikipedia.org/wiki/Nicolas_de_Condorcet</t>
  </si>
  <si>
    <t>COSTA</t>
  </si>
  <si>
    <t>S10</t>
  </si>
  <si>
    <t>N° 174/2014</t>
  </si>
  <si>
    <t>ARGENSOL SUD EST</t>
  </si>
  <si>
    <t>VC 04</t>
  </si>
  <si>
    <t>COURTEBOTTE</t>
  </si>
  <si>
    <t>http://fr.wikipedia.org/wiki/Dahlia</t>
  </si>
  <si>
    <t>Boulevard de la Meyne, Boulevard des Anciens Remparts, Boulevard du Maréchal Pétain (1940-44), Route de Paris à Antibes</t>
  </si>
  <si>
    <t>PORTE CLAIRE</t>
  </si>
  <si>
    <t>CREMADES EST</t>
  </si>
  <si>
    <t>N° 551/2013</t>
  </si>
  <si>
    <t>http://fr.wikipedia.org/wiki/Descartes</t>
  </si>
  <si>
    <t>Limite commune (Sérignan)</t>
  </si>
  <si>
    <t>Rue Pierre Brosselette</t>
  </si>
  <si>
    <t>VC 25</t>
  </si>
  <si>
    <t>PETIT MARTIGNAN</t>
  </si>
  <si>
    <t>VC 31</t>
  </si>
  <si>
    <t>VC 71</t>
  </si>
  <si>
    <t>CHEMIN DES MOURGUES</t>
  </si>
  <si>
    <t>LES PRES DE FREDERIC</t>
  </si>
  <si>
    <t>Avenue de Camaret</t>
  </si>
  <si>
    <t>LOT LE PRE CARRE</t>
  </si>
  <si>
    <t>AGLANET</t>
  </si>
  <si>
    <t>Rue des Casernes, Route de Paris à Antibes</t>
  </si>
  <si>
    <t>VC 13</t>
  </si>
  <si>
    <t>N° 176/2014</t>
  </si>
  <si>
    <t>Rue de Pertuis (1914)</t>
  </si>
  <si>
    <t>BOIS DAUPHIN</t>
  </si>
  <si>
    <t>Limite Commune (Courthézon)</t>
  </si>
  <si>
    <t>pas l'emprise ETANG SUD</t>
  </si>
  <si>
    <t>CLASS?</t>
  </si>
  <si>
    <t>JONQUIER NORD</t>
  </si>
  <si>
    <t>pas l'emprise LES ARENES</t>
  </si>
  <si>
    <t>GIRONDE</t>
  </si>
  <si>
    <t>pas l'emprise SABLES SUD OUEST</t>
  </si>
  <si>
    <t>VC 27</t>
  </si>
  <si>
    <t>GRAVES</t>
  </si>
  <si>
    <t>RN7 SUD</t>
  </si>
  <si>
    <t>VC 08</t>
  </si>
  <si>
    <t>VC 24</t>
  </si>
  <si>
    <t>VC 19</t>
  </si>
  <si>
    <t>VC 23</t>
  </si>
  <si>
    <t>CROIX ROUGE</t>
  </si>
  <si>
    <t>LOT. LA TERRE D'ANDREA</t>
  </si>
  <si>
    <t>Rue de l'Hôpital</t>
  </si>
  <si>
    <t>N° 292/2011</t>
  </si>
  <si>
    <t>5.00</t>
  </si>
  <si>
    <t>pas l'emprise LA GARE</t>
  </si>
  <si>
    <t>Rue Droite</t>
  </si>
  <si>
    <t>27/05/1885</t>
  </si>
  <si>
    <t>Date Création</t>
  </si>
  <si>
    <t>VC 02</t>
  </si>
  <si>
    <t>LOT. DES JONQUILLES</t>
  </si>
  <si>
    <t>HAMEAU COUAVEDEL</t>
  </si>
  <si>
    <t>HAMEAU MARQUIS</t>
  </si>
  <si>
    <t>LAMPOURDIER</t>
  </si>
  <si>
    <t>Carrefour Porta</t>
  </si>
  <si>
    <t>09/01/1840</t>
  </si>
  <si>
    <t>A9</t>
  </si>
  <si>
    <t>ASF</t>
  </si>
  <si>
    <t>Date Concession</t>
  </si>
  <si>
    <t>CHEMIN DE LORIOL</t>
  </si>
  <si>
    <t>COLOMBIER EST</t>
  </si>
  <si>
    <t>MOSAIQUE</t>
  </si>
  <si>
    <t>RUE ? + AM 4/5/99</t>
  </si>
  <si>
    <t>DEYMARDE</t>
  </si>
  <si>
    <t>ARGENSOL SUD</t>
  </si>
  <si>
    <t>PETIT MARITGNAN</t>
  </si>
  <si>
    <t>CENTRE VILLE NORS OUEST</t>
  </si>
  <si>
    <t>Désignation</t>
  </si>
  <si>
    <t>Avenue de la Gare, Route d'Avignon à la Gare d'Orange</t>
  </si>
  <si>
    <t>SABLES NORD EST</t>
  </si>
  <si>
    <t>S41</t>
  </si>
  <si>
    <t>CHEMIN DE SAINT PAUL</t>
  </si>
  <si>
    <t>Place du Cieri (Moyen-âge), Place d'Armes (1616), Place du Cire (1630), Place du Cirque, Place du Théâtre Romain (1914)</t>
  </si>
  <si>
    <t>Religion</t>
  </si>
  <si>
    <t>http://fr.wikipedia.org/wiki/Nic%C3%A9phore_Ni%C3%A9pce</t>
  </si>
  <si>
    <t>VC 03</t>
  </si>
  <si>
    <t>Rue Grande Poulasserie, Rue de l'Hôpital</t>
  </si>
  <si>
    <t>17/05/1855</t>
  </si>
  <si>
    <t>PALESTOR</t>
  </si>
  <si>
    <t>ALLEE DES PAPES</t>
  </si>
  <si>
    <t>VC 12</t>
  </si>
  <si>
    <t>RTE DE LYON; AV DE LATTRE DE TAS. ; AV &amp; RDP DE L'ARC ; BLD DALADIER; AV FOCH; AV DE VERDUN; RTE D'AVIGNON</t>
  </si>
  <si>
    <t>CHEMIN DE LA CROTTE</t>
  </si>
  <si>
    <t>Limite commune (Camaret)</t>
  </si>
  <si>
    <t>6.00</t>
  </si>
  <si>
    <t>VC 20</t>
  </si>
  <si>
    <t>PASSADOIRE</t>
  </si>
  <si>
    <t>GABET</t>
  </si>
  <si>
    <t>LES CHENES D'AUGUSTE</t>
  </si>
  <si>
    <t>LOT. DES PEUPLIERS</t>
  </si>
  <si>
    <t>PEYRIERES BLANCHES</t>
  </si>
  <si>
    <t>RAMAS</t>
  </si>
  <si>
    <t>GRENOUILLET</t>
  </si>
  <si>
    <t>RUELLE DE LA VERRERIE</t>
  </si>
  <si>
    <t>RUE DU MARGNIER</t>
  </si>
  <si>
    <t>VC 18</t>
  </si>
  <si>
    <t>Limite commune (Caderousse)</t>
  </si>
  <si>
    <t>ZAC COUDOULET</t>
  </si>
  <si>
    <t>PRINCE</t>
  </si>
  <si>
    <t>DETR</t>
  </si>
  <si>
    <t>LE PRE CARRE</t>
  </si>
  <si>
    <t>MEYNE CLAIRE</t>
  </si>
  <si>
    <t>LA TERRE D'ANDREA</t>
  </si>
  <si>
    <t>PARVIS THEATRE ANTIQUE</t>
  </si>
  <si>
    <t>VC 09</t>
  </si>
  <si>
    <t>N° 037/2011</t>
  </si>
  <si>
    <t>VC 07</t>
  </si>
  <si>
    <t>RATAVOUX</t>
  </si>
  <si>
    <t>N° 175/2014</t>
  </si>
  <si>
    <t>CR N35</t>
  </si>
  <si>
    <t>Place Centrale</t>
  </si>
  <si>
    <t>13/11/1878</t>
  </si>
  <si>
    <t>Rue Centrale</t>
  </si>
  <si>
    <t>VC 17</t>
  </si>
  <si>
    <t>ARC</t>
  </si>
  <si>
    <t>N° 290/2011</t>
  </si>
  <si>
    <t>ROUTE ROYALE</t>
  </si>
  <si>
    <t>PLANET DEI SABLES DOU COUCHANT</t>
  </si>
  <si>
    <t>VC 30</t>
  </si>
  <si>
    <t>VC 26</t>
  </si>
  <si>
    <t>CHENES D'AUGUSTE</t>
  </si>
  <si>
    <t>Ancienne Route d'Orange à Sérignan</t>
  </si>
  <si>
    <t>BOUIGARD</t>
  </si>
  <si>
    <t>A7</t>
  </si>
  <si>
    <t>LES PEYRIERRES</t>
  </si>
  <si>
    <t>SOMMELONGUE</t>
  </si>
  <si>
    <t>Régularisation 1990</t>
  </si>
  <si>
    <t>MAXIMILIEN DE BETHUNE, DUC DE SULLY</t>
  </si>
  <si>
    <t>N° 109/2009</t>
  </si>
  <si>
    <t>N° 284/2014</t>
  </si>
  <si>
    <t>PEYRIERES</t>
  </si>
  <si>
    <t>N° 291/2011</t>
  </si>
  <si>
    <t>Rue du Vieux Cimetière</t>
  </si>
  <si>
    <t>1/1/1876</t>
  </si>
  <si>
    <t>SABLES OUEST</t>
  </si>
  <si>
    <t>PRIV?</t>
  </si>
  <si>
    <t>Route d'Avignon, Route de Paris à Antibes</t>
  </si>
  <si>
    <t>GARE</t>
  </si>
  <si>
    <t>N° 481/2011</t>
  </si>
  <si>
    <t>N° 086/2011</t>
  </si>
  <si>
    <t>http://fr.wikipedia.org/wiki/Emmanuel_Vitria</t>
  </si>
  <si>
    <t>BRETELLE</t>
  </si>
  <si>
    <t>ACCES A7 - CENTRE</t>
  </si>
  <si>
    <t>ACCES A7 - SUD</t>
  </si>
  <si>
    <t>ACCES AIRE D'ORANGE</t>
  </si>
  <si>
    <t>OPERATION_AGT</t>
  </si>
  <si>
    <t>ARCHIVES</t>
  </si>
  <si>
    <t>DATE_PERMIS_LOTIR</t>
  </si>
  <si>
    <t>NUM_PERMIS_LOTIR</t>
  </si>
  <si>
    <t>NB_LOGEMENTS</t>
  </si>
  <si>
    <t>HLM</t>
  </si>
  <si>
    <t>84087L000167</t>
  </si>
  <si>
    <t>OR_CITE_26</t>
  </si>
  <si>
    <t>résidence</t>
  </si>
  <si>
    <t>acacias</t>
  </si>
  <si>
    <t>résidence des acacias</t>
  </si>
  <si>
    <t>RESIDENCE DES ACACIAS</t>
  </si>
  <si>
    <t>84087L000157</t>
  </si>
  <si>
    <t>OR_LOT_1</t>
  </si>
  <si>
    <t>l'</t>
  </si>
  <si>
    <t>aglanèse</t>
  </si>
  <si>
    <t>l'aglanèse</t>
  </si>
  <si>
    <t>L'AGLANESE</t>
  </si>
  <si>
    <t>84087L000002</t>
  </si>
  <si>
    <t>OR_LOT_2</t>
  </si>
  <si>
    <t>aguillon</t>
  </si>
  <si>
    <t>l'aguillon</t>
  </si>
  <si>
    <t>L'AGUILLON</t>
  </si>
  <si>
    <t>84087L000169</t>
  </si>
  <si>
    <t>OR_CITE_21</t>
  </si>
  <si>
    <t>alexandre 1er</t>
  </si>
  <si>
    <t>résidence alexandre 1er</t>
  </si>
  <si>
    <t>RESIDENCE ALEXANDRE 1ER</t>
  </si>
  <si>
    <t>84087L000003</t>
  </si>
  <si>
    <t>OR_LOT_3</t>
  </si>
  <si>
    <t>allée des papes</t>
  </si>
  <si>
    <t>l'allée des papes</t>
  </si>
  <si>
    <t>L'ALLEE DES PAPES</t>
  </si>
  <si>
    <t>84087L000170</t>
  </si>
  <si>
    <t>OR_CITE_27</t>
  </si>
  <si>
    <t>alouettes</t>
  </si>
  <si>
    <t>résidence des alouettes</t>
  </si>
  <si>
    <t>RESIDENCE DES ALOUETTES</t>
  </si>
  <si>
    <t>84087L000004</t>
  </si>
  <si>
    <t>OR_LOT_110</t>
  </si>
  <si>
    <t>alphonse leydier</t>
  </si>
  <si>
    <t>ALPHONSE LEYDIER</t>
  </si>
  <si>
    <t>84087L000306</t>
  </si>
  <si>
    <t>OR_LOT_149</t>
  </si>
  <si>
    <t xml:space="preserve">les </t>
  </si>
  <si>
    <t>les amandiers</t>
  </si>
  <si>
    <t>LES AMANDIERS</t>
  </si>
  <si>
    <t>84087L000254</t>
  </si>
  <si>
    <t>OR_CITE_38</t>
  </si>
  <si>
    <t>ancienne cité administrative</t>
  </si>
  <si>
    <t>84087L000171</t>
  </si>
  <si>
    <t>OR_CITE_22</t>
  </si>
  <si>
    <t>résidence antony réal</t>
  </si>
  <si>
    <t>RESIDENCE ANTONY REAL</t>
  </si>
  <si>
    <t>84087L000172</t>
  </si>
  <si>
    <t>OR_CITE_39</t>
  </si>
  <si>
    <t>araïs</t>
  </si>
  <si>
    <t>résidence l'araïs</t>
  </si>
  <si>
    <t>RESIDENCE L'ARAIS</t>
  </si>
  <si>
    <t>84087L000005</t>
  </si>
  <si>
    <t>arc</t>
  </si>
  <si>
    <t>l'arc</t>
  </si>
  <si>
    <t>L'ARC</t>
  </si>
  <si>
    <t>84087L000173</t>
  </si>
  <si>
    <t>OR_CITE_40</t>
  </si>
  <si>
    <t>arc en ciel</t>
  </si>
  <si>
    <t>résidence l'arc en ciel</t>
  </si>
  <si>
    <t>RESIDENCE L'ARC EN CIEL</t>
  </si>
  <si>
    <t>84087L000246</t>
  </si>
  <si>
    <t>OR_CITE_64</t>
  </si>
  <si>
    <t>arènes d'orange</t>
  </si>
  <si>
    <t>résidence les arènes d'orange</t>
  </si>
  <si>
    <t>RESIDENCE LES ARENES D'ORANGE</t>
  </si>
  <si>
    <t>84087L000174</t>
  </si>
  <si>
    <t>OR_CITE_41</t>
  </si>
  <si>
    <t>résidence l'argensol</t>
  </si>
  <si>
    <t>RESIDENCE L'ARGENSOL</t>
  </si>
  <si>
    <t>84087L000260</t>
  </si>
  <si>
    <t>OR_LOT_5</t>
  </si>
  <si>
    <t>arnaud</t>
  </si>
  <si>
    <t>ARNAUD</t>
  </si>
  <si>
    <t>84087L000261</t>
  </si>
  <si>
    <t>OR_LOT_6</t>
  </si>
  <si>
    <t>arnoux</t>
  </si>
  <si>
    <t>ARNOUX</t>
  </si>
  <si>
    <t>84087L000006</t>
  </si>
  <si>
    <t>OR_LOT_120</t>
  </si>
  <si>
    <t>l'aurasica</t>
  </si>
  <si>
    <t>L'AURASICA</t>
  </si>
  <si>
    <t>84087L000175</t>
  </si>
  <si>
    <t>OR_CITE_42</t>
  </si>
  <si>
    <t>résidence l'aygues</t>
  </si>
  <si>
    <t>RESIDENCE L'AYGUES</t>
  </si>
  <si>
    <t>84087L000176</t>
  </si>
  <si>
    <t>OR_CITE_10</t>
  </si>
  <si>
    <t>cité</t>
  </si>
  <si>
    <t>baron</t>
  </si>
  <si>
    <t>84087L000177</t>
  </si>
  <si>
    <t>OR_CITE_65</t>
  </si>
  <si>
    <t>baronnettes</t>
  </si>
  <si>
    <t>résidence les baronnettes</t>
  </si>
  <si>
    <t>RESIDENCE LES BARONNETTES</t>
  </si>
  <si>
    <t>84087L000008</t>
  </si>
  <si>
    <t>OR_LOT_7</t>
  </si>
  <si>
    <t>les bartavelles</t>
  </si>
  <si>
    <t>LES BARTAVELLES</t>
  </si>
  <si>
    <t>84087L000009</t>
  </si>
  <si>
    <t>OR_LOT_8</t>
  </si>
  <si>
    <t>bastides i</t>
  </si>
  <si>
    <t>les bastides i</t>
  </si>
  <si>
    <t>LES BASTIDES I</t>
  </si>
  <si>
    <t>84087L000010</t>
  </si>
  <si>
    <t>OR_LOT_9</t>
  </si>
  <si>
    <t>bastides ii</t>
  </si>
  <si>
    <t>les bastides ii</t>
  </si>
  <si>
    <t>LES BASTIDES II</t>
  </si>
  <si>
    <t>84087L000178</t>
  </si>
  <si>
    <t>OR_CITE_1</t>
  </si>
  <si>
    <t>batailler</t>
  </si>
  <si>
    <t>cité batailler</t>
  </si>
  <si>
    <t>CITE BATAILLER</t>
  </si>
  <si>
    <t>84087L000262</t>
  </si>
  <si>
    <t>OR_LOT_10</t>
  </si>
  <si>
    <t>bathelier</t>
  </si>
  <si>
    <t>BATHELIER</t>
  </si>
  <si>
    <t>84087L000263</t>
  </si>
  <si>
    <t>OR_LOT_11</t>
  </si>
  <si>
    <t>beaumet</t>
  </si>
  <si>
    <t>BEAUMET</t>
  </si>
  <si>
    <t>84087L000011</t>
  </si>
  <si>
    <t>OR_LOT_121</t>
  </si>
  <si>
    <t>beausoleil eydoux</t>
  </si>
  <si>
    <t>le beausoleil eydoux</t>
  </si>
  <si>
    <t>LE BEAUSOLEIL EYDOUX</t>
  </si>
  <si>
    <t>84087L000264</t>
  </si>
  <si>
    <t>OR_LOT_12</t>
  </si>
  <si>
    <t>beausoleil genin</t>
  </si>
  <si>
    <t>BEAUSOLEIL GENIN</t>
  </si>
  <si>
    <t>84087L000265</t>
  </si>
  <si>
    <t>OR_LOT_13</t>
  </si>
  <si>
    <t>bernoin</t>
  </si>
  <si>
    <t>BERNOIN</t>
  </si>
  <si>
    <t>84087L000266</t>
  </si>
  <si>
    <t>OR_LOT_14</t>
  </si>
  <si>
    <t>bichat</t>
  </si>
  <si>
    <t>BICHAT</t>
  </si>
  <si>
    <t>84087L000267</t>
  </si>
  <si>
    <t>OR_LOT_15</t>
  </si>
  <si>
    <t>blanchet</t>
  </si>
  <si>
    <t>BLANCHET</t>
  </si>
  <si>
    <t>84087L000179</t>
  </si>
  <si>
    <t>OR_CITE_5</t>
  </si>
  <si>
    <t>cité des blanchisseurs</t>
  </si>
  <si>
    <t>CITE DES BLANCHISSEURS</t>
  </si>
  <si>
    <t>84087L000012</t>
  </si>
  <si>
    <t>OR_LOT_4</t>
  </si>
  <si>
    <t>blissone</t>
  </si>
  <si>
    <t>la blissone</t>
  </si>
  <si>
    <t>LA BLISSONE</t>
  </si>
  <si>
    <t>84087L000268</t>
  </si>
  <si>
    <t>blouvac</t>
  </si>
  <si>
    <t>BLOUVAC</t>
  </si>
  <si>
    <t>84087L000014</t>
  </si>
  <si>
    <t>OR_LOT_122</t>
  </si>
  <si>
    <t>bommenel</t>
  </si>
  <si>
    <t>le bommenel</t>
  </si>
  <si>
    <t>LE BOMMENEL</t>
  </si>
  <si>
    <t>84087L000269</t>
  </si>
  <si>
    <t>OR_LOT_18</t>
  </si>
  <si>
    <t>bonnaure</t>
  </si>
  <si>
    <t>BONNAURE</t>
  </si>
  <si>
    <t>84087L000270</t>
  </si>
  <si>
    <t>OR_LOT_19</t>
  </si>
  <si>
    <t>bonnefoy</t>
  </si>
  <si>
    <t>BONNEFOY</t>
  </si>
  <si>
    <t>84087L000015</t>
  </si>
  <si>
    <t>OR_LOT_20</t>
  </si>
  <si>
    <t>bouche</t>
  </si>
  <si>
    <t>le bouche</t>
  </si>
  <si>
    <t>LE BOUCHE</t>
  </si>
  <si>
    <t>84087L000271</t>
  </si>
  <si>
    <t>OR_LOT_21</t>
  </si>
  <si>
    <t>boulard</t>
  </si>
  <si>
    <t>84087L000016</t>
  </si>
  <si>
    <t>OR_LOT_22</t>
  </si>
  <si>
    <t>bourg</t>
  </si>
  <si>
    <t>le bourg</t>
  </si>
  <si>
    <t>LE BOURG</t>
  </si>
  <si>
    <t>84087L000272</t>
  </si>
  <si>
    <t>OR_LOT_23</t>
  </si>
  <si>
    <t>bres</t>
  </si>
  <si>
    <t>BRES</t>
  </si>
  <si>
    <t>84087L000273</t>
  </si>
  <si>
    <t>OR_LOT_24</t>
  </si>
  <si>
    <t>bres et claustres</t>
  </si>
  <si>
    <t>BRES ET CLAUSTRES</t>
  </si>
  <si>
    <t>84087L000017</t>
  </si>
  <si>
    <t>OR_LOT_123</t>
  </si>
  <si>
    <t>bries</t>
  </si>
  <si>
    <t>le bries</t>
  </si>
  <si>
    <t>LE BRIES</t>
  </si>
  <si>
    <t>84087L000274</t>
  </si>
  <si>
    <t>OR_LOT_25</t>
  </si>
  <si>
    <t>bruguier-roure</t>
  </si>
  <si>
    <t>BRUGUIER-ROURE</t>
  </si>
  <si>
    <t>84087L000018</t>
  </si>
  <si>
    <t>OR_LOT_26</t>
  </si>
  <si>
    <t>brun</t>
  </si>
  <si>
    <t>le brun</t>
  </si>
  <si>
    <t>LE BRUN</t>
  </si>
  <si>
    <t>84087L000275</t>
  </si>
  <si>
    <t>bruny</t>
  </si>
  <si>
    <t>BRUNY</t>
  </si>
  <si>
    <t>84087L000139</t>
  </si>
  <si>
    <t>OR_LOT_124</t>
  </si>
  <si>
    <t>le caladas</t>
  </si>
  <si>
    <t>LE CALADAS</t>
  </si>
  <si>
    <t>84087L000180</t>
  </si>
  <si>
    <t>OR_CITE_3</t>
  </si>
  <si>
    <t>calade</t>
  </si>
  <si>
    <t>cité de la calade</t>
  </si>
  <si>
    <t>CITE DE LA CALADE</t>
  </si>
  <si>
    <t>84087L000181</t>
  </si>
  <si>
    <t>OR_CITE_2</t>
  </si>
  <si>
    <t>cité caritat</t>
  </si>
  <si>
    <t>CITE CARITAT</t>
  </si>
  <si>
    <t>84087L000019</t>
  </si>
  <si>
    <t>OR_LOT_28</t>
  </si>
  <si>
    <t>caroubiers</t>
  </si>
  <si>
    <t>les caroubiers</t>
  </si>
  <si>
    <t>LES CAROUBIERS</t>
  </si>
  <si>
    <t>84087L000276</t>
  </si>
  <si>
    <t>OR_LOT_29</t>
  </si>
  <si>
    <t>cartier</t>
  </si>
  <si>
    <t>CARTIER</t>
  </si>
  <si>
    <t>84087L000182</t>
  </si>
  <si>
    <t>OR_CITE_29</t>
  </si>
  <si>
    <t>castel</t>
  </si>
  <si>
    <t>résidence du castel</t>
  </si>
  <si>
    <t>RESIDENCE DU CASTEL</t>
  </si>
  <si>
    <t>84087L000277</t>
  </si>
  <si>
    <t>OR_CITE_23</t>
  </si>
  <si>
    <t>castelnou</t>
  </si>
  <si>
    <t>résidence castelnou</t>
  </si>
  <si>
    <t>RESIDENCE CASTELNOU</t>
  </si>
  <si>
    <t>84087L000183</t>
  </si>
  <si>
    <t>OR_CITE_66</t>
  </si>
  <si>
    <t>charmilles</t>
  </si>
  <si>
    <t>résidence les charmilles</t>
  </si>
  <si>
    <t>RESIDENCE LES CHARMILLES</t>
  </si>
  <si>
    <t>84087L000278</t>
  </si>
  <si>
    <t>OR_LOT_30</t>
  </si>
  <si>
    <t>chauvet</t>
  </si>
  <si>
    <t>CHAUVET</t>
  </si>
  <si>
    <t>84087L000279</t>
  </si>
  <si>
    <t>OR_LOT_31</t>
  </si>
  <si>
    <t>chauzat</t>
  </si>
  <si>
    <t>CHAUZAT</t>
  </si>
  <si>
    <t>84087L000021</t>
  </si>
  <si>
    <t>OR_LOT_125</t>
  </si>
  <si>
    <t>chazalet</t>
  </si>
  <si>
    <t>le chazalet</t>
  </si>
  <si>
    <t>LE CHAZALET</t>
  </si>
  <si>
    <t>84087L000022</t>
  </si>
  <si>
    <t>OR_LOT_150</t>
  </si>
  <si>
    <t>chênes</t>
  </si>
  <si>
    <t>les chênes</t>
  </si>
  <si>
    <t>LES CHENES</t>
  </si>
  <si>
    <t>84087L000023</t>
  </si>
  <si>
    <t>OR_LOT_151</t>
  </si>
  <si>
    <t>chênes d'auguste</t>
  </si>
  <si>
    <t>les chênes d'auguste</t>
  </si>
  <si>
    <t>84087L000024</t>
  </si>
  <si>
    <t>OR_LOT_32</t>
  </si>
  <si>
    <t>les chênes verts</t>
  </si>
  <si>
    <t>LES CHENES VERTS</t>
  </si>
  <si>
    <t>84087L000138</t>
  </si>
  <si>
    <t>OR_LOT_33</t>
  </si>
  <si>
    <t>chênes verts ii</t>
  </si>
  <si>
    <t>les chênes verts ii</t>
  </si>
  <si>
    <t>LES CHENES VERTS II</t>
  </si>
  <si>
    <t>84087L000025</t>
  </si>
  <si>
    <t>OR_LOT_152</t>
  </si>
  <si>
    <t>les chèvrefeuilles</t>
  </si>
  <si>
    <t>LES CHEVREFEUILLES</t>
  </si>
  <si>
    <t>84087L000184</t>
  </si>
  <si>
    <t>OR_CITE_24</t>
  </si>
  <si>
    <t>chopin</t>
  </si>
  <si>
    <t>résidence chopin</t>
  </si>
  <si>
    <t>RESIDENCE CHOPIN</t>
  </si>
  <si>
    <t>84087L000026</t>
  </si>
  <si>
    <t>OR_LOT_153</t>
  </si>
  <si>
    <t>cigognes</t>
  </si>
  <si>
    <t>les cigognes</t>
  </si>
  <si>
    <t>LES CIGOGNES</t>
  </si>
  <si>
    <t>84087L000027</t>
  </si>
  <si>
    <t>OR_LOT_154</t>
  </si>
  <si>
    <t>les clématites</t>
  </si>
  <si>
    <t>LES CLEMATITES</t>
  </si>
  <si>
    <t>84087L000160</t>
  </si>
  <si>
    <t>OR_LOT_34</t>
  </si>
  <si>
    <t>clos bes</t>
  </si>
  <si>
    <t>le clos bes</t>
  </si>
  <si>
    <t>LE CLOS BES</t>
  </si>
  <si>
    <t>84087L000339</t>
  </si>
  <si>
    <t>OR_LOT_126</t>
  </si>
  <si>
    <t>clos croix-rouge</t>
  </si>
  <si>
    <t>le clos croix-rouge</t>
  </si>
  <si>
    <t>LE CLOS CROIX-ROUGE</t>
  </si>
  <si>
    <t>84087L000150</t>
  </si>
  <si>
    <t>OR_LOT_35</t>
  </si>
  <si>
    <t>clos d'adrien</t>
  </si>
  <si>
    <t>le clos d'adrien</t>
  </si>
  <si>
    <t>LE CLOS D'ADRIEN</t>
  </si>
  <si>
    <t>84087L000187</t>
  </si>
  <si>
    <t>OR_CITE_43</t>
  </si>
  <si>
    <t>clos d'arausio</t>
  </si>
  <si>
    <t>résidence le clos d'arausio</t>
  </si>
  <si>
    <t>RESIDENCE LE CLOS D'ARAUSIO</t>
  </si>
  <si>
    <t>84087L000028</t>
  </si>
  <si>
    <t>OR_LOT_127</t>
  </si>
  <si>
    <t>clos de cagnan</t>
  </si>
  <si>
    <t>le clos de cagnan</t>
  </si>
  <si>
    <t>LE CLOS DE CAGNAN</t>
  </si>
  <si>
    <t>84087L000029</t>
  </si>
  <si>
    <t>OR_LOT_36</t>
  </si>
  <si>
    <t>clos de florette</t>
  </si>
  <si>
    <t>le clos de florette</t>
  </si>
  <si>
    <t>LE CLOS DE FLORETTE</t>
  </si>
  <si>
    <t>84087L000244</t>
  </si>
  <si>
    <t>OR_CITE_44</t>
  </si>
  <si>
    <t>clos de la meyne</t>
  </si>
  <si>
    <t>résidence le clos de la meyne</t>
  </si>
  <si>
    <t>RESIDENCE LE CLOS DE LA MEYNE</t>
  </si>
  <si>
    <t>84087L000030</t>
  </si>
  <si>
    <t>OR_LOT_37</t>
  </si>
  <si>
    <t>clos de la sauvageonne</t>
  </si>
  <si>
    <t>le clos de la sauvageonne</t>
  </si>
  <si>
    <t>LE CLOS DE LA SAUVAGEONNE</t>
  </si>
  <si>
    <t>84087L000032</t>
  </si>
  <si>
    <t>OR_LOT_38</t>
  </si>
  <si>
    <t>clos des cèdres</t>
  </si>
  <si>
    <t>le clos des cèdres</t>
  </si>
  <si>
    <t>LE CLOS DES CEDRES</t>
  </si>
  <si>
    <t>84087L000136</t>
  </si>
  <si>
    <t>OR_LOT_128</t>
  </si>
  <si>
    <t>clos des chênes verts</t>
  </si>
  <si>
    <t>le clos des chênes verts</t>
  </si>
  <si>
    <t>LE CLOS DES CHENES VERTS</t>
  </si>
  <si>
    <t>84087L000033</t>
  </si>
  <si>
    <t>OR_LOT_129</t>
  </si>
  <si>
    <t>clos des peyrières</t>
  </si>
  <si>
    <t>le clos des peyrières</t>
  </si>
  <si>
    <t>LE CLOS DES PEYRIERES</t>
  </si>
  <si>
    <t>84087L000034</t>
  </si>
  <si>
    <t>OR_LOT_130</t>
  </si>
  <si>
    <t>clos des princes</t>
  </si>
  <si>
    <t>le clos des princes</t>
  </si>
  <si>
    <t>LE CLOS DES PRINCES</t>
  </si>
  <si>
    <t>84087L000241</t>
  </si>
  <si>
    <t>OR_CITE_45</t>
  </si>
  <si>
    <t>clos des saules</t>
  </si>
  <si>
    <t>résidence le clos des saules</t>
  </si>
  <si>
    <t>RESIDENCE LE CLOS DES SAULES</t>
  </si>
  <si>
    <t>84087L000035</t>
  </si>
  <si>
    <t>OR_LOT_131</t>
  </si>
  <si>
    <t>clos des serres</t>
  </si>
  <si>
    <t>le clos des serres</t>
  </si>
  <si>
    <t>LE CLOS DES SERRES</t>
  </si>
  <si>
    <t>84087L000036</t>
  </si>
  <si>
    <t>OR_LOT_39</t>
  </si>
  <si>
    <t>clos des sources</t>
  </si>
  <si>
    <t>le clos des sources</t>
  </si>
  <si>
    <t>LE CLOS DES SOURCES</t>
  </si>
  <si>
    <t>84087L000188</t>
  </si>
  <si>
    <t>OR_CITE_46</t>
  </si>
  <si>
    <t>clos des thermes</t>
  </si>
  <si>
    <t>résidence le clos des thermes</t>
  </si>
  <si>
    <t>RESIDENCE LE CLOS DES THERMES</t>
  </si>
  <si>
    <t>84087L000159</t>
  </si>
  <si>
    <t>OR_LOT_40</t>
  </si>
  <si>
    <t>clos du cordier</t>
  </si>
  <si>
    <t>84087L000140</t>
  </si>
  <si>
    <t>OR_LOT_132</t>
  </si>
  <si>
    <t>clos lafont du grès</t>
  </si>
  <si>
    <t>le clos lafont du grès</t>
  </si>
  <si>
    <t>LE CLOS LAFONT DU GRES</t>
  </si>
  <si>
    <t>84087L000037</t>
  </si>
  <si>
    <t>OR_LOT_41</t>
  </si>
  <si>
    <t>84087L000148</t>
  </si>
  <si>
    <t>OR_LOT_42</t>
  </si>
  <si>
    <t>closeraie des sens</t>
  </si>
  <si>
    <t>la closeraie des sens</t>
  </si>
  <si>
    <t>LA CLOSERAIE DES SENS</t>
  </si>
  <si>
    <t>84087L000280</t>
  </si>
  <si>
    <t>OR_LOT_43</t>
  </si>
  <si>
    <t>coffin</t>
  </si>
  <si>
    <t>COFFIN</t>
  </si>
  <si>
    <t>84087L000281</t>
  </si>
  <si>
    <t>OR_LOT_44</t>
  </si>
  <si>
    <t>collet</t>
  </si>
  <si>
    <t>COLLET</t>
  </si>
  <si>
    <t>84087L000038</t>
  </si>
  <si>
    <t>OR_LOT_45</t>
  </si>
  <si>
    <t>le colombier</t>
  </si>
  <si>
    <t>LE COLOMBIER</t>
  </si>
  <si>
    <t>84087L000282</t>
  </si>
  <si>
    <t>OR_LOT_46</t>
  </si>
  <si>
    <t>combe</t>
  </si>
  <si>
    <t>COMBE</t>
  </si>
  <si>
    <t>84087L000189</t>
  </si>
  <si>
    <t>OR_CITE_13</t>
  </si>
  <si>
    <t>comtadine</t>
  </si>
  <si>
    <t>cité la comtadine</t>
  </si>
  <si>
    <t>CITE LA COMTADINE</t>
  </si>
  <si>
    <t>84087L000190</t>
  </si>
  <si>
    <t>OR_CITE_47</t>
  </si>
  <si>
    <t>comtat</t>
  </si>
  <si>
    <t>résidence le comtat</t>
  </si>
  <si>
    <t>RESIDENCE LE COMTAT</t>
  </si>
  <si>
    <t>84087L000039</t>
  </si>
  <si>
    <t>OR_LOT_47</t>
  </si>
  <si>
    <t>costières</t>
  </si>
  <si>
    <t>les costières</t>
  </si>
  <si>
    <t>LES COSTIERES</t>
  </si>
  <si>
    <t>84087L000040</t>
  </si>
  <si>
    <t>OR_LOT_155</t>
  </si>
  <si>
    <t>coteaux de césar</t>
  </si>
  <si>
    <t>les coteaux de césar</t>
  </si>
  <si>
    <t>LES COTEAUX DE CESAR</t>
  </si>
  <si>
    <t>84087L000042</t>
  </si>
  <si>
    <t>OR_LOT_156</t>
  </si>
  <si>
    <t>les courrèges</t>
  </si>
  <si>
    <t>LES COURREGES</t>
  </si>
  <si>
    <t>84087L000043</t>
  </si>
  <si>
    <t>OR_LOT_48</t>
  </si>
  <si>
    <t>les crémades</t>
  </si>
  <si>
    <t>LES CREMADES</t>
  </si>
  <si>
    <t>84087L000165</t>
  </si>
  <si>
    <t>OR_LOT_117</t>
  </si>
  <si>
    <t>croix d'or</t>
  </si>
  <si>
    <t>la croix d'or</t>
  </si>
  <si>
    <t>LA CROIX D'OR</t>
  </si>
  <si>
    <t>84087L000191</t>
  </si>
  <si>
    <t>OR_CITE_34</t>
  </si>
  <si>
    <t>résidence la croix rouge</t>
  </si>
  <si>
    <t>RESIDENCE LA CROIX ROUGE</t>
  </si>
  <si>
    <t>84087L000283</t>
  </si>
  <si>
    <t>OR_LOT_49</t>
  </si>
  <si>
    <t>de loye</t>
  </si>
  <si>
    <t>84087L000045</t>
  </si>
  <si>
    <t>OR_LOT_111</t>
  </si>
  <si>
    <t>debussy-la bruyère</t>
  </si>
  <si>
    <t>DEBUSSY-LA BRUYERE</t>
  </si>
  <si>
    <t>84087L000047</t>
  </si>
  <si>
    <t>OR_LOT_50</t>
  </si>
  <si>
    <t>delestrade</t>
  </si>
  <si>
    <t>DELESTRADE</t>
  </si>
  <si>
    <t>84087L000284</t>
  </si>
  <si>
    <t>OR_LOT_112</t>
  </si>
  <si>
    <t>deydier marie</t>
  </si>
  <si>
    <t>DEYDIER MARIE</t>
  </si>
  <si>
    <t>84087L000192</t>
  </si>
  <si>
    <t>OR_CITE_35</t>
  </si>
  <si>
    <t>deymarde</t>
  </si>
  <si>
    <t>résidence la deymarde</t>
  </si>
  <si>
    <t>RESIDENCE LA DEYMARDE</t>
  </si>
  <si>
    <t>84087L000285</t>
  </si>
  <si>
    <t>OR_LOT_51</t>
  </si>
  <si>
    <t>deyren</t>
  </si>
  <si>
    <t>DEYREN</t>
  </si>
  <si>
    <t>84087L000161</t>
  </si>
  <si>
    <t>OR_CITE_67</t>
  </si>
  <si>
    <t>engagettes</t>
  </si>
  <si>
    <t>résidence les engagettes</t>
  </si>
  <si>
    <t>RESIDENCE LES ENGAGETTES</t>
  </si>
  <si>
    <t>84087L000048</t>
  </si>
  <si>
    <t>OR_LOT_52</t>
  </si>
  <si>
    <t>escolano</t>
  </si>
  <si>
    <t>ESCOLANO</t>
  </si>
  <si>
    <t>84087L000258</t>
  </si>
  <si>
    <t>OR_CITE_30</t>
  </si>
  <si>
    <t>espace clodius</t>
  </si>
  <si>
    <t>résidence espace clodius</t>
  </si>
  <si>
    <t>RESIDENCE ESPACE CLODIUS</t>
  </si>
  <si>
    <t>84087L000049</t>
  </si>
  <si>
    <t>OR_LOT_53</t>
  </si>
  <si>
    <t>eydoux</t>
  </si>
  <si>
    <t>EYDOUX</t>
  </si>
  <si>
    <t>84087L000050</t>
  </si>
  <si>
    <t>OR_LOT_54</t>
  </si>
  <si>
    <t>faure</t>
  </si>
  <si>
    <t>FAURE</t>
  </si>
  <si>
    <t>84087L000051</t>
  </si>
  <si>
    <t>OR_LOT_55</t>
  </si>
  <si>
    <t>fauvettes</t>
  </si>
  <si>
    <t>les fauvettes</t>
  </si>
  <si>
    <t>LES FAUVETTES</t>
  </si>
  <si>
    <t>84087L000052</t>
  </si>
  <si>
    <t>OR_LOT_56</t>
  </si>
  <si>
    <t>fayard</t>
  </si>
  <si>
    <t>FAYARD</t>
  </si>
  <si>
    <t>84087L000053</t>
  </si>
  <si>
    <t>OR_LOT_157</t>
  </si>
  <si>
    <t>félibres</t>
  </si>
  <si>
    <t>les félibres</t>
  </si>
  <si>
    <t>LES FELIBRES</t>
  </si>
  <si>
    <t>84087L000194</t>
  </si>
  <si>
    <t>OR_CITE_48</t>
  </si>
  <si>
    <t>florentin</t>
  </si>
  <si>
    <t>résidence le florentin</t>
  </si>
  <si>
    <t>RESIDENCE LE FLORENTIN</t>
  </si>
  <si>
    <t>84087L000251</t>
  </si>
  <si>
    <t>OR_LOT_57</t>
  </si>
  <si>
    <t>florilège</t>
  </si>
  <si>
    <t>le florilège</t>
  </si>
  <si>
    <t>LE FLORILEGE</t>
  </si>
  <si>
    <t>84087L000286</t>
  </si>
  <si>
    <t>OR_CITE_36</t>
  </si>
  <si>
    <t>fontaine d'iris</t>
  </si>
  <si>
    <t>résidence la fontaine d'iris</t>
  </si>
  <si>
    <t>RESIDENCE LA FONTAINE D'IRIS</t>
  </si>
  <si>
    <t>84087L000054</t>
  </si>
  <si>
    <t>fouquet</t>
  </si>
  <si>
    <t>FOUQUET</t>
  </si>
  <si>
    <t>84087L000287</t>
  </si>
  <si>
    <t>OR_LOT_58</t>
  </si>
  <si>
    <t>fouquet andré</t>
  </si>
  <si>
    <t>FOUQUET ANDRE</t>
  </si>
  <si>
    <t>84087L000195</t>
  </si>
  <si>
    <t>OR_CITE_6</t>
  </si>
  <si>
    <t>cité des fourchesvieilles</t>
  </si>
  <si>
    <t>CITE DES FOURCHESVIEILLES</t>
  </si>
  <si>
    <t>84087L000056</t>
  </si>
  <si>
    <t>OR_LOT_59</t>
  </si>
  <si>
    <t>fumanal</t>
  </si>
  <si>
    <t>FUMANAL</t>
  </si>
  <si>
    <t>84087L000288</t>
  </si>
  <si>
    <t>OR_LOT_60</t>
  </si>
  <si>
    <t>fumat</t>
  </si>
  <si>
    <t>FUMAT</t>
  </si>
  <si>
    <t>84087L000304</t>
  </si>
  <si>
    <t>OR_LOT_85</t>
  </si>
  <si>
    <t>gare</t>
  </si>
  <si>
    <t>la gare</t>
  </si>
  <si>
    <t>84087L000290</t>
  </si>
  <si>
    <t>OR_LOT_61</t>
  </si>
  <si>
    <t>garsin</t>
  </si>
  <si>
    <t>GARSIN</t>
  </si>
  <si>
    <t>84087L000057</t>
  </si>
  <si>
    <t>OR_LOT_158</t>
  </si>
  <si>
    <t>les genêts</t>
  </si>
  <si>
    <t>LES GENETS</t>
  </si>
  <si>
    <t>84087L000291</t>
  </si>
  <si>
    <t>OR_LOT_62</t>
  </si>
  <si>
    <t>giely tognetti</t>
  </si>
  <si>
    <t>GIELY TOGNETTI</t>
  </si>
  <si>
    <t>84087L000292</t>
  </si>
  <si>
    <t>OR_LOT_63</t>
  </si>
  <si>
    <t xml:space="preserve">girard </t>
  </si>
  <si>
    <t>GIRARD</t>
  </si>
  <si>
    <t>84087L000293</t>
  </si>
  <si>
    <t>OR_LOT_114</t>
  </si>
  <si>
    <t>girard bressy</t>
  </si>
  <si>
    <t>GIRARD BRESSY</t>
  </si>
  <si>
    <t>84087L000059</t>
  </si>
  <si>
    <t>OR_LOT_64</t>
  </si>
  <si>
    <t>les girbes</t>
  </si>
  <si>
    <t>LES GIRBES</t>
  </si>
  <si>
    <t>84087L000060</t>
  </si>
  <si>
    <t>OR_LOT_133</t>
  </si>
  <si>
    <t>le grand mail</t>
  </si>
  <si>
    <t>84087L000061</t>
  </si>
  <si>
    <t>OR_LOT_65</t>
  </si>
  <si>
    <t>grands prés</t>
  </si>
  <si>
    <t>les grands prés</t>
  </si>
  <si>
    <t>LES GRANDS PRES</t>
  </si>
  <si>
    <t>84087L000294</t>
  </si>
  <si>
    <t>OR_LOT_115</t>
  </si>
  <si>
    <t>grangeon</t>
  </si>
  <si>
    <t>GRANGEON</t>
  </si>
  <si>
    <t>84087L000295</t>
  </si>
  <si>
    <t>OR_LOT_66</t>
  </si>
  <si>
    <t>grangeon massonnet</t>
  </si>
  <si>
    <t>GRANGEON MASSONNET</t>
  </si>
  <si>
    <t>84087L000296</t>
  </si>
  <si>
    <t>OR_LOT_116</t>
  </si>
  <si>
    <t>gras</t>
  </si>
  <si>
    <t>GRAS</t>
  </si>
  <si>
    <t>84087L000297</t>
  </si>
  <si>
    <t>OR_LOT_67</t>
  </si>
  <si>
    <t>gras lamoulère</t>
  </si>
  <si>
    <t>GRAS LAMOULERE</t>
  </si>
  <si>
    <t>84087L000298</t>
  </si>
  <si>
    <t>OR_LOT_68</t>
  </si>
  <si>
    <t>guilhermier</t>
  </si>
  <si>
    <t>GUILHERMIER</t>
  </si>
  <si>
    <t>84087L000196</t>
  </si>
  <si>
    <t>OR_CITE_11</t>
  </si>
  <si>
    <t>cité guillaume le taciturne</t>
  </si>
  <si>
    <t>CITE GUILLAUME LE TACITURNE</t>
  </si>
  <si>
    <t>84087L000197</t>
  </si>
  <si>
    <t>OR_CITE_12</t>
  </si>
  <si>
    <t>guynemer</t>
  </si>
  <si>
    <t>84087L000242</t>
  </si>
  <si>
    <t>OR_CITE_31</t>
  </si>
  <si>
    <t>hadriana</t>
  </si>
  <si>
    <t>résidence hadriana</t>
  </si>
  <si>
    <t>RESIDENCE HADRIANA</t>
  </si>
  <si>
    <t>84087L000064</t>
  </si>
  <si>
    <t>OR_LOT_134</t>
  </si>
  <si>
    <t>hameau de couavedel</t>
  </si>
  <si>
    <t>le hameau de couavedel</t>
  </si>
  <si>
    <t>LE HAMEAU DE COUAVEDEL</t>
  </si>
  <si>
    <t>84087L000065</t>
  </si>
  <si>
    <t>OR_LOT_69</t>
  </si>
  <si>
    <t xml:space="preserve">hameau de fanny </t>
  </si>
  <si>
    <t>le hameau de fanny</t>
  </si>
  <si>
    <t>LE HAMEAU DE FANNY</t>
  </si>
  <si>
    <t>84087L000066</t>
  </si>
  <si>
    <t>OR_LOT_70</t>
  </si>
  <si>
    <t>hameau de fourchevieilles</t>
  </si>
  <si>
    <t>le hameau de fourchevieilles</t>
  </si>
  <si>
    <t>LE HAMEAU DE FOURCHEVIEILLES</t>
  </si>
  <si>
    <t>84087L000166</t>
  </si>
  <si>
    <t>OR_LOT_71</t>
  </si>
  <si>
    <t>hameau de laurette</t>
  </si>
  <si>
    <t>le hameau de laurette</t>
  </si>
  <si>
    <t>LE HAMEAU DE LAURETTE</t>
  </si>
  <si>
    <t>84087L000146</t>
  </si>
  <si>
    <t>OR_LOT_135</t>
  </si>
  <si>
    <t>hameau des lilas</t>
  </si>
  <si>
    <t>le hameau des lilas</t>
  </si>
  <si>
    <t>LE HAMEAU DES LILAS</t>
  </si>
  <si>
    <t>84087L000068</t>
  </si>
  <si>
    <t>OR_LOT_136</t>
  </si>
  <si>
    <t>hameau des oliviers</t>
  </si>
  <si>
    <t>le hameau des oliviers</t>
  </si>
  <si>
    <t>LE HAMEAU DES OLIVIERS</t>
  </si>
  <si>
    <t>84087L000069</t>
  </si>
  <si>
    <t>OR_LOT_137</t>
  </si>
  <si>
    <t>hameau des sources</t>
  </si>
  <si>
    <t>le hameau des sources</t>
  </si>
  <si>
    <t>LE HAMEAU DES SOURCES</t>
  </si>
  <si>
    <t>84087L000147</t>
  </si>
  <si>
    <t>OR_LOT_72</t>
  </si>
  <si>
    <t>hameau du coudoulet</t>
  </si>
  <si>
    <t>le hameau du coudoulet</t>
  </si>
  <si>
    <t>LE HAMEAU DU COUDOULET</t>
  </si>
  <si>
    <t>84087L000243</t>
  </si>
  <si>
    <t>OR_CITE_49</t>
  </si>
  <si>
    <t>hameau du dauphiné</t>
  </si>
  <si>
    <t>résidence le hameau du dauphiné</t>
  </si>
  <si>
    <t>RESIDENCE LE HAMEAU DU DAUPHINE</t>
  </si>
  <si>
    <t>84087L000142</t>
  </si>
  <si>
    <t>OR_LOT_73</t>
  </si>
  <si>
    <t>hameau du jonquier</t>
  </si>
  <si>
    <t>le hameau du jonquier</t>
  </si>
  <si>
    <t>LE HAMEAU DU JONQUIER</t>
  </si>
  <si>
    <t>84087L000071</t>
  </si>
  <si>
    <t>OR_LOT_138</t>
  </si>
  <si>
    <t>hameau du marquis</t>
  </si>
  <si>
    <t>le hameau du marquis</t>
  </si>
  <si>
    <t>LE HAMEAU DU MARQUIS</t>
  </si>
  <si>
    <t>84087L000072</t>
  </si>
  <si>
    <t>OR_LOT_74</t>
  </si>
  <si>
    <t>hameau du nivernais</t>
  </si>
  <si>
    <t>le hameau du nivernais</t>
  </si>
  <si>
    <t>LE HAMEAU DU NIVERNAIS</t>
  </si>
  <si>
    <t>84087L000073</t>
  </si>
  <si>
    <t>OR_LOT_139</t>
  </si>
  <si>
    <t>hameau la bayle</t>
  </si>
  <si>
    <t>84087L000299</t>
  </si>
  <si>
    <t>OR_LOT_75</t>
  </si>
  <si>
    <t>hautes-crémades</t>
  </si>
  <si>
    <t>les hautes-crémades</t>
  </si>
  <si>
    <t>LES HAUTES-CREMADES</t>
  </si>
  <si>
    <t>84087L000199</t>
  </si>
  <si>
    <t>OR_CITE_68</t>
  </si>
  <si>
    <t>hespérides</t>
  </si>
  <si>
    <t>résidence les hespérides</t>
  </si>
  <si>
    <t>RESIDENCE LES HESPERIDES</t>
  </si>
  <si>
    <t>84087L000074</t>
  </si>
  <si>
    <t>OR_LOT_76</t>
  </si>
  <si>
    <t>heures claires</t>
  </si>
  <si>
    <t>les heures claires</t>
  </si>
  <si>
    <t>LES HEURES CLAIRES</t>
  </si>
  <si>
    <t>84087L000300</t>
  </si>
  <si>
    <t>OR_CITE_32</t>
  </si>
  <si>
    <t>Immeuble augier</t>
  </si>
  <si>
    <t>84087L000301</t>
  </si>
  <si>
    <t>OR_LOT_77</t>
  </si>
  <si>
    <t>istre</t>
  </si>
  <si>
    <t>ISTRE</t>
  </si>
  <si>
    <t>84087L000158</t>
  </si>
  <si>
    <t>OR_LOT_78</t>
  </si>
  <si>
    <t>jardin clos</t>
  </si>
  <si>
    <t>84087L000076</t>
  </si>
  <si>
    <t>OR_LOT_79</t>
  </si>
  <si>
    <t>le jardin des sens</t>
  </si>
  <si>
    <t>LE JARDIN DES SENS</t>
  </si>
  <si>
    <t>84087L000164</t>
  </si>
  <si>
    <t>OR_LOT_140</t>
  </si>
  <si>
    <t>le jardinier</t>
  </si>
  <si>
    <t>LE JARDINIER</t>
  </si>
  <si>
    <t>84087L000200</t>
  </si>
  <si>
    <t>OR_CITE_7</t>
  </si>
  <si>
    <t>cité des jardins</t>
  </si>
  <si>
    <t>CITE DES JARDINS</t>
  </si>
  <si>
    <t>84087L000075</t>
  </si>
  <si>
    <t>OR_LOT_80</t>
  </si>
  <si>
    <t>jardins d'acadie</t>
  </si>
  <si>
    <t>les jardins d'acadie</t>
  </si>
  <si>
    <t>LES JARDINS D'ACADIE</t>
  </si>
  <si>
    <t>84087L000077</t>
  </si>
  <si>
    <t>OR_LOT_159</t>
  </si>
  <si>
    <t>jardins d'alexandre</t>
  </si>
  <si>
    <t>les jardins d'alexandre</t>
  </si>
  <si>
    <t>LES JARDINS D'ALEXANDRE</t>
  </si>
  <si>
    <t>84087L000141</t>
  </si>
  <si>
    <t>OR_LOT_160</t>
  </si>
  <si>
    <t>jardins d'alexandre ii</t>
  </si>
  <si>
    <t>les jardins d'alexandre ii</t>
  </si>
  <si>
    <t>LES JARDINS D'ALEXANDRE II</t>
  </si>
  <si>
    <t>84087L000078</t>
  </si>
  <si>
    <t>OR_LOT_161</t>
  </si>
  <si>
    <t>jardins d'alice</t>
  </si>
  <si>
    <t>les jardins d'alice</t>
  </si>
  <si>
    <t>LES JARDINS D'ALICE</t>
  </si>
  <si>
    <t>84087L000302</t>
  </si>
  <si>
    <t>OR_CITE_69</t>
  </si>
  <si>
    <t>jardins de Chloé</t>
  </si>
  <si>
    <t>résidence les jardins de Chloé</t>
  </si>
  <si>
    <t>RESIDENCE LES JARDINS DE CHLOE</t>
  </si>
  <si>
    <t>84087L000079</t>
  </si>
  <si>
    <t>OR_LOT_162</t>
  </si>
  <si>
    <t>jardins de clémence</t>
  </si>
  <si>
    <t>les jardins de clémence</t>
  </si>
  <si>
    <t>LES JARDINS DE CLEMENCE</t>
  </si>
  <si>
    <t>84087L000080</t>
  </si>
  <si>
    <t>OR_LOT_81</t>
  </si>
  <si>
    <t>jardins de la meyne</t>
  </si>
  <si>
    <t>les jardins de la meyne</t>
  </si>
  <si>
    <t>LES JARDINS DE LA MEYNE</t>
  </si>
  <si>
    <t>84087L000081</t>
  </si>
  <si>
    <t>OR_LOT_163</t>
  </si>
  <si>
    <t>les jardins de l'araïs</t>
  </si>
  <si>
    <t>LES JARDINS DE L'ARAIS</t>
  </si>
  <si>
    <t>84087L000214</t>
  </si>
  <si>
    <t>OR_CITE_70</t>
  </si>
  <si>
    <t>jardins de l'arc</t>
  </si>
  <si>
    <t>résidence les jardins de l'arc</t>
  </si>
  <si>
    <t>RESIDENCE LES JARDINS DE L'ARC</t>
  </si>
  <si>
    <t>84087L000338</t>
  </si>
  <si>
    <t>OR_LOT_164</t>
  </si>
  <si>
    <t>jardins de lauze</t>
  </si>
  <si>
    <t>les jardins de lauze</t>
  </si>
  <si>
    <t>LES JARDINS DE LAUZE</t>
  </si>
  <si>
    <t>84087L000082</t>
  </si>
  <si>
    <t>OR_LOT_165</t>
  </si>
  <si>
    <t>jardins de lepage</t>
  </si>
  <si>
    <t>les jardins de lepage</t>
  </si>
  <si>
    <t>LES JARDINS DE LEPAGE</t>
  </si>
  <si>
    <t>84087L000307</t>
  </si>
  <si>
    <t>OR_LOT_88</t>
  </si>
  <si>
    <t>jardins de Pierre</t>
  </si>
  <si>
    <t>les jardins de Pierre</t>
  </si>
  <si>
    <t>LES JARDINS DE PIERRE</t>
  </si>
  <si>
    <t>84087L000247</t>
  </si>
  <si>
    <t>OR_CITE_71</t>
  </si>
  <si>
    <t>jardins de sully</t>
  </si>
  <si>
    <t>résidence les jardins de sully</t>
  </si>
  <si>
    <t>RESIDENCE LES JARDINS DE SULLY</t>
  </si>
  <si>
    <t>84087L000083</t>
  </si>
  <si>
    <t>OR_LOT_82</t>
  </si>
  <si>
    <t>jardins de tisca</t>
  </si>
  <si>
    <t>les jardins de tisca</t>
  </si>
  <si>
    <t>LES JARDINS DE TISCA</t>
  </si>
  <si>
    <t>84087L000340</t>
  </si>
  <si>
    <t>OR_LOT_166</t>
  </si>
  <si>
    <t>jardins du nouzet</t>
  </si>
  <si>
    <t>les jardins du nouzet</t>
  </si>
  <si>
    <t>LES JARDINS DU NOUZET</t>
  </si>
  <si>
    <t>84087L000201</t>
  </si>
  <si>
    <t>OR_CITE_72</t>
  </si>
  <si>
    <t>jardins du théâtre</t>
  </si>
  <si>
    <t>résidence les jardins du théâtre</t>
  </si>
  <si>
    <t>RESIDENCE LES JARDINS DU THEATRE</t>
  </si>
  <si>
    <t>84087L000202</t>
  </si>
  <si>
    <t>OR_CITE_33</t>
  </si>
  <si>
    <t>résidence jean moulin</t>
  </si>
  <si>
    <t>RESIDENCE JEAN MOULIN</t>
  </si>
  <si>
    <t>84087L000203</t>
  </si>
  <si>
    <t>OR_CITE_16</t>
  </si>
  <si>
    <t>jonquier</t>
  </si>
  <si>
    <t>cité le jonquier</t>
  </si>
  <si>
    <t>CITE LE JONQUIER</t>
  </si>
  <si>
    <t>84087L000084</t>
  </si>
  <si>
    <t>OR_LOT_167</t>
  </si>
  <si>
    <t>les jonquilles</t>
  </si>
  <si>
    <t>LES JONQUILLES</t>
  </si>
  <si>
    <t>84087L000085</t>
  </si>
  <si>
    <t>OR_LOT_83</t>
  </si>
  <si>
    <t>jonquilles d'or</t>
  </si>
  <si>
    <t>les jonquilles d'or</t>
  </si>
  <si>
    <t>LES JONQUILLES D'OR</t>
  </si>
  <si>
    <t>84087L000303</t>
  </si>
  <si>
    <t>OR_LOT_84</t>
  </si>
  <si>
    <t>kuhn</t>
  </si>
  <si>
    <t>KUHN</t>
  </si>
  <si>
    <t>84087L000149</t>
  </si>
  <si>
    <t>OR_LOT_86</t>
  </si>
  <si>
    <t>laurent</t>
  </si>
  <si>
    <t>le laurent</t>
  </si>
  <si>
    <t>LE LAURENT</t>
  </si>
  <si>
    <t>84087L000086</t>
  </si>
  <si>
    <t>OR_LOT_87</t>
  </si>
  <si>
    <t>lavandes</t>
  </si>
  <si>
    <t>les lavandes</t>
  </si>
  <si>
    <t>LES LAVANDES</t>
  </si>
  <si>
    <t>84087L000204</t>
  </si>
  <si>
    <t>OR_CITE_50</t>
  </si>
  <si>
    <t>lavandin</t>
  </si>
  <si>
    <t>résidence le lavandin</t>
  </si>
  <si>
    <t>RESIDENCE LE LAVANDIN</t>
  </si>
  <si>
    <t>84087L000305</t>
  </si>
  <si>
    <t>OR_CITE_37</t>
  </si>
  <si>
    <t>lorraine</t>
  </si>
  <si>
    <t>résidence la lorraine</t>
  </si>
  <si>
    <t>RESIDENCE LA LORRAINE</t>
  </si>
  <si>
    <t>84087L000308</t>
  </si>
  <si>
    <t>OR_LOT_89</t>
  </si>
  <si>
    <t>lurie</t>
  </si>
  <si>
    <t>LURIE</t>
  </si>
  <si>
    <t>84087L000341</t>
  </si>
  <si>
    <t>magnanerie</t>
  </si>
  <si>
    <t>résidence la magnanerie</t>
  </si>
  <si>
    <t>RESIDENCE LA MAGNANERIE</t>
  </si>
  <si>
    <t>84087L000088</t>
  </si>
  <si>
    <t>OR_LOT_90</t>
  </si>
  <si>
    <t>maisons du soleil</t>
  </si>
  <si>
    <t>les maisons du soleil</t>
  </si>
  <si>
    <t>LES MAISONS DU SOLEIL</t>
  </si>
  <si>
    <t>84087L000089</t>
  </si>
  <si>
    <t>OR_LOT_168</t>
  </si>
  <si>
    <t>maisons du vendredi</t>
  </si>
  <si>
    <t>les maisons du vendredi</t>
  </si>
  <si>
    <t>LES MAISONS DU VENDREDI</t>
  </si>
  <si>
    <t>84087L000309</t>
  </si>
  <si>
    <t>maleval</t>
  </si>
  <si>
    <t>MALEVAL</t>
  </si>
  <si>
    <t>84087L000090</t>
  </si>
  <si>
    <t>OR_LOT_179</t>
  </si>
  <si>
    <t>marcel provence</t>
  </si>
  <si>
    <t>MARCEL PROVENCE</t>
  </si>
  <si>
    <t>84087L000091</t>
  </si>
  <si>
    <t>OR_LOT_169</t>
  </si>
  <si>
    <t>martines</t>
  </si>
  <si>
    <t>les martines</t>
  </si>
  <si>
    <t>LES MARTINES</t>
  </si>
  <si>
    <t>84087L000092</t>
  </si>
  <si>
    <t>OR_LOT_170</t>
  </si>
  <si>
    <t>mas de l'argensol</t>
  </si>
  <si>
    <t>les mas de l'argensol</t>
  </si>
  <si>
    <t>LES MAS DE L'ARGENSOL</t>
  </si>
  <si>
    <t>84087L000310</t>
  </si>
  <si>
    <t>OR_LOT_92</t>
  </si>
  <si>
    <t>maurin</t>
  </si>
  <si>
    <t>MAURIN</t>
  </si>
  <si>
    <t>84087L000311</t>
  </si>
  <si>
    <t>OR_LOT_93</t>
  </si>
  <si>
    <t>mayet</t>
  </si>
  <si>
    <t>MAYET</t>
  </si>
  <si>
    <t>84087L000093</t>
  </si>
  <si>
    <t>OR_LOT_180</t>
  </si>
  <si>
    <t>84087L000094</t>
  </si>
  <si>
    <t>OR_LOT_94</t>
  </si>
  <si>
    <t>micocouliers</t>
  </si>
  <si>
    <t>les micocouliers</t>
  </si>
  <si>
    <t>LES MICOCOULIERS</t>
  </si>
  <si>
    <t>84087L000205</t>
  </si>
  <si>
    <t>OR_CITE_76</t>
  </si>
  <si>
    <t xml:space="preserve">lou </t>
  </si>
  <si>
    <t>mistrau</t>
  </si>
  <si>
    <t>résidence lou mistrau</t>
  </si>
  <si>
    <t>RESIDENCE LOU MISTRAU</t>
  </si>
  <si>
    <t>84087L000095</t>
  </si>
  <si>
    <t>OR_LOT_95</t>
  </si>
  <si>
    <t>monet</t>
  </si>
  <si>
    <t>MONET</t>
  </si>
  <si>
    <t>84087L000206</t>
  </si>
  <si>
    <t>OR_CITE_51</t>
  </si>
  <si>
    <t>résidence le montmirail</t>
  </si>
  <si>
    <t>RESIDENCE LE MONTMIRAIL</t>
  </si>
  <si>
    <t>84087L000096</t>
  </si>
  <si>
    <t>OR_LOT_181</t>
  </si>
  <si>
    <t>morel</t>
  </si>
  <si>
    <t>MOREL</t>
  </si>
  <si>
    <t>84087L000207</t>
  </si>
  <si>
    <t>OR_CITE_80</t>
  </si>
  <si>
    <t>morénas doucède</t>
  </si>
  <si>
    <t>résidence morénas doucède</t>
  </si>
  <si>
    <t>RESIDENCE MORENAS DOUCEDE</t>
  </si>
  <si>
    <t>84087L000208</t>
  </si>
  <si>
    <t>OR_CITE_17</t>
  </si>
  <si>
    <t>mosaïque</t>
  </si>
  <si>
    <t>cité mosaïque</t>
  </si>
  <si>
    <t>CITE MOSAIQUE</t>
  </si>
  <si>
    <t>84087L000312</t>
  </si>
  <si>
    <t>OR_LOT_96</t>
  </si>
  <si>
    <t>mounier</t>
  </si>
  <si>
    <t>MOUNIER</t>
  </si>
  <si>
    <t>84087L000210</t>
  </si>
  <si>
    <t>OR_CITE_52</t>
  </si>
  <si>
    <t>résidence le nivernais</t>
  </si>
  <si>
    <t>RESIDENCE LE NIVERNAIS</t>
  </si>
  <si>
    <t>84087L000211</t>
  </si>
  <si>
    <t>OR_CITE_4</t>
  </si>
  <si>
    <t>cité de nogent</t>
  </si>
  <si>
    <t>CITE DE NOGENT</t>
  </si>
  <si>
    <t>84087L000097</t>
  </si>
  <si>
    <t>OR_LOT_97</t>
  </si>
  <si>
    <t>lotissement</t>
  </si>
  <si>
    <t>lotissement nogent</t>
  </si>
  <si>
    <t>LOTISSEMENT NOGENT</t>
  </si>
  <si>
    <t>84087L000098</t>
  </si>
  <si>
    <t>OR_LOT_141</t>
  </si>
  <si>
    <t>nouveau logis provençal</t>
  </si>
  <si>
    <t>le nouveau logis provençal</t>
  </si>
  <si>
    <t>LE NOUVEAU LOGIS PROVENÇAL</t>
  </si>
  <si>
    <t>84087L000313</t>
  </si>
  <si>
    <t>OR_LOT_98</t>
  </si>
  <si>
    <t>ocelli</t>
  </si>
  <si>
    <t>OCELLI</t>
  </si>
  <si>
    <t>84087L000099</t>
  </si>
  <si>
    <t>OR_LOT_177</t>
  </si>
  <si>
    <t>olivaie</t>
  </si>
  <si>
    <t>l'olivaie</t>
  </si>
  <si>
    <t>L'OLIVAIE</t>
  </si>
  <si>
    <t>84087L000212</t>
  </si>
  <si>
    <t>OR_CITE_75</t>
  </si>
  <si>
    <t>ort rose</t>
  </si>
  <si>
    <t>résidence l'ort rose</t>
  </si>
  <si>
    <t>RESIDENCE L'ORT ROSE</t>
  </si>
  <si>
    <t>84087L000314</t>
  </si>
  <si>
    <t>OR_LOT_99</t>
  </si>
  <si>
    <t>padie</t>
  </si>
  <si>
    <t>PADIE</t>
  </si>
  <si>
    <t>84087L000315</t>
  </si>
  <si>
    <t>OR_LOT_100</t>
  </si>
  <si>
    <t>pain levé</t>
  </si>
  <si>
    <t>le pain levé</t>
  </si>
  <si>
    <t>LE PAIN LEVE</t>
  </si>
  <si>
    <t>84087L000101</t>
  </si>
  <si>
    <t>OR_LOT_101</t>
  </si>
  <si>
    <t>palmiers</t>
  </si>
  <si>
    <t>les palmiers</t>
  </si>
  <si>
    <t>LES PALMIERS</t>
  </si>
  <si>
    <t>84087L000102</t>
  </si>
  <si>
    <t>OR_LOT_102</t>
  </si>
  <si>
    <t>parc de la meyne</t>
  </si>
  <si>
    <t>le parc de la meyne</t>
  </si>
  <si>
    <t>LE PARC DE LA MEYNE</t>
  </si>
  <si>
    <t>84087L000103</t>
  </si>
  <si>
    <t>OR_LOT_103</t>
  </si>
  <si>
    <t>pellegrin</t>
  </si>
  <si>
    <t>PELLEGRIN</t>
  </si>
  <si>
    <t>84087L000316</t>
  </si>
  <si>
    <t>OR_LOT_104</t>
  </si>
  <si>
    <t>peter</t>
  </si>
  <si>
    <t>PETER</t>
  </si>
  <si>
    <t>84087L000104</t>
  </si>
  <si>
    <t>OR_LOT_105</t>
  </si>
  <si>
    <t>petit pont</t>
  </si>
  <si>
    <t>le petit pont</t>
  </si>
  <si>
    <t>LE PETIT PONT</t>
  </si>
  <si>
    <t>84087L000105</t>
  </si>
  <si>
    <t>OR_LOT_118</t>
  </si>
  <si>
    <t>peupleraie</t>
  </si>
  <si>
    <t>la peupleraie</t>
  </si>
  <si>
    <t>LA PEUPLERAIE</t>
  </si>
  <si>
    <t>84087L000106</t>
  </si>
  <si>
    <t>OR_LOT_171</t>
  </si>
  <si>
    <t>les peupliers</t>
  </si>
  <si>
    <t>LES PEUPLIERS</t>
  </si>
  <si>
    <t>84087L000107</t>
  </si>
  <si>
    <t>OR_LOT_106</t>
  </si>
  <si>
    <t>les peyrières blanches</t>
  </si>
  <si>
    <t>LES PEYRIERES BLANCHES</t>
  </si>
  <si>
    <t>84087L000245</t>
  </si>
  <si>
    <t>OR_CITE_53</t>
  </si>
  <si>
    <t>résidence le peyron</t>
  </si>
  <si>
    <t>RESIDENCE LE PEYRON</t>
  </si>
  <si>
    <t>84087L000108</t>
  </si>
  <si>
    <t>OR_LOT_182</t>
  </si>
  <si>
    <t>pibouletto</t>
  </si>
  <si>
    <t>PIBOULETTO</t>
  </si>
  <si>
    <t>84087L000216</t>
  </si>
  <si>
    <t>OR_CITE_54</t>
  </si>
  <si>
    <t>résidence le plaisance</t>
  </si>
  <si>
    <t>RESIDENCE LE PLAISANCE</t>
  </si>
  <si>
    <t>84087L000252</t>
  </si>
  <si>
    <t>OR_CITE_55</t>
  </si>
  <si>
    <t>plan gauthier</t>
  </si>
  <si>
    <t>résidence le plan gauthier</t>
  </si>
  <si>
    <t>RESIDENCE LE PLAN GAUTHIER</t>
  </si>
  <si>
    <t>84087L000109</t>
  </si>
  <si>
    <t>OR_LOT_183</t>
  </si>
  <si>
    <t>plantevin</t>
  </si>
  <si>
    <t>PLANTEVIN</t>
  </si>
  <si>
    <t>84087L000217</t>
  </si>
  <si>
    <t>OR_CITE_73</t>
  </si>
  <si>
    <t>platanes</t>
  </si>
  <si>
    <t>résidence les platanes</t>
  </si>
  <si>
    <t>RESIDENCE LES PLATANES</t>
  </si>
  <si>
    <t>84087L000218</t>
  </si>
  <si>
    <t>OR_CITE_18</t>
  </si>
  <si>
    <t>plein soleil</t>
  </si>
  <si>
    <t>cité plein soleil</t>
  </si>
  <si>
    <t>CITE PLEIN SOLEIL</t>
  </si>
  <si>
    <t>84087L000257</t>
  </si>
  <si>
    <t>OR_CITE_81</t>
  </si>
  <si>
    <t>plein sud</t>
  </si>
  <si>
    <t>résidence plein sud</t>
  </si>
  <si>
    <t>RESIDENCE PLEIN SUD</t>
  </si>
  <si>
    <t>84087L000110</t>
  </si>
  <si>
    <t>OR_LOT_184</t>
  </si>
  <si>
    <t>point adrien</t>
  </si>
  <si>
    <t>POINT ADRIEN</t>
  </si>
  <si>
    <t>84087L000317</t>
  </si>
  <si>
    <t>OR_LOT_185</t>
  </si>
  <si>
    <t>point julien</t>
  </si>
  <si>
    <t>POINT JULIEN</t>
  </si>
  <si>
    <t>84087L000220</t>
  </si>
  <si>
    <t>OR_CITE_19</t>
  </si>
  <si>
    <t>portail lançon</t>
  </si>
  <si>
    <t>cité portail lançon</t>
  </si>
  <si>
    <t>CITE PORTAIL LANÇON</t>
  </si>
  <si>
    <t>84087L000318</t>
  </si>
  <si>
    <t>OR_CITE_77</t>
  </si>
  <si>
    <t>prat blu</t>
  </si>
  <si>
    <t>résidence lou prat blu</t>
  </si>
  <si>
    <t>RESIDENCE LOU PRAT BLU</t>
  </si>
  <si>
    <t>84087L000319</t>
  </si>
  <si>
    <t>OR_CITE_78</t>
  </si>
  <si>
    <t>prat rose</t>
  </si>
  <si>
    <t>résidence lou prat rose</t>
  </si>
  <si>
    <t>RESIDENCE LOU PRAT ROSE</t>
  </si>
  <si>
    <t>84087L000337</t>
  </si>
  <si>
    <t>OR_CITE_79</t>
  </si>
  <si>
    <t>prat vert</t>
  </si>
  <si>
    <t>résidence lou prat vert</t>
  </si>
  <si>
    <t>RESIDENCE LOU PRAT VERT</t>
  </si>
  <si>
    <t>84087L000111</t>
  </si>
  <si>
    <t>OR_LOT_142</t>
  </si>
  <si>
    <t>le pré carré</t>
  </si>
  <si>
    <t>84087L000112</t>
  </si>
  <si>
    <t>OR_LOT_143</t>
  </si>
  <si>
    <t>pré de titus</t>
  </si>
  <si>
    <t>le pré de titus</t>
  </si>
  <si>
    <t>84087L000113</t>
  </si>
  <si>
    <t>OR_LOT_172</t>
  </si>
  <si>
    <t>les prés de croze</t>
  </si>
  <si>
    <t>LES PRES DE CROZE</t>
  </si>
  <si>
    <t>84087L000114</t>
  </si>
  <si>
    <t>OR_LOT_173</t>
  </si>
  <si>
    <t>prés de frédéric</t>
  </si>
  <si>
    <t>les prés de frédéric</t>
  </si>
  <si>
    <t>84087L000320</t>
  </si>
  <si>
    <t>OR_LOT_186</t>
  </si>
  <si>
    <t>proton</t>
  </si>
  <si>
    <t>PROTON</t>
  </si>
  <si>
    <t>84087L000221</t>
  </si>
  <si>
    <t>OR_CITE_56</t>
  </si>
  <si>
    <t>résidence le provence</t>
  </si>
  <si>
    <t>RESIDENCE LE PROVENCE</t>
  </si>
  <si>
    <t>84087L000222</t>
  </si>
  <si>
    <t>OR_CITE_20</t>
  </si>
  <si>
    <t>quartier lieutenant moyne</t>
  </si>
  <si>
    <t>cité quartier lieutenant moyne</t>
  </si>
  <si>
    <t>CITE QUARTIER LIEUTENANT MOYNE</t>
  </si>
  <si>
    <t>84087L000321</t>
  </si>
  <si>
    <t>OR_LOT_187</t>
  </si>
  <si>
    <t>ramirez</t>
  </si>
  <si>
    <t>RAMIREZ</t>
  </si>
  <si>
    <t>84087L000115</t>
  </si>
  <si>
    <t>OR_LOT_144</t>
  </si>
  <si>
    <t>raphaëlis</t>
  </si>
  <si>
    <t>le raphaëlis</t>
  </si>
  <si>
    <t>LE RAPHAELIS</t>
  </si>
  <si>
    <t>84087L000224</t>
  </si>
  <si>
    <t>OR_CITE_57</t>
  </si>
  <si>
    <t>reboul</t>
  </si>
  <si>
    <t>résidence le reboul</t>
  </si>
  <si>
    <t>RESIDENCE LE REBOUL</t>
  </si>
  <si>
    <t>84087L000322</t>
  </si>
  <si>
    <t>OR_LOT_188</t>
  </si>
  <si>
    <t>ricard</t>
  </si>
  <si>
    <t>RICARD</t>
  </si>
  <si>
    <t>84087L000323</t>
  </si>
  <si>
    <t>OR_LOT_189</t>
  </si>
  <si>
    <t>ricord-mazade</t>
  </si>
  <si>
    <t>RICORD-MAZADE</t>
  </si>
  <si>
    <t>84087L000116</t>
  </si>
  <si>
    <t>rieu</t>
  </si>
  <si>
    <t>RIEU</t>
  </si>
  <si>
    <t>84087L000324</t>
  </si>
  <si>
    <t>OR_LOT_190</t>
  </si>
  <si>
    <t>rieu rené</t>
  </si>
  <si>
    <t>RIEU RENE</t>
  </si>
  <si>
    <t>84087L000325</t>
  </si>
  <si>
    <t>OR_LOT_191</t>
  </si>
  <si>
    <t>ripert</t>
  </si>
  <si>
    <t>RIPERT</t>
  </si>
  <si>
    <t>84087L000248</t>
  </si>
  <si>
    <t>OR_CITE_58</t>
  </si>
  <si>
    <t>roland garros</t>
  </si>
  <si>
    <t>résidence le roland garros</t>
  </si>
  <si>
    <t>RESIDENCE LE ROLAND GARROS</t>
  </si>
  <si>
    <t>84087L000117</t>
  </si>
  <si>
    <t>OR_LOT_107</t>
  </si>
  <si>
    <t>les romarins</t>
  </si>
  <si>
    <t>LES ROMARINS</t>
  </si>
  <si>
    <t>84087L000162</t>
  </si>
  <si>
    <t>OR_LOT_108</t>
  </si>
  <si>
    <t>rose des sables</t>
  </si>
  <si>
    <t>la rose des sables</t>
  </si>
  <si>
    <t>LA ROSE DES SABLES</t>
  </si>
  <si>
    <t>84087L000227</t>
  </si>
  <si>
    <t>OR_CITE_14</t>
  </si>
  <si>
    <t>roseraie</t>
  </si>
  <si>
    <t>cité la roseraie</t>
  </si>
  <si>
    <t>CITE LA ROSERAIE</t>
  </si>
  <si>
    <t>84087L000118</t>
  </si>
  <si>
    <t>OR_LOT_192</t>
  </si>
  <si>
    <t>ruiz</t>
  </si>
  <si>
    <t>RUIZ</t>
  </si>
  <si>
    <t>84087L000228</t>
  </si>
  <si>
    <t>OR_CITE_8</t>
  </si>
  <si>
    <t>cité des sables</t>
  </si>
  <si>
    <t>CITE DES SABLES</t>
  </si>
  <si>
    <t>84087L000120</t>
  </si>
  <si>
    <t>OR_LOT_174</t>
  </si>
  <si>
    <t>sables du couchant</t>
  </si>
  <si>
    <t>les sables du couchant</t>
  </si>
  <si>
    <t>LES SABLES DU COUCHANT</t>
  </si>
  <si>
    <t>84087L000121</t>
  </si>
  <si>
    <t>OR_CITE_82</t>
  </si>
  <si>
    <t>84087L000229</t>
  </si>
  <si>
    <t>OR_CITE_59</t>
  </si>
  <si>
    <t>84087L000122</t>
  </si>
  <si>
    <t>OR_LOT_193</t>
  </si>
  <si>
    <t>84087L000230</t>
  </si>
  <si>
    <t>OR_CITE_60</t>
  </si>
  <si>
    <t>84087L000231</t>
  </si>
  <si>
    <t>OR_CITE_61</t>
  </si>
  <si>
    <t>84087L000123</t>
  </si>
  <si>
    <t>OR_LOT_194</t>
  </si>
  <si>
    <t>SAINT PIERRE</t>
  </si>
  <si>
    <t>84087L000232</t>
  </si>
  <si>
    <t>OR_CITE_62</t>
  </si>
  <si>
    <t>84087L000326</t>
  </si>
  <si>
    <t>OR_LOT_195</t>
  </si>
  <si>
    <t>sinard</t>
  </si>
  <si>
    <t>SINARD</t>
  </si>
  <si>
    <t>84087L000124</t>
  </si>
  <si>
    <t>OR_LOT_145</t>
  </si>
  <si>
    <t>soleil bourret</t>
  </si>
  <si>
    <t>le soleil bourret</t>
  </si>
  <si>
    <t>LE SOLEIL BOURRET</t>
  </si>
  <si>
    <t>84087L000125</t>
  </si>
  <si>
    <t>OR_LOT_196</t>
  </si>
  <si>
    <t>souleiado</t>
  </si>
  <si>
    <t>SOULEIADO</t>
  </si>
  <si>
    <t>84087L000126</t>
  </si>
  <si>
    <t>OR_LOT_197</t>
  </si>
  <si>
    <t>soulier</t>
  </si>
  <si>
    <t>SOULIER</t>
  </si>
  <si>
    <t>84087L000327</t>
  </si>
  <si>
    <t>OR_LOT_198</t>
  </si>
  <si>
    <t>suzanne</t>
  </si>
  <si>
    <t>SUZANNE</t>
  </si>
  <si>
    <t>84087L000127</t>
  </si>
  <si>
    <t>OR_LOT_109</t>
  </si>
  <si>
    <t>tamaris</t>
  </si>
  <si>
    <t>les tamaris</t>
  </si>
  <si>
    <t>LES TAMARIS</t>
  </si>
  <si>
    <t>84087L000259</t>
  </si>
  <si>
    <t>OR_CITE_74</t>
  </si>
  <si>
    <t>terrasses de l'arc</t>
  </si>
  <si>
    <t>résidence les terrasses de l'arc</t>
  </si>
  <si>
    <t>RESIDENCE LES TERRASSES DE L'ARC</t>
  </si>
  <si>
    <t>84087L000128</t>
  </si>
  <si>
    <t>OR_LOT_119</t>
  </si>
  <si>
    <t>terre d'andréa</t>
  </si>
  <si>
    <t>la terre d'andréa</t>
  </si>
  <si>
    <t>84087L000144</t>
  </si>
  <si>
    <t>OR_CITE_28</t>
  </si>
  <si>
    <t>résidence des thermes</t>
  </si>
  <si>
    <t>RESIDENCE DES THERMES</t>
  </si>
  <si>
    <t>84087L000129</t>
  </si>
  <si>
    <t>OR_LOT_175</t>
  </si>
  <si>
    <t>les tilleuls</t>
  </si>
  <si>
    <t>LES TILLEULS</t>
  </si>
  <si>
    <t>84087L000237</t>
  </si>
  <si>
    <t>OR_CITE_15</t>
  </si>
  <si>
    <t>cité la tourre</t>
  </si>
  <si>
    <t>CITE LA TOURRE</t>
  </si>
  <si>
    <t>84087L000328</t>
  </si>
  <si>
    <t>tramier</t>
  </si>
  <si>
    <t>TRAMIER</t>
  </si>
  <si>
    <t>84087L000329</t>
  </si>
  <si>
    <t>OR_LOT_199</t>
  </si>
  <si>
    <t>tramier marcel</t>
  </si>
  <si>
    <t>TRAMIER MARCEL</t>
  </si>
  <si>
    <t>84087L000130</t>
  </si>
  <si>
    <t>OR_LOT_146</t>
  </si>
  <si>
    <t>vallauris</t>
  </si>
  <si>
    <t>le vallauris</t>
  </si>
  <si>
    <t>LE VALLAURIS</t>
  </si>
  <si>
    <t>84087L000131</t>
  </si>
  <si>
    <t>OR_LOT_147</t>
  </si>
  <si>
    <t>le ventoux</t>
  </si>
  <si>
    <t>LE VENTOUX</t>
  </si>
  <si>
    <t>84087L000132</t>
  </si>
  <si>
    <t>OR_LOT_176</t>
  </si>
  <si>
    <t>les vergers de naïs</t>
  </si>
  <si>
    <t>LES VERGERS DE NAIS</t>
  </si>
  <si>
    <t>84087L000133</t>
  </si>
  <si>
    <t>OR_LOT_148</t>
  </si>
  <si>
    <t>vert village</t>
  </si>
  <si>
    <t>le vert village</t>
  </si>
  <si>
    <t>LE VERT VILLAGE</t>
  </si>
  <si>
    <t>84087L000239</t>
  </si>
  <si>
    <t>OR_CITE_9</t>
  </si>
  <si>
    <t>cité des veyrières</t>
  </si>
  <si>
    <t>CITE DES VEYRIERES</t>
  </si>
  <si>
    <t>84087L000151</t>
  </si>
  <si>
    <t>OR_LOT_178</t>
  </si>
  <si>
    <t>lotissement les veyrières</t>
  </si>
  <si>
    <t>LOTISSEMENT LES VEYRIERES</t>
  </si>
  <si>
    <t>84087L000330</t>
  </si>
  <si>
    <t>OR_LOT_200</t>
  </si>
  <si>
    <t>vial</t>
  </si>
  <si>
    <t>VIAL</t>
  </si>
  <si>
    <t>84087L000331</t>
  </si>
  <si>
    <t>OR_LOT_201</t>
  </si>
  <si>
    <t>vialla</t>
  </si>
  <si>
    <t>VIALLA</t>
  </si>
  <si>
    <t>84087L000332</t>
  </si>
  <si>
    <t>OR_LOT_202</t>
  </si>
  <si>
    <t>vialle</t>
  </si>
  <si>
    <t>VIALLE</t>
  </si>
  <si>
    <t>84087L000333</t>
  </si>
  <si>
    <t>OR_LOT_203</t>
  </si>
  <si>
    <t>vidou</t>
  </si>
  <si>
    <t>VIDOU</t>
  </si>
  <si>
    <t>84087L000249</t>
  </si>
  <si>
    <t>OR_CITE_83</t>
  </si>
  <si>
    <t>villa arausio</t>
  </si>
  <si>
    <t>résidence villa arausio</t>
  </si>
  <si>
    <t>RESIDENCE VILLA ARAUSIO</t>
  </si>
  <si>
    <t>84087L000154</t>
  </si>
  <si>
    <t>OR_CITE_25</t>
  </si>
  <si>
    <t>résidence de la violette</t>
  </si>
  <si>
    <t>RESIDENCE DE LA VIOLETTE</t>
  </si>
  <si>
    <t>84087L000240</t>
  </si>
  <si>
    <t>OR_CITE_63</t>
  </si>
  <si>
    <t>vivarais</t>
  </si>
  <si>
    <t>résidence le vivarais</t>
  </si>
  <si>
    <t>RESIDENCE LE VIVARAIS</t>
  </si>
  <si>
    <t>84087L000334</t>
  </si>
  <si>
    <t>OR_LOT_27</t>
  </si>
  <si>
    <t>vivian</t>
  </si>
  <si>
    <t>VIVIAN</t>
  </si>
  <si>
    <t>84087L000335</t>
  </si>
  <si>
    <t>OR_LOT_17</t>
  </si>
  <si>
    <t>volle</t>
  </si>
  <si>
    <t>VOLLE</t>
  </si>
  <si>
    <t>84087L000336</t>
  </si>
  <si>
    <t>OR_LOT_16</t>
  </si>
  <si>
    <t>vollet</t>
  </si>
  <si>
    <t>VOLLET</t>
  </si>
  <si>
    <t>Collectif</t>
  </si>
  <si>
    <t>AP 942</t>
  </si>
  <si>
    <t>30W263</t>
  </si>
  <si>
    <t>Individuel</t>
  </si>
  <si>
    <t xml:space="preserve"> </t>
  </si>
  <si>
    <t>PA 08408712 00002</t>
  </si>
  <si>
    <t>Sans suite le 17/09/12</t>
  </si>
  <si>
    <t>AP</t>
  </si>
  <si>
    <t>PC 840879500062T</t>
  </si>
  <si>
    <t>480W38</t>
  </si>
  <si>
    <t>PC 84 0879800161</t>
  </si>
  <si>
    <t>AP 2249</t>
  </si>
  <si>
    <t>30W253</t>
  </si>
  <si>
    <t>AP 229</t>
  </si>
  <si>
    <t>148W4</t>
  </si>
  <si>
    <t>PC V840879500077A</t>
  </si>
  <si>
    <t>385W18</t>
  </si>
  <si>
    <t>PC 82.153</t>
  </si>
  <si>
    <t>143W31</t>
  </si>
  <si>
    <t>Vaucluse Logement</t>
  </si>
  <si>
    <t>AP 2268</t>
  </si>
  <si>
    <t>30W224</t>
  </si>
  <si>
    <t>PC 84 0878600356</t>
  </si>
  <si>
    <t>96W92</t>
  </si>
  <si>
    <t>AP 2623</t>
  </si>
  <si>
    <t>148W18</t>
  </si>
  <si>
    <t>AP 4325</t>
  </si>
  <si>
    <t>43W185</t>
  </si>
  <si>
    <t>AP 83/1202</t>
  </si>
  <si>
    <t>148W43</t>
  </si>
  <si>
    <t>AP 3262</t>
  </si>
  <si>
    <t>148W7</t>
  </si>
  <si>
    <t>LT 840870100005</t>
  </si>
  <si>
    <t>PC 1984</t>
  </si>
  <si>
    <t>30W412</t>
  </si>
  <si>
    <t>Mistral Habitat</t>
  </si>
  <si>
    <t>148W6</t>
  </si>
  <si>
    <t>PC 4018</t>
  </si>
  <si>
    <t>30W643</t>
  </si>
  <si>
    <t>PC 5441</t>
  </si>
  <si>
    <t>30W409</t>
  </si>
  <si>
    <t>En complément de la résidence de la Croix Rouge</t>
  </si>
  <si>
    <t xml:space="preserve">PC 840879800135 </t>
  </si>
  <si>
    <t>427W38</t>
  </si>
  <si>
    <t>PC 840879800136</t>
  </si>
  <si>
    <t>427W39</t>
  </si>
  <si>
    <t>AP 2355</t>
  </si>
  <si>
    <t>148W3</t>
  </si>
  <si>
    <t>AP 882</t>
  </si>
  <si>
    <t>AP 73/1373</t>
  </si>
  <si>
    <t>148W19</t>
  </si>
  <si>
    <t>AP 2131</t>
  </si>
  <si>
    <t>AP 2336</t>
  </si>
  <si>
    <t>148W9</t>
  </si>
  <si>
    <t>AP 67/3641</t>
  </si>
  <si>
    <t>148W13</t>
  </si>
  <si>
    <t>AP 2203</t>
  </si>
  <si>
    <t>148W5</t>
  </si>
  <si>
    <t>AP 68</t>
  </si>
  <si>
    <t>148W17</t>
  </si>
  <si>
    <t>PC 9</t>
  </si>
  <si>
    <t>30W718</t>
  </si>
  <si>
    <t>AM 12/07/1942</t>
  </si>
  <si>
    <t>AP 76/238</t>
  </si>
  <si>
    <t>Aucun document</t>
  </si>
  <si>
    <t>AP 1300</t>
  </si>
  <si>
    <t>148W46</t>
  </si>
  <si>
    <t>AP 73</t>
  </si>
  <si>
    <t>AP 74/181</t>
  </si>
  <si>
    <t>148W28</t>
  </si>
  <si>
    <t>AP 73/2004</t>
  </si>
  <si>
    <t>148W20</t>
  </si>
  <si>
    <t>148W1</t>
  </si>
  <si>
    <t>AP 131</t>
  </si>
  <si>
    <t>Dossier n°966.03</t>
  </si>
  <si>
    <t>AP 66/56</t>
  </si>
  <si>
    <t>148W12</t>
  </si>
  <si>
    <t>PC 8498787373</t>
  </si>
  <si>
    <t>234W33</t>
  </si>
  <si>
    <t>AP 93</t>
  </si>
  <si>
    <t>AP 985</t>
  </si>
  <si>
    <t>AP 108</t>
  </si>
  <si>
    <t>PA 08408708 00002</t>
  </si>
  <si>
    <t>PC 78.699</t>
  </si>
  <si>
    <t>40W53</t>
  </si>
  <si>
    <t>Logements de la base aèrienne 115</t>
  </si>
  <si>
    <t>PA 8408789164</t>
  </si>
  <si>
    <t>282W34</t>
  </si>
  <si>
    <t>AP 91</t>
  </si>
  <si>
    <t>AP 4542</t>
  </si>
  <si>
    <t>30W13</t>
  </si>
  <si>
    <t>96 appart. + 34 pavillons</t>
  </si>
  <si>
    <t>PC 840879500148A</t>
  </si>
  <si>
    <t>385W35</t>
  </si>
  <si>
    <t>AP 1710</t>
  </si>
  <si>
    <t>30W190</t>
  </si>
  <si>
    <t>ex rodet</t>
  </si>
  <si>
    <t>AP 20/68</t>
  </si>
  <si>
    <t>AP 2192</t>
  </si>
  <si>
    <t>sans numéro</t>
  </si>
  <si>
    <t>148W31</t>
  </si>
  <si>
    <t>LT 840870 00004</t>
  </si>
  <si>
    <t>PC 840870800001</t>
  </si>
  <si>
    <t>PA 08408702 00001</t>
  </si>
  <si>
    <t>AP 74/402</t>
  </si>
  <si>
    <t>148W24</t>
  </si>
  <si>
    <t>AP 80/9431</t>
  </si>
  <si>
    <t>148W37</t>
  </si>
  <si>
    <t>PC 840879900177A</t>
  </si>
  <si>
    <t>454W39</t>
  </si>
  <si>
    <t>PA 08408712 00006</t>
  </si>
  <si>
    <t>Non commencé</t>
  </si>
  <si>
    <t>?</t>
  </si>
  <si>
    <t>PA 840871300001</t>
  </si>
  <si>
    <t>LT 84 087 00 00004</t>
  </si>
  <si>
    <t>PC 80.161</t>
  </si>
  <si>
    <t>168W34</t>
  </si>
  <si>
    <t>LT 8 08 00 00003A</t>
  </si>
  <si>
    <t>PC 8408788335</t>
  </si>
  <si>
    <t>282W18</t>
  </si>
  <si>
    <t>PC 840870300084</t>
  </si>
  <si>
    <t>LT 840870000006A</t>
  </si>
  <si>
    <t>PC 8408788032</t>
  </si>
  <si>
    <t>282W3</t>
  </si>
  <si>
    <t>LT 840870200003</t>
  </si>
  <si>
    <t>LT 840870300001</t>
  </si>
  <si>
    <t>PC 8408798139B</t>
  </si>
  <si>
    <t>AP 2880</t>
  </si>
  <si>
    <t>30W1120</t>
  </si>
  <si>
    <t>Ancien mon : cité de l'Argensol</t>
  </si>
  <si>
    <t>LT 840870600004</t>
  </si>
  <si>
    <t>LT 8408700400010</t>
  </si>
  <si>
    <t>PC 848098778</t>
  </si>
  <si>
    <t>68W27</t>
  </si>
  <si>
    <t>PA 08408712 00005</t>
  </si>
  <si>
    <t>PA 08408711 00001</t>
  </si>
  <si>
    <t>PC 084 079 93614</t>
  </si>
  <si>
    <t xml:space="preserve"> 68W40</t>
  </si>
  <si>
    <t>CARPI</t>
  </si>
  <si>
    <t>AP 2505</t>
  </si>
  <si>
    <t>AP 104</t>
  </si>
  <si>
    <t>LT 084087900004</t>
  </si>
  <si>
    <t>AP 2850</t>
  </si>
  <si>
    <t>AP 995</t>
  </si>
  <si>
    <t>148W11</t>
  </si>
  <si>
    <t>36 pavillons + 117 Ap</t>
  </si>
  <si>
    <t>AP 548</t>
  </si>
  <si>
    <t>30W183</t>
  </si>
  <si>
    <t>Ancien mon : cité Vallat</t>
  </si>
  <si>
    <t>LT 840870700002T</t>
  </si>
  <si>
    <t>ancien nom : clos daladier</t>
  </si>
  <si>
    <t>LT 840870400006</t>
  </si>
  <si>
    <t xml:space="preserve">        </t>
  </si>
  <si>
    <t>PC 79.94</t>
  </si>
  <si>
    <t>43W181</t>
  </si>
  <si>
    <t>PC 82/73</t>
  </si>
  <si>
    <t>148W30</t>
  </si>
  <si>
    <t>AP 73/487</t>
  </si>
  <si>
    <t>Pas d'arrêté</t>
  </si>
  <si>
    <t>AP 3791</t>
  </si>
  <si>
    <t>30W12</t>
  </si>
  <si>
    <t>CILOF</t>
  </si>
  <si>
    <t>PC 840879600078</t>
  </si>
  <si>
    <t>cf 148W12</t>
  </si>
  <si>
    <t>AP 109</t>
  </si>
  <si>
    <t>148W14</t>
  </si>
  <si>
    <t>cf 148W4</t>
  </si>
  <si>
    <t>maison de retraite</t>
  </si>
  <si>
    <t>AP 4137</t>
  </si>
  <si>
    <t>PC 840878600439</t>
  </si>
  <si>
    <t>209W67</t>
  </si>
  <si>
    <t>PC 84087791392</t>
  </si>
  <si>
    <t>349W6</t>
  </si>
  <si>
    <t>Nouveau Logis Provençal</t>
  </si>
  <si>
    <t>PC840878600397</t>
  </si>
  <si>
    <t>209W65</t>
  </si>
  <si>
    <t>AP 74/190</t>
  </si>
  <si>
    <t>148W29</t>
  </si>
  <si>
    <t>AP 72/608</t>
  </si>
  <si>
    <t>cf PAILLON</t>
  </si>
  <si>
    <t>AP 322</t>
  </si>
  <si>
    <t>PC 840878500426</t>
  </si>
  <si>
    <t>195W82</t>
  </si>
  <si>
    <t>PC 3259</t>
  </si>
  <si>
    <t>146W14</t>
  </si>
  <si>
    <t>Idem que la cité de fourchesvieilles</t>
  </si>
  <si>
    <t>PC 840879600051</t>
  </si>
  <si>
    <t>406W16</t>
  </si>
  <si>
    <t>AP 2709</t>
  </si>
  <si>
    <t>148W2</t>
  </si>
  <si>
    <t>AP 80/1522</t>
  </si>
  <si>
    <t>148W33</t>
  </si>
  <si>
    <t>AP 4264</t>
  </si>
  <si>
    <t>30W14</t>
  </si>
  <si>
    <t>SCIC &amp; CILOF, AP 2994 et AP 3282</t>
  </si>
  <si>
    <t>AP 78/1312</t>
  </si>
  <si>
    <t>148W36</t>
  </si>
  <si>
    <t>AP 2985</t>
  </si>
  <si>
    <t>AP 73/2104</t>
  </si>
  <si>
    <t>AP 1581</t>
  </si>
  <si>
    <t>Pas de plan</t>
  </si>
  <si>
    <t>AP 266</t>
  </si>
  <si>
    <t>AP 66/ 236</t>
  </si>
  <si>
    <t>AP 618</t>
  </si>
  <si>
    <t>AP 1588</t>
  </si>
  <si>
    <t>148W34</t>
  </si>
  <si>
    <t>PC 84087860570</t>
  </si>
  <si>
    <t>209W77</t>
  </si>
  <si>
    <t>PC 8408791250</t>
  </si>
  <si>
    <t>349W25</t>
  </si>
  <si>
    <t>AP 77</t>
  </si>
  <si>
    <t>148W16</t>
  </si>
  <si>
    <t>AP 152</t>
  </si>
  <si>
    <t>AP 76/929</t>
  </si>
  <si>
    <t>148W32</t>
  </si>
  <si>
    <t>AP 3961</t>
  </si>
  <si>
    <t>AP 2535</t>
  </si>
  <si>
    <t>AP 971</t>
  </si>
  <si>
    <t>30W712</t>
  </si>
  <si>
    <t>Ancien nom : Vallet Ville</t>
  </si>
  <si>
    <t>PC 840870000035</t>
  </si>
  <si>
    <t>480W8</t>
  </si>
  <si>
    <t>Résidence ? : oui</t>
  </si>
  <si>
    <t>PC 840879300202</t>
  </si>
  <si>
    <t>PC 840879800123</t>
  </si>
  <si>
    <t>427W34</t>
  </si>
  <si>
    <t>PC 82114</t>
  </si>
  <si>
    <t>146W23</t>
  </si>
  <si>
    <t>PC 840878600545</t>
  </si>
  <si>
    <t>195W155</t>
  </si>
  <si>
    <t>LT 840879900001</t>
  </si>
  <si>
    <t>PC 840879400009</t>
  </si>
  <si>
    <t>PC 77.167</t>
  </si>
  <si>
    <t>PC 840879800026</t>
  </si>
  <si>
    <t>427W11</t>
  </si>
  <si>
    <t>LT 840879700002</t>
  </si>
  <si>
    <t>AM 840878600528</t>
  </si>
  <si>
    <t>PC 82/695</t>
  </si>
  <si>
    <t>68W106</t>
  </si>
  <si>
    <t>PC 8408787G235</t>
  </si>
  <si>
    <t>234W20</t>
  </si>
  <si>
    <t>AP 74/155</t>
  </si>
  <si>
    <t>148W25</t>
  </si>
  <si>
    <t>AP 2758</t>
  </si>
  <si>
    <t>Ancien mon : cité Clapier</t>
  </si>
  <si>
    <t>AP 78/202</t>
  </si>
  <si>
    <t>PC 840879800122</t>
  </si>
  <si>
    <t>AP 1804</t>
  </si>
  <si>
    <t>148W8</t>
  </si>
  <si>
    <t>PA 08408712 00004</t>
  </si>
  <si>
    <t>PC 840878600111</t>
  </si>
  <si>
    <t>209W20</t>
  </si>
  <si>
    <t>AP 1924</t>
  </si>
  <si>
    <t>30W188</t>
  </si>
  <si>
    <t>PC 8408787164</t>
  </si>
  <si>
    <t>LT 840879400002</t>
  </si>
  <si>
    <t>LT 840879900006</t>
  </si>
  <si>
    <t>LT 840870000005</t>
  </si>
  <si>
    <t>PA 08408709 00001</t>
  </si>
  <si>
    <t>LT 840879600002</t>
  </si>
  <si>
    <t>AP 79/1167</t>
  </si>
  <si>
    <t>148W35</t>
  </si>
  <si>
    <t>cf Brun</t>
  </si>
  <si>
    <t>PC 84087100105</t>
  </si>
  <si>
    <t>490W21</t>
  </si>
  <si>
    <t>PC 840871300003</t>
  </si>
  <si>
    <t>LT 840879500002</t>
  </si>
  <si>
    <t>PC 8408792044</t>
  </si>
  <si>
    <t>353W5</t>
  </si>
  <si>
    <t>PC 840870700046</t>
  </si>
  <si>
    <t>LT 840870400003B</t>
  </si>
  <si>
    <t>PC 840870000011</t>
  </si>
  <si>
    <t>PC 2715</t>
  </si>
  <si>
    <t>30W558</t>
  </si>
  <si>
    <t>ex le Terrier</t>
  </si>
  <si>
    <t>PC 3969</t>
  </si>
  <si>
    <t>30W711</t>
  </si>
  <si>
    <t>AP 72/2095</t>
  </si>
  <si>
    <t>AP 83/639</t>
  </si>
  <si>
    <t>148W44</t>
  </si>
  <si>
    <t>cf Verdier</t>
  </si>
  <si>
    <t>AP 1503</t>
  </si>
  <si>
    <t>AP 864</t>
  </si>
  <si>
    <t>AP 76/799</t>
  </si>
  <si>
    <t>cf Massonet</t>
  </si>
  <si>
    <t>PC 840878405157</t>
  </si>
  <si>
    <t>195W32</t>
  </si>
  <si>
    <t>PC 4115</t>
  </si>
  <si>
    <t>30W663</t>
  </si>
  <si>
    <t>Nouveau nom avant fermeture : lou  Ramadou</t>
  </si>
  <si>
    <t>AP 262</t>
  </si>
  <si>
    <t>30W559</t>
  </si>
  <si>
    <t>PC 83.09</t>
  </si>
  <si>
    <t>146W41</t>
  </si>
  <si>
    <t>AP 386</t>
  </si>
  <si>
    <t>AP 159</t>
  </si>
  <si>
    <t>Ancien mon : lotissement des employés municipaux</t>
  </si>
  <si>
    <t>AP 73/984</t>
  </si>
  <si>
    <t>AP 8265</t>
  </si>
  <si>
    <t>146W13</t>
  </si>
  <si>
    <t>AP 66/73</t>
  </si>
  <si>
    <t>AP 1642</t>
  </si>
  <si>
    <t>PC 840878600267</t>
  </si>
  <si>
    <t>353W9</t>
  </si>
  <si>
    <t>PC 8408788446</t>
  </si>
  <si>
    <t>282W23</t>
  </si>
  <si>
    <t>LT 840879500001</t>
  </si>
  <si>
    <t>PC 4114</t>
  </si>
  <si>
    <t>30W662</t>
  </si>
  <si>
    <t>AP 4064</t>
  </si>
  <si>
    <t>30W185</t>
  </si>
  <si>
    <t>AP 862</t>
  </si>
  <si>
    <t>PC 169</t>
  </si>
  <si>
    <t>30W697</t>
  </si>
  <si>
    <t>AP 717</t>
  </si>
  <si>
    <t>38W14</t>
  </si>
  <si>
    <t>AP 73/1805</t>
  </si>
  <si>
    <t>148W23</t>
  </si>
  <si>
    <t>PC 81 G008</t>
  </si>
  <si>
    <t>68W58</t>
  </si>
  <si>
    <t>AP 62</t>
  </si>
  <si>
    <t>148W15</t>
  </si>
  <si>
    <t>cf Goutorbe</t>
  </si>
  <si>
    <t>PC 81/65</t>
  </si>
  <si>
    <t>68W71</t>
  </si>
  <si>
    <t>AP 75/1780</t>
  </si>
  <si>
    <t>AP 74/150</t>
  </si>
  <si>
    <t>148W27</t>
  </si>
  <si>
    <t>AP 66/199</t>
  </si>
  <si>
    <t>cf  Bobone</t>
  </si>
  <si>
    <t>LT 840870600005</t>
  </si>
  <si>
    <t>AP 20</t>
  </si>
  <si>
    <t>AP 83/899</t>
  </si>
  <si>
    <t>148W45</t>
  </si>
  <si>
    <t>PC 79.54</t>
  </si>
  <si>
    <t>40W83</t>
  </si>
  <si>
    <t>AP 72/1993</t>
  </si>
  <si>
    <t>148W21</t>
  </si>
  <si>
    <t>LT 8408709800004</t>
  </si>
  <si>
    <t>AP 7782</t>
  </si>
  <si>
    <t>30W182</t>
  </si>
  <si>
    <t>AP 74/99</t>
  </si>
  <si>
    <t>PC 84087314150</t>
  </si>
  <si>
    <t>30W236</t>
  </si>
  <si>
    <t>PC840879500038</t>
  </si>
  <si>
    <t>385W10</t>
  </si>
  <si>
    <t>AP 3826</t>
  </si>
  <si>
    <t>Mosse_Plantevin</t>
  </si>
  <si>
    <t>AP 65/50</t>
  </si>
  <si>
    <t>30W108</t>
  </si>
  <si>
    <t>PC 840870000123</t>
  </si>
  <si>
    <t>480W27</t>
  </si>
  <si>
    <t>AP 1359</t>
  </si>
  <si>
    <t>AP 216</t>
  </si>
  <si>
    <t>AP 2947</t>
  </si>
  <si>
    <t>30W244</t>
  </si>
  <si>
    <t>LT 840870100002</t>
  </si>
  <si>
    <t>LT 840870200004</t>
  </si>
  <si>
    <t>AP 80/521</t>
  </si>
  <si>
    <t>148W41</t>
  </si>
  <si>
    <t>LT 840870000001</t>
  </si>
  <si>
    <t>AP 73/77</t>
  </si>
  <si>
    <t>PC 8408788G059</t>
  </si>
  <si>
    <t>282W5</t>
  </si>
  <si>
    <t>Quartier militaire</t>
  </si>
  <si>
    <t>PC 80.6</t>
  </si>
  <si>
    <t>AP 779</t>
  </si>
  <si>
    <t>AP 3238</t>
  </si>
  <si>
    <t>PC 840878600365</t>
  </si>
  <si>
    <t>209W60</t>
  </si>
  <si>
    <t>AP 1095</t>
  </si>
  <si>
    <t>PC 840870000091</t>
  </si>
  <si>
    <t>480W21</t>
  </si>
  <si>
    <t>PC 8408788027</t>
  </si>
  <si>
    <t>PC 84 087311590</t>
  </si>
  <si>
    <t>30W205</t>
  </si>
  <si>
    <t>LT 84 087 85 00273</t>
  </si>
  <si>
    <t>AP 7181</t>
  </si>
  <si>
    <t>LT 840870400005</t>
  </si>
  <si>
    <t>LT 840870200001</t>
  </si>
  <si>
    <t>PC 3122</t>
  </si>
  <si>
    <t>146W6</t>
  </si>
  <si>
    <t>AP 81/395</t>
  </si>
  <si>
    <t>PC 1971</t>
  </si>
  <si>
    <t>30W293</t>
  </si>
  <si>
    <t>PC 80 1450</t>
  </si>
  <si>
    <t>PC 79 156</t>
  </si>
  <si>
    <t>195W113</t>
  </si>
  <si>
    <t>Dossier n°3242.02</t>
  </si>
  <si>
    <t>AP 205</t>
  </si>
  <si>
    <t>148W10</t>
  </si>
  <si>
    <t>AP 78/758</t>
  </si>
  <si>
    <t>cf Cruz</t>
  </si>
  <si>
    <t>AP 1716</t>
  </si>
  <si>
    <t>AP 78/822</t>
  </si>
  <si>
    <t>Cf Delepine</t>
  </si>
  <si>
    <t xml:space="preserve">PC 840871100057 </t>
  </si>
  <si>
    <t>LT 840870400001</t>
  </si>
  <si>
    <t>PC 2910</t>
  </si>
  <si>
    <t>30W598</t>
  </si>
  <si>
    <t>AP 3429</t>
  </si>
  <si>
    <t>cf FABRE</t>
  </si>
  <si>
    <t>AP 1418</t>
  </si>
  <si>
    <t>30W724</t>
  </si>
  <si>
    <t>AP 65/93</t>
  </si>
  <si>
    <t>AP 321</t>
  </si>
  <si>
    <t>PC 840879500130</t>
  </si>
  <si>
    <t>38W31</t>
  </si>
  <si>
    <t xml:space="preserve">PC 8408791170 </t>
  </si>
  <si>
    <t>349W17</t>
  </si>
  <si>
    <t>PC 81.210</t>
  </si>
  <si>
    <t>68W100</t>
  </si>
  <si>
    <t>AP 2266</t>
  </si>
  <si>
    <t>AP 74/421</t>
  </si>
  <si>
    <t>AP 710</t>
  </si>
  <si>
    <t>AP 47</t>
  </si>
  <si>
    <t>AP 865</t>
  </si>
  <si>
    <t>PC 840879500074</t>
  </si>
  <si>
    <t>38W183</t>
  </si>
  <si>
    <t>AP 792</t>
  </si>
  <si>
    <t>AP 3597</t>
  </si>
  <si>
    <t>CODE_EDIGEO</t>
  </si>
  <si>
    <t>DETAIL_OSM</t>
  </si>
  <si>
    <t>CHEMIN DE CAUSAN</t>
  </si>
  <si>
    <t>CHEMIN DE SARRIANS</t>
  </si>
  <si>
    <t>crau est</t>
  </si>
  <si>
    <t>la crau est</t>
  </si>
  <si>
    <t>LA CRAU EST</t>
  </si>
  <si>
    <t>crau ouest</t>
  </si>
  <si>
    <t>la crau ouest</t>
  </si>
  <si>
    <t>LA CRAU OUEST</t>
  </si>
  <si>
    <t>crau sud</t>
  </si>
  <si>
    <t>la crau sud</t>
  </si>
  <si>
    <t>LA CRAU SUD</t>
  </si>
  <si>
    <t>font du loup</t>
  </si>
  <si>
    <t>garrigues</t>
  </si>
  <si>
    <t>jas</t>
  </si>
  <si>
    <t>le jas</t>
  </si>
  <si>
    <t>LE JAS</t>
  </si>
  <si>
    <t>roquette</t>
  </si>
  <si>
    <t>la roquette</t>
  </si>
  <si>
    <t>LA ROQUETTE</t>
  </si>
  <si>
    <t>SAINT ETIENNE</t>
  </si>
  <si>
    <t>SAINT LAURENT</t>
  </si>
  <si>
    <t>tapy</t>
  </si>
  <si>
    <t>le village</t>
  </si>
  <si>
    <t>LE VILLAGE</t>
  </si>
  <si>
    <t>8400270000B25861</t>
  </si>
  <si>
    <t>aubettes</t>
  </si>
  <si>
    <t>les aubettes</t>
  </si>
  <si>
    <t>LES AUBETTES</t>
  </si>
  <si>
    <t>bac</t>
  </si>
  <si>
    <t>le bac</t>
  </si>
  <si>
    <t>LE BAC</t>
  </si>
  <si>
    <t>8400270000I24365</t>
  </si>
  <si>
    <t>barrage</t>
  </si>
  <si>
    <t>le barrage</t>
  </si>
  <si>
    <t>LE BARRAGE</t>
  </si>
  <si>
    <t>8400270000H0000</t>
  </si>
  <si>
    <t>bassin</t>
  </si>
  <si>
    <t>le bassin</t>
  </si>
  <si>
    <t>LE BASSIN</t>
  </si>
  <si>
    <t>8400270000E627733</t>
  </si>
  <si>
    <t>bayard</t>
  </si>
  <si>
    <t>BAYARD</t>
  </si>
  <si>
    <t>berlie</t>
  </si>
  <si>
    <t>la berlie</t>
  </si>
  <si>
    <t>LA BERLIE</t>
  </si>
  <si>
    <t>8400270000I18478</t>
  </si>
  <si>
    <t>bigue</t>
  </si>
  <si>
    <t>la bigue</t>
  </si>
  <si>
    <t>LA BIGUE</t>
  </si>
  <si>
    <t>8400270000I745824</t>
  </si>
  <si>
    <t>brotteaux</t>
  </si>
  <si>
    <t>les brotteaux</t>
  </si>
  <si>
    <t>LES BROTTEAUX</t>
  </si>
  <si>
    <t>8400270000A4675</t>
  </si>
  <si>
    <t>brou</t>
  </si>
  <si>
    <t>le brou</t>
  </si>
  <si>
    <t>LE BROU</t>
  </si>
  <si>
    <t>8400270000C4687</t>
  </si>
  <si>
    <t>cabanelles</t>
  </si>
  <si>
    <t>les cabanelles</t>
  </si>
  <si>
    <t>LES CABANELLES</t>
  </si>
  <si>
    <t>8400270000A4671</t>
  </si>
  <si>
    <t>cabanes</t>
  </si>
  <si>
    <t>les cabanes</t>
  </si>
  <si>
    <t>LES CABANES</t>
  </si>
  <si>
    <t>8400270000C24352</t>
  </si>
  <si>
    <t>cairanne</t>
  </si>
  <si>
    <t>la cairanne</t>
  </si>
  <si>
    <t>8400270000F627747</t>
  </si>
  <si>
    <t>cambe</t>
  </si>
  <si>
    <t>CAMBE</t>
  </si>
  <si>
    <t>8400270000F0000</t>
  </si>
  <si>
    <t>camp redon</t>
  </si>
  <si>
    <t>CAMP REDON</t>
  </si>
  <si>
    <t>8400270000E627734</t>
  </si>
  <si>
    <t>campblamcard</t>
  </si>
  <si>
    <t>CAMPBLAMCARD</t>
  </si>
  <si>
    <t>campblancard</t>
  </si>
  <si>
    <t>CAMPBLANCARD</t>
  </si>
  <si>
    <t>8400270000D17763</t>
  </si>
  <si>
    <t>capusselles</t>
  </si>
  <si>
    <t>les capusselles</t>
  </si>
  <si>
    <t>LES CAPUSSELLES</t>
  </si>
  <si>
    <t>8400270000G17725</t>
  </si>
  <si>
    <t>chemin d'orange</t>
  </si>
  <si>
    <t>8400270000E24356</t>
  </si>
  <si>
    <t>LE CHEMIN D ORANGE</t>
  </si>
  <si>
    <t>le chemin d'orange</t>
  </si>
  <si>
    <t>8400270000B0000</t>
  </si>
  <si>
    <t>cocu</t>
  </si>
  <si>
    <t>le cocu</t>
  </si>
  <si>
    <t>LE COCU</t>
  </si>
  <si>
    <t>8400270000H24223</t>
  </si>
  <si>
    <t>8400270000D34345</t>
  </si>
  <si>
    <t>condamines</t>
  </si>
  <si>
    <t>les condamines</t>
  </si>
  <si>
    <t>LES CONDAMINES</t>
  </si>
  <si>
    <t>8400270000E17417</t>
  </si>
  <si>
    <t>8400270000C0000</t>
  </si>
  <si>
    <t>LE DEVES</t>
  </si>
  <si>
    <t>L'ECLUSE</t>
  </si>
  <si>
    <t>8400270000B627751</t>
  </si>
  <si>
    <t>espinet</t>
  </si>
  <si>
    <t>l'espinet</t>
  </si>
  <si>
    <t>L'ESPINET</t>
  </si>
  <si>
    <t>8400270000B18767</t>
  </si>
  <si>
    <t>8400270000C12887</t>
  </si>
  <si>
    <t>franquette</t>
  </si>
  <si>
    <t>la franquette</t>
  </si>
  <si>
    <t>LA FRANQUETTE</t>
  </si>
  <si>
    <t>8400270000C17742</t>
  </si>
  <si>
    <t>franquette sud</t>
  </si>
  <si>
    <t>la franquette sud</t>
  </si>
  <si>
    <t>LA FRANQUETTE SUD</t>
  </si>
  <si>
    <t>8400270000A18782</t>
  </si>
  <si>
    <t>gabin</t>
  </si>
  <si>
    <t>GABIN</t>
  </si>
  <si>
    <t>8400270000A0000</t>
  </si>
  <si>
    <t>grande grange</t>
  </si>
  <si>
    <t>GRANDE GRANGE</t>
  </si>
  <si>
    <t>8400270000I0856</t>
  </si>
  <si>
    <t>grange neuve nord</t>
  </si>
  <si>
    <t>la grange neuve nord</t>
  </si>
  <si>
    <t>LA GRANGE NEUVE NORD</t>
  </si>
  <si>
    <t>grange neuve sud</t>
  </si>
  <si>
    <t>la grange neuve sud</t>
  </si>
  <si>
    <t>LA GRANGE NEUVE SUD</t>
  </si>
  <si>
    <t>8400270000I24226</t>
  </si>
  <si>
    <t>grange rouge</t>
  </si>
  <si>
    <t>la grange rouge</t>
  </si>
  <si>
    <t>LA GRANGE ROUGE</t>
  </si>
  <si>
    <t>8400270000I0027</t>
  </si>
  <si>
    <t>grangette</t>
  </si>
  <si>
    <t>la grangette</t>
  </si>
  <si>
    <t>LA GRANGETTE</t>
  </si>
  <si>
    <t>8400270000I25757</t>
  </si>
  <si>
    <t>8400270000A0025</t>
  </si>
  <si>
    <t>islons</t>
  </si>
  <si>
    <t>les islons</t>
  </si>
  <si>
    <t>LES ISLONS</t>
  </si>
  <si>
    <t>8400270000D627736</t>
  </si>
  <si>
    <t>limajeone</t>
  </si>
  <si>
    <t>la limajeone</t>
  </si>
  <si>
    <t>LA LIMAJEONE</t>
  </si>
  <si>
    <t>LIMAJEONE</t>
  </si>
  <si>
    <t>8400270000D0000</t>
  </si>
  <si>
    <t>maclarde</t>
  </si>
  <si>
    <t>la maclarde</t>
  </si>
  <si>
    <t>LA MACLARDE</t>
  </si>
  <si>
    <t>8400270000F0001</t>
  </si>
  <si>
    <t>mathon</t>
  </si>
  <si>
    <t>MATHON</t>
  </si>
  <si>
    <t>8400270000F822362</t>
  </si>
  <si>
    <t>maure</t>
  </si>
  <si>
    <t>la maure</t>
  </si>
  <si>
    <t>LA MAURE</t>
  </si>
  <si>
    <t>8400270000B86331</t>
  </si>
  <si>
    <t>meautens</t>
  </si>
  <si>
    <t>le meautens</t>
  </si>
  <si>
    <t>LE MEAUTENS</t>
  </si>
  <si>
    <t>8400270000E0037</t>
  </si>
  <si>
    <t>mians</t>
  </si>
  <si>
    <t>les mians</t>
  </si>
  <si>
    <t>LES MIANS</t>
  </si>
  <si>
    <t>8400270000F0002</t>
  </si>
  <si>
    <t>MIEMART</t>
  </si>
  <si>
    <t>8400270000D25881</t>
  </si>
  <si>
    <t>le moulin</t>
  </si>
  <si>
    <t>LE MOULIN</t>
  </si>
  <si>
    <t>8400270000E0057</t>
  </si>
  <si>
    <t>LES NEGADES</t>
  </si>
  <si>
    <t>pacafor</t>
  </si>
  <si>
    <t>PACAFOR</t>
  </si>
  <si>
    <t>panard</t>
  </si>
  <si>
    <t>le panard</t>
  </si>
  <si>
    <t>LE PANARD</t>
  </si>
  <si>
    <t>8400270000A18781</t>
  </si>
  <si>
    <t>panier</t>
  </si>
  <si>
    <t>PANIER</t>
  </si>
  <si>
    <t>8400270000F17628</t>
  </si>
  <si>
    <t>LE PELAURI</t>
  </si>
  <si>
    <t>8400270000E0003</t>
  </si>
  <si>
    <t>perrand</t>
  </si>
  <si>
    <t>la perrand</t>
  </si>
  <si>
    <t>LA PERRAND</t>
  </si>
  <si>
    <t>8400270000F681611</t>
  </si>
  <si>
    <t>8400270000D336631</t>
  </si>
  <si>
    <t>LE PERUSSIER</t>
  </si>
  <si>
    <t>8400270000D0002</t>
  </si>
  <si>
    <t>petite cairane</t>
  </si>
  <si>
    <t>la petite cairane</t>
  </si>
  <si>
    <t>LA PETITE CAIRANE</t>
  </si>
  <si>
    <t>8400270000A0001</t>
  </si>
  <si>
    <t>petites isles</t>
  </si>
  <si>
    <t>les petites isles</t>
  </si>
  <si>
    <t>LES PETITES ISLES</t>
  </si>
  <si>
    <t>8400270000I12885</t>
  </si>
  <si>
    <t>piboulette</t>
  </si>
  <si>
    <t>la piboulette</t>
  </si>
  <si>
    <t>LA PIBOULETTE</t>
  </si>
  <si>
    <t>8400270000G764883</t>
  </si>
  <si>
    <t>porte d'orange</t>
  </si>
  <si>
    <t>PORTE D ORANGE</t>
  </si>
  <si>
    <t>8400270000D0003</t>
  </si>
  <si>
    <t>prarousset</t>
  </si>
  <si>
    <t>PRAROUSSET</t>
  </si>
  <si>
    <t>8400270000E0022</t>
  </si>
  <si>
    <t>PRE</t>
  </si>
  <si>
    <t>8400270000D0007</t>
  </si>
  <si>
    <t>LES PRES</t>
  </si>
  <si>
    <t>8400270000C18582</t>
  </si>
  <si>
    <t>SAINT MARTIN</t>
  </si>
  <si>
    <t>8400270000G0002</t>
  </si>
  <si>
    <t>8400270000D627735</t>
  </si>
  <si>
    <t>SAINT MICHEL</t>
  </si>
  <si>
    <t>8400270000B0021</t>
  </si>
  <si>
    <t>SAINT TROPHIME</t>
  </si>
  <si>
    <t>SAINTE ELISABETH</t>
  </si>
  <si>
    <t>8400270000B0008</t>
  </si>
  <si>
    <t>salarie</t>
  </si>
  <si>
    <t>SALARIE</t>
  </si>
  <si>
    <t>taillant</t>
  </si>
  <si>
    <t>le taillant</t>
  </si>
  <si>
    <t>LE TAILLANT</t>
  </si>
  <si>
    <t>8400270000C17486</t>
  </si>
  <si>
    <t>tapie</t>
  </si>
  <si>
    <t>la tapie</t>
  </si>
  <si>
    <t>LA TAPIE</t>
  </si>
  <si>
    <t>8400270000A17634</t>
  </si>
  <si>
    <t>LES TARDIERES</t>
  </si>
  <si>
    <t>8400270000I0000</t>
  </si>
  <si>
    <t>usine</t>
  </si>
  <si>
    <t>l'usine</t>
  </si>
  <si>
    <t>L'USINE</t>
  </si>
  <si>
    <t>vernet</t>
  </si>
  <si>
    <t>VERNET</t>
  </si>
  <si>
    <t>8400270000G17751</t>
  </si>
  <si>
    <t>ville</t>
  </si>
  <si>
    <t>la ville</t>
  </si>
  <si>
    <t>LA VILLE</t>
  </si>
  <si>
    <t>8400370000A724241</t>
  </si>
  <si>
    <t>arnesque</t>
  </si>
  <si>
    <t>l'arnesque</t>
  </si>
  <si>
    <t>L'ARNESQUE</t>
  </si>
  <si>
    <t>8400370000G0083</t>
  </si>
  <si>
    <t>barbe d'asne</t>
  </si>
  <si>
    <t>8400370000F371145</t>
  </si>
  <si>
    <t>bas serres</t>
  </si>
  <si>
    <t>le bas serres</t>
  </si>
  <si>
    <t>LE BAS SERRES</t>
  </si>
  <si>
    <t>8400370000H76343</t>
  </si>
  <si>
    <t>beau renard nord</t>
  </si>
  <si>
    <t>BEAU RENARD NORD</t>
  </si>
  <si>
    <t>8400370000H354452</t>
  </si>
  <si>
    <t>beau renard sud</t>
  </si>
  <si>
    <t>BEAU RENARD SUD</t>
  </si>
  <si>
    <t>8400370000F84162</t>
  </si>
  <si>
    <t>bigote</t>
  </si>
  <si>
    <t>la bigote</t>
  </si>
  <si>
    <t>LA BIGOTE</t>
  </si>
  <si>
    <t>8400370000D724287</t>
  </si>
  <si>
    <t>BLACHIERES</t>
  </si>
  <si>
    <t>8400370000F0000</t>
  </si>
  <si>
    <t>bois de boursan</t>
  </si>
  <si>
    <t>le bois de boursan</t>
  </si>
  <si>
    <t>LE BOIS DE BOURSAN</t>
  </si>
  <si>
    <t>8400370000F0027</t>
  </si>
  <si>
    <t>bois de la ville</t>
  </si>
  <si>
    <t>le bois de la ville</t>
  </si>
  <si>
    <t>LE BOIS DE LA VILLE</t>
  </si>
  <si>
    <t>8400370000G361421</t>
  </si>
  <si>
    <t>8400370000D724255</t>
  </si>
  <si>
    <t>BOIS SENESEAU</t>
  </si>
  <si>
    <t>8400370000I0003</t>
  </si>
  <si>
    <t>bosquets</t>
  </si>
  <si>
    <t>les bosquets</t>
  </si>
  <si>
    <t>LES BOSQUETS</t>
  </si>
  <si>
    <t>8400370000D84135</t>
  </si>
  <si>
    <t>boucoup</t>
  </si>
  <si>
    <t>le boucoup</t>
  </si>
  <si>
    <t>LE BOUCOUP</t>
  </si>
  <si>
    <t>8400370000A84141</t>
  </si>
  <si>
    <t>bourguignons</t>
  </si>
  <si>
    <t>les bourguignons</t>
  </si>
  <si>
    <t>LES BOURGUIGNONS</t>
  </si>
  <si>
    <t>8400370000C0041</t>
  </si>
  <si>
    <t>bousquets</t>
  </si>
  <si>
    <t>les bousquets</t>
  </si>
  <si>
    <t>LES BOUSQUETS</t>
  </si>
  <si>
    <t>8400370000A0567</t>
  </si>
  <si>
    <t>BRUQUIERES OUEST</t>
  </si>
  <si>
    <t>8400370000B0000</t>
  </si>
  <si>
    <t>LES BRUSQUIERES</t>
  </si>
  <si>
    <t>8400370000A0006</t>
  </si>
  <si>
    <t>8400370000I0004</t>
  </si>
  <si>
    <t>8400370000B724111</t>
  </si>
  <si>
    <t>8400370000E0003</t>
  </si>
  <si>
    <t>cansaud</t>
  </si>
  <si>
    <t>CANSAUD</t>
  </si>
  <si>
    <t>8400370000C0036</t>
  </si>
  <si>
    <t>castelas</t>
  </si>
  <si>
    <t>le castelas</t>
  </si>
  <si>
    <t>LE CASTELAS</t>
  </si>
  <si>
    <t>8400370000G84142</t>
  </si>
  <si>
    <t>cerise</t>
  </si>
  <si>
    <t>la cerise</t>
  </si>
  <si>
    <t>LA CERISE</t>
  </si>
  <si>
    <t>8400370000I0002</t>
  </si>
  <si>
    <t>8400370000D84133</t>
  </si>
  <si>
    <t>CHARBONNIERES EST</t>
  </si>
  <si>
    <t>8400370000D724248</t>
  </si>
  <si>
    <t>CHARBONNIERES OUEST</t>
  </si>
  <si>
    <t>8400370000D84138</t>
  </si>
  <si>
    <t>CHEMIN DE COURTHEZON</t>
  </si>
  <si>
    <t>8400370000E0000</t>
  </si>
  <si>
    <t>chemin de sorgues</t>
  </si>
  <si>
    <t>le chemin de sorgues</t>
  </si>
  <si>
    <t>LE CHEMIN DE SORGUES</t>
  </si>
  <si>
    <t>8400370000I84137</t>
  </si>
  <si>
    <t>le clos</t>
  </si>
  <si>
    <t>LE CLOS</t>
  </si>
  <si>
    <t>8400370000H724364</t>
  </si>
  <si>
    <t>colombis</t>
  </si>
  <si>
    <t>COLOMBIS</t>
  </si>
  <si>
    <t>8400370000H0000</t>
  </si>
  <si>
    <t>combes d'arnavel</t>
  </si>
  <si>
    <t>COMBES D ARNAVEL</t>
  </si>
  <si>
    <t>8400370000H0032</t>
  </si>
  <si>
    <t>combes masques nord</t>
  </si>
  <si>
    <t>COMBES MASQUES NORD</t>
  </si>
  <si>
    <t>8400370000H847456</t>
  </si>
  <si>
    <t>combes masques sud</t>
  </si>
  <si>
    <t>COMBES MASQUES SUD</t>
  </si>
  <si>
    <t>8400370000D0634</t>
  </si>
  <si>
    <t>coste froide</t>
  </si>
  <si>
    <t>COSTE FROIDE</t>
  </si>
  <si>
    <t>8400370000A0007</t>
  </si>
  <si>
    <t>coteau de l'ange</t>
  </si>
  <si>
    <t>LE COTEAU DE L ANGE</t>
  </si>
  <si>
    <t>le coteau de l'ange</t>
  </si>
  <si>
    <t>coulets</t>
  </si>
  <si>
    <t>les coulets</t>
  </si>
  <si>
    <t>LES COULETS</t>
  </si>
  <si>
    <t>8400370000D0686</t>
  </si>
  <si>
    <t>crau</t>
  </si>
  <si>
    <t>la crau</t>
  </si>
  <si>
    <t>LA CRAU</t>
  </si>
  <si>
    <t>8400370000G371112</t>
  </si>
  <si>
    <t>croze</t>
  </si>
  <si>
    <t>la croze</t>
  </si>
  <si>
    <t>LA CROZE</t>
  </si>
  <si>
    <t>LE DEVES D ESTOUARD</t>
  </si>
  <si>
    <t>8400370000A0000</t>
  </si>
  <si>
    <t>8400370000A0627</t>
  </si>
  <si>
    <t>esqueirons</t>
  </si>
  <si>
    <t>les esqueirons</t>
  </si>
  <si>
    <t>LES ESQUEIRONS</t>
  </si>
  <si>
    <t>8400370000A0004</t>
  </si>
  <si>
    <t>FARGUEROL NORD</t>
  </si>
  <si>
    <t>8400370000A0411</t>
  </si>
  <si>
    <t>farguerol sud</t>
  </si>
  <si>
    <t>FARGUEROL SUD</t>
  </si>
  <si>
    <t>8400370000D0663</t>
  </si>
  <si>
    <t>font du pape</t>
  </si>
  <si>
    <t>la font du pape</t>
  </si>
  <si>
    <t>LA FONT DU PAPE</t>
  </si>
  <si>
    <t>fortiasse</t>
  </si>
  <si>
    <t>la fortiasse</t>
  </si>
  <si>
    <t>LA FORTIASSE</t>
  </si>
  <si>
    <t>8400370000A0072</t>
  </si>
  <si>
    <t>LE FOUR A CHAUX</t>
  </si>
  <si>
    <t>8400370000E0026</t>
  </si>
  <si>
    <t>galimardes</t>
  </si>
  <si>
    <t>les galimardes</t>
  </si>
  <si>
    <t>LES GALIMARDES</t>
  </si>
  <si>
    <t>gardine</t>
  </si>
  <si>
    <t>la gardine</t>
  </si>
  <si>
    <t>LA GARDINE</t>
  </si>
  <si>
    <t>8400370000E371136</t>
  </si>
  <si>
    <t>grand chemin de sorgues</t>
  </si>
  <si>
    <t>le grand chemin de sorgues</t>
  </si>
  <si>
    <t>LE GRAND CHEMIN DE SORGUES</t>
  </si>
  <si>
    <t>LE GRAND DEVES</t>
  </si>
  <si>
    <t>8400370000C0073</t>
  </si>
  <si>
    <t>grand pierre</t>
  </si>
  <si>
    <t>le grand pierre</t>
  </si>
  <si>
    <t>LE GRAND PIERRE</t>
  </si>
  <si>
    <t>8400370000C0726</t>
  </si>
  <si>
    <t>8400370000F371125</t>
  </si>
  <si>
    <t>grand serres</t>
  </si>
  <si>
    <t>le grand serres</t>
  </si>
  <si>
    <t>LE GRAND SERRES</t>
  </si>
  <si>
    <t>8400370000B0012</t>
  </si>
  <si>
    <t>LES GRANDES GALIGUIERES</t>
  </si>
  <si>
    <t>8400370000F0755</t>
  </si>
  <si>
    <t>grands serres ouest</t>
  </si>
  <si>
    <t>les grands serres ouest</t>
  </si>
  <si>
    <t>LES GRANDS SERRES OUEST</t>
  </si>
  <si>
    <t>grenade</t>
  </si>
  <si>
    <t>la grenade</t>
  </si>
  <si>
    <t>LA GRENADE</t>
  </si>
  <si>
    <t>8400370000K0000</t>
  </si>
  <si>
    <t>hers</t>
  </si>
  <si>
    <t>l'hers</t>
  </si>
  <si>
    <t>L'HERS</t>
  </si>
  <si>
    <t>8400370000F0037</t>
  </si>
  <si>
    <t>8400370000G84146</t>
  </si>
  <si>
    <t>lac</t>
  </si>
  <si>
    <t>le lac</t>
  </si>
  <si>
    <t>LE LAC</t>
  </si>
  <si>
    <t>8400370000G366728</t>
  </si>
  <si>
    <t>limas</t>
  </si>
  <si>
    <t>le limas</t>
  </si>
  <si>
    <t>LE LIMAS</t>
  </si>
  <si>
    <t>8400370000K361422</t>
  </si>
  <si>
    <t>lones</t>
  </si>
  <si>
    <t>les lones</t>
  </si>
  <si>
    <t>LES LONES</t>
  </si>
  <si>
    <t>8400370000I0000</t>
  </si>
  <si>
    <t>marcoux</t>
  </si>
  <si>
    <t>MARCOUX</t>
  </si>
  <si>
    <t>8400370000F84161</t>
  </si>
  <si>
    <t>marines</t>
  </si>
  <si>
    <t>les marines</t>
  </si>
  <si>
    <t>LES MARINES</t>
  </si>
  <si>
    <t>8400370000F0002</t>
  </si>
  <si>
    <t>mascaronnes</t>
  </si>
  <si>
    <t>les mascaronnes</t>
  </si>
  <si>
    <t>LES MASCARONNES</t>
  </si>
  <si>
    <t>8400370000D724281</t>
  </si>
  <si>
    <t>mont de vies</t>
  </si>
  <si>
    <t>MONT DE VIES</t>
  </si>
  <si>
    <t>8400370000D724284</t>
  </si>
  <si>
    <t>mont pertuis</t>
  </si>
  <si>
    <t>MONT PERTUIS</t>
  </si>
  <si>
    <t>8400370000D0000</t>
  </si>
  <si>
    <t>montalivet</t>
  </si>
  <si>
    <t>MONTALIVET</t>
  </si>
  <si>
    <t>montredon</t>
  </si>
  <si>
    <t>MONTREDON</t>
  </si>
  <si>
    <t>8400370000F84163</t>
  </si>
  <si>
    <t>LE MOULIN A VENT</t>
  </si>
  <si>
    <t>8400370000E0054</t>
  </si>
  <si>
    <t>nerthe</t>
  </si>
  <si>
    <t>la nerthe</t>
  </si>
  <si>
    <t>LA NERTHE</t>
  </si>
  <si>
    <t>8400370000I724351</t>
  </si>
  <si>
    <t>PARANS</t>
  </si>
  <si>
    <t>8400370000B84143</t>
  </si>
  <si>
    <t>le parc</t>
  </si>
  <si>
    <t>LE PARC</t>
  </si>
  <si>
    <t>parrans</t>
  </si>
  <si>
    <t>les parrans</t>
  </si>
  <si>
    <t>LES PARRANS</t>
  </si>
  <si>
    <t>PARRANS</t>
  </si>
  <si>
    <t>8400370000F0001</t>
  </si>
  <si>
    <t>petit serres</t>
  </si>
  <si>
    <t>le petit serres</t>
  </si>
  <si>
    <t>LE PETIT SERRES</t>
  </si>
  <si>
    <t>petite bastide</t>
  </si>
  <si>
    <t>la petite bastide</t>
  </si>
  <si>
    <t>LA PETITE BASTIDE</t>
  </si>
  <si>
    <t>pied de baud</t>
  </si>
  <si>
    <t>le pied de baud</t>
  </si>
  <si>
    <t>LE PIED DE BAUD</t>
  </si>
  <si>
    <t>8400370000C0031</t>
  </si>
  <si>
    <t>pied long</t>
  </si>
  <si>
    <t>le pied long</t>
  </si>
  <si>
    <t>LE PIED LONG</t>
  </si>
  <si>
    <t>8400370000E724323</t>
  </si>
  <si>
    <t>pied redon</t>
  </si>
  <si>
    <t>PIED REDON</t>
  </si>
  <si>
    <t>8400370000G0036</t>
  </si>
  <si>
    <t>PIERRE A FEU</t>
  </si>
  <si>
    <t>8400370000C0000</t>
  </si>
  <si>
    <t>pignan</t>
  </si>
  <si>
    <t>PIGNAN</t>
  </si>
  <si>
    <t>8400370000F371177</t>
  </si>
  <si>
    <t>plagnes</t>
  </si>
  <si>
    <t>les plagnes</t>
  </si>
  <si>
    <t>LES PLAGNES</t>
  </si>
  <si>
    <t>8400370000F847446</t>
  </si>
  <si>
    <t>LE PLAN DU RHONE EST</t>
  </si>
  <si>
    <t>LE PLAN DU RHONE OUEST</t>
  </si>
  <si>
    <t>8400370000A724245</t>
  </si>
  <si>
    <t>pradel</t>
  </si>
  <si>
    <t>PRADEL</t>
  </si>
  <si>
    <t>8400370000I724318</t>
  </si>
  <si>
    <t>puits neuf</t>
  </si>
  <si>
    <t>PUITS NEUF</t>
  </si>
  <si>
    <t>RELAGNES</t>
  </si>
  <si>
    <t>8400370000E0001</t>
  </si>
  <si>
    <t>LES REVES</t>
  </si>
  <si>
    <t>8400370000E84147</t>
  </si>
  <si>
    <t>rigole</t>
  </si>
  <si>
    <t>la rigole</t>
  </si>
  <si>
    <t>LA RIGOLE</t>
  </si>
  <si>
    <t>8400370000C84131</t>
  </si>
  <si>
    <t>LA ROQUETE</t>
  </si>
  <si>
    <t>LES ROUMIGUIERES</t>
  </si>
  <si>
    <t>8400370000I724316</t>
  </si>
  <si>
    <t>SAINT THEODORIC</t>
  </si>
  <si>
    <t>8400370000E365282</t>
  </si>
  <si>
    <t>serres</t>
  </si>
  <si>
    <t>les serres</t>
  </si>
  <si>
    <t>LES SERRES</t>
  </si>
  <si>
    <t>8400370000D84134</t>
  </si>
  <si>
    <t>solitude</t>
  </si>
  <si>
    <t>la solitude</t>
  </si>
  <si>
    <t>LA SOLITUDE</t>
  </si>
  <si>
    <t>terres blanches</t>
  </si>
  <si>
    <t>les terres blanches</t>
  </si>
  <si>
    <t>LES TERRES BLANCHES</t>
  </si>
  <si>
    <t>tresquoys</t>
  </si>
  <si>
    <t>le tresquoys</t>
  </si>
  <si>
    <t>LE TRESQUOYS</t>
  </si>
  <si>
    <t>vaudieu</t>
  </si>
  <si>
    <t>VAUDIEU</t>
  </si>
  <si>
    <t>8400370000I84145</t>
  </si>
  <si>
    <t>840039000AV131553</t>
  </si>
  <si>
    <t>balauque nord</t>
  </si>
  <si>
    <t>BALAUQUE NORD</t>
  </si>
  <si>
    <t>8400390000E133463</t>
  </si>
  <si>
    <t>balauque sud</t>
  </si>
  <si>
    <t>BALAUQUE SUD</t>
  </si>
  <si>
    <t>8400390000H127262</t>
  </si>
  <si>
    <t>baratin</t>
  </si>
  <si>
    <t>BARATIN</t>
  </si>
  <si>
    <t>840039000AC0000</t>
  </si>
  <si>
    <t>barrade</t>
  </si>
  <si>
    <t>la barrade</t>
  </si>
  <si>
    <t>LA BARRADE</t>
  </si>
  <si>
    <t>840039000BA0000</t>
  </si>
  <si>
    <t>LA BARRIERE</t>
  </si>
  <si>
    <t>840039000AY131555</t>
  </si>
  <si>
    <t>LES BARRIERES</t>
  </si>
  <si>
    <t>840039000AZ128271</t>
  </si>
  <si>
    <t>8400390000B142752</t>
  </si>
  <si>
    <t>bassaques est</t>
  </si>
  <si>
    <t>les bassaques est</t>
  </si>
  <si>
    <t>LES BASSAQUES EST</t>
  </si>
  <si>
    <t>8400390000B0000</t>
  </si>
  <si>
    <t>bassaques nord</t>
  </si>
  <si>
    <t>les bassaques nord</t>
  </si>
  <si>
    <t>LES BASSAQUES NORD</t>
  </si>
  <si>
    <t>840039000AH135718</t>
  </si>
  <si>
    <t>bassaques ouest</t>
  </si>
  <si>
    <t>les bassaques ouest</t>
  </si>
  <si>
    <t>LES BASSAQUES OUEST</t>
  </si>
  <si>
    <t>8400390000B143176</t>
  </si>
  <si>
    <t>bassaques sud</t>
  </si>
  <si>
    <t>les bassaques sud</t>
  </si>
  <si>
    <t>LES BASSAQUES SUD</t>
  </si>
  <si>
    <t>8400390000H125345</t>
  </si>
  <si>
    <t>LES BEDINES NORD</t>
  </si>
  <si>
    <t>8400390000G125344</t>
  </si>
  <si>
    <t>LES BEDINES SUD</t>
  </si>
  <si>
    <t>bosquet</t>
  </si>
  <si>
    <t>le bosquet</t>
  </si>
  <si>
    <t>LE BOSQUET</t>
  </si>
  <si>
    <t>bourgades</t>
  </si>
  <si>
    <t>840039000AA0164</t>
  </si>
  <si>
    <t>bousquet</t>
  </si>
  <si>
    <t>le bousquet</t>
  </si>
  <si>
    <t>LE BOUSQUET</t>
  </si>
  <si>
    <t>840039000BA0004</t>
  </si>
  <si>
    <t>8400390000D133487</t>
  </si>
  <si>
    <t>BUSSIERE</t>
  </si>
  <si>
    <t>8400390000H126885</t>
  </si>
  <si>
    <t>cailloux</t>
  </si>
  <si>
    <t>le cailloux</t>
  </si>
  <si>
    <t>LE CAILLOUX</t>
  </si>
  <si>
    <t>cantons</t>
  </si>
  <si>
    <t>les cantons</t>
  </si>
  <si>
    <t>LES CANTONS</t>
  </si>
  <si>
    <t>8400390000F127463</t>
  </si>
  <si>
    <t>LA CARRIERE</t>
  </si>
  <si>
    <t>8400390000C135841</t>
  </si>
  <si>
    <t>cassan</t>
  </si>
  <si>
    <t>CASSAN</t>
  </si>
  <si>
    <t>8400390000C135856</t>
  </si>
  <si>
    <t>cassan est</t>
  </si>
  <si>
    <t>CASSAN EST</t>
  </si>
  <si>
    <t>cassan ouest</t>
  </si>
  <si>
    <t>CASSAN OUEST</t>
  </si>
  <si>
    <t>8400390000G126884</t>
  </si>
  <si>
    <t>cassanets</t>
  </si>
  <si>
    <t>les cassanets</t>
  </si>
  <si>
    <t>LES CASSANETS</t>
  </si>
  <si>
    <t>8400390000H127264</t>
  </si>
  <si>
    <t>chapouin</t>
  </si>
  <si>
    <t>CHAPOUIN</t>
  </si>
  <si>
    <t>8400390000H127263</t>
  </si>
  <si>
    <t>citres</t>
  </si>
  <si>
    <t>les citres</t>
  </si>
  <si>
    <t>LES CITRES</t>
  </si>
  <si>
    <t>840039000AO133466</t>
  </si>
  <si>
    <t>LA CLEDE</t>
  </si>
  <si>
    <t>840039000AS131671</t>
  </si>
  <si>
    <t>LA CLEDE OUEST</t>
  </si>
  <si>
    <t>840039000AK134751</t>
  </si>
  <si>
    <t>840039000AL0000</t>
  </si>
  <si>
    <t>8400390000H131552</t>
  </si>
  <si>
    <t>coudoulet</t>
  </si>
  <si>
    <t>8400390000F125355</t>
  </si>
  <si>
    <t>8400390000F125348</t>
  </si>
  <si>
    <t>8400390000F125352</t>
  </si>
  <si>
    <t>840039000AN133474</t>
  </si>
  <si>
    <t>LES CREMADES EST</t>
  </si>
  <si>
    <t>840039000AS133465</t>
  </si>
  <si>
    <t>LES CREMADES OUEST</t>
  </si>
  <si>
    <t>8400390000B0006</t>
  </si>
  <si>
    <t>creysselas</t>
  </si>
  <si>
    <t>CREYSSELAS</t>
  </si>
  <si>
    <t>8400390000B142781</t>
  </si>
  <si>
    <t>creysselas est</t>
  </si>
  <si>
    <t>CREYSSELAS EST</t>
  </si>
  <si>
    <t>8400390000F0000</t>
  </si>
  <si>
    <t>cristia</t>
  </si>
  <si>
    <t>le cristia</t>
  </si>
  <si>
    <t>LE CRISTIA</t>
  </si>
  <si>
    <t>8400390000G125343</t>
  </si>
  <si>
    <t>LES ECLUSES</t>
  </si>
  <si>
    <t>8400390000F126882</t>
  </si>
  <si>
    <t>L'ETANG</t>
  </si>
  <si>
    <t>840039000AE135717</t>
  </si>
  <si>
    <t>eygaillotes est</t>
  </si>
  <si>
    <t>les eygaillotes est</t>
  </si>
  <si>
    <t>LES EYGAILLOTES EST</t>
  </si>
  <si>
    <t>840039000AK127826</t>
  </si>
  <si>
    <t>eygaillotes ouest</t>
  </si>
  <si>
    <t>les eygaillotes ouest</t>
  </si>
  <si>
    <t>LES EYGAILLOTES OUEST</t>
  </si>
  <si>
    <t>8400390000F127265</t>
  </si>
  <si>
    <t>la font du loup</t>
  </si>
  <si>
    <t>LA FONT DU LOUP</t>
  </si>
  <si>
    <t>8400390000G126886</t>
  </si>
  <si>
    <t>fontaine de jaubert</t>
  </si>
  <si>
    <t>la fontaine de jaubert</t>
  </si>
  <si>
    <t>LA FONTAINE DE JAUBERT</t>
  </si>
  <si>
    <t>8400390000H125337</t>
  </si>
  <si>
    <t>la gardiole</t>
  </si>
  <si>
    <t>LA GARDIOLE</t>
  </si>
  <si>
    <t>8400390000A142811</t>
  </si>
  <si>
    <t>garrigues nord</t>
  </si>
  <si>
    <t>les garrigues nord</t>
  </si>
  <si>
    <t>LES GARRIGUES NORD</t>
  </si>
  <si>
    <t>8400390000A0002</t>
  </si>
  <si>
    <t>garrigues sud</t>
  </si>
  <si>
    <t>les garrigues sud</t>
  </si>
  <si>
    <t>LES GARRIGUES SUD</t>
  </si>
  <si>
    <t>840039000AD135713</t>
  </si>
  <si>
    <t>graviouse</t>
  </si>
  <si>
    <t>GRAVIOUSE</t>
  </si>
  <si>
    <t>8400390000G125341</t>
  </si>
  <si>
    <t>LE GRES</t>
  </si>
  <si>
    <t>8400390000H125336</t>
  </si>
  <si>
    <t>guigasse</t>
  </si>
  <si>
    <t>la guigasse</t>
  </si>
  <si>
    <t>LA GUIGASSE</t>
  </si>
  <si>
    <t>8400390000F127817</t>
  </si>
  <si>
    <t>husson nord</t>
  </si>
  <si>
    <t>HUSSON NORD</t>
  </si>
  <si>
    <t>8400390000F127816</t>
  </si>
  <si>
    <t>husson sud</t>
  </si>
  <si>
    <t>HUSSON SUD</t>
  </si>
  <si>
    <t>8400390000H0002</t>
  </si>
  <si>
    <t>jannasse</t>
  </si>
  <si>
    <t>la jannasse</t>
  </si>
  <si>
    <t>LA JANNASSE</t>
  </si>
  <si>
    <t>840039000AA127556</t>
  </si>
  <si>
    <t>8400390000D2611742</t>
  </si>
  <si>
    <t>LES MEMENTES</t>
  </si>
  <si>
    <t>8400390000E0000</t>
  </si>
  <si>
    <t>montellier nord</t>
  </si>
  <si>
    <t>MONTELLIER NORD</t>
  </si>
  <si>
    <t>8400390000E143263</t>
  </si>
  <si>
    <t>montellier sud</t>
  </si>
  <si>
    <t>MONTELLIER SUD</t>
  </si>
  <si>
    <t>8400390000E133477</t>
  </si>
  <si>
    <t>moularde</t>
  </si>
  <si>
    <t>la moularde</t>
  </si>
  <si>
    <t>LA MOULARDE</t>
  </si>
  <si>
    <t>8400390000A8413</t>
  </si>
  <si>
    <t>moure du tendre</t>
  </si>
  <si>
    <t>MOURE DU TENDRE</t>
  </si>
  <si>
    <t>8400390000F125338</t>
  </si>
  <si>
    <t>mourre de gaud</t>
  </si>
  <si>
    <t>le mourre de gaud</t>
  </si>
  <si>
    <t>LE MOURRE DE GAUD</t>
  </si>
  <si>
    <t>8400390000F125351</t>
  </si>
  <si>
    <t>mourre des perdrix</t>
  </si>
  <si>
    <t>le mourre des perdrix</t>
  </si>
  <si>
    <t>LE MOURRE DES PERDRIX</t>
  </si>
  <si>
    <t>840039000AD0044</t>
  </si>
  <si>
    <t>mourre du tendre</t>
  </si>
  <si>
    <t>MOURRE DU TENDRE</t>
  </si>
  <si>
    <t>moustardier</t>
  </si>
  <si>
    <t>le moustardier</t>
  </si>
  <si>
    <t>LE MOUSTARDIER</t>
  </si>
  <si>
    <t>8400390000B0005</t>
  </si>
  <si>
    <t>neufs fonts</t>
  </si>
  <si>
    <t>les neufs fonts</t>
  </si>
  <si>
    <t>LES NEUFS FONTS</t>
  </si>
  <si>
    <t>8400390000H0000</t>
  </si>
  <si>
    <t>nonciades</t>
  </si>
  <si>
    <t>les nonciades</t>
  </si>
  <si>
    <t>LES NONCIADES</t>
  </si>
  <si>
    <t>8400390000C0004</t>
  </si>
  <si>
    <t>L'OUVEZE</t>
  </si>
  <si>
    <t>8400390000D133488</t>
  </si>
  <si>
    <t>palintau</t>
  </si>
  <si>
    <t>PALINTAU</t>
  </si>
  <si>
    <t>8400390000H127525</t>
  </si>
  <si>
    <t>paluds</t>
  </si>
  <si>
    <t>les paluds</t>
  </si>
  <si>
    <t>LES PALUDS</t>
  </si>
  <si>
    <t>8400390000G127524</t>
  </si>
  <si>
    <t>840039000AZ128272</t>
  </si>
  <si>
    <t>8400390000A0004</t>
  </si>
  <si>
    <t>PECOULETTE</t>
  </si>
  <si>
    <t>8400390000B142757</t>
  </si>
  <si>
    <t>8400390000E133471</t>
  </si>
  <si>
    <t>petit cucurel</t>
  </si>
  <si>
    <t>PETIT CUCUREL</t>
  </si>
  <si>
    <t>840039000AT133472</t>
  </si>
  <si>
    <t>petit cucurel est</t>
  </si>
  <si>
    <t>PETIT CUCUREL EST</t>
  </si>
  <si>
    <t>840039000AV133464</t>
  </si>
  <si>
    <t>petit cucurel ouest</t>
  </si>
  <si>
    <t>PETIT CUCUREL OUEST</t>
  </si>
  <si>
    <t>8400390000G143183</t>
  </si>
  <si>
    <t>pignant</t>
  </si>
  <si>
    <t>PIGNANT</t>
  </si>
  <si>
    <t>8400390000A7851</t>
  </si>
  <si>
    <t>plaine</t>
  </si>
  <si>
    <t>la plaine</t>
  </si>
  <si>
    <t>LA PLAINE</t>
  </si>
  <si>
    <t>840039000AB0008</t>
  </si>
  <si>
    <t>plaine des blancs</t>
  </si>
  <si>
    <t>PLAINE DES BLANCS</t>
  </si>
  <si>
    <t>8400390000H0041</t>
  </si>
  <si>
    <t>la plaine des blancs</t>
  </si>
  <si>
    <t>LA PLAINE DES BLANCS</t>
  </si>
  <si>
    <t>8400390000C133476</t>
  </si>
  <si>
    <t>le plan</t>
  </si>
  <si>
    <t>LE PLAN</t>
  </si>
  <si>
    <t>840039000AM133475</t>
  </si>
  <si>
    <t>840039000AA0008</t>
  </si>
  <si>
    <t>plantade</t>
  </si>
  <si>
    <t>la plantade</t>
  </si>
  <si>
    <t>LA PLANTADE</t>
  </si>
  <si>
    <t>840039000BA0884</t>
  </si>
  <si>
    <t>8400390000G0000</t>
  </si>
  <si>
    <t>pointu</t>
  </si>
  <si>
    <t>le pointu</t>
  </si>
  <si>
    <t>LE POINTU</t>
  </si>
  <si>
    <t>840039000AO133462</t>
  </si>
  <si>
    <t>pont crillon</t>
  </si>
  <si>
    <t>PONT CRILLON</t>
  </si>
  <si>
    <t>840039000AP132385</t>
  </si>
  <si>
    <t>840039000AL133467</t>
  </si>
  <si>
    <t>pont de crillon</t>
  </si>
  <si>
    <t>PONT DE CRILLON</t>
  </si>
  <si>
    <t>8400390000G125332</t>
  </si>
  <si>
    <t>rayas</t>
  </si>
  <si>
    <t>le rayas</t>
  </si>
  <si>
    <t>LE RAYAS</t>
  </si>
  <si>
    <t>8400390000C133478</t>
  </si>
  <si>
    <t>REAL CLAVEL</t>
  </si>
  <si>
    <t>8400390000E133473</t>
  </si>
  <si>
    <t>840039000AK0042</t>
  </si>
  <si>
    <t>840039000AL133461</t>
  </si>
  <si>
    <t>8400390000F128252</t>
  </si>
  <si>
    <t>route d'avignon</t>
  </si>
  <si>
    <t>840039000AW128253</t>
  </si>
  <si>
    <t>8400390000G126887</t>
  </si>
  <si>
    <t>SAINT DOMINIQUE</t>
  </si>
  <si>
    <t>840039000AC132361</t>
  </si>
  <si>
    <t>8400390000F127462</t>
  </si>
  <si>
    <t>SAINT GEORGES NORD</t>
  </si>
  <si>
    <t>8400390000F127461</t>
  </si>
  <si>
    <t>SAINT GEORGES SUD</t>
  </si>
  <si>
    <t>8400390000F127465</t>
  </si>
  <si>
    <t>SAINT JOSEPH NORD</t>
  </si>
  <si>
    <t>8400390000F127464</t>
  </si>
  <si>
    <t>SAINT JOSEPH SUD</t>
  </si>
  <si>
    <t>8400390000D133483</t>
  </si>
  <si>
    <t>saintes vierges nord</t>
  </si>
  <si>
    <t>les saintes vierges nord</t>
  </si>
  <si>
    <t>LES SAINTES VIERGES NORD</t>
  </si>
  <si>
    <t>8400390000F127266</t>
  </si>
  <si>
    <t>saintes vierges sud</t>
  </si>
  <si>
    <t>les saintes vierges sud</t>
  </si>
  <si>
    <t>LES SAINTES VIERGES SUD</t>
  </si>
  <si>
    <t>8400390000C0000</t>
  </si>
  <si>
    <t>SARRASSANES</t>
  </si>
  <si>
    <t>8400390000C135842</t>
  </si>
  <si>
    <t>sarrassanes est</t>
  </si>
  <si>
    <t>les sarrassanes est</t>
  </si>
  <si>
    <t>LES SARRASSANES EST</t>
  </si>
  <si>
    <t>sarrassanes ouest</t>
  </si>
  <si>
    <t>les sarrassanes ouest</t>
  </si>
  <si>
    <t>LES SARRASSANES OUEST</t>
  </si>
  <si>
    <t>saummades nord</t>
  </si>
  <si>
    <t>les saummades nord</t>
  </si>
  <si>
    <t>LES SAUMMADES NORD</t>
  </si>
  <si>
    <t>8400390000F127344</t>
  </si>
  <si>
    <t>saummades sud</t>
  </si>
  <si>
    <t>les saummades sud</t>
  </si>
  <si>
    <t>LES SAUMMADES SUD</t>
  </si>
  <si>
    <t>8400390000B0007</t>
  </si>
  <si>
    <t>SEGURET</t>
  </si>
  <si>
    <t>8400390000E2611566</t>
  </si>
  <si>
    <t>les sources</t>
  </si>
  <si>
    <t>LES SOURCES</t>
  </si>
  <si>
    <t>8400390000G0006</t>
  </si>
  <si>
    <t>LES SOURCIERES</t>
  </si>
  <si>
    <t>840039000AX128268</t>
  </si>
  <si>
    <t>840039000BA81461</t>
  </si>
  <si>
    <t>tord</t>
  </si>
  <si>
    <t>le tord</t>
  </si>
  <si>
    <t>LE TORD</t>
  </si>
  <si>
    <t>840039000BB127535</t>
  </si>
  <si>
    <t>8400390000A142774</t>
  </si>
  <si>
    <t>LA TUILIERE</t>
  </si>
  <si>
    <t>8400390000F125356</t>
  </si>
  <si>
    <t>valori</t>
  </si>
  <si>
    <t>VALORI</t>
  </si>
  <si>
    <t>8400390000G126883</t>
  </si>
  <si>
    <t>8400390000D0000</t>
  </si>
  <si>
    <t>VERCLO</t>
  </si>
  <si>
    <t>verclos</t>
  </si>
  <si>
    <t>VERCLOS</t>
  </si>
  <si>
    <t>840039000AR131672</t>
  </si>
  <si>
    <t>840039000AP0000</t>
  </si>
  <si>
    <t>840056000AE744433</t>
  </si>
  <si>
    <t>alos</t>
  </si>
  <si>
    <t>ALOS</t>
  </si>
  <si>
    <t>apperant</t>
  </si>
  <si>
    <t>l'apperant</t>
  </si>
  <si>
    <t>L'APPERANT</t>
  </si>
  <si>
    <t>8400560000F344844</t>
  </si>
  <si>
    <t>L'ARGENTIERE ET NOGARET</t>
  </si>
  <si>
    <t>840056000AN748631</t>
  </si>
  <si>
    <t>LES AUREOLES</t>
  </si>
  <si>
    <t>840056000AM0014</t>
  </si>
  <si>
    <t>LES BARRATIERES</t>
  </si>
  <si>
    <t>840056000AN744488</t>
  </si>
  <si>
    <t>beauregard</t>
  </si>
  <si>
    <t>BEAUREGARD</t>
  </si>
  <si>
    <t>8400560000F344843</t>
  </si>
  <si>
    <t>840056000AO748756</t>
  </si>
  <si>
    <t>bramefan</t>
  </si>
  <si>
    <t>BRAMEFAN</t>
  </si>
  <si>
    <t>840056000AP0000</t>
  </si>
  <si>
    <t>840056000AV0000</t>
  </si>
  <si>
    <t>8400560000G0008</t>
  </si>
  <si>
    <t>camp reboul</t>
  </si>
  <si>
    <t>le camp reboul</t>
  </si>
  <si>
    <t>LE CAMP REBOUL</t>
  </si>
  <si>
    <t>8400560000B344838</t>
  </si>
  <si>
    <t>causans nord</t>
  </si>
  <si>
    <t>CAUSANS NORD</t>
  </si>
  <si>
    <t>840056000AN0044</t>
  </si>
  <si>
    <t>causans sud</t>
  </si>
  <si>
    <t>CAUSANS SUD</t>
  </si>
  <si>
    <t>8400560000B748628</t>
  </si>
  <si>
    <t>CHATEAU DE CAUSANS</t>
  </si>
  <si>
    <t>840056000AP748754</t>
  </si>
  <si>
    <t>chemin vieux</t>
  </si>
  <si>
    <t>le chemin vieux</t>
  </si>
  <si>
    <t>LE CHEMIN VIEUX</t>
  </si>
  <si>
    <t>840056000AD0000</t>
  </si>
  <si>
    <t>clos d'enfer</t>
  </si>
  <si>
    <t>LE CLOS D ENFER</t>
  </si>
  <si>
    <t>le clos d'enfer</t>
  </si>
  <si>
    <t>840056000AT0058</t>
  </si>
  <si>
    <t>clos d'enfer sud</t>
  </si>
  <si>
    <t>le clos d'enfer sud</t>
  </si>
  <si>
    <t>840056000AA736316</t>
  </si>
  <si>
    <t>LA COSTIERE</t>
  </si>
  <si>
    <t>8400560000G744524</t>
  </si>
  <si>
    <t>coussides longues</t>
  </si>
  <si>
    <t>les coussides longues</t>
  </si>
  <si>
    <t>LES COUSSIDES LONGUES</t>
  </si>
  <si>
    <t>creyselas</t>
  </si>
  <si>
    <t>le creyselas</t>
  </si>
  <si>
    <t>LE CREYSELAS</t>
  </si>
  <si>
    <t>840056000AK748641</t>
  </si>
  <si>
    <t>dame</t>
  </si>
  <si>
    <t>la dame</t>
  </si>
  <si>
    <t>LA DAME</t>
  </si>
  <si>
    <t>8400560000A344846</t>
  </si>
  <si>
    <t>LE DEBAT</t>
  </si>
  <si>
    <t>840056000AO748737</t>
  </si>
  <si>
    <t>escarrat</t>
  </si>
  <si>
    <t>l'escarrat</t>
  </si>
  <si>
    <t>L'ESCARRAT</t>
  </si>
  <si>
    <t>8400560000F0000</t>
  </si>
  <si>
    <t>estagnier</t>
  </si>
  <si>
    <t>l'estagnier</t>
  </si>
  <si>
    <t>L'ESTAGNIER</t>
  </si>
  <si>
    <t>8400560000F344831</t>
  </si>
  <si>
    <t>galegabie</t>
  </si>
  <si>
    <t>GALEGABIE</t>
  </si>
  <si>
    <t>8400560000G736326</t>
  </si>
  <si>
    <t>genestier</t>
  </si>
  <si>
    <t>le genestier</t>
  </si>
  <si>
    <t>LE GENESTIER</t>
  </si>
  <si>
    <t>8400560000A344847</t>
  </si>
  <si>
    <t>grange neuve</t>
  </si>
  <si>
    <t>la grange neuve</t>
  </si>
  <si>
    <t>LA GRANGE NEUVE</t>
  </si>
  <si>
    <t>LA GRAVIERE</t>
  </si>
  <si>
    <t>LE HAUT DEBAT</t>
  </si>
  <si>
    <t>840056000AC656515</t>
  </si>
  <si>
    <t>hautes riailles</t>
  </si>
  <si>
    <t>les hautes riailles</t>
  </si>
  <si>
    <t>LES HAUTES RIAILLES</t>
  </si>
  <si>
    <t>L'INGROUMELE</t>
  </si>
  <si>
    <t>8400560000G0000</t>
  </si>
  <si>
    <t>le jonquier</t>
  </si>
  <si>
    <t>840056000AH748828</t>
  </si>
  <si>
    <t>jonquier sud</t>
  </si>
  <si>
    <t>le jonquier sud</t>
  </si>
  <si>
    <t>LE JONQUIER SUD</t>
  </si>
  <si>
    <t>8400560000A0000</t>
  </si>
  <si>
    <t>maligeay</t>
  </si>
  <si>
    <t>MALIGEAY</t>
  </si>
  <si>
    <t>840056000AE0001</t>
  </si>
  <si>
    <t>mayre</t>
  </si>
  <si>
    <t>la mayre</t>
  </si>
  <si>
    <t>LA MAYRE</t>
  </si>
  <si>
    <t>840056000AH748816</t>
  </si>
  <si>
    <t>mourgues</t>
  </si>
  <si>
    <t>les mourgues</t>
  </si>
  <si>
    <t>LES MOURGUES</t>
  </si>
  <si>
    <t>840056000AW744528</t>
  </si>
  <si>
    <t>neuf fonds</t>
  </si>
  <si>
    <t>les neuf fonds</t>
  </si>
  <si>
    <t>LES NEUF FONDS</t>
  </si>
  <si>
    <t>840056000AZ745136</t>
  </si>
  <si>
    <t>paluds est</t>
  </si>
  <si>
    <t>les paluds est</t>
  </si>
  <si>
    <t>LES PALUDS EST</t>
  </si>
  <si>
    <t>840056000BA0000</t>
  </si>
  <si>
    <t>paluds ouest</t>
  </si>
  <si>
    <t>les paluds ouest</t>
  </si>
  <si>
    <t>LES PALUDS OUEST</t>
  </si>
  <si>
    <t>840056000AY0824</t>
  </si>
  <si>
    <t>8400560000F344845</t>
  </si>
  <si>
    <t>pied girod</t>
  </si>
  <si>
    <t>PIED GIROD</t>
  </si>
  <si>
    <t>8400560000F344842</t>
  </si>
  <si>
    <t>plaines</t>
  </si>
  <si>
    <t>les plaines</t>
  </si>
  <si>
    <t>LES PLAINES</t>
  </si>
  <si>
    <t>8400560000A344848</t>
  </si>
  <si>
    <t>plumes</t>
  </si>
  <si>
    <t>les plumes</t>
  </si>
  <si>
    <t>LES PLUMES</t>
  </si>
  <si>
    <t>840056000AL744475</t>
  </si>
  <si>
    <t>ramades</t>
  </si>
  <si>
    <t>les ramades</t>
  </si>
  <si>
    <t>LES RAMADES</t>
  </si>
  <si>
    <t>ramades nord</t>
  </si>
  <si>
    <t>les ramades nord</t>
  </si>
  <si>
    <t>LES RAMADES NORD</t>
  </si>
  <si>
    <t>ramades sud</t>
  </si>
  <si>
    <t>les ramades sud</t>
  </si>
  <si>
    <t>LES RAMADES SUD</t>
  </si>
  <si>
    <t>riailles</t>
  </si>
  <si>
    <t>les riailles</t>
  </si>
  <si>
    <t>LES RIAILLES</t>
  </si>
  <si>
    <t>8400560000B344836</t>
  </si>
  <si>
    <t>routes de causans</t>
  </si>
  <si>
    <t>les routes de causans</t>
  </si>
  <si>
    <t>LES ROUTES DE CAUSANS</t>
  </si>
  <si>
    <t>8400560000A366364</t>
  </si>
  <si>
    <t>routes de maligeay</t>
  </si>
  <si>
    <t>les routes de maligeay</t>
  </si>
  <si>
    <t>LES ROUTES DE MALIGEAY</t>
  </si>
  <si>
    <t>840056000AB744477</t>
  </si>
  <si>
    <t>SAINT DAMIEN</t>
  </si>
  <si>
    <t>8400560000B344873</t>
  </si>
  <si>
    <t>SAINT PHILIPPE</t>
  </si>
  <si>
    <t>840056000AX748753</t>
  </si>
  <si>
    <t>LE SEGURET</t>
  </si>
  <si>
    <t>seille</t>
  </si>
  <si>
    <t>la seille</t>
  </si>
  <si>
    <t>LA SEILLE</t>
  </si>
  <si>
    <t>tournail</t>
  </si>
  <si>
    <t>le tournail</t>
  </si>
  <si>
    <t>LE TOURNAIL</t>
  </si>
  <si>
    <t>village ouest</t>
  </si>
  <si>
    <t>le village ouest</t>
  </si>
  <si>
    <t>LE VILLAGE OUEST</t>
  </si>
  <si>
    <t>8400870000O4543</t>
  </si>
  <si>
    <t>aglanet</t>
  </si>
  <si>
    <t>840087000BK0001</t>
  </si>
  <si>
    <t>arènes</t>
  </si>
  <si>
    <t>les arènes</t>
  </si>
  <si>
    <t>840087000AO656537</t>
  </si>
  <si>
    <t>84087Q000003</t>
  </si>
  <si>
    <t>argensol nord est</t>
  </si>
  <si>
    <t>840087000AL34644</t>
  </si>
  <si>
    <t>argensol nord ouest</t>
  </si>
  <si>
    <t>840087000AN652312</t>
  </si>
  <si>
    <t>argensol sud est</t>
  </si>
  <si>
    <t>840087000AM0006</t>
  </si>
  <si>
    <t>argensol sud ouest</t>
  </si>
  <si>
    <t>auriac est</t>
  </si>
  <si>
    <t>AURIAC EST</t>
  </si>
  <si>
    <t>auriac ouest</t>
  </si>
  <si>
    <t>AURIAC OUEST</t>
  </si>
  <si>
    <t>840087000AA18255</t>
  </si>
  <si>
    <t>84087Q000009</t>
  </si>
  <si>
    <t>840087000BT0061</t>
  </si>
  <si>
    <t>le baron</t>
  </si>
  <si>
    <t>LE BARON</t>
  </si>
  <si>
    <t>8400870000C0002</t>
  </si>
  <si>
    <t>la barrière</t>
  </si>
  <si>
    <t>8400870000D0000</t>
  </si>
  <si>
    <t>bas abrian nord</t>
  </si>
  <si>
    <t>BAS ABRIAN NORD</t>
  </si>
  <si>
    <t>8400870000D0008</t>
  </si>
  <si>
    <t>bas abrian sud</t>
  </si>
  <si>
    <t>BAS ABRIAN SUD</t>
  </si>
  <si>
    <t>base aérienne 115</t>
  </si>
  <si>
    <t>BASE AERIENNE 115</t>
  </si>
  <si>
    <t>8400870000L4412</t>
  </si>
  <si>
    <t>la bertaude</t>
  </si>
  <si>
    <t>LA BERTAUDE</t>
  </si>
  <si>
    <t>8400870000K0000</t>
  </si>
  <si>
    <t>bois dauphin</t>
  </si>
  <si>
    <t>8400870000K0041</t>
  </si>
  <si>
    <t>BOIS LAUZON</t>
  </si>
  <si>
    <t>8400870000N4528</t>
  </si>
  <si>
    <t>boisfeuillet nord</t>
  </si>
  <si>
    <t>BOISFEUILLET NORD</t>
  </si>
  <si>
    <t>8400870000N0018</t>
  </si>
  <si>
    <t>boisfeuillet sud</t>
  </si>
  <si>
    <t>BOISFEUILLET SUD</t>
  </si>
  <si>
    <t>8400870000F15745</t>
  </si>
  <si>
    <t>boussenque</t>
  </si>
  <si>
    <t>la boussenque</t>
  </si>
  <si>
    <t>LA BOUSSENQUE</t>
  </si>
  <si>
    <t>8400870000L4544</t>
  </si>
  <si>
    <t>cabrières</t>
  </si>
  <si>
    <t>840087000BC17752</t>
  </si>
  <si>
    <t>caserne</t>
  </si>
  <si>
    <t>la caserne</t>
  </si>
  <si>
    <t>8400870000C0336</t>
  </si>
  <si>
    <t>la cavalade</t>
  </si>
  <si>
    <t>LA CAVALADE</t>
  </si>
  <si>
    <t>840087000BV116853</t>
  </si>
  <si>
    <t>centre ville nord est</t>
  </si>
  <si>
    <t>840087000BO0006</t>
  </si>
  <si>
    <t>centre ville nord ouest</t>
  </si>
  <si>
    <t>840087000BR0027</t>
  </si>
  <si>
    <t>centre ville sud est</t>
  </si>
  <si>
    <t>840087000BP0000</t>
  </si>
  <si>
    <t>centre ville sud ouest</t>
  </si>
  <si>
    <t>8400870000I4383</t>
  </si>
  <si>
    <t>champauvin</t>
  </si>
  <si>
    <t>CHAMPAUVIN</t>
  </si>
  <si>
    <t>8400870000G4285</t>
  </si>
  <si>
    <t>CHAPONNET</t>
  </si>
  <si>
    <t>8400870000L4672</t>
  </si>
  <si>
    <t>8400870000D0121</t>
  </si>
  <si>
    <t>clos bertrand</t>
  </si>
  <si>
    <t>8400870000C0003</t>
  </si>
  <si>
    <t>840087000AH0000</t>
  </si>
  <si>
    <t>colombier est</t>
  </si>
  <si>
    <t>le colombier est</t>
  </si>
  <si>
    <t>LE COLOMBIER EST</t>
  </si>
  <si>
    <t>840087000AE234257</t>
  </si>
  <si>
    <t>colombier ouest</t>
  </si>
  <si>
    <t>le colombier ouest</t>
  </si>
  <si>
    <t>LE COLOMBIER OUEST</t>
  </si>
  <si>
    <t>8400870000B0000</t>
  </si>
  <si>
    <t>la colonne</t>
  </si>
  <si>
    <t>LA COLONNE</t>
  </si>
  <si>
    <t>84087Q000039</t>
  </si>
  <si>
    <t>costières de coudoulet</t>
  </si>
  <si>
    <t>8400870000G4361</t>
  </si>
  <si>
    <t>couavedel</t>
  </si>
  <si>
    <t>8400870000B0173</t>
  </si>
  <si>
    <t>coucourdon</t>
  </si>
  <si>
    <t>coudoulet est</t>
  </si>
  <si>
    <t>COUDOULET EST</t>
  </si>
  <si>
    <t>coudoulet ouest</t>
  </si>
  <si>
    <t>COUDOULET OUEST</t>
  </si>
  <si>
    <t>840087000AR823545</t>
  </si>
  <si>
    <t>crémades est</t>
  </si>
  <si>
    <t>les crémades est</t>
  </si>
  <si>
    <t>840087000AX681615</t>
  </si>
  <si>
    <t>crémades ouest</t>
  </si>
  <si>
    <t>les crémades ouest</t>
  </si>
  <si>
    <t>la croix rouge</t>
  </si>
  <si>
    <t>LA CROIX ROUGE</t>
  </si>
  <si>
    <t>840087000AB0000</t>
  </si>
  <si>
    <t>croix rouge est</t>
  </si>
  <si>
    <t>croze et peyron nord</t>
  </si>
  <si>
    <t>CROZE ET PEYRON NORD</t>
  </si>
  <si>
    <t>8400870000P234426</t>
  </si>
  <si>
    <t>croze et peyron sud</t>
  </si>
  <si>
    <t>CROZE ET PEYRON SUD</t>
  </si>
  <si>
    <t>8400870000C0214</t>
  </si>
  <si>
    <t>dancionne</t>
  </si>
  <si>
    <t>la dancionne</t>
  </si>
  <si>
    <t>LA DANCIONNE</t>
  </si>
  <si>
    <t>8400870000O4541</t>
  </si>
  <si>
    <t>l'étang</t>
  </si>
  <si>
    <t>840087000BB0003</t>
  </si>
  <si>
    <t>étang nord</t>
  </si>
  <si>
    <t>l'étang nord</t>
  </si>
  <si>
    <t>L'ETANG NORD</t>
  </si>
  <si>
    <t>840087000BA17647</t>
  </si>
  <si>
    <t>étang sud</t>
  </si>
  <si>
    <t>l'étang sud</t>
  </si>
  <si>
    <t>L'ETANG SUD</t>
  </si>
  <si>
    <t>8400870000G0000</t>
  </si>
  <si>
    <t>ferrière</t>
  </si>
  <si>
    <t>la ferrière</t>
  </si>
  <si>
    <t>LA FERRIERE</t>
  </si>
  <si>
    <t>840087000AD0178</t>
  </si>
  <si>
    <t>fourches vieilles</t>
  </si>
  <si>
    <t>FOURCHES VIEILLES</t>
  </si>
  <si>
    <t>frigoulet est</t>
  </si>
  <si>
    <t>le frigoulet est</t>
  </si>
  <si>
    <t>LE FRIGOULET EST</t>
  </si>
  <si>
    <t>8400870000A0008</t>
  </si>
  <si>
    <t>frigoulet ouest</t>
  </si>
  <si>
    <t>le frigoulet ouest</t>
  </si>
  <si>
    <t>LE FRIGOULET OUEST</t>
  </si>
  <si>
    <t>8400870000C0185</t>
  </si>
  <si>
    <t>galle</t>
  </si>
  <si>
    <t>la galle</t>
  </si>
  <si>
    <t>LA GALLE</t>
  </si>
  <si>
    <t>840087000BS234161</t>
  </si>
  <si>
    <t>840087000BD648774</t>
  </si>
  <si>
    <t>gendarmerie</t>
  </si>
  <si>
    <t>8400870000I0038</t>
  </si>
  <si>
    <t>la gironde</t>
  </si>
  <si>
    <t>LA GIRONDE</t>
  </si>
  <si>
    <t>8400870000B0158</t>
  </si>
  <si>
    <t>grand bouigard</t>
  </si>
  <si>
    <t>le grand bouigard</t>
  </si>
  <si>
    <t>LE GRAND BOUIGARD</t>
  </si>
  <si>
    <t>8400870000D0557</t>
  </si>
  <si>
    <t>grand cagnan</t>
  </si>
  <si>
    <t>GRAND CAGNAN</t>
  </si>
  <si>
    <t>840087000AI0000</t>
  </si>
  <si>
    <t>les graves</t>
  </si>
  <si>
    <t>LES GRAVES</t>
  </si>
  <si>
    <t>grenouillet</t>
  </si>
  <si>
    <t>8400870000F0853</t>
  </si>
  <si>
    <t>grèze</t>
  </si>
  <si>
    <t>la grèze</t>
  </si>
  <si>
    <t>LA GREZE</t>
  </si>
  <si>
    <t>8400870000D0004</t>
  </si>
  <si>
    <t>8400870000E84125</t>
  </si>
  <si>
    <t>hautes crémades</t>
  </si>
  <si>
    <t>les hautes crémades</t>
  </si>
  <si>
    <t>LES HAUTES CREMADES</t>
  </si>
  <si>
    <t>840087000AC6581</t>
  </si>
  <si>
    <t>jonquier nord</t>
  </si>
  <si>
    <t>le jonquier nord</t>
  </si>
  <si>
    <t>LE JONQUIER NORD</t>
  </si>
  <si>
    <t>8400870000M0007</t>
  </si>
  <si>
    <t>le lampourdier</t>
  </si>
  <si>
    <t>LE LAMPOURDIER</t>
  </si>
  <si>
    <t>8400870000D0152</t>
  </si>
  <si>
    <t>LAURIOL</t>
  </si>
  <si>
    <t>martignan est</t>
  </si>
  <si>
    <t>MARTIGNAN EST</t>
  </si>
  <si>
    <t>martignan ouest</t>
  </si>
  <si>
    <t>MARTIGNAN OUEST</t>
  </si>
  <si>
    <t>8400870000M6264</t>
  </si>
  <si>
    <t>maubuisson est</t>
  </si>
  <si>
    <t>MAUBUISSON EST</t>
  </si>
  <si>
    <t>8400870000M4522</t>
  </si>
  <si>
    <t>maubuisson ouest</t>
  </si>
  <si>
    <t>MAUBUISSON OUEST</t>
  </si>
  <si>
    <t>8400870000M0000</t>
  </si>
  <si>
    <t>8400870000N4537</t>
  </si>
  <si>
    <t>mérueilles nord</t>
  </si>
  <si>
    <t>MERUEILLES NORD</t>
  </si>
  <si>
    <t>8400870000N51237</t>
  </si>
  <si>
    <t>mérueilles sud</t>
  </si>
  <si>
    <t>MERUEILLES SUD</t>
  </si>
  <si>
    <t>MEYNE EST</t>
  </si>
  <si>
    <t>8400870000R0000</t>
  </si>
  <si>
    <t>MEYNE OUEST</t>
  </si>
  <si>
    <t>8400870000N3827</t>
  </si>
  <si>
    <t>négades nord</t>
  </si>
  <si>
    <t>les négades nord</t>
  </si>
  <si>
    <t>LES NEGADES NORD</t>
  </si>
  <si>
    <t>8400870000N53158</t>
  </si>
  <si>
    <t>négades sud</t>
  </si>
  <si>
    <t>les négades sud</t>
  </si>
  <si>
    <t>LES NEGADES SUD</t>
  </si>
  <si>
    <t>840087000BI0000</t>
  </si>
  <si>
    <t>8400870000K0818</t>
  </si>
  <si>
    <t>840087000AP724246</t>
  </si>
  <si>
    <t>parc artillerie</t>
  </si>
  <si>
    <t>passadoire</t>
  </si>
  <si>
    <t>8400870000B0131</t>
  </si>
  <si>
    <t>le petit bouigard</t>
  </si>
  <si>
    <t>LE PETIT BOUIGARD</t>
  </si>
  <si>
    <t>84087Q000093</t>
  </si>
  <si>
    <t>petit cagnan</t>
  </si>
  <si>
    <t>PETIT CAGNAN</t>
  </si>
  <si>
    <t>petit martignan est</t>
  </si>
  <si>
    <t>le petit martignan est</t>
  </si>
  <si>
    <t>LE PETIT MARTIGNAN EST</t>
  </si>
  <si>
    <t>petit martignan ouest</t>
  </si>
  <si>
    <t>le petit martignan ouest</t>
  </si>
  <si>
    <t>LE PETIT MARTIGNAN OUEST</t>
  </si>
  <si>
    <t>8400870000C0668</t>
  </si>
  <si>
    <t>petit roard</t>
  </si>
  <si>
    <t>PETIT ROARD</t>
  </si>
  <si>
    <t>peyrières</t>
  </si>
  <si>
    <t>les peyrières</t>
  </si>
  <si>
    <t>LES PEYRIERES</t>
  </si>
  <si>
    <t>8400870000P0007</t>
  </si>
  <si>
    <t>le peyron</t>
  </si>
  <si>
    <t>pierre blanche</t>
  </si>
  <si>
    <t>PIERRE BLANCHE</t>
  </si>
  <si>
    <t>840087000BW0000</t>
  </si>
  <si>
    <t>84087Q000101</t>
  </si>
  <si>
    <t>8400870000C0183</t>
  </si>
  <si>
    <t>les pradines</t>
  </si>
  <si>
    <t>LES PRADINES</t>
  </si>
  <si>
    <t>8400870000G3445</t>
  </si>
  <si>
    <t>prébois est</t>
  </si>
  <si>
    <t>PREBOIS EST</t>
  </si>
  <si>
    <t>8400870000G617188</t>
  </si>
  <si>
    <t>prébois ouest</t>
  </si>
  <si>
    <t>PREBOIS OUEST</t>
  </si>
  <si>
    <t>prince</t>
  </si>
  <si>
    <t>le prince</t>
  </si>
  <si>
    <t>LE PRINCE</t>
  </si>
  <si>
    <t>8400870000F4314</t>
  </si>
  <si>
    <t>russamp est</t>
  </si>
  <si>
    <t>RUSSAMP EST</t>
  </si>
  <si>
    <t>russamp ouest</t>
  </si>
  <si>
    <t>840087000AY0000</t>
  </si>
  <si>
    <t>sables nord est</t>
  </si>
  <si>
    <t>840087000AW15771</t>
  </si>
  <si>
    <t>84087Q000112</t>
  </si>
  <si>
    <t>sables sud est</t>
  </si>
  <si>
    <t>les sables sud est</t>
  </si>
  <si>
    <t>LES SABLES SUD EST</t>
  </si>
  <si>
    <t>840087000AZ15754</t>
  </si>
  <si>
    <t>84087Q000113</t>
  </si>
  <si>
    <t>sables sud ouest</t>
  </si>
  <si>
    <t>les sables sud ouest</t>
  </si>
  <si>
    <t>LES SABLES SUD OUEST</t>
  </si>
  <si>
    <t>840087000BE0355</t>
  </si>
  <si>
    <t>SAINT EUTROPE</t>
  </si>
  <si>
    <t>SAINT JACQUES</t>
  </si>
  <si>
    <t>8400870000M286614</t>
  </si>
  <si>
    <t>SAINTE CARDILLE</t>
  </si>
  <si>
    <t>les sept combes</t>
  </si>
  <si>
    <t>LES SEPT COMBES</t>
  </si>
  <si>
    <t>8400870000B0833</t>
  </si>
  <si>
    <t>somme longue</t>
  </si>
  <si>
    <t>SOMME LONGUE</t>
  </si>
  <si>
    <t>tanneur</t>
  </si>
  <si>
    <t>8400870000E85168</t>
  </si>
  <si>
    <t>les veyrières</t>
  </si>
  <si>
    <t>LES VEYRIERES</t>
  </si>
  <si>
    <t>840087000AK0003</t>
  </si>
  <si>
    <t>8400870000D0243</t>
  </si>
  <si>
    <t>la violette</t>
  </si>
  <si>
    <t>LA VIOLETTE</t>
  </si>
  <si>
    <t>8400870000F0005</t>
  </si>
  <si>
    <t>8400870000F0008</t>
  </si>
  <si>
    <t>8400870000D234223</t>
  </si>
  <si>
    <t>8400870000O4556</t>
  </si>
  <si>
    <t>8400870000D782354</t>
  </si>
  <si>
    <t>840087000BM1121187</t>
  </si>
  <si>
    <t>8400870000P234468</t>
  </si>
  <si>
    <t>couvent</t>
  </si>
  <si>
    <t>grange blanche</t>
  </si>
  <si>
    <t>HOTEL DE VILLE</t>
  </si>
  <si>
    <t>saules</t>
  </si>
  <si>
    <t>BIGONNET EST</t>
  </si>
  <si>
    <t>BIGONNET OUEST</t>
  </si>
  <si>
    <t>buissonne</t>
  </si>
  <si>
    <t>la buissonne</t>
  </si>
  <si>
    <t>LA BUISSONNE</t>
  </si>
  <si>
    <t>CITE FAUCHIER</t>
  </si>
  <si>
    <t>CITE LEYDIER</t>
  </si>
  <si>
    <t>CLOS DE CAGNAN</t>
  </si>
  <si>
    <t>la comtadine</t>
  </si>
  <si>
    <t>LA COMTADINE</t>
  </si>
  <si>
    <t>840087000BX0005</t>
  </si>
  <si>
    <t>mondragon</t>
  </si>
  <si>
    <t>LA NATIVITE</t>
  </si>
  <si>
    <t>840039000BB127534</t>
  </si>
  <si>
    <t>PEYRIERES ET NONAINS</t>
  </si>
  <si>
    <t>le terrier</t>
  </si>
  <si>
    <t>la tourre</t>
  </si>
  <si>
    <t>LA TOURRE</t>
  </si>
  <si>
    <t>node</t>
  </si>
  <si>
    <t>CODE</t>
  </si>
  <si>
    <t>OSM_ID</t>
  </si>
  <si>
    <t>ADRESSE_COMPLETE</t>
  </si>
  <si>
    <t>TENANT_ABOUTISSANT</t>
  </si>
  <si>
    <t>ID_DEB_FIN</t>
  </si>
  <si>
    <t>LIBELLE_DEB_FIN</t>
  </si>
  <si>
    <t>ID_VOIE</t>
  </si>
  <si>
    <t>NOM_VOIE</t>
  </si>
  <si>
    <t>LIEN</t>
  </si>
  <si>
    <t>ID_LOT</t>
  </si>
  <si>
    <t>NOM_LOT</t>
  </si>
  <si>
    <t>NUMERO</t>
  </si>
  <si>
    <t>dessert</t>
  </si>
  <si>
    <t>est incluse dans</t>
  </si>
  <si>
    <t>alexandre</t>
  </si>
  <si>
    <t>giely_tognetti</t>
  </si>
  <si>
    <t>girard_bressy</t>
  </si>
  <si>
    <t>grangeon_massonnet</t>
  </si>
  <si>
    <t>Rue William Et Catherine Booth</t>
  </si>
  <si>
    <t>Thème / Sexe</t>
  </si>
  <si>
    <t>%sans</t>
  </si>
  <si>
    <t>Total</t>
  </si>
  <si>
    <t>%</t>
  </si>
  <si>
    <t>84087P000001</t>
  </si>
  <si>
    <t>OR_PARKING_13</t>
  </si>
  <si>
    <t>parking</t>
  </si>
  <si>
    <t>1er rec</t>
  </si>
  <si>
    <t>Parking du 1er REC</t>
  </si>
  <si>
    <t>PARKING DU 1ER REC</t>
  </si>
  <si>
    <t>84087P000002</t>
  </si>
  <si>
    <t>OR_PARKING_19</t>
  </si>
  <si>
    <t/>
  </si>
  <si>
    <t>Parking Alphonse Daudet</t>
  </si>
  <si>
    <t>PARKING ALPHONSE DAUDET</t>
  </si>
  <si>
    <t>84087P000003</t>
  </si>
  <si>
    <t>OR_PARKING_12</t>
  </si>
  <si>
    <t>anciens combattants</t>
  </si>
  <si>
    <t>Parking des anciens combattants</t>
  </si>
  <si>
    <t>PARKING DES ANCIENS COMBATTANTS</t>
  </si>
  <si>
    <t>84087P000004</t>
  </si>
  <si>
    <t>OR_PARKING_10</t>
  </si>
  <si>
    <t>Parking de l'Arc de Triomphe</t>
  </si>
  <si>
    <t>PARKING DE L'ARC DE TRIOMPHE</t>
  </si>
  <si>
    <t>84087P000005</t>
  </si>
  <si>
    <t>OR_PARKING_1</t>
  </si>
  <si>
    <t>aristide briand nord-est</t>
  </si>
  <si>
    <t>Cours Aristide Briand nord-est</t>
  </si>
  <si>
    <t>COURS ARISTIDE BRIAND NORD-EST</t>
  </si>
  <si>
    <t>84087P000006</t>
  </si>
  <si>
    <t>OR_PARKING_2</t>
  </si>
  <si>
    <t>aristide briand nord-ouest</t>
  </si>
  <si>
    <t>Cours Aristide Briand nord-ouest</t>
  </si>
  <si>
    <t>COURS ARISTIDE BRIAND NORD-OUEST</t>
  </si>
  <si>
    <t>84087P000007</t>
  </si>
  <si>
    <t>OR_PARKING_3</t>
  </si>
  <si>
    <t>aristide briand sud-est</t>
  </si>
  <si>
    <t>Cours Aristide Briand sud-est</t>
  </si>
  <si>
    <t>COURS ARISTIDE BRIAND SUD-EST</t>
  </si>
  <si>
    <t>84087P000008</t>
  </si>
  <si>
    <t>OR_PARKING_4</t>
  </si>
  <si>
    <t>aristide briand sud-ouest</t>
  </si>
  <si>
    <t>Cours Aristide Briand sud-ouest</t>
  </si>
  <si>
    <t>COURS ARISTIDE BRIAND SUD-OUEST</t>
  </si>
  <si>
    <t>84087P000009</t>
  </si>
  <si>
    <t>OR_PARKING_18</t>
  </si>
  <si>
    <t>Parking Théodore Aubanel</t>
  </si>
  <si>
    <t>PARKING THEODORE AUBANEL</t>
  </si>
  <si>
    <t>84087P000010</t>
  </si>
  <si>
    <t>84087P000011</t>
  </si>
  <si>
    <t>OR_PARKING_14</t>
  </si>
  <si>
    <t>Parking du chanoine Sautel</t>
  </si>
  <si>
    <t>PARKING DU CHANOINE SAUTEL</t>
  </si>
  <si>
    <t>84087P000012</t>
  </si>
  <si>
    <t>docteur jean-martin charcot</t>
  </si>
  <si>
    <t>Place du Docteur Jean-Martin Charcot</t>
  </si>
  <si>
    <t>PLACE DU DOCTEUR JEAN-MARTIN CHARCOT</t>
  </si>
  <si>
    <t>84087P000013</t>
  </si>
  <si>
    <t>OR_PARKING_6</t>
  </si>
  <si>
    <t>charlemagne</t>
  </si>
  <si>
    <t>Parking Charlemagne</t>
  </si>
  <si>
    <t>PARKING CHARLEMAGNE</t>
  </si>
  <si>
    <t>84087P000014</t>
  </si>
  <si>
    <t>84087P000015</t>
  </si>
  <si>
    <t>Place du cloître</t>
  </si>
  <si>
    <t>84087P000016</t>
  </si>
  <si>
    <t>OR_PARKING_7</t>
  </si>
  <si>
    <t>Parking de la colline</t>
  </si>
  <si>
    <t>PARKING DE LA COLLINE</t>
  </si>
  <si>
    <t>84087P000017</t>
  </si>
  <si>
    <t>OR_PLACE_40</t>
  </si>
  <si>
    <t>isabelle de france</t>
  </si>
  <si>
    <t>Place Isabelle de France</t>
  </si>
  <si>
    <t>PLACE ISABELLE DE FRANCE</t>
  </si>
  <si>
    <t>84087P000018</t>
  </si>
  <si>
    <t>OR_PARKING_15</t>
  </si>
  <si>
    <t>jaroslaw</t>
  </si>
  <si>
    <t>Parking Jaroslaw</t>
  </si>
  <si>
    <t>PARKING JAROSLAW</t>
  </si>
  <si>
    <t>84087P000019</t>
  </si>
  <si>
    <t>OR_PLACE_41</t>
  </si>
  <si>
    <t>jean-baptiste colbert</t>
  </si>
  <si>
    <t>Place Jean-Baptiste Colbert</t>
  </si>
  <si>
    <t>PLACE JEAN-BAPTISTE COLBERT</t>
  </si>
  <si>
    <t>84087P000020</t>
  </si>
  <si>
    <t>84087P000021</t>
  </si>
  <si>
    <t>Place des maîtres drapiers</t>
  </si>
  <si>
    <t>84087P000022</t>
  </si>
  <si>
    <t>OR_PARKING_16</t>
  </si>
  <si>
    <t>mazarin</t>
  </si>
  <si>
    <t>Parking Mazarin</t>
  </si>
  <si>
    <t>PARKING MAZARIN</t>
  </si>
  <si>
    <t>84087P000023</t>
  </si>
  <si>
    <t>Placette des romains</t>
  </si>
  <si>
    <t>84087P000024</t>
  </si>
  <si>
    <t>OR_PARKING_8</t>
  </si>
  <si>
    <t>poste</t>
  </si>
  <si>
    <t>Parking de la Poste</t>
  </si>
  <si>
    <t>PARKING DE LA POSTE</t>
  </si>
  <si>
    <t>84087P000025</t>
  </si>
  <si>
    <t>OR_PLACE_42</t>
  </si>
  <si>
    <t>Place Pourtoules</t>
  </si>
  <si>
    <t>PLACE POURTOULES</t>
  </si>
  <si>
    <t>84087P000026</t>
  </si>
  <si>
    <t>OR_PARKING_11</t>
  </si>
  <si>
    <t>Parking de Provence</t>
  </si>
  <si>
    <t>PARKING DE PROVENCE</t>
  </si>
  <si>
    <t>84087P000027</t>
  </si>
  <si>
    <t>OR_PLACE_43</t>
  </si>
  <si>
    <t>raimu</t>
  </si>
  <si>
    <t>Place Raimu</t>
  </si>
  <si>
    <t>PLACE RAIMU</t>
  </si>
  <si>
    <t>84087P000028</t>
  </si>
  <si>
    <t>OR_PARKING_9</t>
  </si>
  <si>
    <t>sécurite sociale</t>
  </si>
  <si>
    <t>Parking de la Sécurite Sociale</t>
  </si>
  <si>
    <t>PARKING DE LA SECURITE SOCIALE</t>
  </si>
  <si>
    <t>84087P000029</t>
  </si>
  <si>
    <t>OR_PARKING_17</t>
  </si>
  <si>
    <t xml:space="preserve">sully  </t>
  </si>
  <si>
    <t>Parking Sully</t>
  </si>
  <si>
    <t>PARKING SULLY</t>
  </si>
  <si>
    <t>84087P000030</t>
  </si>
  <si>
    <t>OR_PLACE_38</t>
  </si>
  <si>
    <t>daniel camus</t>
  </si>
  <si>
    <t>Place Daniel Camus</t>
  </si>
  <si>
    <t>PLACE DANIEL CAMUS</t>
  </si>
  <si>
    <t>zone commerciale</t>
  </si>
  <si>
    <t>Zone Commerciale la Violette</t>
  </si>
  <si>
    <t>ZONE COMMERCIALE LA VIOLETTE</t>
  </si>
  <si>
    <t>brunette</t>
  </si>
  <si>
    <t>La Brunette</t>
  </si>
  <si>
    <t>LA BRUNETTE</t>
  </si>
  <si>
    <t xml:space="preserve">zae </t>
  </si>
  <si>
    <t>porte sud</t>
  </si>
  <si>
    <t>ZAE Porte Sud</t>
  </si>
  <si>
    <t>ZAE PORTE SUD</t>
  </si>
  <si>
    <t>parc commercial</t>
  </si>
  <si>
    <t>orange les vignes</t>
  </si>
  <si>
    <t>Parc Commercial Orange Les Vignes</t>
  </si>
  <si>
    <t>PARC COMMERCIAL ORANGE LES VIGNES</t>
  </si>
  <si>
    <t>OR_ADMIN_3</t>
  </si>
  <si>
    <t>marché</t>
  </si>
  <si>
    <t>primeurs</t>
  </si>
  <si>
    <t>Marché aux Primeurs</t>
  </si>
  <si>
    <t>MARCHE AUX PRIMEURS</t>
  </si>
  <si>
    <t>Zone Commerciale du Coudoulet</t>
  </si>
  <si>
    <t>ZONE COMMERCIALE DU COUDOULET</t>
  </si>
  <si>
    <t>zone industrielle</t>
  </si>
  <si>
    <t>Zone Industrielle des Crémades</t>
  </si>
  <si>
    <t>ZONE INDUSTRIELLE DES CREMADES</t>
  </si>
  <si>
    <t>ZAE des Pradines</t>
  </si>
  <si>
    <t>ZAE DES PRADINES</t>
  </si>
  <si>
    <t xml:space="preserve">zac </t>
  </si>
  <si>
    <t>Zone d'activités de Beauregard</t>
  </si>
  <si>
    <t>ZONE D'ACTIVITES DE BEAUREGARD</t>
  </si>
  <si>
    <t>112806653</t>
  </si>
  <si>
    <t>84039Z000001</t>
  </si>
  <si>
    <t>grange blanche 1</t>
  </si>
  <si>
    <t>ZAC de la Grange Blanche 1</t>
  </si>
  <si>
    <t>ZAC DE LA GRANGE BLANCHE 1</t>
  </si>
  <si>
    <t>84039Z000002</t>
  </si>
  <si>
    <t>grange blanche 2</t>
  </si>
  <si>
    <t>ZAC de la Grange Blanche 2</t>
  </si>
  <si>
    <t>ZAC DE LA GRANGE BLANCHE 2</t>
  </si>
  <si>
    <t>cnr</t>
  </si>
  <si>
    <t>Zone d'activités CNR</t>
  </si>
  <si>
    <t>ZONE D'ACTIVITES CNR</t>
  </si>
  <si>
    <t>84087D000001</t>
  </si>
  <si>
    <t>pierrelatte</t>
  </si>
  <si>
    <t>Canal de Pierrelatte</t>
  </si>
  <si>
    <t>CANAL DE PIERRELATTE</t>
  </si>
  <si>
    <t>113796492</t>
  </si>
  <si>
    <t>84087D000003</t>
  </si>
  <si>
    <t>lieutenant moyne</t>
  </si>
  <si>
    <t>Caserne du Lieutenant Moyne</t>
  </si>
  <si>
    <t>CASERNE DU LIEUTENANT MOYNE</t>
  </si>
  <si>
    <t>55854291</t>
  </si>
  <si>
    <t>84087D000002</t>
  </si>
  <si>
    <t>labouche</t>
  </si>
  <si>
    <t>Caserne la Labouche</t>
  </si>
  <si>
    <t>CASERNE LA LABOUCHE</t>
  </si>
  <si>
    <t>295056447</t>
  </si>
  <si>
    <t>84087D000014</t>
  </si>
  <si>
    <t>OR_ADMIN_14</t>
  </si>
  <si>
    <t>centre de loisirs</t>
  </si>
  <si>
    <t>boisfeuillet</t>
  </si>
  <si>
    <t>CENTRE DE LOISIRS BOISFEUILLET</t>
  </si>
  <si>
    <t>112954488</t>
  </si>
  <si>
    <t>84087D000058</t>
  </si>
  <si>
    <t>centre hospitalier</t>
  </si>
  <si>
    <t>CENTRE HOSPITALIER LOUIS GIORGI</t>
  </si>
  <si>
    <t>84087D000004</t>
  </si>
  <si>
    <t>chemin de fer</t>
  </si>
  <si>
    <t>paris à marseille</t>
  </si>
  <si>
    <t>Chemin de fer de Paris à Marseille</t>
  </si>
  <si>
    <t>CHEMIN DE FER DE PARIS A MARSEILLE</t>
  </si>
  <si>
    <t>84087D000012</t>
  </si>
  <si>
    <t>circuit vélo</t>
  </si>
  <si>
    <t>84087D000011</t>
  </si>
  <si>
    <t>rouge</t>
  </si>
  <si>
    <t>2744751</t>
  </si>
  <si>
    <t>84087D000013</t>
  </si>
  <si>
    <t>vert</t>
  </si>
  <si>
    <t>112978355</t>
  </si>
  <si>
    <t>84087D000015</t>
  </si>
  <si>
    <t>OR_ADMIN_20</t>
  </si>
  <si>
    <t>clinique</t>
  </si>
  <si>
    <t>CLINIQUE DU PARC</t>
  </si>
  <si>
    <t>153355063</t>
  </si>
  <si>
    <t>84087D000018</t>
  </si>
  <si>
    <t>collège</t>
  </si>
  <si>
    <t>COLLEGE ARAUSIO</t>
  </si>
  <si>
    <t>55868379</t>
  </si>
  <si>
    <t>84087D000016</t>
  </si>
  <si>
    <t>OR_ADMIN_22</t>
  </si>
  <si>
    <t>barbara hendricks</t>
  </si>
  <si>
    <t>COLLEGE BARBARA HENDRICKS</t>
  </si>
  <si>
    <t>55847751</t>
  </si>
  <si>
    <t>84087D000017</t>
  </si>
  <si>
    <t>OR_ADMIN_23</t>
  </si>
  <si>
    <t>COLLEGE JEAN GIONO</t>
  </si>
  <si>
    <t>73025777</t>
  </si>
  <si>
    <t>84087D000043</t>
  </si>
  <si>
    <t>COLLEGE SAINT-LOUIS</t>
  </si>
  <si>
    <t>crêche</t>
  </si>
  <si>
    <t>municipale</t>
  </si>
  <si>
    <t>CRECHE MUNICIPALE</t>
  </si>
  <si>
    <t>297690753</t>
  </si>
  <si>
    <t>école</t>
  </si>
  <si>
    <t>ECOLE ALBERT CAMUS</t>
  </si>
  <si>
    <t>263687180</t>
  </si>
  <si>
    <t>albert colonieu</t>
  </si>
  <si>
    <t>ECOLE ALBERT COLONIEU</t>
  </si>
  <si>
    <t>295060019</t>
  </si>
  <si>
    <t>alphonse boucher</t>
  </si>
  <si>
    <t>ECOLE ALPHONSE BOUCHER</t>
  </si>
  <si>
    <t>142162740</t>
  </si>
  <si>
    <t>84087D000019</t>
  </si>
  <si>
    <t>OR_ADMIN_10</t>
  </si>
  <si>
    <t>camus</t>
  </si>
  <si>
    <t>ECOLE CAMUS</t>
  </si>
  <si>
    <t>74863281</t>
  </si>
  <si>
    <t>84087D000020</t>
  </si>
  <si>
    <t>OR_ADMIN_12</t>
  </si>
  <si>
    <t>ECOLE CROIX ROUGE</t>
  </si>
  <si>
    <t>112952958</t>
  </si>
  <si>
    <t>84087D000036</t>
  </si>
  <si>
    <t>ECOLE DE LA NATIVITE</t>
  </si>
  <si>
    <t>112976311</t>
  </si>
  <si>
    <t>84087D000040</t>
  </si>
  <si>
    <t>ECOLE DES SABLES</t>
  </si>
  <si>
    <t>74663092</t>
  </si>
  <si>
    <t>84087D000021</t>
  </si>
  <si>
    <t>OR_ADMIN_11</t>
  </si>
  <si>
    <t>ECOLE DEYMARDE</t>
  </si>
  <si>
    <t>112979121</t>
  </si>
  <si>
    <t>84087D000041</t>
  </si>
  <si>
    <t>ECOLE DU COUDOULET</t>
  </si>
  <si>
    <t>151461994</t>
  </si>
  <si>
    <t>84087D000045</t>
  </si>
  <si>
    <t>ECOLE DU GRES</t>
  </si>
  <si>
    <t>295063076</t>
  </si>
  <si>
    <t>jean macé</t>
  </si>
  <si>
    <t>ECOLE JEAN MACE</t>
  </si>
  <si>
    <t>43300684</t>
  </si>
  <si>
    <t>ECOLE JEAN MOULIN</t>
  </si>
  <si>
    <t>263696581</t>
  </si>
  <si>
    <t>jean vilar</t>
  </si>
  <si>
    <t>ECOLE JEAN VILAR</t>
  </si>
  <si>
    <t>112953230</t>
  </si>
  <si>
    <t>84087D000038</t>
  </si>
  <si>
    <t>ECOLE LE CASTEL</t>
  </si>
  <si>
    <t>129399289</t>
  </si>
  <si>
    <t>84087D000022</t>
  </si>
  <si>
    <t>OR_ADMIN_13</t>
  </si>
  <si>
    <t>ECOLE MARTIGNAN</t>
  </si>
  <si>
    <t>295060018</t>
  </si>
  <si>
    <t>mistral</t>
  </si>
  <si>
    <t>ECOLE MISTRAL</t>
  </si>
  <si>
    <t>112951527</t>
  </si>
  <si>
    <t>84087D000037</t>
  </si>
  <si>
    <t>notre-dame</t>
  </si>
  <si>
    <t>ECOLE NOTRE-DAME</t>
  </si>
  <si>
    <t>295060638</t>
  </si>
  <si>
    <t>112953072</t>
  </si>
  <si>
    <t>84087D000035</t>
  </si>
  <si>
    <t>43804980</t>
  </si>
  <si>
    <t>84087D000039</t>
  </si>
  <si>
    <t>pourtoule</t>
  </si>
  <si>
    <t>ECOLE POURTOULE</t>
  </si>
  <si>
    <t>555177562</t>
  </si>
  <si>
    <t>84087D000023</t>
  </si>
  <si>
    <t>OR_ADMIN_1</t>
  </si>
  <si>
    <t>orange</t>
  </si>
  <si>
    <t>GARE D'ORANGE</t>
  </si>
  <si>
    <t>121201497</t>
  </si>
  <si>
    <t>84087D000051</t>
  </si>
  <si>
    <t>golf</t>
  </si>
  <si>
    <t>GOLF D'ORANGE</t>
  </si>
  <si>
    <t>gymnase</t>
  </si>
  <si>
    <t>74670947</t>
  </si>
  <si>
    <t>84087D000056</t>
  </si>
  <si>
    <t>GYMNASE DE L'ARGENSOL</t>
  </si>
  <si>
    <t>78376855</t>
  </si>
  <si>
    <t>84087D000050</t>
  </si>
  <si>
    <t>maurice purpan</t>
  </si>
  <si>
    <t>GYMNASE MAURICE PURPAN</t>
  </si>
  <si>
    <t>78420829</t>
  </si>
  <si>
    <t>84087D000049</t>
  </si>
  <si>
    <t>trintignan</t>
  </si>
  <si>
    <t>GYMNASE TRINTIGNAN</t>
  </si>
  <si>
    <t>78432812</t>
  </si>
  <si>
    <t>84087D000025</t>
  </si>
  <si>
    <t>OR_ADMIN_18</t>
  </si>
  <si>
    <t>hôtel</t>
  </si>
  <si>
    <t>43710489</t>
  </si>
  <si>
    <t>84087D000034</t>
  </si>
  <si>
    <t>lycée</t>
  </si>
  <si>
    <t>LYCEE ARISTIDE BRIAND</t>
  </si>
  <si>
    <t>55868380</t>
  </si>
  <si>
    <t>84087D000033</t>
  </si>
  <si>
    <t>LYCEE DE L'ARC</t>
  </si>
  <si>
    <t>113461011</t>
  </si>
  <si>
    <t>84087D000042</t>
  </si>
  <si>
    <t>LYCEE DE L'ARGENSOL</t>
  </si>
  <si>
    <t>73025784</t>
  </si>
  <si>
    <t>84087D000044</t>
  </si>
  <si>
    <t>LYCEE SAINT-LOUIS</t>
  </si>
  <si>
    <t>76216617</t>
  </si>
  <si>
    <t>84087D000046</t>
  </si>
  <si>
    <t>viticole</t>
  </si>
  <si>
    <t>LYCEE VITICOLE</t>
  </si>
  <si>
    <t>149110512</t>
  </si>
  <si>
    <t>84087D000052</t>
  </si>
  <si>
    <t>PARC DE LA BRUNETTE</t>
  </si>
  <si>
    <t>55847745</t>
  </si>
  <si>
    <t>84087D000024</t>
  </si>
  <si>
    <t>OR_ADMIN_15</t>
  </si>
  <si>
    <t>expositions</t>
  </si>
  <si>
    <t>PARC DES EXPOSITIONS</t>
  </si>
  <si>
    <t>43710487</t>
  </si>
  <si>
    <t>84087D000026</t>
  </si>
  <si>
    <t>OR_ADMIN_19</t>
  </si>
  <si>
    <t>PARC GASPARIN</t>
  </si>
  <si>
    <t>78519731</t>
  </si>
  <si>
    <t>84087D000053</t>
  </si>
  <si>
    <t>piscine</t>
  </si>
  <si>
    <t>attente</t>
  </si>
  <si>
    <t>PISCINE L'ATTENTE</t>
  </si>
  <si>
    <t>78519441</t>
  </si>
  <si>
    <t>84087D000027</t>
  </si>
  <si>
    <t>OR_ADMIN_24</t>
  </si>
  <si>
    <t>salle</t>
  </si>
  <si>
    <t>SALLE ALPHONSE DAUDET</t>
  </si>
  <si>
    <t>112980863</t>
  </si>
  <si>
    <t>84087D000030</t>
  </si>
  <si>
    <t>OR_ADMIN_17</t>
  </si>
  <si>
    <t>services</t>
  </si>
  <si>
    <t>techniques municipaux</t>
  </si>
  <si>
    <t>SERVICES TECHNIQUES MUNICIPAUX</t>
  </si>
  <si>
    <t>168557789</t>
  </si>
  <si>
    <t>84087D000006</t>
  </si>
  <si>
    <t>charles lecocq</t>
  </si>
  <si>
    <t>Square Charles Lecocq</t>
  </si>
  <si>
    <t>SQUARE CHARLES LECOCQ</t>
  </si>
  <si>
    <t>134997978</t>
  </si>
  <si>
    <t>84087D000007</t>
  </si>
  <si>
    <t>SQUARE DES ETUDIANTS</t>
  </si>
  <si>
    <t>72699999</t>
  </si>
  <si>
    <t>84087D000010</t>
  </si>
  <si>
    <t>henri pellegrin</t>
  </si>
  <si>
    <t>Square Henri Pellegrin</t>
  </si>
  <si>
    <t>SQUARE HENRI PELLEGRIN</t>
  </si>
  <si>
    <t>72700001</t>
  </si>
  <si>
    <t>84087D000005</t>
  </si>
  <si>
    <t>roger montard</t>
  </si>
  <si>
    <t>Square Roger Montard</t>
  </si>
  <si>
    <t>SQUARE ROGER MONTARD</t>
  </si>
  <si>
    <t>113939689</t>
  </si>
  <si>
    <t>84087D000008</t>
  </si>
  <si>
    <t>roumanille</t>
  </si>
  <si>
    <t>Square Roumanille</t>
  </si>
  <si>
    <t>SQUARE ROUMANILLE</t>
  </si>
  <si>
    <t>stade</t>
  </si>
  <si>
    <t>74670950</t>
  </si>
  <si>
    <t>84087D000055</t>
  </si>
  <si>
    <t>balmain</t>
  </si>
  <si>
    <t>STADE BALMAIN</t>
  </si>
  <si>
    <t>55868373</t>
  </si>
  <si>
    <t>84087D000047</t>
  </si>
  <si>
    <t>bernard</t>
  </si>
  <si>
    <t>STADE BERNARD</t>
  </si>
  <si>
    <t>53562718</t>
  </si>
  <si>
    <t>84087D000028</t>
  </si>
  <si>
    <t>OR_ADMIN_7</t>
  </si>
  <si>
    <t>clapier</t>
  </si>
  <si>
    <t>STADE CLAPIER</t>
  </si>
  <si>
    <t>153350805</t>
  </si>
  <si>
    <t>84087D000029</t>
  </si>
  <si>
    <t>OR_ADMIN_6</t>
  </si>
  <si>
    <t>STADE COSTA</t>
  </si>
  <si>
    <t>75399842</t>
  </si>
  <si>
    <t>henri fauquet</t>
  </si>
  <si>
    <t>STADE HENRI FAUQUET</t>
  </si>
  <si>
    <t>41877608</t>
  </si>
  <si>
    <t>joseph reynaud</t>
  </si>
  <si>
    <t>STADE JOSEPH REYNAUD</t>
  </si>
  <si>
    <t>177969761</t>
  </si>
  <si>
    <t>Roquette</t>
  </si>
  <si>
    <t>STADE LA ROQUETTE</t>
  </si>
  <si>
    <t>55868374</t>
  </si>
  <si>
    <t>84087D000048</t>
  </si>
  <si>
    <t>paul pic</t>
  </si>
  <si>
    <t>STADE PAUL PIC</t>
  </si>
  <si>
    <t>41385134</t>
  </si>
  <si>
    <t>rené espanol</t>
  </si>
  <si>
    <t>STADE RENE ESPANOL</t>
  </si>
  <si>
    <t>75399853</t>
  </si>
  <si>
    <t>roger martin</t>
  </si>
  <si>
    <t>STADE ROGER MARTIN</t>
  </si>
  <si>
    <t>76355651</t>
  </si>
  <si>
    <t>84087D000054</t>
  </si>
  <si>
    <t>roger perrin</t>
  </si>
  <si>
    <t>STADE ROGER PERRIN</t>
  </si>
  <si>
    <t>177969763</t>
  </si>
  <si>
    <t>val seille</t>
  </si>
  <si>
    <t>STADE VAL SEILLE</t>
  </si>
  <si>
    <t>112976269</t>
  </si>
  <si>
    <t>84087D000057</t>
  </si>
  <si>
    <t>tennis</t>
  </si>
  <si>
    <t>TENNIS DES COURREGES</t>
  </si>
  <si>
    <t>251208243</t>
  </si>
  <si>
    <t>84087D000031</t>
  </si>
  <si>
    <t>OR_ADMIN_4</t>
  </si>
  <si>
    <t>théâtre</t>
  </si>
  <si>
    <t>antique</t>
  </si>
  <si>
    <t>THEATRE ANTIQUE</t>
  </si>
  <si>
    <t>78535797</t>
  </si>
  <si>
    <t>84087D000032</t>
  </si>
  <si>
    <t>municipal</t>
  </si>
  <si>
    <t>THEATRE MUNICIPAL</t>
  </si>
  <si>
    <t>Impasse 739 Route de Jonquieres</t>
  </si>
  <si>
    <t>Impasse 258 Bis Impasse du Massif Central</t>
  </si>
  <si>
    <t>Aboutissant</t>
  </si>
  <si>
    <t>Tenant</t>
  </si>
  <si>
    <t>Centre De Loisirs Boisfeuillet</t>
  </si>
  <si>
    <t>Centre Hospitalier Louis Giorgi</t>
  </si>
  <si>
    <t>Clinique du Parc</t>
  </si>
  <si>
    <t>Collège Arausio</t>
  </si>
  <si>
    <t>Collège Barbara Hendricks</t>
  </si>
  <si>
    <t>Collège Jean Giono</t>
  </si>
  <si>
    <t>Collège Saint-Louis</t>
  </si>
  <si>
    <t>Crêche Municipale</t>
  </si>
  <si>
    <t>École Albert Camus</t>
  </si>
  <si>
    <t>École Albert Colonieu</t>
  </si>
  <si>
    <t>École Alphonse Boucher</t>
  </si>
  <si>
    <t>École Camus</t>
  </si>
  <si>
    <t>École Croix Rouge</t>
  </si>
  <si>
    <t>École de la Nativité</t>
  </si>
  <si>
    <t>École des Sables</t>
  </si>
  <si>
    <t>École Deymarde</t>
  </si>
  <si>
    <t>École du Coudoulet</t>
  </si>
  <si>
    <t>École du Grès</t>
  </si>
  <si>
    <t>École Jean Macé</t>
  </si>
  <si>
    <t>École Jean Moulin</t>
  </si>
  <si>
    <t>École Jean Vilar</t>
  </si>
  <si>
    <t>École le Castel</t>
  </si>
  <si>
    <t>École Martignan</t>
  </si>
  <si>
    <t>École Mistral</t>
  </si>
  <si>
    <t>École Notre-Dame</t>
  </si>
  <si>
    <t>École Pourtoule</t>
  </si>
  <si>
    <t>Gare d'Orange</t>
  </si>
  <si>
    <t>Golf d'Orange</t>
  </si>
  <si>
    <t>Gymnase de l'Argensol</t>
  </si>
  <si>
    <t>Gymnase Maurice Purpan</t>
  </si>
  <si>
    <t>Gymnase Trintignan</t>
  </si>
  <si>
    <t>Hôtel de Ville</t>
  </si>
  <si>
    <t>Lycée Aristide Briand</t>
  </si>
  <si>
    <t>Lycée de l'Arc</t>
  </si>
  <si>
    <t>Lycée de l'Argensol</t>
  </si>
  <si>
    <t>Lycée Saint-Louis</t>
  </si>
  <si>
    <t>Lycée Viticole</t>
  </si>
  <si>
    <t>Parc de la Brunette</t>
  </si>
  <si>
    <t>Parc des Expositions</t>
  </si>
  <si>
    <t>Parc Gasparin</t>
  </si>
  <si>
    <t>Piscine l'Attente</t>
  </si>
  <si>
    <t>Salle Alphonse Daudet</t>
  </si>
  <si>
    <t>Services Techniques Municipaux</t>
  </si>
  <si>
    <t>Stade Balmain</t>
  </si>
  <si>
    <t>Stade Bernard</t>
  </si>
  <si>
    <t>Stade Clapier</t>
  </si>
  <si>
    <t>Stade Costa</t>
  </si>
  <si>
    <t>Stade Henri Fauquet</t>
  </si>
  <si>
    <t>Stade Joseph Reynaud</t>
  </si>
  <si>
    <t>Stade la Roquette</t>
  </si>
  <si>
    <t>Stade Paul Pic</t>
  </si>
  <si>
    <t>Stade René Espanol</t>
  </si>
  <si>
    <t>Stade Roger Martin</t>
  </si>
  <si>
    <t>Stade Roger Perrin</t>
  </si>
  <si>
    <t>Stade Val Seille</t>
  </si>
  <si>
    <t>Tennis des Courrèges</t>
  </si>
  <si>
    <t>Théâtre Antique</t>
  </si>
  <si>
    <t>Théâtre Municipal</t>
  </si>
  <si>
    <t>Acacias</t>
  </si>
  <si>
    <t>Bastide</t>
  </si>
  <si>
    <t>bédarrides</t>
  </si>
  <si>
    <t>ROUTE DE BEDARRIDES</t>
  </si>
  <si>
    <t>Cabanon</t>
  </si>
  <si>
    <t>Route de Camsaud</t>
  </si>
  <si>
    <t>carpentras</t>
  </si>
  <si>
    <t>ROUTE DE CARPENTRAS</t>
  </si>
  <si>
    <t>Carpentras</t>
  </si>
  <si>
    <t>château</t>
  </si>
  <si>
    <t>Château</t>
  </si>
  <si>
    <t>RUE DU CHATEAU</t>
  </si>
  <si>
    <t>châteauneuf-du-pape</t>
  </si>
  <si>
    <t>ROUTE DE CHATEAUNEUF-DU-PAPE</t>
  </si>
  <si>
    <t>RUE DES CIGALES</t>
  </si>
  <si>
    <t>cimetière</t>
  </si>
  <si>
    <t>Cimetière</t>
  </si>
  <si>
    <t>Combe</t>
  </si>
  <si>
    <t>Combes</t>
  </si>
  <si>
    <t>copernic</t>
  </si>
  <si>
    <t>IMPASSE COPERNIC</t>
  </si>
  <si>
    <t>Copernic</t>
  </si>
  <si>
    <t>écoles</t>
  </si>
  <si>
    <t>ruelle</t>
  </si>
  <si>
    <t>fontaine</t>
  </si>
  <si>
    <t>général de gaulle</t>
  </si>
  <si>
    <t>AVENUE DU GENERAL DE GAULLE</t>
  </si>
  <si>
    <t>Héraud</t>
  </si>
  <si>
    <t>AVENUE JEAN JAURES</t>
  </si>
  <si>
    <t>8 mai 1945</t>
  </si>
  <si>
    <t>AVENUE DU 8 MAI 1945</t>
  </si>
  <si>
    <t>Mathieu</t>
  </si>
  <si>
    <t>marie mauron</t>
  </si>
  <si>
    <t>Michel</t>
  </si>
  <si>
    <t>mireille</t>
  </si>
  <si>
    <t>RUE MIREILLE</t>
  </si>
  <si>
    <t>Mireille</t>
  </si>
  <si>
    <t>Novembre</t>
  </si>
  <si>
    <t>IMPASSE DES OLIVIERS</t>
  </si>
  <si>
    <t>AVENUE LOUIS PASTEUR</t>
  </si>
  <si>
    <t>Pont</t>
  </si>
  <si>
    <t>remparts</t>
  </si>
  <si>
    <t>RUE DES REMPARTS</t>
  </si>
  <si>
    <t>Rouge</t>
  </si>
  <si>
    <t>saint-marc</t>
  </si>
  <si>
    <t>saint-pierre</t>
  </si>
  <si>
    <t>Saint-Pierre</t>
  </si>
  <si>
    <t>Sommelier</t>
  </si>
  <si>
    <t>violettes</t>
  </si>
  <si>
    <t>Violettes</t>
  </si>
  <si>
    <t>CHEMIN DU PLAN</t>
  </si>
  <si>
    <t>Plan</t>
  </si>
  <si>
    <t>voie communale</t>
  </si>
  <si>
    <t>de</t>
  </si>
  <si>
    <t>mûriers</t>
  </si>
  <si>
    <t>Mûriers</t>
  </si>
  <si>
    <t>Micocouliers</t>
  </si>
  <si>
    <t>du</t>
  </si>
  <si>
    <t>Bois</t>
  </si>
  <si>
    <t>le</t>
  </si>
  <si>
    <t>ouvèze</t>
  </si>
  <si>
    <t>Ouvèze</t>
  </si>
  <si>
    <t>saint-joseph</t>
  </si>
  <si>
    <t>Saint-Joseph</t>
  </si>
  <si>
    <t>Longueur</t>
  </si>
  <si>
    <t>Largeur</t>
  </si>
  <si>
    <t>IMPASSE</t>
  </si>
  <si>
    <t>clos saint-jacques</t>
  </si>
  <si>
    <t>le clos saint-jacques</t>
  </si>
  <si>
    <t>saint-andré iii</t>
  </si>
  <si>
    <t>résidence saint-andré iii</t>
  </si>
  <si>
    <t>résidence le saint-clair</t>
  </si>
  <si>
    <t>saint-eutrope</t>
  </si>
  <si>
    <t>résidence le saint-eutrope</t>
  </si>
  <si>
    <t>résidence le saint-exupéry</t>
  </si>
  <si>
    <t>saint-saens</t>
  </si>
  <si>
    <t>résidence le saint-saens</t>
  </si>
  <si>
    <t>alphonse</t>
  </si>
  <si>
    <t>ancienne</t>
  </si>
  <si>
    <t>antony</t>
  </si>
  <si>
    <t>bastides</t>
  </si>
  <si>
    <t>closeraie</t>
  </si>
  <si>
    <t>coteaux</t>
  </si>
  <si>
    <t>croix</t>
  </si>
  <si>
    <t>debussy-la</t>
  </si>
  <si>
    <t>deydier</t>
  </si>
  <si>
    <t>espace</t>
  </si>
  <si>
    <t>giely</t>
  </si>
  <si>
    <t>grand</t>
  </si>
  <si>
    <t>grands</t>
  </si>
  <si>
    <t>guillaume</t>
  </si>
  <si>
    <t>hameau</t>
  </si>
  <si>
    <t>heures</t>
  </si>
  <si>
    <t>jardin</t>
  </si>
  <si>
    <t>jean</t>
  </si>
  <si>
    <t>maisons</t>
  </si>
  <si>
    <t>marcel</t>
  </si>
  <si>
    <t>mas</t>
  </si>
  <si>
    <t>meyne</t>
  </si>
  <si>
    <t>morénas</t>
  </si>
  <si>
    <t>nouveau</t>
  </si>
  <si>
    <t>ort</t>
  </si>
  <si>
    <t>pain</t>
  </si>
  <si>
    <t>petit</t>
  </si>
  <si>
    <t>plein</t>
  </si>
  <si>
    <t>point</t>
  </si>
  <si>
    <t>portail</t>
  </si>
  <si>
    <t>prat</t>
  </si>
  <si>
    <t>pré</t>
  </si>
  <si>
    <t>quartier</t>
  </si>
  <si>
    <t>roland</t>
  </si>
  <si>
    <t>rose</t>
  </si>
  <si>
    <t>saint-andré</t>
  </si>
  <si>
    <t>terrasses</t>
  </si>
  <si>
    <t>terre</t>
  </si>
  <si>
    <t>vergers</t>
  </si>
  <si>
    <t>villa</t>
  </si>
  <si>
    <t>ID_GMAO_VOIE</t>
  </si>
  <si>
    <t>ID_GMAO_LOT</t>
  </si>
  <si>
    <t>840560320F</t>
  </si>
  <si>
    <t>84056V000001</t>
  </si>
  <si>
    <t>AV_JO_6</t>
  </si>
  <si>
    <t>11 novembre</t>
  </si>
  <si>
    <t>AVENUE DU 11 NOVEMBRE</t>
  </si>
  <si>
    <t>84056V000002</t>
  </si>
  <si>
    <t>AV_JO_7</t>
  </si>
  <si>
    <t>8 mai</t>
  </si>
  <si>
    <t>AVENUE DU 8 MAI</t>
  </si>
  <si>
    <t>840560030R</t>
  </si>
  <si>
    <t>84056V000003</t>
  </si>
  <si>
    <t>RUE_JO_5</t>
  </si>
  <si>
    <t>andrés</t>
  </si>
  <si>
    <t>RUE DES ANDRES</t>
  </si>
  <si>
    <t>Andrés</t>
  </si>
  <si>
    <t>840560004M</t>
  </si>
  <si>
    <t>84056V000004</t>
  </si>
  <si>
    <t>IMPASSE_JO_15</t>
  </si>
  <si>
    <t>Impasse Théodore Aubanel</t>
  </si>
  <si>
    <t>IMPASSE THEODORE AUBANEL</t>
  </si>
  <si>
    <t>840560036X</t>
  </si>
  <si>
    <t>84056V000005</t>
  </si>
  <si>
    <t>CH_JO_46</t>
  </si>
  <si>
    <t>auréoles</t>
  </si>
  <si>
    <t>CHEMIN DES AUREOLES</t>
  </si>
  <si>
    <t>Auréoles</t>
  </si>
  <si>
    <t>840560037Y</t>
  </si>
  <si>
    <t>84056V000006</t>
  </si>
  <si>
    <t>TRAVERSE_JO_2</t>
  </si>
  <si>
    <t>TRAVERSE DES AUREOLES</t>
  </si>
  <si>
    <t>840560050M</t>
  </si>
  <si>
    <t>84056V000007</t>
  </si>
  <si>
    <t>TRAVERSE_JO_3</t>
  </si>
  <si>
    <t>840560057V</t>
  </si>
  <si>
    <t>84056V000008</t>
  </si>
  <si>
    <t>RUE_JO_9</t>
  </si>
  <si>
    <t>basse</t>
  </si>
  <si>
    <t>RUE BASSE</t>
  </si>
  <si>
    <t>Basse</t>
  </si>
  <si>
    <t>840560062A</t>
  </si>
  <si>
    <t>84056V000009</t>
  </si>
  <si>
    <t>CH_JO_59</t>
  </si>
  <si>
    <t>beaumes</t>
  </si>
  <si>
    <t>CHEMIN DE BEAUMES</t>
  </si>
  <si>
    <t>Beaumes</t>
  </si>
  <si>
    <t>840560065D</t>
  </si>
  <si>
    <t>84056V000010</t>
  </si>
  <si>
    <t>CH_JO_58</t>
  </si>
  <si>
    <t>CHEMIN DE BEAUREGARD</t>
  </si>
  <si>
    <t>Beauregard</t>
  </si>
  <si>
    <t>840560074N</t>
  </si>
  <si>
    <t>84056V000011</t>
  </si>
  <si>
    <t>RUE_JO_24</t>
  </si>
  <si>
    <t>monsieur de bilotti</t>
  </si>
  <si>
    <t>Rue Monsieur de Biliotti</t>
  </si>
  <si>
    <t>RUE MONSIEUR DE BILIOTTI</t>
  </si>
  <si>
    <t>Biliotti</t>
  </si>
  <si>
    <t>840560075P</t>
  </si>
  <si>
    <t>84056V000012</t>
  </si>
  <si>
    <t>AV_JO_1</t>
  </si>
  <si>
    <t>biscarrat bombanel</t>
  </si>
  <si>
    <t>AVENUE BISCARRAT BOMBANEL</t>
  </si>
  <si>
    <t>840560690H</t>
  </si>
  <si>
    <t>84056V000013</t>
  </si>
  <si>
    <t>PLACE_JO_5</t>
  </si>
  <si>
    <t>pierre bonnet</t>
  </si>
  <si>
    <t>PLACE PIERRE BONNET</t>
  </si>
  <si>
    <t>Bonnet</t>
  </si>
  <si>
    <t>840560090F</t>
  </si>
  <si>
    <t>84056V000014</t>
  </si>
  <si>
    <t>AV_JO_4</t>
  </si>
  <si>
    <t>AVENUE DES BOURGADES</t>
  </si>
  <si>
    <t>Bourgades</t>
  </si>
  <si>
    <t>840560096M</t>
  </si>
  <si>
    <t>84056V000015</t>
  </si>
  <si>
    <t>CH_JO_57</t>
  </si>
  <si>
    <t>CHEMIN DE BRAMEFAN</t>
  </si>
  <si>
    <t>Bramefan</t>
  </si>
  <si>
    <t>840560102U</t>
  </si>
  <si>
    <t>84056V000016</t>
  </si>
  <si>
    <t>RUE_JO_18</t>
  </si>
  <si>
    <t>calendal</t>
  </si>
  <si>
    <t>RUE CALENDAL</t>
  </si>
  <si>
    <t>Calendal</t>
  </si>
  <si>
    <t>840560190P</t>
  </si>
  <si>
    <t>84056V000017</t>
  </si>
  <si>
    <t>NON TROUVE</t>
  </si>
  <si>
    <t>docteur calmette</t>
  </si>
  <si>
    <t>RUE DOCTEUR CALMETTE</t>
  </si>
  <si>
    <t>Calmette</t>
  </si>
  <si>
    <t>840560188M</t>
  </si>
  <si>
    <t>84056V000018</t>
  </si>
  <si>
    <t>PLACE_JO_10</t>
  </si>
  <si>
    <t>PLACE DU DOCTEUR CALMETTE</t>
  </si>
  <si>
    <t>840560105X</t>
  </si>
  <si>
    <t>84056V000019</t>
  </si>
  <si>
    <t>ROUTE_JO_2</t>
  </si>
  <si>
    <t>840560112E</t>
  </si>
  <si>
    <t>84056V000020</t>
  </si>
  <si>
    <t>CH_JO_27</t>
  </si>
  <si>
    <t>CHEMIN DU CAMP REBOUL</t>
  </si>
  <si>
    <t>840560110C</t>
  </si>
  <si>
    <t>84056V000021</t>
  </si>
  <si>
    <t>CH_JO_45</t>
  </si>
  <si>
    <t>CHEMIN DES CANTONS</t>
  </si>
  <si>
    <t>Cantons</t>
  </si>
  <si>
    <t>840560116J</t>
  </si>
  <si>
    <t>84056V000022</t>
  </si>
  <si>
    <t>ROUTE_JO_6</t>
  </si>
  <si>
    <t>84056V000023</t>
  </si>
  <si>
    <t>CH_JO_3</t>
  </si>
  <si>
    <t>causans</t>
  </si>
  <si>
    <t>CHEMIN DE CAUSANS</t>
  </si>
  <si>
    <t>Causans</t>
  </si>
  <si>
    <t>840560374P</t>
  </si>
  <si>
    <t>84056V000024</t>
  </si>
  <si>
    <t>CH_JO_30</t>
  </si>
  <si>
    <t>honoré charasse</t>
  </si>
  <si>
    <t>CHEMIN HONORE CHARASSE</t>
  </si>
  <si>
    <t>Charasse</t>
  </si>
  <si>
    <t>840560120N</t>
  </si>
  <si>
    <t>84056V000025</t>
  </si>
  <si>
    <t>CH_JO_44</t>
  </si>
  <si>
    <t>chèvres</t>
  </si>
  <si>
    <t>CHEMIN DES CHEVRES</t>
  </si>
  <si>
    <t>Chèvres</t>
  </si>
  <si>
    <t>84056V000026</t>
  </si>
  <si>
    <t>PASS_JO_3</t>
  </si>
  <si>
    <t>clocher</t>
  </si>
  <si>
    <t>PASSAGE DU CLOCHER</t>
  </si>
  <si>
    <t>Clocher</t>
  </si>
  <si>
    <t>840560122R</t>
  </si>
  <si>
    <t>84056V000027</t>
  </si>
  <si>
    <t>RUE_JO_3</t>
  </si>
  <si>
    <t>RUE DU CLOCHER</t>
  </si>
  <si>
    <t>840560155B</t>
  </si>
  <si>
    <t>84056V000028</t>
  </si>
  <si>
    <t>CH_JO_26</t>
  </si>
  <si>
    <t>CHEMIN DU CLOS D'ENFER</t>
  </si>
  <si>
    <t>840560130Z</t>
  </si>
  <si>
    <t>84056V000029</t>
  </si>
  <si>
    <t>CH_JO_55</t>
  </si>
  <si>
    <t>CHEMIN DE COMBE</t>
  </si>
  <si>
    <t>840560691J</t>
  </si>
  <si>
    <t>84056V000030</t>
  </si>
  <si>
    <t>AV_JO_9</t>
  </si>
  <si>
    <t>84056V000031</t>
  </si>
  <si>
    <t>ROUTE_JO_4</t>
  </si>
  <si>
    <t>84056V000032</t>
  </si>
  <si>
    <t>CH_JO_43</t>
  </si>
  <si>
    <t>CHEMIN DES COUSSIDES LONGUES</t>
  </si>
  <si>
    <t>Coussides</t>
  </si>
  <si>
    <t>840560027M</t>
  </si>
  <si>
    <t>84056V000033</t>
  </si>
  <si>
    <t>RUE_JO_16</t>
  </si>
  <si>
    <t>84056V000034</t>
  </si>
  <si>
    <t>CH_JO_25</t>
  </si>
  <si>
    <t>débat</t>
  </si>
  <si>
    <t>CHEMIN DU DEBAT</t>
  </si>
  <si>
    <t>Débat</t>
  </si>
  <si>
    <t>840560353S</t>
  </si>
  <si>
    <t>84056V000035</t>
  </si>
  <si>
    <t>CH_JO_9</t>
  </si>
  <si>
    <t>haut débat</t>
  </si>
  <si>
    <t>CHEMIN DU HAUT DEBAT</t>
  </si>
  <si>
    <t>840560318D</t>
  </si>
  <si>
    <t>84056V000036</t>
  </si>
  <si>
    <t>CH_JO_41</t>
  </si>
  <si>
    <t>grande draille des paluds</t>
  </si>
  <si>
    <t>CHEMIN GRANDE DRAILLE DES PALUDS</t>
  </si>
  <si>
    <t>Draille</t>
  </si>
  <si>
    <t>840560199Z</t>
  </si>
  <si>
    <t>84056V000037</t>
  </si>
  <si>
    <t>RUE_JO_4</t>
  </si>
  <si>
    <t>droite</t>
  </si>
  <si>
    <t>RUE DROITE</t>
  </si>
  <si>
    <t>Droite</t>
  </si>
  <si>
    <t>84056V000038</t>
  </si>
  <si>
    <t>PASS_JO_2</t>
  </si>
  <si>
    <t>écoliers</t>
  </si>
  <si>
    <t>PASSAGE DES ECOLIERS</t>
  </si>
  <si>
    <t>Écoliers</t>
  </si>
  <si>
    <t>840560216T</t>
  </si>
  <si>
    <t>84056V000039</t>
  </si>
  <si>
    <t>RUE_JO_6</t>
  </si>
  <si>
    <t>église</t>
  </si>
  <si>
    <t>RUE DE L'EGLISE</t>
  </si>
  <si>
    <t>Église</t>
  </si>
  <si>
    <t>84056V000040</t>
  </si>
  <si>
    <t>CH_JO_68</t>
  </si>
  <si>
    <t>CHEMIN DE L'ESCARRAT</t>
  </si>
  <si>
    <t>Escarrat</t>
  </si>
  <si>
    <t>840560264V</t>
  </si>
  <si>
    <t>84056V000041</t>
  </si>
  <si>
    <t>RUE_JO_20</t>
  </si>
  <si>
    <t>jean henri fabre</t>
  </si>
  <si>
    <t>Rue Jean Henri Fabre</t>
  </si>
  <si>
    <t>RUE JEAN HENRI FABRE</t>
  </si>
  <si>
    <t>840560496X</t>
  </si>
  <si>
    <t>84056V000042</t>
  </si>
  <si>
    <t>CH_JO_67</t>
  </si>
  <si>
    <t>CHEMIN DE LA FABRIQUE</t>
  </si>
  <si>
    <t>840560265W</t>
  </si>
  <si>
    <t>84056V000043</t>
  </si>
  <si>
    <t>IMPASSE_JO_12</t>
  </si>
  <si>
    <t>j. farjon</t>
  </si>
  <si>
    <t>Impasse J. Farjon</t>
  </si>
  <si>
    <t>IMPASSE J. FARJON</t>
  </si>
  <si>
    <t>Farjon</t>
  </si>
  <si>
    <t>840560272D</t>
  </si>
  <si>
    <t>84056V000044</t>
  </si>
  <si>
    <t>IMPASSE_JO_10</t>
  </si>
  <si>
    <t>fileuses</t>
  </si>
  <si>
    <t>IMPASSE DES FILEUSES</t>
  </si>
  <si>
    <t>Fileuses</t>
  </si>
  <si>
    <t>840560280M</t>
  </si>
  <si>
    <t>84056V000045</t>
  </si>
  <si>
    <t>RUE_JO_7</t>
  </si>
  <si>
    <t>frache</t>
  </si>
  <si>
    <t>RUE DE LA FRACHE</t>
  </si>
  <si>
    <t>Frache</t>
  </si>
  <si>
    <t>840560300J</t>
  </si>
  <si>
    <t>84056V000046</t>
  </si>
  <si>
    <t>AV_JO_2</t>
  </si>
  <si>
    <t>AVENUE DE LA GARE</t>
  </si>
  <si>
    <t>Gare</t>
  </si>
  <si>
    <t>840560299H</t>
  </si>
  <si>
    <t>84056V000047</t>
  </si>
  <si>
    <t>AV_JO_8</t>
  </si>
  <si>
    <t>PLACE_JO_9</t>
  </si>
  <si>
    <t>Square du Général de Gaulle</t>
  </si>
  <si>
    <t>SQUARE DU GENERAL DE GAULLE</t>
  </si>
  <si>
    <t>840560292A</t>
  </si>
  <si>
    <t>84056V000049</t>
  </si>
  <si>
    <t>CH_JO_64</t>
  </si>
  <si>
    <t>CHEMIN DU GENESTIER</t>
  </si>
  <si>
    <t>Genestier</t>
  </si>
  <si>
    <t>84056V000050</t>
  </si>
  <si>
    <t>TRAVERSE_JO_4</t>
  </si>
  <si>
    <t>TRAVERSE DU GENESTIER</t>
  </si>
  <si>
    <t>840560298G</t>
  </si>
  <si>
    <t>84056V000051</t>
  </si>
  <si>
    <t>CH_JO_42</t>
  </si>
  <si>
    <t>CHEMIN DES GENETS</t>
  </si>
  <si>
    <t>84056V000052</t>
  </si>
  <si>
    <t>PLACE_JO_6</t>
  </si>
  <si>
    <t>PLACE JEAN GIONO</t>
  </si>
  <si>
    <t>840560688F</t>
  </si>
  <si>
    <t>84056V000053</t>
  </si>
  <si>
    <t>CH_JO_63</t>
  </si>
  <si>
    <t>CHEMIN DE PIED GIROD</t>
  </si>
  <si>
    <t>Girod</t>
  </si>
  <si>
    <t>84056V000054</t>
  </si>
  <si>
    <t>ALL_JO_1</t>
  </si>
  <si>
    <t>grands cyprès</t>
  </si>
  <si>
    <t>ALLEE DES GRANDS CYPRES</t>
  </si>
  <si>
    <t>Cyprès</t>
  </si>
  <si>
    <t>840560085A</t>
  </si>
  <si>
    <t>84056V000055</t>
  </si>
  <si>
    <t>CH_JO_28</t>
  </si>
  <si>
    <t>CHEMIN DE GRANGE NEUVE</t>
  </si>
  <si>
    <t>Grange Neuve</t>
  </si>
  <si>
    <t>840560493U</t>
  </si>
  <si>
    <t>84056V000056</t>
  </si>
  <si>
    <t>PASS_JO_1</t>
  </si>
  <si>
    <t>lavoir</t>
  </si>
  <si>
    <t>PASSAGE DU LAVOIR</t>
  </si>
  <si>
    <t>Lavoir</t>
  </si>
  <si>
    <t>840560495W</t>
  </si>
  <si>
    <t>84056V000057</t>
  </si>
  <si>
    <t>RUE_JO_2</t>
  </si>
  <si>
    <t>RUE DU LAVOIR</t>
  </si>
  <si>
    <t>840560510M</t>
  </si>
  <si>
    <t>84056V000058</t>
  </si>
  <si>
    <t>AV_JO_3</t>
  </si>
  <si>
    <t>AVENUE DE LA LIBERATION</t>
  </si>
  <si>
    <t>840560515T</t>
  </si>
  <si>
    <t>84056V000059</t>
  </si>
  <si>
    <t>IMP_JO_1</t>
  </si>
  <si>
    <t>840560520Y</t>
  </si>
  <si>
    <t>84056V000060</t>
  </si>
  <si>
    <t>CH_JO_24</t>
  </si>
  <si>
    <t>liot</t>
  </si>
  <si>
    <t>CHEMIN DU LIOT</t>
  </si>
  <si>
    <t>Liot</t>
  </si>
  <si>
    <t>840560538T</t>
  </si>
  <si>
    <t>84056V000061</t>
  </si>
  <si>
    <t>PLACE_JO_2</t>
  </si>
  <si>
    <t>mairie</t>
  </si>
  <si>
    <t>PLACE DE LA MAIRIE</t>
  </si>
  <si>
    <t>Mairie</t>
  </si>
  <si>
    <t>840560780F</t>
  </si>
  <si>
    <t>84056V000062</t>
  </si>
  <si>
    <t>CH_JO_33</t>
  </si>
  <si>
    <t>les routes de Maligeay</t>
  </si>
  <si>
    <t>CHEMIN LES ROUTES DE MALIGEAY</t>
  </si>
  <si>
    <t>Maligeay</t>
  </si>
  <si>
    <t>840560542X</t>
  </si>
  <si>
    <t>84056V000063</t>
  </si>
  <si>
    <t>IMPASSE_JO_9</t>
  </si>
  <si>
    <t>c. x. martin</t>
  </si>
  <si>
    <t>Impasse C.X Martin</t>
  </si>
  <si>
    <t>IMPASSE C.X MARTIN</t>
  </si>
  <si>
    <t>Martin</t>
  </si>
  <si>
    <t>840560551G</t>
  </si>
  <si>
    <t>84056V000064</t>
  </si>
  <si>
    <t>RUE_JO_17</t>
  </si>
  <si>
    <t>840560285T</t>
  </si>
  <si>
    <t>84056V000065</t>
  </si>
  <si>
    <t>RUE_JO_13</t>
  </si>
  <si>
    <t>RUE FREDERIC MISTRAL</t>
  </si>
  <si>
    <t>840560572E</t>
  </si>
  <si>
    <t>84056V000066</t>
  </si>
  <si>
    <t>RUE_JO_12</t>
  </si>
  <si>
    <t>840560576J</t>
  </si>
  <si>
    <t>84056V000067</t>
  </si>
  <si>
    <t>CH_JO_23</t>
  </si>
  <si>
    <t>84056V000068</t>
  </si>
  <si>
    <t>PLACE_JO_7</t>
  </si>
  <si>
    <t>PLACE JEAN MOULIN</t>
  </si>
  <si>
    <t>840560577K</t>
  </si>
  <si>
    <t>84056V000069</t>
  </si>
  <si>
    <t>RUE_JO_23</t>
  </si>
  <si>
    <t>moulinage</t>
  </si>
  <si>
    <t>Rue du Moulinage</t>
  </si>
  <si>
    <t>RUE DU MOULINAGE</t>
  </si>
  <si>
    <t>Moulinage</t>
  </si>
  <si>
    <t>840560592B</t>
  </si>
  <si>
    <t>84056V000070</t>
  </si>
  <si>
    <t>IMPASSE_JO_11</t>
  </si>
  <si>
    <t>Impasse des Muriers</t>
  </si>
  <si>
    <t>IMPASSE DES MURIERS</t>
  </si>
  <si>
    <t>840560616C</t>
  </si>
  <si>
    <t>84056V000071</t>
  </si>
  <si>
    <t>CH_JO_21</t>
  </si>
  <si>
    <t>noir</t>
  </si>
  <si>
    <t>CHEMIN NOIR</t>
  </si>
  <si>
    <t>Noir</t>
  </si>
  <si>
    <t>840560618E</t>
  </si>
  <si>
    <t>84056V000072</t>
  </si>
  <si>
    <t>RUE_JO_11</t>
  </si>
  <si>
    <t>nouvelle</t>
  </si>
  <si>
    <t>RUE NOUVELLE</t>
  </si>
  <si>
    <t>Nouvelle</t>
  </si>
  <si>
    <t>840560575H</t>
  </si>
  <si>
    <t>84056V000073</t>
  </si>
  <si>
    <t>TRAVERSE_JO_1</t>
  </si>
  <si>
    <t>monsieur ode</t>
  </si>
  <si>
    <t>TRAVERSE DE MONSIEUR ODE</t>
  </si>
  <si>
    <t>Ode</t>
  </si>
  <si>
    <t>840560514L</t>
  </si>
  <si>
    <t>84056V000074</t>
  </si>
  <si>
    <t>RUE_JO_19</t>
  </si>
  <si>
    <t>RUE DES OLIVADES</t>
  </si>
  <si>
    <t>840560648M</t>
  </si>
  <si>
    <t>84056V000075</t>
  </si>
  <si>
    <t>IMP_JO_5</t>
  </si>
  <si>
    <t>840560660A</t>
  </si>
  <si>
    <t>84056V000076</t>
  </si>
  <si>
    <t>ROUTE_JO_7</t>
  </si>
  <si>
    <t>ROUTE D'ORANGE</t>
  </si>
  <si>
    <t>840560667H</t>
  </si>
  <si>
    <t>84056V000077</t>
  </si>
  <si>
    <t>CH_JO_4</t>
  </si>
  <si>
    <t>CHEMIN DES PALUDS</t>
  </si>
  <si>
    <t>Paluds</t>
  </si>
  <si>
    <t>840560675S</t>
  </si>
  <si>
    <t>84056V000078</t>
  </si>
  <si>
    <t>PLACE_JO_1</t>
  </si>
  <si>
    <t>pasteur</t>
  </si>
  <si>
    <t>PLACE PASTEUR</t>
  </si>
  <si>
    <t>84056V000079</t>
  </si>
  <si>
    <t>CH_JO_39</t>
  </si>
  <si>
    <t>CHEMIN DES PLAINES</t>
  </si>
  <si>
    <t>Plaines</t>
  </si>
  <si>
    <t>84056V000080</t>
  </si>
  <si>
    <t>CH_JO_38</t>
  </si>
  <si>
    <t>planas</t>
  </si>
  <si>
    <t>CHEMIN DES PLANAS</t>
  </si>
  <si>
    <t>Planas</t>
  </si>
  <si>
    <t>840560751Z</t>
  </si>
  <si>
    <t>84056V000081</t>
  </si>
  <si>
    <t>CH_JO_37</t>
  </si>
  <si>
    <t>platriers</t>
  </si>
  <si>
    <t>CHEMIN DES PLATRIERS</t>
  </si>
  <si>
    <t>Platriers</t>
  </si>
  <si>
    <t>840560695N</t>
  </si>
  <si>
    <t>84056V000082</t>
  </si>
  <si>
    <t>CH_JO_36</t>
  </si>
  <si>
    <t>CHEMIN DES PLUMES</t>
  </si>
  <si>
    <t>Plumes</t>
  </si>
  <si>
    <t>840560685C</t>
  </si>
  <si>
    <t>84056V000083</t>
  </si>
  <si>
    <t>RUE_JO_14</t>
  </si>
  <si>
    <t>RUE DU PETIT PONT</t>
  </si>
  <si>
    <t>840560705Z</t>
  </si>
  <si>
    <t>84056V000084</t>
  </si>
  <si>
    <t>RUE_JO_15</t>
  </si>
  <si>
    <t>RUE DE LA POSTE</t>
  </si>
  <si>
    <t>Poste</t>
  </si>
  <si>
    <t>840560750Y</t>
  </si>
  <si>
    <t>84056V000085</t>
  </si>
  <si>
    <t>RUE_JO_10</t>
  </si>
  <si>
    <t>racine</t>
  </si>
  <si>
    <t>RUE RACINE</t>
  </si>
  <si>
    <t>840560748W</t>
  </si>
  <si>
    <t>84056V000086</t>
  </si>
  <si>
    <t>PLACE_JO_3</t>
  </si>
  <si>
    <t>PLACE RACINE</t>
  </si>
  <si>
    <t>840560754C</t>
  </si>
  <si>
    <t>84056V000087</t>
  </si>
  <si>
    <t>AV_JO_5</t>
  </si>
  <si>
    <t>AVENUE DES RAMADES</t>
  </si>
  <si>
    <t>Ramades</t>
  </si>
  <si>
    <t>840560755D</t>
  </si>
  <si>
    <t>84056V000088</t>
  </si>
  <si>
    <t>CH_JO_35</t>
  </si>
  <si>
    <t>CHEMIN DES RAMADES</t>
  </si>
  <si>
    <t>840560760J</t>
  </si>
  <si>
    <t>84056V000089</t>
  </si>
  <si>
    <t>PLACE_JO_4</t>
  </si>
  <si>
    <t>840560356V</t>
  </si>
  <si>
    <t>84056V000090</t>
  </si>
  <si>
    <t>CH_JO_40</t>
  </si>
  <si>
    <t>CHEMIN DES HAUTES RIAILLES</t>
  </si>
  <si>
    <t>Riailles</t>
  </si>
  <si>
    <t>840560770V</t>
  </si>
  <si>
    <t>84056V000091</t>
  </si>
  <si>
    <t>CH_JO_34</t>
  </si>
  <si>
    <t>CHEMIN DES RIAILLES</t>
  </si>
  <si>
    <t>840560778D</t>
  </si>
  <si>
    <t>84056V000092</t>
  </si>
  <si>
    <t>IMPASSE_JO_13</t>
  </si>
  <si>
    <t>joseph roumanille</t>
  </si>
  <si>
    <t>Impasse Joseph Roumanille</t>
  </si>
  <si>
    <t>IMPASSE JOSEPH ROUMANILLE</t>
  </si>
  <si>
    <t>Roumanille</t>
  </si>
  <si>
    <t>840560861U</t>
  </si>
  <si>
    <t>84056V000093</t>
  </si>
  <si>
    <t>CH_JO_49</t>
  </si>
  <si>
    <t>saint-damian</t>
  </si>
  <si>
    <t>CHEMIN DE SAINT-DAMIAN</t>
  </si>
  <si>
    <t>Saint-Damian</t>
  </si>
  <si>
    <t>84056V000094</t>
  </si>
  <si>
    <t>TRAVERSE_JO_5</t>
  </si>
  <si>
    <t>TRAVERSE DE SAINT-DAMIAN</t>
  </si>
  <si>
    <t>840560875J</t>
  </si>
  <si>
    <t>84056V000095</t>
  </si>
  <si>
    <t>RUE_JO_22</t>
  </si>
  <si>
    <t>soie</t>
  </si>
  <si>
    <t>Rue de la Soie</t>
  </si>
  <si>
    <t>RUE DE LA SOIE</t>
  </si>
  <si>
    <t>Soie</t>
  </si>
  <si>
    <t>PLACE_JO_8</t>
  </si>
  <si>
    <t>source</t>
  </si>
  <si>
    <t>Square de la Source</t>
  </si>
  <si>
    <t>SQUARE DE LA SOURCE</t>
  </si>
  <si>
    <t>840560874H</t>
  </si>
  <si>
    <t>84056V000097</t>
  </si>
  <si>
    <t>CH_JO_32</t>
  </si>
  <si>
    <t>840560878M</t>
  </si>
  <si>
    <t>84056V000098</t>
  </si>
  <si>
    <t>IMP_JO_6</t>
  </si>
  <si>
    <t>stades</t>
  </si>
  <si>
    <t>IMPASSE DES STADES</t>
  </si>
  <si>
    <t>Stades</t>
  </si>
  <si>
    <t>840560886W</t>
  </si>
  <si>
    <t>84056V000099</t>
  </si>
  <si>
    <t>IMPASSE_JO_14</t>
  </si>
  <si>
    <t>l. g. tissot</t>
  </si>
  <si>
    <t>Impasse L. G. Tissot</t>
  </si>
  <si>
    <t>IMPASSE L. G. TISSOT</t>
  </si>
  <si>
    <t>Tissot</t>
  </si>
  <si>
    <t>840560890A</t>
  </si>
  <si>
    <t>84056V000100</t>
  </si>
  <si>
    <t>PASS_JO_4</t>
  </si>
  <si>
    <t>PASSAGE DU TOURNAIL</t>
  </si>
  <si>
    <t>Tournail</t>
  </si>
  <si>
    <t>840560942G</t>
  </si>
  <si>
    <t>84056V000102</t>
  </si>
  <si>
    <t>RUE_JO_1</t>
  </si>
  <si>
    <t>vieille</t>
  </si>
  <si>
    <t>RUE VIELLE</t>
  </si>
  <si>
    <t>Vieille</t>
  </si>
  <si>
    <t>840560950R</t>
  </si>
  <si>
    <t>84056V000103</t>
  </si>
  <si>
    <t>CH_JO_10</t>
  </si>
  <si>
    <t>vieux</t>
  </si>
  <si>
    <t>CHEMIN VIEUX</t>
  </si>
  <si>
    <t>Vieux</t>
  </si>
  <si>
    <t>840560952T</t>
  </si>
  <si>
    <t>84056V000104</t>
  </si>
  <si>
    <t>CH_JO_31</t>
  </si>
  <si>
    <t>vignasses</t>
  </si>
  <si>
    <t>CHEMIN DES VIGNASSES</t>
  </si>
  <si>
    <t>Vignasses</t>
  </si>
  <si>
    <t>840560652S</t>
  </si>
  <si>
    <t>84056V000105</t>
  </si>
  <si>
    <t>ROUTE_JO_5</t>
  </si>
  <si>
    <t>violès</t>
  </si>
  <si>
    <t>ROUTE DE VIOLES</t>
  </si>
  <si>
    <t>Violès</t>
  </si>
  <si>
    <t>840560954V</t>
  </si>
  <si>
    <t>84056V000106</t>
  </si>
  <si>
    <t>IMP_JO_3</t>
  </si>
  <si>
    <t>IMPASSE DES VIOLETTES</t>
  </si>
  <si>
    <t>84056V000107</t>
  </si>
  <si>
    <t>CH_JO_17</t>
  </si>
  <si>
    <t>CHEMIN DES FELIBRES</t>
  </si>
  <si>
    <t>Félibres</t>
  </si>
  <si>
    <t>Chemin du Traversier</t>
  </si>
  <si>
    <t>84056V000108</t>
  </si>
  <si>
    <t>PASSAGE_JO_5</t>
  </si>
  <si>
    <t>PASSAGE JEAN GIONO</t>
  </si>
  <si>
    <t>840560117K</t>
  </si>
  <si>
    <t>84056V000109</t>
  </si>
  <si>
    <t>ROUTE_JO_3</t>
  </si>
  <si>
    <t>ROUTE DE CAUSANS</t>
  </si>
  <si>
    <t>84056V000110</t>
  </si>
  <si>
    <t>CH_JO_16</t>
  </si>
  <si>
    <t>CHEMIN DE LA DAME</t>
  </si>
  <si>
    <t>Dame</t>
  </si>
  <si>
    <t>84056V000111</t>
  </si>
  <si>
    <t>CH_JO_13</t>
  </si>
  <si>
    <t>CHEMIN DE L'OUVEZE</t>
  </si>
  <si>
    <t>84056V000112</t>
  </si>
  <si>
    <t>CH_JO_14</t>
  </si>
  <si>
    <t>estagniers</t>
  </si>
  <si>
    <t>CHEMIN DES ESTAGNIERS</t>
  </si>
  <si>
    <t>Estagniers</t>
  </si>
  <si>
    <t>84056V000113</t>
  </si>
  <si>
    <t>CH_JO_19</t>
  </si>
  <si>
    <t>84056V000114</t>
  </si>
  <si>
    <t>CH_JO_61</t>
  </si>
  <si>
    <t>dit de l'ancien cimetière</t>
  </si>
  <si>
    <t>CHEMIN DIT DE L'ANCIEN CIMETIERE</t>
  </si>
  <si>
    <t>84056V000115</t>
  </si>
  <si>
    <t>CH_JO_60</t>
  </si>
  <si>
    <t>saint-charles</t>
  </si>
  <si>
    <t>CHEMIN SAINT CHARLES</t>
  </si>
  <si>
    <t>Saint-Charles</t>
  </si>
  <si>
    <t>84056V000116</t>
  </si>
  <si>
    <t>CH_JO_1</t>
  </si>
  <si>
    <t>vieux de violès</t>
  </si>
  <si>
    <t>CHEMIN VIEUX DE VIOLES</t>
  </si>
  <si>
    <t>84056V000117</t>
  </si>
  <si>
    <t>CHEMIN_JO_69</t>
  </si>
  <si>
    <t>dit de Monsieur Pellet</t>
  </si>
  <si>
    <t>CHEMIN DIT DE MONSIEUR PELLET</t>
  </si>
  <si>
    <t>Pellet</t>
  </si>
  <si>
    <t>840560028N</t>
  </si>
  <si>
    <t>84056V000118</t>
  </si>
  <si>
    <t>CH_JO_47</t>
  </si>
  <si>
    <t>abeillers</t>
  </si>
  <si>
    <t>84056V000119</t>
  </si>
  <si>
    <t>RUE_JO_21</t>
  </si>
  <si>
    <t>magnans</t>
  </si>
  <si>
    <t>Rue des Magnans</t>
  </si>
  <si>
    <t>RUE DES MAGNANS</t>
  </si>
  <si>
    <t>Magnans</t>
  </si>
  <si>
    <t>8487Z000001</t>
  </si>
  <si>
    <t>8487Z000002</t>
  </si>
  <si>
    <t>8487Z000003</t>
  </si>
  <si>
    <t>8487Z000004</t>
  </si>
  <si>
    <t>8487Z000005</t>
  </si>
  <si>
    <t>8487Z000006</t>
  </si>
  <si>
    <t>8487Z000007</t>
  </si>
  <si>
    <t>8487Z000008</t>
  </si>
  <si>
    <t>8456Z000001</t>
  </si>
  <si>
    <t>8439Z000001</t>
  </si>
  <si>
    <t>8439Z000002</t>
  </si>
  <si>
    <t>8427Z000001</t>
  </si>
  <si>
    <t>84039</t>
  </si>
  <si>
    <t>840390067E</t>
  </si>
  <si>
    <t>84039V000578</t>
  </si>
  <si>
    <t>RUE_CO_36</t>
  </si>
  <si>
    <t>deux puits</t>
  </si>
  <si>
    <t>RUE DES DEUX PUITS</t>
  </si>
  <si>
    <t>Deux Puits</t>
  </si>
  <si>
    <t>840390163J</t>
  </si>
  <si>
    <t>84039V000577</t>
  </si>
  <si>
    <t>PLACE_CO_5</t>
  </si>
  <si>
    <t>halles</t>
  </si>
  <si>
    <t>PLACE DES HALLES</t>
  </si>
  <si>
    <t>Halles</t>
  </si>
  <si>
    <t>84039V000501</t>
  </si>
  <si>
    <t>ADMIN_CO_18</t>
  </si>
  <si>
    <t>AUT</t>
  </si>
  <si>
    <t>840390018B</t>
  </si>
  <si>
    <t>84039V000505</t>
  </si>
  <si>
    <t>ROUTE_CO_2</t>
  </si>
  <si>
    <t>CD72</t>
  </si>
  <si>
    <t>CD 72</t>
  </si>
  <si>
    <t>840390012V</t>
  </si>
  <si>
    <t>84039V000503</t>
  </si>
  <si>
    <t>ROUTE_CO_9</t>
  </si>
  <si>
    <t>CD907</t>
  </si>
  <si>
    <t>CD 907</t>
  </si>
  <si>
    <t>840390278J</t>
  </si>
  <si>
    <t>84039V000579</t>
  </si>
  <si>
    <t>ROUTE_CO_8</t>
  </si>
  <si>
    <t>84039V000506</t>
  </si>
  <si>
    <t>ROUTE_CO_3</t>
  </si>
  <si>
    <t>CD92</t>
  </si>
  <si>
    <t>CD 92</t>
  </si>
  <si>
    <t>VC 75</t>
  </si>
  <si>
    <t>840390400S</t>
  </si>
  <si>
    <t>84039V000504</t>
  </si>
  <si>
    <t>ROUTE_CO_10</t>
  </si>
  <si>
    <t>CD950D</t>
  </si>
  <si>
    <t>vaison</t>
  </si>
  <si>
    <t>ROUTE DE VAISON</t>
  </si>
  <si>
    <t>Vaison</t>
  </si>
  <si>
    <t>CD 950D</t>
  </si>
  <si>
    <t>CD 977</t>
  </si>
  <si>
    <t>84039V000301</t>
  </si>
  <si>
    <t>CH_CO_122</t>
  </si>
  <si>
    <t>CR301</t>
  </si>
  <si>
    <t>cave coopérative</t>
  </si>
  <si>
    <t>CHEMIN DE LA CAVE COOPERATIVE</t>
  </si>
  <si>
    <t>&lt;a href=../lien/84039_SCHEMA_VOIRIE_COMMUNALE/Pieces_ecrites/84039_Fiches_CR.pdf#page=1 target="_blank"&gt;fiche&lt;/a&gt;</t>
  </si>
  <si>
    <t>84039V000303</t>
  </si>
  <si>
    <t>CH_CO_2</t>
  </si>
  <si>
    <t>CR303</t>
  </si>
  <si>
    <t>grand terme</t>
  </si>
  <si>
    <t>CHEMIN DU GRAND TERME</t>
  </si>
  <si>
    <t>Terme</t>
  </si>
  <si>
    <t>&lt;a href=../lien/84039_SCHEMA_VOIRIE_COMMUNALE/Pieces_ecrites/84039_Fiches_CR.pdf#page=3 target="_blank"&gt;fiche&lt;/a&gt;</t>
  </si>
  <si>
    <t>84039V000304</t>
  </si>
  <si>
    <t>CH_CO_47</t>
  </si>
  <si>
    <t>CR304</t>
  </si>
  <si>
    <t>CHEMIN DU COUDOULET</t>
  </si>
  <si>
    <t>&lt;a href=../lien/84039_SCHEMA_VOIRIE_COMMUNALE/Pieces_ecrites/84039_Fiches_CR.pdf#page=4 target="_blank"&gt;fiche&lt;/a&gt;</t>
  </si>
  <si>
    <t>84039V000305</t>
  </si>
  <si>
    <t>TRAVERSE_CO_3</t>
  </si>
  <si>
    <t>CR305</t>
  </si>
  <si>
    <t>barnouine</t>
  </si>
  <si>
    <t>TRAVERSE DE LA BARNOUINE</t>
  </si>
  <si>
    <t>Barnouine</t>
  </si>
  <si>
    <t>&lt;a href=../lien/84039_SCHEMA_VOIRIE_COMMUNALE/Pieces_ecrites/84039_Fiches_CR.pdf#page=5 target="_blank"&gt;fiche&lt;/a&gt;</t>
  </si>
  <si>
    <t>84039V000306</t>
  </si>
  <si>
    <t>CH_CO_130</t>
  </si>
  <si>
    <t>CR306</t>
  </si>
  <si>
    <t>rural n° 306</t>
  </si>
  <si>
    <t>CHEMIN RURAL N° 306</t>
  </si>
  <si>
    <t>CR 306</t>
  </si>
  <si>
    <t>&lt;a href=../lien/84039_SCHEMA_VOIRIE_COMMUNALE/Pieces_ecrites/84039_Fiches_CR.pdf#page=6 target="_blank"&gt;fiche&lt;/a&gt;</t>
  </si>
  <si>
    <t>84039V000307</t>
  </si>
  <si>
    <t>CH_CO_43</t>
  </si>
  <si>
    <t>CR307</t>
  </si>
  <si>
    <t>traverse des garrigues</t>
  </si>
  <si>
    <t>CHEMIN DE TRAVERSE DES GARRIGUES</t>
  </si>
  <si>
    <t>&lt;a href=../lien/84039_SCHEMA_VOIRIE_COMMUNALE/Pieces_ecrites/84039_Fiches_CR.pdf#page=7 target="_blank"&gt;fiche&lt;/a&gt;</t>
  </si>
  <si>
    <t>84039V000308</t>
  </si>
  <si>
    <t>TRAVERSE_CO_5</t>
  </si>
  <si>
    <t>CR308</t>
  </si>
  <si>
    <t>TRAVERSE DES GARRIGUES</t>
  </si>
  <si>
    <t>Garrigues</t>
  </si>
  <si>
    <t>&lt;a href=../lien/84039_SCHEMA_VOIRIE_COMMUNALE/Pieces_ecrites/84039_Fiches_CR.pdf#page=8 target="_blank"&gt;fiche&lt;/a&gt;</t>
  </si>
  <si>
    <t>84039V000309</t>
  </si>
  <si>
    <t>CH_CO_30</t>
  </si>
  <si>
    <t>CR309</t>
  </si>
  <si>
    <t>garrigues 1</t>
  </si>
  <si>
    <t>CHEMIN DES GARRIGUES 1</t>
  </si>
  <si>
    <t>&lt;a href=../lien/84039_SCHEMA_VOIRIE_COMMUNALE/Pieces_ecrites/84039_Fiches_CR.pdf#page=9 target="_blank"&gt;fiche&lt;/a&gt;</t>
  </si>
  <si>
    <t>84039V000310</t>
  </si>
  <si>
    <t>CH_CO_125</t>
  </si>
  <si>
    <t>CR310</t>
  </si>
  <si>
    <t>garrigues 2</t>
  </si>
  <si>
    <t>CHEMIN DES GARRIGUES 2</t>
  </si>
  <si>
    <t>&lt;a href=../lien/84039_SCHEMA_VOIRIE_COMMUNALE/Pieces_ecrites/84039_Fiches_CR.pdf#page=10 target="_blank"&gt;fiche&lt;/a&gt;</t>
  </si>
  <si>
    <t>84039V000311</t>
  </si>
  <si>
    <t>CH_CO_126</t>
  </si>
  <si>
    <t>CR311</t>
  </si>
  <si>
    <t>garrigues 3</t>
  </si>
  <si>
    <t>CHEMIN DES GARRIGUES 3</t>
  </si>
  <si>
    <t>&lt;a href=../lien/84039_SCHEMA_VOIRIE_COMMUNALE/Pieces_ecrites/84039_Fiches_CR.pdf#page=11 target="_blank"&gt;fiche&lt;/a&gt;</t>
  </si>
  <si>
    <t>84039V000312</t>
  </si>
  <si>
    <t>CH_CO_127</t>
  </si>
  <si>
    <t>CR312</t>
  </si>
  <si>
    <t>garrigues 4</t>
  </si>
  <si>
    <t>CHEMIN DES GARRIGUES 4</t>
  </si>
  <si>
    <t>&lt;a href=../lien/84039_SCHEMA_VOIRIE_COMMUNALE/Pieces_ecrites/84039_Fiches_CR.pdf#page=12 target="_blank"&gt;fiche&lt;/a&gt;</t>
  </si>
  <si>
    <t>84039V000313</t>
  </si>
  <si>
    <t>CH_CO_128</t>
  </si>
  <si>
    <t>CR313</t>
  </si>
  <si>
    <t>garrigues 5</t>
  </si>
  <si>
    <t>CHEMIN DES GARRIGUES 5</t>
  </si>
  <si>
    <t>&lt;a href=../lien/84039_SCHEMA_VOIRIE_COMMUNALE/Pieces_ecrites/84039_Fiches_CR.pdf#page=13 target="_blank"&gt;fiche&lt;/a&gt;</t>
  </si>
  <si>
    <t>84039V000315</t>
  </si>
  <si>
    <t>TRAVERSE_CO_6</t>
  </si>
  <si>
    <t>CR315</t>
  </si>
  <si>
    <t>tuilière</t>
  </si>
  <si>
    <t>TRAVERSE DE LA TUILIERE</t>
  </si>
  <si>
    <t>Tuilière</t>
  </si>
  <si>
    <t>&lt;a href=../lien/84039_SCHEMA_VOIRIE_COMMUNALE/Pieces_ecrites/84039_Fiches_CR.pdf#page=15 target="_blank"&gt;fiche&lt;/a&gt;</t>
  </si>
  <si>
    <t>840390150V</t>
  </si>
  <si>
    <t>84039V000316</t>
  </si>
  <si>
    <t>CH_CO_64</t>
  </si>
  <si>
    <t>CR316</t>
  </si>
  <si>
    <t>gontarde</t>
  </si>
  <si>
    <t>CHEMIN DE LA GONTARDE</t>
  </si>
  <si>
    <t>Gontarde</t>
  </si>
  <si>
    <t>&lt;a href=../lien/84039_SCHEMA_VOIRIE_COMMUNALE/Pieces_ecrites/84039_Fiches_CR.pdf#page=16 target="_blank"&gt;fiche&lt;/a&gt;</t>
  </si>
  <si>
    <t>840390335W</t>
  </si>
  <si>
    <t>84039V000317</t>
  </si>
  <si>
    <t>CH_CO_103</t>
  </si>
  <si>
    <t>CR317</t>
  </si>
  <si>
    <t>ségurets</t>
  </si>
  <si>
    <t>CHEMIN DES SEGURETS</t>
  </si>
  <si>
    <t>Ségurets</t>
  </si>
  <si>
    <t>&lt;a href=../lien/84039_SCHEMA_VOIRIE_COMMUNALE/Pieces_ecrites/84039_Fiches_CR.pdf#page=17 target="_blank"&gt;fiche&lt;/a&gt;</t>
  </si>
  <si>
    <t>840390156B</t>
  </si>
  <si>
    <t>84039V000318</t>
  </si>
  <si>
    <t>CH_CO_62</t>
  </si>
  <si>
    <t>CR318</t>
  </si>
  <si>
    <t>CHEMIN DE LA GRAVIOUSE</t>
  </si>
  <si>
    <t>Graviouse</t>
  </si>
  <si>
    <t>CR 318</t>
  </si>
  <si>
    <t>&lt;a href=../lien/84039_SCHEMA_VOIRIE_COMMUNALE/Pieces_ecrites/84039_Fiches_CR.pdf#page=18 target="_blank"&gt;fiche&lt;/a&gt;</t>
  </si>
  <si>
    <t>840390013W</t>
  </si>
  <si>
    <t>84039V000321</t>
  </si>
  <si>
    <t>CH_CO_37</t>
  </si>
  <si>
    <t>CR321</t>
  </si>
  <si>
    <t>bassaques</t>
  </si>
  <si>
    <t>CHEMIN DES BASSAQUES</t>
  </si>
  <si>
    <t>Bassaques</t>
  </si>
  <si>
    <t>&lt;a href=../lien/84039_SCHEMA_VOIRIE_COMMUNALE/Pieces_ecrites/84039_Fiches_CR.pdf#page=21 target="_blank"&gt;fiche&lt;/a&gt;</t>
  </si>
  <si>
    <t>84039V000322</t>
  </si>
  <si>
    <t>ALL_CO_1</t>
  </si>
  <si>
    <t>CR322</t>
  </si>
  <si>
    <t>ALLEE DES CHENES</t>
  </si>
  <si>
    <t>&lt;a href=../lien/84039_SCHEMA_VOIRIE_COMMUNALE/Pieces_ecrites/84039_Fiches_CR.pdf#page=22 target="_blank"&gt;fiche&lt;/a&gt;</t>
  </si>
  <si>
    <t>840390327M</t>
  </si>
  <si>
    <t>84039V000323</t>
  </si>
  <si>
    <t>CH_CO_25</t>
  </si>
  <si>
    <t>CR323</t>
  </si>
  <si>
    <t>sarrassanes 1</t>
  </si>
  <si>
    <t>CHEMIN DES SARRASSANES 1</t>
  </si>
  <si>
    <t>&lt;a href=../lien/84039_SCHEMA_VOIRIE_COMMUNALE/Pieces_ecrites/84039_Fiches_CR.pdf#page=23 target="_blank"&gt;fiche&lt;/a&gt;</t>
  </si>
  <si>
    <t>84039V000324</t>
  </si>
  <si>
    <t>CH_CO_121</t>
  </si>
  <si>
    <t>CR324</t>
  </si>
  <si>
    <t>CHEMIN DE CASSAN</t>
  </si>
  <si>
    <t>Cassan</t>
  </si>
  <si>
    <t>&lt;a href=../lien/84039_SCHEMA_VOIRIE_COMMUNALE/Pieces_ecrites/84039_Fiches_CR.pdf#page=24 target="_blank"&gt;fiche&lt;/a&gt;</t>
  </si>
  <si>
    <t>84039V000325</t>
  </si>
  <si>
    <t>CH_CO_142</t>
  </si>
  <si>
    <t>CR325</t>
  </si>
  <si>
    <t>sarrassanes 2</t>
  </si>
  <si>
    <t>CHEMIN DES SARRASSANES 2</t>
  </si>
  <si>
    <t>&lt;a href=../lien/84039_SCHEMA_VOIRIE_COMMUNALE/Pieces_ecrites/84039_Fiches_CR.pdf#page=25 target="_blank"&gt;fiche&lt;/a&gt;</t>
  </si>
  <si>
    <t>84039V000326</t>
  </si>
  <si>
    <t>CH_CO_143</t>
  </si>
  <si>
    <t>CR326</t>
  </si>
  <si>
    <t>sarrassanes 3</t>
  </si>
  <si>
    <t>CHEMIN DES SARRASSANES 3</t>
  </si>
  <si>
    <t>&lt;a href=../lien/84039_SCHEMA_VOIRIE_COMMUNALE/Pieces_ecrites/84039_Fiches_CR.pdf#page=26 target="_blank"&gt;fiche&lt;/a&gt;</t>
  </si>
  <si>
    <t>84039V000327</t>
  </si>
  <si>
    <t>CH_CO_131</t>
  </si>
  <si>
    <t>CR327</t>
  </si>
  <si>
    <t>rural n° 327</t>
  </si>
  <si>
    <t>CHEMIN RURAL N° 327</t>
  </si>
  <si>
    <t>CR 327</t>
  </si>
  <si>
    <t>&lt;a href=../lien/84039_SCHEMA_VOIRIE_COMMUNALE/Pieces_ecrites/84039_Fiches_CR.pdf#page=27 target="_blank"&gt;fiche&lt;/a&gt;</t>
  </si>
  <si>
    <t>84039V000328</t>
  </si>
  <si>
    <t>CH_CO_50</t>
  </si>
  <si>
    <t>CR328</t>
  </si>
  <si>
    <t>sarrians</t>
  </si>
  <si>
    <t>Sarrians</t>
  </si>
  <si>
    <t>&lt;a href=../lien/84039_SCHEMA_VOIRIE_COMMUNALE/Pieces_ecrites/84039_Fiches_CR.pdf#page=28 target="_blank"&gt;fiche&lt;/a&gt;</t>
  </si>
  <si>
    <t>84039V000329</t>
  </si>
  <si>
    <t>CH_CO_146</t>
  </si>
  <si>
    <t>CR329</t>
  </si>
  <si>
    <t>verclos 2</t>
  </si>
  <si>
    <t>CHEMIN DE VERCLOS 2</t>
  </si>
  <si>
    <t>&lt;a href=../lien/84039_SCHEMA_VOIRIE_COMMUNALE/Pieces_ecrites/84039_Fiches_CR.pdf#page=29 target="_blank"&gt;fiche&lt;/a&gt;</t>
  </si>
  <si>
    <t>84039V000330</t>
  </si>
  <si>
    <t>CH_CO_145</t>
  </si>
  <si>
    <t>CR330</t>
  </si>
  <si>
    <t>verclos 1</t>
  </si>
  <si>
    <t>CHEMIN DE VERCLOS 1</t>
  </si>
  <si>
    <t>&lt;a href=../lien/84039_SCHEMA_VOIRIE_COMMUNALE/Pieces_ecrites/84039_Fiches_CR.pdf#page=30 target="_blank"&gt;fiche&lt;/a&gt;</t>
  </si>
  <si>
    <t>840390197W</t>
  </si>
  <si>
    <t>84039V000331</t>
  </si>
  <si>
    <t>CH_CO_10</t>
  </si>
  <si>
    <t>CR331</t>
  </si>
  <si>
    <t>mal-bâtie</t>
  </si>
  <si>
    <t>CHEMIN DE MAL-BATIE</t>
  </si>
  <si>
    <t>Mal-Bâtie</t>
  </si>
  <si>
    <t>&lt;a href=../lien/84039_SCHEMA_VOIRIE_COMMUNALE/Pieces_ecrites/84039_Fiches_CR.pdf#page=31 target="_blank"&gt;fiche&lt;/a&gt;</t>
  </si>
  <si>
    <t>84039V000332</t>
  </si>
  <si>
    <t>CH_CO_141</t>
  </si>
  <si>
    <t>CR332</t>
  </si>
  <si>
    <t>saint-laurent 2</t>
  </si>
  <si>
    <t>CHEMIN DE SAINT-LAURENT 2</t>
  </si>
  <si>
    <t>&lt;a href=../lien/84039_SCHEMA_VOIRIE_COMMUNALE/Pieces_ecrites/84039_Fiches_CR.pdf#page=32 target="_blank"&gt;fiche&lt;/a&gt;</t>
  </si>
  <si>
    <t>84039V000333</t>
  </si>
  <si>
    <t>CH_CO_132</t>
  </si>
  <si>
    <t>CR333</t>
  </si>
  <si>
    <t>rural n° 333</t>
  </si>
  <si>
    <t>CHEMIN RURAL N° 333</t>
  </si>
  <si>
    <t>&lt;a href=../lien/84039_SCHEMA_VOIRIE_COMMUNALE/Pieces_ecrites/84039_Fiches_CR.pdf#page=33 target="_blank"&gt;fiche&lt;/a&gt;</t>
  </si>
  <si>
    <t>840390339A</t>
  </si>
  <si>
    <t>84039V000334</t>
  </si>
  <si>
    <t>CH_CO_23</t>
  </si>
  <si>
    <t>CR334</t>
  </si>
  <si>
    <t>CR 334</t>
  </si>
  <si>
    <t>&lt;a href=../lien/84039_SCHEMA_VOIRIE_COMMUNALE/Pieces_ecrites/84039_Fiches_CR.pdf#page=34 target="_blank"&gt;fiche&lt;/a&gt;</t>
  </si>
  <si>
    <t>840390009S</t>
  </si>
  <si>
    <t>84039V000335</t>
  </si>
  <si>
    <t>CH_CO_7</t>
  </si>
  <si>
    <t>CR335</t>
  </si>
  <si>
    <t>balauque</t>
  </si>
  <si>
    <t>CHEMIN DE BALAUQUE</t>
  </si>
  <si>
    <t>Balauque</t>
  </si>
  <si>
    <t>&lt;a href=../lien/84039_SCHEMA_VOIRIE_COMMUNALE/Pieces_ecrites/84039_Fiches_CR.pdf#page=35 target="_blank"&gt;fiche&lt;/a&gt;</t>
  </si>
  <si>
    <t>84039V000336</t>
  </si>
  <si>
    <t>CH_CO_24</t>
  </si>
  <si>
    <t>CR336</t>
  </si>
  <si>
    <t>saummades</t>
  </si>
  <si>
    <t>CHEMIN DES SAUMMADES</t>
  </si>
  <si>
    <t>Saummades</t>
  </si>
  <si>
    <t>&lt;a href=../lien/84039_SCHEMA_VOIRIE_COMMUNALE/Pieces_ecrites/84039_Fiches_CR.pdf#page=36 target="_blank"&gt;fiche&lt;/a&gt;</t>
  </si>
  <si>
    <t>84039V000337</t>
  </si>
  <si>
    <t>CH_CO_124</t>
  </si>
  <si>
    <t>CR337</t>
  </si>
  <si>
    <t>font du loup 2</t>
  </si>
  <si>
    <t>CHEMIN DE LA FONT DU LOUP 2</t>
  </si>
  <si>
    <t>&lt;a href=../lien/84039_SCHEMA_VOIRIE_COMMUNALE/Pieces_ecrites/84039_Fiches_CR.pdf#page=37 target="_blank"&gt;fiche&lt;/a&gt;</t>
  </si>
  <si>
    <t>84039V000338</t>
  </si>
  <si>
    <t>CH_CO_57</t>
  </si>
  <si>
    <t>CR338</t>
  </si>
  <si>
    <t>font du loup 1</t>
  </si>
  <si>
    <t>CHEMIN DE LA FONT DU LOUP 1</t>
  </si>
  <si>
    <t>&lt;a href=../lien/84039_SCHEMA_VOIRIE_COMMUNALE/Pieces_ecrites/84039_Fiches_CR.pdf#page=38 target="_blank"&gt;fiche&lt;/a&gt;</t>
  </si>
  <si>
    <t>84039V000339</t>
  </si>
  <si>
    <t>CH_CO_133</t>
  </si>
  <si>
    <t>CR339</t>
  </si>
  <si>
    <t>rural n° 339</t>
  </si>
  <si>
    <t>CHEMIN RURAL N° 339</t>
  </si>
  <si>
    <t>CR 339</t>
  </si>
  <si>
    <t>&lt;a href=../lien/84039_SCHEMA_VOIRIE_COMMUNALE/Pieces_ecrites/84039_Fiches_CR.pdf#page=39 target="_blank"&gt;fiche&lt;/a&gt;</t>
  </si>
  <si>
    <t>84039V000340</t>
  </si>
  <si>
    <t>CH_CO_123</t>
  </si>
  <si>
    <t>CR340</t>
  </si>
  <si>
    <t>crau 1</t>
  </si>
  <si>
    <t>CHEMIN DE LA CRAU 1</t>
  </si>
  <si>
    <t>Crau</t>
  </si>
  <si>
    <t>&lt;a href=../lien/84039_SCHEMA_VOIRIE_COMMUNALE/Pieces_ecrites/84039_Fiches_CR.pdf#page=40 target="_blank"&gt;fiche&lt;/a&gt;</t>
  </si>
  <si>
    <t>84039V000341</t>
  </si>
  <si>
    <t>CH_CO_8</t>
  </si>
  <si>
    <t>CR341</t>
  </si>
  <si>
    <t>crau 3</t>
  </si>
  <si>
    <t>CHEMIN DE LA CRAU 3</t>
  </si>
  <si>
    <t>Chemin de Guichard</t>
  </si>
  <si>
    <t>&lt;a href=../lien/84039_SCHEMA_VOIRIE_COMMUNALE/Pieces_ecrites/84039_Fiches_CR.pdf#page=41 target="_blank"&gt;fiche&lt;/a&gt;</t>
  </si>
  <si>
    <t>84039V000343</t>
  </si>
  <si>
    <t>CH_CO_134</t>
  </si>
  <si>
    <t>CR343</t>
  </si>
  <si>
    <t>rural n° 343</t>
  </si>
  <si>
    <t>CHEMIN RURAL N° 343</t>
  </si>
  <si>
    <t>&lt;a href=../lien/84039_SCHEMA_VOIRIE_COMMUNALE/Pieces_ecrites/84039_Fiches_CR.pdf#page=43 target="_blank"&gt;fiche&lt;/a&gt;</t>
  </si>
  <si>
    <t>840390059W</t>
  </si>
  <si>
    <t>84039V000344</t>
  </si>
  <si>
    <t>CH_CO_106</t>
  </si>
  <si>
    <t>CR344</t>
  </si>
  <si>
    <t>CHEMIN DE L'ETANG</t>
  </si>
  <si>
    <t>&lt;a href=../lien/84039_SCHEMA_VOIRIE_COMMUNALE/Pieces_ecrites/84039_Fiches_CR.pdf#page=44 target="_blank"&gt;fiche&lt;/a&gt;</t>
  </si>
  <si>
    <t>84039V000345</t>
  </si>
  <si>
    <t>CH_CO_129</t>
  </si>
  <si>
    <t>CR345</t>
  </si>
  <si>
    <t>mine</t>
  </si>
  <si>
    <t>CHEMIN DE LA MINE</t>
  </si>
  <si>
    <t>Mine</t>
  </si>
  <si>
    <t>&lt;a href=../lien/84039_SCHEMA_VOIRIE_COMMUNALE/Pieces_ecrites/84039_Fiches_CR.pdf#page=45 target="_blank"&gt;fiche&lt;/a&gt;</t>
  </si>
  <si>
    <t>84039V000346</t>
  </si>
  <si>
    <t>CH_CO_108</t>
  </si>
  <si>
    <t>CR346</t>
  </si>
  <si>
    <t>carrière</t>
  </si>
  <si>
    <t>CHEMIN DE LA CARRIERE</t>
  </si>
  <si>
    <t>Carrière</t>
  </si>
  <si>
    <t>&lt;a href=../lien/84039_SCHEMA_VOIRIE_COMMUNALE/Pieces_ecrites/84039_Fiches_CR.pdf#page=46 target="_blank"&gt;fiche&lt;/a&gt;</t>
  </si>
  <si>
    <t>84039V000347</t>
  </si>
  <si>
    <t>CH_CO_135</t>
  </si>
  <si>
    <t>CR347</t>
  </si>
  <si>
    <t>rural n° 347</t>
  </si>
  <si>
    <t>CHEMIN RURAL N° 347</t>
  </si>
  <si>
    <t>&lt;a href=../lien/84039_SCHEMA_VOIRIE_COMMUNALE/Pieces_ecrites/84039_Fiches_CR.pdf#page=47 target="_blank"&gt;fiche&lt;/a&gt;</t>
  </si>
  <si>
    <t>840390332T</t>
  </si>
  <si>
    <t>84039V000348</t>
  </si>
  <si>
    <t>CH_CO_5</t>
  </si>
  <si>
    <t>CR348</t>
  </si>
  <si>
    <t>CHEMIN SAINT-MARTIN</t>
  </si>
  <si>
    <t>&lt;a href=../lien/84039_SCHEMA_VOIRIE_COMMUNALE/Pieces_ecrites/84039_Fiches_CR.pdf#page=48 target="_blank"&gt;fiche&lt;/a&gt;</t>
  </si>
  <si>
    <t>84039V000349</t>
  </si>
  <si>
    <t>CH_CO_136</t>
  </si>
  <si>
    <t>CR349</t>
  </si>
  <si>
    <t>rural n° 349</t>
  </si>
  <si>
    <t>CHEMIN RURAL N° 349</t>
  </si>
  <si>
    <t>&lt;a href=../lien/84039_SCHEMA_VOIRIE_COMMUNALE/Pieces_ecrites/84039_Fiches_CR.pdf#page=49 target="_blank"&gt;fiche&lt;/a&gt;</t>
  </si>
  <si>
    <t>84039V000350</t>
  </si>
  <si>
    <t>CH_CO_49</t>
  </si>
  <si>
    <t>CR350</t>
  </si>
  <si>
    <t>CHEMIN DE TRAVERSE</t>
  </si>
  <si>
    <t>Traverse</t>
  </si>
  <si>
    <t>CR 350</t>
  </si>
  <si>
    <t>&lt;a href=../lien/84039_SCHEMA_VOIRIE_COMMUNALE/Pieces_ecrites/84039_Fiches_CR.pdf#page=50 target="_blank"&gt;fiche&lt;/a&gt;</t>
  </si>
  <si>
    <t>84039V000351</t>
  </si>
  <si>
    <t>CH_CO_137</t>
  </si>
  <si>
    <t>CR351</t>
  </si>
  <si>
    <t>rural n° 351</t>
  </si>
  <si>
    <t>CHEMIN RURAL N° 351</t>
  </si>
  <si>
    <t>&lt;a href=../lien/84039_SCHEMA_VOIRIE_COMMUNALE/Pieces_ecrites/84039_Fiches_CR.pdf#page=51 target="_blank"&gt;fiche&lt;/a&gt;</t>
  </si>
  <si>
    <t>84039V000352</t>
  </si>
  <si>
    <t>CH_CO_16</t>
  </si>
  <si>
    <t>CR352</t>
  </si>
  <si>
    <t>CHEMIN DU POINTU</t>
  </si>
  <si>
    <t>Pointu</t>
  </si>
  <si>
    <t>&lt;a href=../lien/84039_SCHEMA_VOIRIE_COMMUNALE/Pieces_ecrites/84039_Fiches_CR.pdf#page=52 target="_blank"&gt;fiche&lt;/a&gt;</t>
  </si>
  <si>
    <t>84039V000353</t>
  </si>
  <si>
    <t>CH_CO_42</t>
  </si>
  <si>
    <t>CR353</t>
  </si>
  <si>
    <t>CHEMIN DE VALORI</t>
  </si>
  <si>
    <t>Valori</t>
  </si>
  <si>
    <t>&lt;a href=../lien/84039_SCHEMA_VOIRIE_COMMUNALE/Pieces_ecrites/84039_Fiches_CR.pdf#page=53 target="_blank"&gt;fiche&lt;/a&gt;</t>
  </si>
  <si>
    <t>84039V000354</t>
  </si>
  <si>
    <t>CH_CO_97</t>
  </si>
  <si>
    <t>CR354</t>
  </si>
  <si>
    <t>ANCIEN CHEMIN DE CHATEAUNEUF-DU-PAPE</t>
  </si>
  <si>
    <t>&lt;a href=../lien/84039_SCHEMA_VOIRIE_COMMUNALE/Pieces_ecrites/84039_Fiches_CR.pdf#page=54 target="_blank"&gt;fiche&lt;/a&gt;</t>
  </si>
  <si>
    <t>840390313X</t>
  </si>
  <si>
    <t>84039V000355</t>
  </si>
  <si>
    <t>CH_CO_15</t>
  </si>
  <si>
    <t>CR355</t>
  </si>
  <si>
    <t>CHEMIN DU RAYAS</t>
  </si>
  <si>
    <t>Rayas</t>
  </si>
  <si>
    <t>&lt;a href=../lien/84039_SCHEMA_VOIRIE_COMMUNALE/Pieces_ecrites/84039_Fiches_CR.pdf#page=56 target="_blank"&gt;fiche&lt;/a&gt;</t>
  </si>
  <si>
    <t>84039V000356</t>
  </si>
  <si>
    <t>CH_CO_55</t>
  </si>
  <si>
    <t>CR356</t>
  </si>
  <si>
    <t>CHEMIN DE PIGNAN</t>
  </si>
  <si>
    <t>Pignan</t>
  </si>
  <si>
    <t>&lt;a href=../lien/84039_SCHEMA_VOIRIE_COMMUNALE/Pieces_ecrites/84039_Fiches_CR.pdf#page=57 target="_blank"&gt;fiche&lt;/a&gt;</t>
  </si>
  <si>
    <t>84039V000357</t>
  </si>
  <si>
    <t>CH_CO_138</t>
  </si>
  <si>
    <t>CR357</t>
  </si>
  <si>
    <t>rural n° 357</t>
  </si>
  <si>
    <t>CHEMIN RURAL N° 357</t>
  </si>
  <si>
    <t>&lt;a href=../lien/84039_SCHEMA_VOIRIE_COMMUNALE/Pieces_ecrites/84039_Fiches_CR.pdf#page=58 target="_blank"&gt;fiche&lt;/a&gt;</t>
  </si>
  <si>
    <t>84039V000358</t>
  </si>
  <si>
    <t>CH_CO_144</t>
  </si>
  <si>
    <t>CR358</t>
  </si>
  <si>
    <t>traverse limite châteauneuf</t>
  </si>
  <si>
    <t>CHEMIN DE TRAVERSE LIMITE CHATEAUNEUF</t>
  </si>
  <si>
    <t>&lt;a href=../lien/84039_SCHEMA_VOIRIE_COMMUNALE/Pieces_ecrites/84039_Fiches_CR.pdf#page=59 target="_blank"&gt;fiche&lt;/a&gt;</t>
  </si>
  <si>
    <t>84039V000359</t>
  </si>
  <si>
    <t>CH_CO_139</t>
  </si>
  <si>
    <t>CR359</t>
  </si>
  <si>
    <t>rural n° 359</t>
  </si>
  <si>
    <t>CHEMIN RURAL N° 359</t>
  </si>
  <si>
    <t>&lt;a href=../lien/84039_SCHEMA_VOIRIE_COMMUNALE/Pieces_ecrites/84039_Fiches_CR.pdf#page=60 target="_blank"&gt;fiche&lt;/a&gt;</t>
  </si>
  <si>
    <t>840390255J</t>
  </si>
  <si>
    <t>84039V000360</t>
  </si>
  <si>
    <t>CH_CO_27</t>
  </si>
  <si>
    <t>CR360</t>
  </si>
  <si>
    <t>CHEMIN DES NONCIADES</t>
  </si>
  <si>
    <t>Nonciades</t>
  </si>
  <si>
    <t>CR 360</t>
  </si>
  <si>
    <t>&lt;a href=../lien/84039_SCHEMA_VOIRIE_COMMUNALE/Pieces_ecrites/84039_Fiches_CR.pdf#page=61 target="_blank"&gt;fiche&lt;/a&gt;</t>
  </si>
  <si>
    <t>840390053P</t>
  </si>
  <si>
    <t>84039V000361</t>
  </si>
  <si>
    <t>CH_CO_33</t>
  </si>
  <si>
    <t>CR361</t>
  </si>
  <si>
    <t>CHEMIN DES CITRES</t>
  </si>
  <si>
    <t>Citres</t>
  </si>
  <si>
    <t>&lt;a href=../lien/84039_SCHEMA_VOIRIE_COMMUNALE/Pieces_ecrites/84039_Fiches_CR.pdf#page=62 target="_blank"&gt;fiche&lt;/a&gt;</t>
  </si>
  <si>
    <t>84039V000362</t>
  </si>
  <si>
    <t>IMP_CO_8</t>
  </si>
  <si>
    <t>CR362</t>
  </si>
  <si>
    <t>mulets</t>
  </si>
  <si>
    <t>TRAVERSE DES MULETS</t>
  </si>
  <si>
    <t>Mulets</t>
  </si>
  <si>
    <t>Chemin du Clos du Cailloux</t>
  </si>
  <si>
    <t>&lt;a href=../lien/84039_SCHEMA_VOIRIE_COMMUNALE/Pieces_ecrites/84039_Fiches_CR.pdf#page=63 target="_blank"&gt;fiche&lt;/a&gt;</t>
  </si>
  <si>
    <t>840390026K</t>
  </si>
  <si>
    <t>84039V000363</t>
  </si>
  <si>
    <t>CH_CO_34</t>
  </si>
  <si>
    <t>CR363</t>
  </si>
  <si>
    <t>CHEMIN DES CASSANETS</t>
  </si>
  <si>
    <t>Cassanets</t>
  </si>
  <si>
    <t>&lt;a href=../lien/84039_SCHEMA_VOIRIE_COMMUNALE/Pieces_ecrites/84039_Fiches_CR.pdf#page=64 target="_blank"&gt;fiche&lt;/a&gt;</t>
  </si>
  <si>
    <t>840390021E</t>
  </si>
  <si>
    <t>84039V000364</t>
  </si>
  <si>
    <t>CH_CO_36</t>
  </si>
  <si>
    <t>CR364</t>
  </si>
  <si>
    <t>bédines</t>
  </si>
  <si>
    <t>CHEMIN DES BEDINES</t>
  </si>
  <si>
    <t>Bédines</t>
  </si>
  <si>
    <t>&lt;a href=../lien/84039_SCHEMA_VOIRIE_COMMUNALE/Pieces_ecrites/84039_Fiches_CR.pdf#page=65 target="_blank"&gt;fiche&lt;/a&gt;</t>
  </si>
  <si>
    <t>840390061Y</t>
  </si>
  <si>
    <t>84039V000365</t>
  </si>
  <si>
    <t>CH_CO_65</t>
  </si>
  <si>
    <t>CR365</t>
  </si>
  <si>
    <t>&lt;a href=../lien/84039_SCHEMA_VOIRIE_COMMUNALE/Pieces_ecrites/84039_Fiches_CR.pdf#page=66 target="_blank"&gt;fiche&lt;/a&gt;</t>
  </si>
  <si>
    <t>84039V000366</t>
  </si>
  <si>
    <t>TRAVERSE_CO_4</t>
  </si>
  <si>
    <t>CR366</t>
  </si>
  <si>
    <t>TRAVERSE DE LA GARDIOLE</t>
  </si>
  <si>
    <t>&lt;a href=../lien/84039_SCHEMA_VOIRIE_COMMUNALE/Pieces_ecrites/84039_Fiches_CR.pdf#page=67 target="_blank"&gt;fiche&lt;/a&gt;</t>
  </si>
  <si>
    <t>84039V000367</t>
  </si>
  <si>
    <t>CR367</t>
  </si>
  <si>
    <t>traverse limite orange</t>
  </si>
  <si>
    <t>CHEMIN DE TRAVERSE LIMITE ORANGE</t>
  </si>
  <si>
    <t>CR 367</t>
  </si>
  <si>
    <t>&lt;a href=../lien/84039_SCHEMA_VOIRIE_COMMUNALE/Pieces_ecrites/84039_Fiches_CR.pdf#page=68 target="_blank"&gt;fiche&lt;/a&gt;</t>
  </si>
  <si>
    <t>840390328N</t>
  </si>
  <si>
    <t>84039V000001</t>
  </si>
  <si>
    <t>CH_CO_54</t>
  </si>
  <si>
    <t>VC1</t>
  </si>
  <si>
    <t>&lt;a href=../lien/84039_SCHEMA_VOIRIE_COMMUNALE/Pieces_ecrites/84039_Fiches_VC.pdf#page=1 target="_blank"&gt;fiche&lt;/a&gt;</t>
  </si>
  <si>
    <t>840390282N</t>
  </si>
  <si>
    <t>84039V000010</t>
  </si>
  <si>
    <t>CH_CO_60</t>
  </si>
  <si>
    <t>VC10</t>
  </si>
  <si>
    <t>CHEMIN DE LA PAIX</t>
  </si>
  <si>
    <t>&lt;a href=../lien/84039_SCHEMA_VOIRIE_COMMUNALE/Pieces_ecrites/84039_Fiches_VC.pdf#page=7 target="_blank"&gt;fiche&lt;/a&gt;</t>
  </si>
  <si>
    <t>840390042C</t>
  </si>
  <si>
    <t>84039V000101</t>
  </si>
  <si>
    <t>RUE_CO_8</t>
  </si>
  <si>
    <t>VC101</t>
  </si>
  <si>
    <t>chalon</t>
  </si>
  <si>
    <t>RUE CHALON</t>
  </si>
  <si>
    <t>Chalon</t>
  </si>
  <si>
    <t>&lt;a href=../lien/84039_SCHEMA_VOIRIE_COMMUNALE/Pieces_ecrites/84039_Fiches_VC.pdf#page=49 target="_blank"&gt;fiche&lt;/a&gt;</t>
  </si>
  <si>
    <t>840390045F</t>
  </si>
  <si>
    <t>84039V000102</t>
  </si>
  <si>
    <t>RUE_CO_6</t>
  </si>
  <si>
    <t>VC102</t>
  </si>
  <si>
    <t>conti</t>
  </si>
  <si>
    <t>RUE CONTI</t>
  </si>
  <si>
    <t>Conti</t>
  </si>
  <si>
    <t>&lt;a href=../lien/84039_SCHEMA_VOIRIE_COMMUNALE/Pieces_ecrites/84039_Fiches_VC.pdf#page=50 target="_blank"&gt;fiche&lt;/a&gt;</t>
  </si>
  <si>
    <t>840390326L</t>
  </si>
  <si>
    <t>84039V000103</t>
  </si>
  <si>
    <t>RUE_CO_3</t>
  </si>
  <si>
    <t>VC103</t>
  </si>
  <si>
    <t>roussière</t>
  </si>
  <si>
    <t>RUE DE ROUSSIERE</t>
  </si>
  <si>
    <t>Roussière</t>
  </si>
  <si>
    <t>&lt;a href=../lien/84039_SCHEMA_VOIRIE_COMMUNALE/Pieces_ecrites/84039_Fiches_VC.pdf#page=51 target="_blank"&gt;fiche&lt;/a&gt;</t>
  </si>
  <si>
    <t>840390195U</t>
  </si>
  <si>
    <t>84039V000104</t>
  </si>
  <si>
    <t>RUE_CO_17</t>
  </si>
  <si>
    <t>VC104</t>
  </si>
  <si>
    <t>joseph colonieu</t>
  </si>
  <si>
    <t>RUE JOSEPH COLONIEU</t>
  </si>
  <si>
    <t>Colonieu</t>
  </si>
  <si>
    <t>&lt;a href=../lien/84039_SCHEMA_VOIRIE_COMMUNALE/Pieces_ecrites/84039_Fiches_VC.pdf#page=52 target="_blank"&gt;fiche&lt;/a&gt;</t>
  </si>
  <si>
    <t>840390182E</t>
  </si>
  <si>
    <t>84039V000105</t>
  </si>
  <si>
    <t>RUE_CO_18</t>
  </si>
  <si>
    <t>VC105</t>
  </si>
  <si>
    <t>jean vial</t>
  </si>
  <si>
    <t>RUE JEAN VIAL</t>
  </si>
  <si>
    <t>Vial</t>
  </si>
  <si>
    <t>&lt;a href=../lien/84039_SCHEMA_VOIRIE_COMMUNALE/Pieces_ecrites/84039_Fiches_VC.pdf#page=53 target="_blank"&gt;fiche&lt;/a&gt;</t>
  </si>
  <si>
    <t>840390321F</t>
  </si>
  <si>
    <t>84039V000106</t>
  </si>
  <si>
    <t>RUE_CO_11</t>
  </si>
  <si>
    <t>VC106</t>
  </si>
  <si>
    <t>saint-denis</t>
  </si>
  <si>
    <t>RUE SAINT-DENIS</t>
  </si>
  <si>
    <t>Saint-Denis</t>
  </si>
  <si>
    <t>&lt;a href=../lien/84039_SCHEMA_VOIRIE_COMMUNALE/Pieces_ecrites/84039_Fiches_VC.pdf#page=54 target="_blank"&gt;fiche&lt;/a&gt;</t>
  </si>
  <si>
    <t>840390319D</t>
  </si>
  <si>
    <t>84039V000107</t>
  </si>
  <si>
    <t>IMP_CO_17</t>
  </si>
  <si>
    <t>VC107</t>
  </si>
  <si>
    <t>IMPASSE SAINT-DENIS</t>
  </si>
  <si>
    <t>&lt;a href=../lien/84039_SCHEMA_VOIRIE_COMMUNALE/Pieces_ecrites/84039_Fiches_VC.pdf#page=55 target="_blank"&gt;fiche&lt;/a&gt;</t>
  </si>
  <si>
    <t>840390115G</t>
  </si>
  <si>
    <t>84039V000108</t>
  </si>
  <si>
    <t>RUE_CO_22</t>
  </si>
  <si>
    <t>VC108</t>
  </si>
  <si>
    <t>eugène biscarel</t>
  </si>
  <si>
    <t>RUE EUGENE BISCAREL</t>
  </si>
  <si>
    <t>&lt;a href=../lien/84039_SCHEMA_VOIRIE_COMMUNALE/Pieces_ecrites/84039_Fiches_VC.pdf#page=56 target="_blank"&gt;fiche&lt;/a&gt;</t>
  </si>
  <si>
    <t>840390168P</t>
  </si>
  <si>
    <t>84039V000109</t>
  </si>
  <si>
    <t>RUE_CO_19</t>
  </si>
  <si>
    <t>VC109</t>
  </si>
  <si>
    <t>jean bruguière</t>
  </si>
  <si>
    <t>RUE JEAN BRUGUIERE</t>
  </si>
  <si>
    <t>Bruguière</t>
  </si>
  <si>
    <t>&lt;a href=../lien/84039_SCHEMA_VOIRIE_COMMUNALE/Pieces_ecrites/84039_Fiches_VC.pdf#page=57 target="_blank"&gt;fiche&lt;/a&gt;</t>
  </si>
  <si>
    <t>840390239S</t>
  </si>
  <si>
    <t>84039V000110</t>
  </si>
  <si>
    <t>IMP_CO_6</t>
  </si>
  <si>
    <t>VC110</t>
  </si>
  <si>
    <t>IMPASSE MAURIN</t>
  </si>
  <si>
    <t>Maurin</t>
  </si>
  <si>
    <t>&lt;a href=../lien/84039_SCHEMA_VOIRIE_COMMUNALE/Pieces_ecrites/84039_Fiches_VC.pdf#page=58 target="_blank"&gt;fiche&lt;/a&gt;</t>
  </si>
  <si>
    <t>840390200Z</t>
  </si>
  <si>
    <t>84039V000111</t>
  </si>
  <si>
    <t>IMP_CO_12</t>
  </si>
  <si>
    <t>VC111</t>
  </si>
  <si>
    <t>dellière</t>
  </si>
  <si>
    <t>IMPASSE DELLIERE</t>
  </si>
  <si>
    <t>Dellière</t>
  </si>
  <si>
    <t>&lt;a href=../lien/84039_SCHEMA_VOIRIE_COMMUNALE/Pieces_ecrites/84039_Fiches_VC.pdf#page=59 target="_blank"&gt;fiche&lt;/a&gt;</t>
  </si>
  <si>
    <t>840390286T</t>
  </si>
  <si>
    <t>84039V000112</t>
  </si>
  <si>
    <t>RUE_CO_15</t>
  </si>
  <si>
    <t>VC112</t>
  </si>
  <si>
    <t>petite place</t>
  </si>
  <si>
    <t>RUE PETITE PLACE</t>
  </si>
  <si>
    <t>&lt;a href=../lien/84039_SCHEMA_VOIRIE_COMMUNALE/Pieces_ecrites/84039_Fiches_VC.pdf#page=60 target="_blank"&gt;fiche&lt;/a&gt;</t>
  </si>
  <si>
    <t>840390406Y</t>
  </si>
  <si>
    <t>84039V000113</t>
  </si>
  <si>
    <t>RUE_CO_10</t>
  </si>
  <si>
    <t>VC113</t>
  </si>
  <si>
    <t>sainte-anne</t>
  </si>
  <si>
    <t>RUE SAINTE-ANNE</t>
  </si>
  <si>
    <t>Sainte-Anne</t>
  </si>
  <si>
    <t>&lt;a href=../lien/84039_SCHEMA_VOIRIE_COMMUNALE/Pieces_ecrites/84039_Fiches_VC.pdf#page=61 target="_blank"&gt;fiche&lt;/a&gt;</t>
  </si>
  <si>
    <t>840390283P</t>
  </si>
  <si>
    <t>84039V000114</t>
  </si>
  <si>
    <t>RUE_CO_16</t>
  </si>
  <si>
    <t>VC114</t>
  </si>
  <si>
    <t>pendante</t>
  </si>
  <si>
    <t>RUE PENDANTE</t>
  </si>
  <si>
    <t>Pendante</t>
  </si>
  <si>
    <t>&lt;a href=../lien/84039_SCHEMA_VOIRIE_COMMUNALE/Pieces_ecrites/84039_Fiches_VC.pdf#page=62 target="_blank"&gt;fiche&lt;/a&gt;</t>
  </si>
  <si>
    <t>840390125T</t>
  </si>
  <si>
    <t>84039V000115</t>
  </si>
  <si>
    <t>RUE_CO_26</t>
  </si>
  <si>
    <t>VC115</t>
  </si>
  <si>
    <t>four neuf</t>
  </si>
  <si>
    <t>RUE DU FOUR NEUF</t>
  </si>
  <si>
    <t>&lt;a href=../lien/84039_SCHEMA_VOIRIE_COMMUNALE/Pieces_ecrites/84039_Fiches_VC.pdf#page=63 target="_blank"&gt;fiche&lt;/a&gt;</t>
  </si>
  <si>
    <t>840390039Z</t>
  </si>
  <si>
    <t>84039V000116</t>
  </si>
  <si>
    <t>RUE_CO_29</t>
  </si>
  <si>
    <t>VC116</t>
  </si>
  <si>
    <t>&lt;a href=../lien/84039_SCHEMA_VOIRIE_COMMUNALE/Pieces_ecrites/84039_Fiches_VC.pdf#page=64 target="_blank"&gt;fiche&lt;/a&gt;</t>
  </si>
  <si>
    <t>840390023G</t>
  </si>
  <si>
    <t>84039V000117</t>
  </si>
  <si>
    <t>RUE_CO_5</t>
  </si>
  <si>
    <t>VC117</t>
  </si>
  <si>
    <t>RUE DE LA CALADE</t>
  </si>
  <si>
    <t>Calade</t>
  </si>
  <si>
    <t>&lt;a href=../lien/84039_SCHEMA_VOIRIE_COMMUNALE/Pieces_ecrites/84039_Fiches_VC.pdf#page=65 target="_blank"&gt;fiche&lt;/a&gt;</t>
  </si>
  <si>
    <t>840390135D</t>
  </si>
  <si>
    <t>84039V000118</t>
  </si>
  <si>
    <t>RUE_CO_2</t>
  </si>
  <si>
    <t>VC118</t>
  </si>
  <si>
    <t>gabriel rambaud</t>
  </si>
  <si>
    <t>RUE GABRIEL RAMBAUD</t>
  </si>
  <si>
    <t>Rambaud</t>
  </si>
  <si>
    <t>&lt;a href=../lien/84039_SCHEMA_VOIRIE_COMMUNALE/Pieces_ecrites/84039_Fiches_VC.pdf#page=66 target="_blank"&gt;fiche&lt;/a&gt;</t>
  </si>
  <si>
    <t>840390141K</t>
  </si>
  <si>
    <t>84039V000119</t>
  </si>
  <si>
    <t>RUE_CO_32</t>
  </si>
  <si>
    <t>VC119</t>
  </si>
  <si>
    <t>croix blanche</t>
  </si>
  <si>
    <t>RUE DE LA CROIX BLANCHE</t>
  </si>
  <si>
    <t>&lt;a href=../lien/84039_SCHEMA_VOIRIE_COMMUNALE/Pieces_ecrites/84039_Fiches_VC.pdf#page=67 target="_blank"&gt;fiche&lt;/a&gt;</t>
  </si>
  <si>
    <t>840390230G</t>
  </si>
  <si>
    <t>84039V000012</t>
  </si>
  <si>
    <t>CH_CO_19</t>
  </si>
  <si>
    <t>VC12</t>
  </si>
  <si>
    <t>&lt;a href=../lien/84039_SCHEMA_VOIRIE_COMMUNALE/Pieces_ecrites/84039_Fiches_VC.pdf#page=8 target="_blank"&gt;fiche&lt;/a&gt;</t>
  </si>
  <si>
    <t>840390126U</t>
  </si>
  <si>
    <t>84039V000120</t>
  </si>
  <si>
    <t>RUE_CO_27</t>
  </si>
  <si>
    <t>VC120</t>
  </si>
  <si>
    <t>four de la terre</t>
  </si>
  <si>
    <t>RUE DU FOUR DE LA TERRE</t>
  </si>
  <si>
    <t>&lt;a href=../lien/84039_SCHEMA_VOIRIE_COMMUNALE/Pieces_ecrites/84039_Fiches_VC.pdf#page=68 target="_blank"&gt;fiche&lt;/a&gt;</t>
  </si>
  <si>
    <t>840390401T</t>
  </si>
  <si>
    <t>84039V000121</t>
  </si>
  <si>
    <t>RUE_CO_23</t>
  </si>
  <si>
    <t>VC121</t>
  </si>
  <si>
    <t>temple</t>
  </si>
  <si>
    <t>RUE DU TEMPLE</t>
  </si>
  <si>
    <t>Temple</t>
  </si>
  <si>
    <t>&lt;a href=../lien/84039_SCHEMA_VOIRIE_COMMUNALE/Pieces_ecrites/84039_Fiches_VC.pdf#page=69 target="_blank"&gt;fiche&lt;/a&gt;</t>
  </si>
  <si>
    <t>840390044E</t>
  </si>
  <si>
    <t>84039V000122</t>
  </si>
  <si>
    <t>RUE_CO_4</t>
  </si>
  <si>
    <t>VC122</t>
  </si>
  <si>
    <t>citadelle</t>
  </si>
  <si>
    <t>RUE DE LA CITADELLE</t>
  </si>
  <si>
    <t>Citadelle</t>
  </si>
  <si>
    <t>&lt;a href=../lien/84039_SCHEMA_VOIRIE_COMMUNALE/Pieces_ecrites/84039_Fiches_VC.pdf#page=70 target="_blank"&gt;fiche&lt;/a&gt;</t>
  </si>
  <si>
    <t>840390309T</t>
  </si>
  <si>
    <t>84039V000123</t>
  </si>
  <si>
    <t>RUE_CO_31</t>
  </si>
  <si>
    <t>VC123</t>
  </si>
  <si>
    <t>glacière</t>
  </si>
  <si>
    <t>RUE DE LA GLACIERE</t>
  </si>
  <si>
    <t>Glacière</t>
  </si>
  <si>
    <t>&lt;a href=../lien/84039_SCHEMA_VOIRIE_COMMUNALE/Pieces_ecrites/84039_Fiches_VC.pdf#page=71 target="_blank"&gt;fiche&lt;/a&gt;</t>
  </si>
  <si>
    <t>840390342D</t>
  </si>
  <si>
    <t>84039V000124</t>
  </si>
  <si>
    <t>RUE_CO_24</t>
  </si>
  <si>
    <t>VC124</t>
  </si>
  <si>
    <t>saffras</t>
  </si>
  <si>
    <t>RUE DU SAFFRAS</t>
  </si>
  <si>
    <t>Saffras</t>
  </si>
  <si>
    <t>&lt;a href=../lien/84039_SCHEMA_VOIRIE_COMMUNALE/Pieces_ecrites/84039_Fiches_VC.pdf#page=72 target="_blank"&gt;fiche&lt;/a&gt;</t>
  </si>
  <si>
    <t>840390165L</t>
  </si>
  <si>
    <t>84039V000125</t>
  </si>
  <si>
    <t>RUE_CO_25</t>
  </si>
  <si>
    <t>VC125</t>
  </si>
  <si>
    <t>RUE DU JAS</t>
  </si>
  <si>
    <t>Jas</t>
  </si>
  <si>
    <t>&lt;a href=../lien/84039_SCHEMA_VOIRIE_COMMUNALE/Pieces_ecrites/84039_Fiches_VC.pdf#page=73 target="_blank"&gt;fiche&lt;/a&gt;</t>
  </si>
  <si>
    <t>840390304M</t>
  </si>
  <si>
    <t>84039V000126</t>
  </si>
  <si>
    <t>RUE_CO_12</t>
  </si>
  <si>
    <t>VC126</t>
  </si>
  <si>
    <t>porte aurouze</t>
  </si>
  <si>
    <t>RUE PORTE AUROUZE</t>
  </si>
  <si>
    <t>&lt;a href=../lien/84039_SCHEMA_VOIRIE_COMMUNALE/Pieces_ecrites/84039_Fiches_VC.pdf#page=74 target="_blank"&gt;fiche&lt;/a&gt;</t>
  </si>
  <si>
    <t>840390330R</t>
  </si>
  <si>
    <t>84039V000127</t>
  </si>
  <si>
    <t>RUE_CO_1</t>
  </si>
  <si>
    <t>VC127</t>
  </si>
  <si>
    <t>saurin</t>
  </si>
  <si>
    <t>RUE SAURIN</t>
  </si>
  <si>
    <t>Saurin</t>
  </si>
  <si>
    <t>&lt;a href=../lien/84039_SCHEMA_VOIRIE_COMMUNALE/Pieces_ecrites/84039_Fiches_VC.pdf#page=75 target="_blank"&gt;fiche&lt;/a&gt;</t>
  </si>
  <si>
    <t>840390160F</t>
  </si>
  <si>
    <t>84039V000128</t>
  </si>
  <si>
    <t>IMP_CO_4</t>
  </si>
  <si>
    <t>VC128</t>
  </si>
  <si>
    <t>greffe</t>
  </si>
  <si>
    <t>IMPASSE DU GREFFE</t>
  </si>
  <si>
    <t>Greffe</t>
  </si>
  <si>
    <t>&lt;a href=../lien/84039_SCHEMA_VOIRIE_COMMUNALE/Pieces_ecrites/84039_Fiches_VC.pdf#page=76 target="_blank"&gt;fiche&lt;/a&gt;</t>
  </si>
  <si>
    <t>840390119L</t>
  </si>
  <si>
    <t>84039V000129</t>
  </si>
  <si>
    <t>RUE_CO_28</t>
  </si>
  <si>
    <t>VC129</t>
  </si>
  <si>
    <t>RUE DU COUVENT</t>
  </si>
  <si>
    <t>Couvent</t>
  </si>
  <si>
    <t>&lt;a href=../lien/84039_SCHEMA_VOIRIE_COMMUNALE/Pieces_ecrites/84039_Fiches_VC.pdf#page=77 target="_blank"&gt;fiche&lt;/a&gt;</t>
  </si>
  <si>
    <t>840390056T</t>
  </si>
  <si>
    <t>84039V000013</t>
  </si>
  <si>
    <t>CH_CO_70</t>
  </si>
  <si>
    <t>VC13</t>
  </si>
  <si>
    <t>husson</t>
  </si>
  <si>
    <t>CHEMIN DE HUSSON</t>
  </si>
  <si>
    <t>Husson</t>
  </si>
  <si>
    <t>&lt;a href=../lien/84039_SCHEMA_VOIRIE_COMMUNALE/Pieces_ecrites/84039_Fiches_VC.pdf#page=9 target="_blank"&gt;fiche&lt;/a&gt;</t>
  </si>
  <si>
    <t>840390051M</t>
  </si>
  <si>
    <t>84039V000130</t>
  </si>
  <si>
    <t>TRAVERSE_CO_2</t>
  </si>
  <si>
    <t>VC130</t>
  </si>
  <si>
    <t>pères</t>
  </si>
  <si>
    <t>TRAVERSE DES PERES</t>
  </si>
  <si>
    <t>Pères</t>
  </si>
  <si>
    <t>&lt;a href=../lien/84039_SCHEMA_VOIRIE_COMMUNALE/Pieces_ecrites/84039_Fiches_VC.pdf#page=78 target="_blank"&gt;fiche&lt;/a&gt;</t>
  </si>
  <si>
    <t>840390311V</t>
  </si>
  <si>
    <t>84039V000131</t>
  </si>
  <si>
    <t>RUE_CO_30</t>
  </si>
  <si>
    <t>VC131</t>
  </si>
  <si>
    <t>hôpital</t>
  </si>
  <si>
    <t>RUE DE L'HOPITAL</t>
  </si>
  <si>
    <t>&lt;a href=../lien/84039_SCHEMA_VOIRIE_COMMUNALE/Pieces_ecrites/84039_Fiches_VC.pdf#page=79 target="_blank"&gt;fiche&lt;/a&gt;</t>
  </si>
  <si>
    <t>840390128W</t>
  </si>
  <si>
    <t>84039V000132</t>
  </si>
  <si>
    <t>IMP_CO_5</t>
  </si>
  <si>
    <t>VC132</t>
  </si>
  <si>
    <t>françois rey</t>
  </si>
  <si>
    <t>IMPASSE FRANÇOIS REY</t>
  </si>
  <si>
    <t>Rey</t>
  </si>
  <si>
    <t>&lt;a href=../lien/84039_SCHEMA_VOIRIE_COMMUNALE/Pieces_ecrites/84039_Fiches_VC.pdf#page=80 target="_blank"&gt;fiche&lt;/a&gt;</t>
  </si>
  <si>
    <t>840390037X</t>
  </si>
  <si>
    <t>84039V000133</t>
  </si>
  <si>
    <t>RUE_CO_7</t>
  </si>
  <si>
    <t>VC133</t>
  </si>
  <si>
    <t>charles sauvan</t>
  </si>
  <si>
    <t>RUE CHARLES SAUVAN</t>
  </si>
  <si>
    <t>Sauvan</t>
  </si>
  <si>
    <t>&lt;a href=../lien/84039_SCHEMA_VOIRIE_COMMUNALE/Pieces_ecrites/84039_Fiches_VC.pdf#page=81 target="_blank"&gt;fiche&lt;/a&gt;</t>
  </si>
  <si>
    <t>840390124S</t>
  </si>
  <si>
    <t>84039V000134</t>
  </si>
  <si>
    <t>RUE_CO_21</t>
  </si>
  <si>
    <t>VC134</t>
  </si>
  <si>
    <t>RUE FOND DU SAC</t>
  </si>
  <si>
    <t>&lt;a href=../lien/84039_SCHEMA_VOIRIE_COMMUNALE/Pieces_ecrites/84039_Fiches_VC.pdf#page=82 target="_blank"&gt;fiche&lt;/a&gt;</t>
  </si>
  <si>
    <t>840390008R</t>
  </si>
  <si>
    <t>84039V000135</t>
  </si>
  <si>
    <t>RUE_CO_9</t>
  </si>
  <si>
    <t>VC135</t>
  </si>
  <si>
    <t>ancienne mairie</t>
  </si>
  <si>
    <t>RUE DE L'ANCIENNE MAIRIE</t>
  </si>
  <si>
    <t>&lt;a href=../lien/84039_SCHEMA_VOIRIE_COMMUNALE/Pieces_ecrites/84039_Fiches_VC.pdf#page=83 target="_blank"&gt;fiche&lt;/a&gt;</t>
  </si>
  <si>
    <t>840390027L</t>
  </si>
  <si>
    <t>84039V000136</t>
  </si>
  <si>
    <t>CH_CO_20</t>
  </si>
  <si>
    <t>VC136</t>
  </si>
  <si>
    <t>calvaire</t>
  </si>
  <si>
    <t>CHEMIN DU CALVAIRE</t>
  </si>
  <si>
    <t>Calvaire</t>
  </si>
  <si>
    <t>&lt;a href=../lien/84039_SCHEMA_VOIRIE_COMMUNALE/Pieces_ecrites/84039_Fiches_VC.pdf#page=84 target="_blank"&gt;fiche&lt;/a&gt;</t>
  </si>
  <si>
    <t>840390130Y</t>
  </si>
  <si>
    <t>84039V000137</t>
  </si>
  <si>
    <t>RUE_CO_20</t>
  </si>
  <si>
    <t>VC137</t>
  </si>
  <si>
    <t>frédéric soumille</t>
  </si>
  <si>
    <t>RUE FREDERIC SOUMILLE</t>
  </si>
  <si>
    <t>Soumille</t>
  </si>
  <si>
    <t>&lt;a href=../lien/84039_SCHEMA_VOIRIE_COMMUNALE/Pieces_ecrites/84039_Fiches_VC.pdf#page=85 target="_blank"&gt;fiche&lt;/a&gt;</t>
  </si>
  <si>
    <t>840390192R</t>
  </si>
  <si>
    <t>84039V000138</t>
  </si>
  <si>
    <t>BOUL_CO_6</t>
  </si>
  <si>
    <t>VC138</t>
  </si>
  <si>
    <t>BOULEVARD JEAN VILAR</t>
  </si>
  <si>
    <t>Vilar</t>
  </si>
  <si>
    <t>&lt;a href=../lien/84039_SCHEMA_VOIRIE_COMMUNALE/Pieces_ecrites/84039_Fiches_VC.pdf#page=86 target="_blank"&gt;fiche&lt;/a&gt;</t>
  </si>
  <si>
    <t>84039V000139</t>
  </si>
  <si>
    <t>VC139</t>
  </si>
  <si>
    <t>&lt;a href=../lien/84039_SCHEMA_VOIRIE_COMMUNALE/Pieces_ecrites/84039_Fiches_VC.pdf#page=87 target="_blank"&gt;fiche&lt;/a&gt;</t>
  </si>
  <si>
    <t>Entre Rue Conti et Rue de la petite place</t>
  </si>
  <si>
    <t>840390003K</t>
  </si>
  <si>
    <t>84039V000014</t>
  </si>
  <si>
    <t>CH_CO_99</t>
  </si>
  <si>
    <t>VC14</t>
  </si>
  <si>
    <t>ANCIEN CHEMIN D'AVIGNON</t>
  </si>
  <si>
    <t>&lt;a href=../lien/84039_SCHEMA_VOIRIE_COMMUNALE/Pieces_ecrites/84039_Fiches_VC.pdf#page=10 target="_blank"&gt;fiche&lt;/a&gt;</t>
  </si>
  <si>
    <t>840390300H</t>
  </si>
  <si>
    <t>84039V000140</t>
  </si>
  <si>
    <t>RUE_CO_14</t>
  </si>
  <si>
    <t>VC140</t>
  </si>
  <si>
    <t>pierre long</t>
  </si>
  <si>
    <t>RUE PIERRE LONG</t>
  </si>
  <si>
    <t>&lt;a href=../lien/84039_SCHEMA_VOIRIE_COMMUNALE/Pieces_ecrites/84039_Fiches_VC.pdf#page=88 target="_blank"&gt;fiche&lt;/a&gt;</t>
  </si>
  <si>
    <t>840390140J</t>
  </si>
  <si>
    <t>84039V000141</t>
  </si>
  <si>
    <t>AV_CO_4</t>
  </si>
  <si>
    <t>VC141</t>
  </si>
  <si>
    <t>AVENUE LEON GAMBETTA</t>
  </si>
  <si>
    <t>&lt;a href=../lien/84039_SCHEMA_VOIRIE_COMMUNALE/Pieces_ecrites/84039_Fiches_VC.pdf#page=89 target="_blank"&gt;fiche&lt;/a&gt;</t>
  </si>
  <si>
    <t>84039V000142</t>
  </si>
  <si>
    <t>VC142</t>
  </si>
  <si>
    <t>&lt;a href=../lien/84039_SCHEMA_VOIRIE_COMMUNALE/Pieces_ecrites/84039_Fiches_VC.pdf#page=90 target="_blank"&gt;fiche&lt;/a&gt;</t>
  </si>
  <si>
    <t>Entre Rue du Château et Rue de la petite place</t>
  </si>
  <si>
    <t>840390408A</t>
  </si>
  <si>
    <t>84039V000143</t>
  </si>
  <si>
    <t>FAUB_CO_3</t>
  </si>
  <si>
    <t>VC143</t>
  </si>
  <si>
    <t>FAUBOURG SAINT-PIERRE</t>
  </si>
  <si>
    <t>&lt;a href=../lien/84039_SCHEMA_VOIRIE_COMMUNALE/Pieces_ecrites/84039_Fiches_VC.pdf#page=91 target="_blank"&gt;fiche&lt;/a&gt;</t>
  </si>
  <si>
    <t>840390175X</t>
  </si>
  <si>
    <t>84039V000144</t>
  </si>
  <si>
    <t>BOUL_CO_5</t>
  </si>
  <si>
    <t>VC144</t>
  </si>
  <si>
    <t>BOULEVARD JEAN-HENRI FABRE</t>
  </si>
  <si>
    <t>&lt;a href=../lien/84039_SCHEMA_VOIRIE_COMMUNALE/Pieces_ecrites/84039_Fiches_VC.pdf#page=92 target="_blank"&gt;fiche&lt;/a&gt;</t>
  </si>
  <si>
    <t>840390129X</t>
  </si>
  <si>
    <t>84039V000145</t>
  </si>
  <si>
    <t>BOUL_CO_4</t>
  </si>
  <si>
    <t>VC145</t>
  </si>
  <si>
    <t>BOULEVARD FRANÇOIS REY</t>
  </si>
  <si>
    <t>&lt;a href=../lien/84039_SCHEMA_VOIRIE_COMMUNALE/Pieces_ecrites/84039_Fiches_VC.pdf#page=93 target="_blank"&gt;fiche&lt;/a&gt;</t>
  </si>
  <si>
    <t>840390047H</t>
  </si>
  <si>
    <t>84039V000146</t>
  </si>
  <si>
    <t>ALL_CO_2</t>
  </si>
  <si>
    <t>VC146</t>
  </si>
  <si>
    <t>clèdes</t>
  </si>
  <si>
    <t>ALLEE DES CLEDES</t>
  </si>
  <si>
    <t>Clèdes</t>
  </si>
  <si>
    <t>&lt;a href=../lien/84039_SCHEMA_VOIRIE_COMMUNALE/Pieces_ecrites/84039_Fiches_VC.pdf#page=94 target="_blank"&gt;fiche&lt;/a&gt;</t>
  </si>
  <si>
    <t>840390299G</t>
  </si>
  <si>
    <t>84039V000147</t>
  </si>
  <si>
    <t>RUE_CO_34</t>
  </si>
  <si>
    <t>VC147</t>
  </si>
  <si>
    <t>&lt;a href=../lien/84039_SCHEMA_VOIRIE_COMMUNALE/Pieces_ecrites/84039_Fiches_VC.pdf#page=95 target="_blank"&gt;fiche&lt;/a&gt;</t>
  </si>
  <si>
    <t>840390001H</t>
  </si>
  <si>
    <t>84039V000148</t>
  </si>
  <si>
    <t>ALL_CO_12</t>
  </si>
  <si>
    <t>VC148</t>
  </si>
  <si>
    <t>alfred onde</t>
  </si>
  <si>
    <t>ALLEE ALFRED ONDE</t>
  </si>
  <si>
    <t>Onde</t>
  </si>
  <si>
    <t>&lt;a href=../lien/84039_SCHEMA_VOIRIE_COMMUNALE/Pieces_ecrites/84039_Fiches_VC.pdf#page=96 target="_blank"&gt;fiche&lt;/a&gt;</t>
  </si>
  <si>
    <t>840390002J</t>
  </si>
  <si>
    <t>84039V000149</t>
  </si>
  <si>
    <t>RUE_CO_35</t>
  </si>
  <si>
    <t>VC149</t>
  </si>
  <si>
    <t>&lt;a href=../lien/84039_SCHEMA_VOIRIE_COMMUNALE/Pieces_ecrites/84039_Fiches_VC.pdf#page=97 target="_blank"&gt;fiche&lt;/a&gt;</t>
  </si>
  <si>
    <t>840390329P</t>
  </si>
  <si>
    <t>84039V000015</t>
  </si>
  <si>
    <t>CH_CO_26</t>
  </si>
  <si>
    <t>VC15</t>
  </si>
  <si>
    <t>saintes vierges</t>
  </si>
  <si>
    <t>CHEMIN DES SAINTES VIERGES</t>
  </si>
  <si>
    <t>Saintes Vierges</t>
  </si>
  <si>
    <t>&lt;a href=../lien/84039_SCHEMA_VOIRIE_COMMUNALE/Pieces_ecrites/84039_Fiches_VC.pdf#page=11 target="_blank"&gt;fiche&lt;/a&gt;</t>
  </si>
  <si>
    <t>84039V000150</t>
  </si>
  <si>
    <t>RUE_CO_40</t>
  </si>
  <si>
    <t>VC150</t>
  </si>
  <si>
    <t>&lt;a href=../lien/84039_SCHEMA_VOIRIE_COMMUNALE/Pieces_ecrites/84039_Fiches_VC.pdf#page=98 target="_blank"&gt;fiche&lt;/a&gt;</t>
  </si>
  <si>
    <t>840390146R</t>
  </si>
  <si>
    <t>84039V000152</t>
  </si>
  <si>
    <t>AV_CO_2</t>
  </si>
  <si>
    <t>VC152</t>
  </si>
  <si>
    <t>AVENUE DU GENERAL LECLERC</t>
  </si>
  <si>
    <t>&lt;a href=../lien/84039_SCHEMA_VOIRIE_COMMUNALE/Pieces_ecrites/84039_Fiches_VC.pdf#page=100 target="_blank"&gt;fiche&lt;/a&gt;</t>
  </si>
  <si>
    <t>840390157C</t>
  </si>
  <si>
    <t>84039V000153</t>
  </si>
  <si>
    <t>IMP_CO_2</t>
  </si>
  <si>
    <t>VC153</t>
  </si>
  <si>
    <t>grande fontaine</t>
  </si>
  <si>
    <t>IMPASSE DE LA GRANDE FONTAINE</t>
  </si>
  <si>
    <t>&lt;a href=../lien/84039_SCHEMA_VOIRIE_COMMUNALE/Pieces_ecrites/84039_Fiches_VC.pdf#page=101 target="_blank"&gt;fiche&lt;/a&gt;</t>
  </si>
  <si>
    <t>840390180C</t>
  </si>
  <si>
    <t>84039V000154</t>
  </si>
  <si>
    <t>AV_CO_3</t>
  </si>
  <si>
    <t>VC154</t>
  </si>
  <si>
    <t>&lt;a href=../lien/84039_SCHEMA_VOIRIE_COMMUNALE/Pieces_ecrites/84039_Fiches_VC.pdf#page=102 target="_blank"&gt;fiche&lt;/a&gt;</t>
  </si>
  <si>
    <t>840390410C</t>
  </si>
  <si>
    <t>84039V000155</t>
  </si>
  <si>
    <t>BOUL_CO_8</t>
  </si>
  <si>
    <t>VC155</t>
  </si>
  <si>
    <t>BOULEVARD VICTOR HUGO</t>
  </si>
  <si>
    <t>&lt;a href=../lien/84039_SCHEMA_VOIRIE_COMMUNALE/Pieces_ecrites/84039_Fiches_VC.pdf#page=103 target="_blank"&gt;fiche&lt;/a&gt;</t>
  </si>
  <si>
    <t>840390310U</t>
  </si>
  <si>
    <t>84039V000156</t>
  </si>
  <si>
    <t>BOUL_CO_2</t>
  </si>
  <si>
    <t>VC156</t>
  </si>
  <si>
    <t>BOULEVARD DE LA REPUBLIQUE</t>
  </si>
  <si>
    <t>&lt;a href=../lien/84039_SCHEMA_VOIRIE_COMMUNALE/Pieces_ecrites/84039_Fiches_VC.pdf#page=104 target="_blank"&gt;fiche&lt;/a&gt;</t>
  </si>
  <si>
    <t>840390121N</t>
  </si>
  <si>
    <t>84039V000157</t>
  </si>
  <si>
    <t>FAUB_CO_2</t>
  </si>
  <si>
    <t>VC157</t>
  </si>
  <si>
    <t>saint-georges</t>
  </si>
  <si>
    <t>FAUBOURG SAINT-GEORGES</t>
  </si>
  <si>
    <t>Saint-Georges</t>
  </si>
  <si>
    <t>&lt;a href=../lien/84039_SCHEMA_VOIRIE_COMMUNALE/Pieces_ecrites/84039_Fiches_VC.pdf#page=105 target="_blank"&gt;fiche&lt;/a&gt;</t>
  </si>
  <si>
    <t>840390118K</t>
  </si>
  <si>
    <t>84039V000158</t>
  </si>
  <si>
    <t>FAUB_CO_1</t>
  </si>
  <si>
    <t>VC158</t>
  </si>
  <si>
    <t>luynes</t>
  </si>
  <si>
    <t>FAUBOURG DE LUYNES</t>
  </si>
  <si>
    <t>Luynes</t>
  </si>
  <si>
    <t>&lt;a href=../lien/84039_SCHEMA_VOIRIE_COMMUNALE/Pieces_ecrites/84039_Fiches_VC.pdf#page=106 target="_blank"&gt;fiche&lt;/a&gt;</t>
  </si>
  <si>
    <t>840390279K</t>
  </si>
  <si>
    <t>84039V000159</t>
  </si>
  <si>
    <t>IMP_CO_7</t>
  </si>
  <si>
    <t>VC159</t>
  </si>
  <si>
    <t>IMPASSE PAUL ELUARD</t>
  </si>
  <si>
    <t>&lt;a href=../lien/84039_SCHEMA_VOIRIE_COMMUNALE/Pieces_ecrites/84039_Fiches_VC.pdf#page=107 target="_blank"&gt;fiche&lt;/a&gt;</t>
  </si>
  <si>
    <t>840390193S</t>
  </si>
  <si>
    <t>84039V000016</t>
  </si>
  <si>
    <t>CH_CO_51</t>
  </si>
  <si>
    <t>VC16</t>
  </si>
  <si>
    <t>CHEMIN SAINT-JOSEPH</t>
  </si>
  <si>
    <t>&lt;a href=../lien/84039_SCHEMA_VOIRIE_COMMUNALE/Pieces_ecrites/84039_Fiches_VC.pdf#page=12 target="_blank"&gt;fiche&lt;/a&gt;</t>
  </si>
  <si>
    <t>840390308S</t>
  </si>
  <si>
    <t>84039V000160</t>
  </si>
  <si>
    <t>ALL_CO_7</t>
  </si>
  <si>
    <t>VC160</t>
  </si>
  <si>
    <t>raimbaud d'orange</t>
  </si>
  <si>
    <t>ALLEE RAIMBAUD D'ORANGE</t>
  </si>
  <si>
    <t>&lt;a href=../lien/84039_SCHEMA_VOIRIE_COMMUNALE/Pieces_ecrites/84039_Fiches_VC.pdf#page=108 target="_blank"&gt;fiche&lt;/a&gt;</t>
  </si>
  <si>
    <t>840390007P</t>
  </si>
  <si>
    <t>84039V000161</t>
  </si>
  <si>
    <t>BOUL_CO_3</t>
  </si>
  <si>
    <t>VC161</t>
  </si>
  <si>
    <t>AVENUE DES ANCIENS COMBATTANTS</t>
  </si>
  <si>
    <t>Combattants</t>
  </si>
  <si>
    <t>&lt;a href=../lien/84039_SCHEMA_VOIRIE_COMMUNALE/Pieces_ecrites/84039_Fiches_VC.pdf#page=109 target="_blank"&gt;fiche&lt;/a&gt;</t>
  </si>
  <si>
    <t>840390114F</t>
  </si>
  <si>
    <t>84039V000162</t>
  </si>
  <si>
    <t>AV_CO_1</t>
  </si>
  <si>
    <t>VC162</t>
  </si>
  <si>
    <t>élie dussaud</t>
  </si>
  <si>
    <t>AVENUE ELIE DUSSAUD</t>
  </si>
  <si>
    <t>&lt;a href=../lien/84039_SCHEMA_VOIRIE_COMMUNALE/Pieces_ecrites/84039_Fiches_VC.pdf#page=110 target="_blank"&gt;fiche&lt;/a&gt;</t>
  </si>
  <si>
    <t>84039V000163</t>
  </si>
  <si>
    <t>ALL_CO_10</t>
  </si>
  <si>
    <t>VC163</t>
  </si>
  <si>
    <t>ALLEE JOSEPH NICEPHORE NIEPCE</t>
  </si>
  <si>
    <t>&lt;a href=../lien/84039_SCHEMA_VOIRIE_COMMUNALE/Pieces_ecrites/84039_Fiches_VC.pdf#page=111 target="_blank"&gt;fiche&lt;/a&gt;</t>
  </si>
  <si>
    <t>84039V000164</t>
  </si>
  <si>
    <t>PASS_CO_001</t>
  </si>
  <si>
    <t>VC164</t>
  </si>
  <si>
    <t>valseille</t>
  </si>
  <si>
    <t>PASSAGE VALSEILLE</t>
  </si>
  <si>
    <t>Valseille</t>
  </si>
  <si>
    <t>&lt;a href=../lien/84039_SCHEMA_VOIRIE_COMMUNALE/Pieces_ecrites/84039_Fiches_VC.pdf#page=112 target="_blank"&gt;fiche&lt;/a&gt;</t>
  </si>
  <si>
    <t>84039V000165</t>
  </si>
  <si>
    <t>IMP_CO_18</t>
  </si>
  <si>
    <t>VC165</t>
  </si>
  <si>
    <t>IMPASSE SAURIN</t>
  </si>
  <si>
    <t>&lt;a href=../lien/84039_SCHEMA_VOIRIE_COMMUNALE/Pieces_ecrites/84039_Fiches_VC.pdf#page=113 target="_blank"&gt;fiche&lt;/a&gt;</t>
  </si>
  <si>
    <t>84039V000166</t>
  </si>
  <si>
    <t>RUE_CO_37</t>
  </si>
  <si>
    <t>VC166</t>
  </si>
  <si>
    <t>RUE DU CIMETIERE</t>
  </si>
  <si>
    <t>&lt;a href=../lien/84039_SCHEMA_VOIRIE_COMMUNALE/Pieces_ecrites/84039_Fiches_VC.pdf#page=114 target="_blank"&gt;fiche&lt;/a&gt;</t>
  </si>
  <si>
    <t>840390411D</t>
  </si>
  <si>
    <t>84039V000167</t>
  </si>
  <si>
    <t>ALL_CO_9</t>
  </si>
  <si>
    <t>VC167</t>
  </si>
  <si>
    <t>marcel valérian</t>
  </si>
  <si>
    <t>RUE MARCEL VALERIAN</t>
  </si>
  <si>
    <t>&lt;a href=../lien/84039_SCHEMA_VOIRIE_COMMUNALE/Pieces_ecrites/84039_Fiches_VC.pdf#page=115 target="_blank"&gt;fiche&lt;/a&gt;</t>
  </si>
  <si>
    <t>840390006N</t>
  </si>
  <si>
    <t>84039V000168</t>
  </si>
  <si>
    <t>RUE_CO_39</t>
  </si>
  <si>
    <t>VC168</t>
  </si>
  <si>
    <t>aimé arnoux</t>
  </si>
  <si>
    <t>RUE AIME ARNOUX</t>
  </si>
  <si>
    <t>Arnoux</t>
  </si>
  <si>
    <t>&lt;a href=../lien/84039_SCHEMA_VOIRIE_COMMUNALE/Pieces_ecrites/84039_Fiches_VC.pdf#page=116 target="_blank"&gt;fiche&lt;/a&gt;</t>
  </si>
  <si>
    <t>840390036W</t>
  </si>
  <si>
    <t>84039V000017</t>
  </si>
  <si>
    <t>CH_CO_67</t>
  </si>
  <si>
    <t>VC17</t>
  </si>
  <si>
    <t>chapelle saint-georges</t>
  </si>
  <si>
    <t>CHEMIN DE LA CHAPELLE SAINT-GEORGES</t>
  </si>
  <si>
    <t>&lt;a href=../lien/84039_SCHEMA_VOIRIE_COMMUNALE/Pieces_ecrites/84039_Fiches_VC.pdf#page=13 target="_blank"&gt;fiche&lt;/a&gt;</t>
  </si>
  <si>
    <t>840390301J</t>
  </si>
  <si>
    <t>84039V000172</t>
  </si>
  <si>
    <t>RUE_CO_13</t>
  </si>
  <si>
    <t>VC172</t>
  </si>
  <si>
    <t>pierre mendès france</t>
  </si>
  <si>
    <t>RUE PIERRE MENDES FRANCE</t>
  </si>
  <si>
    <t>&lt;a href=../lien/84039_SCHEMA_VOIRIE_COMMUNALE/Pieces_ecrites/84039_Fiches_VC.pdf#page=117 target="_blank"&gt;fiche&lt;/a&gt;</t>
  </si>
  <si>
    <t>Acte notarié toujours pas signé</t>
  </si>
  <si>
    <t>840390238R</t>
  </si>
  <si>
    <t>84039V000173</t>
  </si>
  <si>
    <t>ALL_CO_6</t>
  </si>
  <si>
    <t>VC173</t>
  </si>
  <si>
    <t>martin luther king</t>
  </si>
  <si>
    <t>ALLEE MARTIN LUTHER KING</t>
  </si>
  <si>
    <t>&lt;a href=../lien/84039_SCHEMA_VOIRIE_COMMUNALE/Pieces_ecrites/84039_Fiches_VC.pdf#page=118 target="_blank"&gt;fiche&lt;/a&gt;</t>
  </si>
  <si>
    <t>840390145P</t>
  </si>
  <si>
    <t>84039V000174</t>
  </si>
  <si>
    <t>BOUL_CO_1</t>
  </si>
  <si>
    <t>VC174</t>
  </si>
  <si>
    <t>BOULEVARD DE LA GARE</t>
  </si>
  <si>
    <t>&lt;a href=../lien/84039_SCHEMA_VOIRIE_COMMUNALE/Pieces_ecrites/84039_Fiches_VC.pdf#page=119 target="_blank"&gt;fiche&lt;/a&gt;</t>
  </si>
  <si>
    <t>840390280L</t>
  </si>
  <si>
    <t>84039V000175</t>
  </si>
  <si>
    <t>BOUL_CO_7</t>
  </si>
  <si>
    <t>VC175</t>
  </si>
  <si>
    <t>BOULEVARD LOUIS PASTEUR</t>
  </si>
  <si>
    <t>&lt;a href=../lien/84039_SCHEMA_VOIRIE_COMMUNALE/Pieces_ecrites/84039_Fiches_VC.pdf#page=120 target="_blank"&gt;fiche&lt;/a&gt;</t>
  </si>
  <si>
    <t>840390407Z</t>
  </si>
  <si>
    <t>84039V000178</t>
  </si>
  <si>
    <t>IMP_CO_10</t>
  </si>
  <si>
    <t>VC178</t>
  </si>
  <si>
    <t>saint-christol</t>
  </si>
  <si>
    <t>IMPASSE SAINT-CHRISTOL</t>
  </si>
  <si>
    <t>Saint-Christol</t>
  </si>
  <si>
    <t>&lt;a href=../lien/84039_SCHEMA_VOIRIE_COMMUNALE/Pieces_ecrites/84039_Fiches_VC.pdf#page=123 target="_blank"&gt;fiche&lt;/a&gt;</t>
  </si>
  <si>
    <t>840390414G</t>
  </si>
  <si>
    <t>84039V000179</t>
  </si>
  <si>
    <t>RUE_CO_41</t>
  </si>
  <si>
    <t>VC179</t>
  </si>
  <si>
    <t>verdi</t>
  </si>
  <si>
    <t>RUE VERDI</t>
  </si>
  <si>
    <t>&lt;a href=../lien/84039_SCHEMA_VOIRIE_COMMUNALE/Pieces_ecrites/84039_Fiches_VC.pdf#page=124 target="_blank"&gt;fiche&lt;/a&gt;</t>
  </si>
  <si>
    <t>840390112D</t>
  </si>
  <si>
    <t>84039V000002</t>
  </si>
  <si>
    <t>CH_CO_107</t>
  </si>
  <si>
    <t>VC2</t>
  </si>
  <si>
    <t>digue de l'ouvèze</t>
  </si>
  <si>
    <t>CHEMIN DE LA DIGUE DE L'OUVEZE</t>
  </si>
  <si>
    <t>&lt;a href=../lien/84039_SCHEMA_VOIRIE_COMMUNALE/Pieces_ecrites/84039_Fiches_VC.pdf#page=2 target="_blank"&gt;fiche&lt;/a&gt;</t>
  </si>
  <si>
    <t>840390248B</t>
  </si>
  <si>
    <t>84039V000020</t>
  </si>
  <si>
    <t>CH_CO_61</t>
  </si>
  <si>
    <t>VC20</t>
  </si>
  <si>
    <t>CHEMIN DE LA NERTHE</t>
  </si>
  <si>
    <t>Nerthe</t>
  </si>
  <si>
    <t>CR 342</t>
  </si>
  <si>
    <t>&lt;a href=../lien/84039_SCHEMA_VOIRIE_COMMUNALE/Pieces_ecrites/84039_Fiches_VC.pdf#page=14 target="_blank"&gt;fiche&lt;/a&gt;</t>
  </si>
  <si>
    <t>840390094J</t>
  </si>
  <si>
    <t>84039V000201</t>
  </si>
  <si>
    <t>PLACE_CO_4</t>
  </si>
  <si>
    <t>VC201</t>
  </si>
  <si>
    <t>PLACE EDOUARD DALADIER</t>
  </si>
  <si>
    <t>&lt;a href=../lien/84039_SCHEMA_VOIRIE_COMMUNALE/Pieces_ecrites/84039_Fiches_VC.pdf#page=125 target="_blank"&gt;fiche&lt;/a&gt;</t>
  </si>
  <si>
    <t>840390196V</t>
  </si>
  <si>
    <t>84039V000202</t>
  </si>
  <si>
    <t>PLACE_CO_1</t>
  </si>
  <si>
    <t>VC202</t>
  </si>
  <si>
    <t>PLACE DU 8 MAI 1945</t>
  </si>
  <si>
    <t>&lt;a href=../lien/84039_SCHEMA_VOIRIE_COMMUNALE/Pieces_ecrites/84039_Fiches_VC.pdf#page=126 target="_blank"&gt;fiche&lt;/a&gt;</t>
  </si>
  <si>
    <t>840390110B</t>
  </si>
  <si>
    <t>84039V000203</t>
  </si>
  <si>
    <t>PLACE_CO_12</t>
  </si>
  <si>
    <t>VC203</t>
  </si>
  <si>
    <t>PLACE DE L'EGLISE</t>
  </si>
  <si>
    <t>&lt;a href=../lien/84039_SCHEMA_VOIRIE_COMMUNALE/Pieces_ecrites/84039_Fiches_VC.pdf#page=127 target="_blank"&gt;fiche&lt;/a&gt;</t>
  </si>
  <si>
    <t>840390240T</t>
  </si>
  <si>
    <t>84039V000204</t>
  </si>
  <si>
    <t>PLACE_CO_2</t>
  </si>
  <si>
    <t>VC204</t>
  </si>
  <si>
    <t>nassau</t>
  </si>
  <si>
    <t>PLACE NASSAU</t>
  </si>
  <si>
    <t>Nassau</t>
  </si>
  <si>
    <t>&lt;a href=../lien/84039_SCHEMA_VOIRIE_COMMUNALE/Pieces_ecrites/84039_Fiches_VC.pdf#page=128 target="_blank"&gt;fiche&lt;/a&gt;</t>
  </si>
  <si>
    <t>840390307R</t>
  </si>
  <si>
    <t>84039V000205</t>
  </si>
  <si>
    <t>PLACE_CO_3</t>
  </si>
  <si>
    <t>VC205</t>
  </si>
  <si>
    <t>porte des princes</t>
  </si>
  <si>
    <t>PLACE DE LA PORTE DES PRINCES</t>
  </si>
  <si>
    <t>&lt;a href=../lien/84039_SCHEMA_VOIRIE_COMMUNALE/Pieces_ecrites/84039_Fiches_VC.pdf#page=129 target="_blank"&gt;fiche&lt;/a&gt;</t>
  </si>
  <si>
    <t>84039V000206</t>
  </si>
  <si>
    <t>PLACE_CO_7</t>
  </si>
  <si>
    <t>VC206</t>
  </si>
  <si>
    <t>gourachon</t>
  </si>
  <si>
    <t>PLACE GOURACHON</t>
  </si>
  <si>
    <t>Gourachon</t>
  </si>
  <si>
    <t>&lt;a href=../lien/84039_SCHEMA_VOIRIE_COMMUNALE/Pieces_ecrites/84039_Fiches_VC.pdf#page=130 target="_blank"&gt;fiche&lt;/a&gt;</t>
  </si>
  <si>
    <t>840390022F</t>
  </si>
  <si>
    <t>84039V000207</t>
  </si>
  <si>
    <t>PLACE_CO_11</t>
  </si>
  <si>
    <t>VC207</t>
  </si>
  <si>
    <t>célestin archier</t>
  </si>
  <si>
    <t>PLACE CELESTIN ARCHIER</t>
  </si>
  <si>
    <t>Archier</t>
  </si>
  <si>
    <t>&lt;a href=../lien/84039_SCHEMA_VOIRIE_COMMUNALE/Pieces_ecrites/84039_Fiches_VC.pdf#page=131 target="_blank"&gt;fiche&lt;/a&gt;</t>
  </si>
  <si>
    <t>840390025J</t>
  </si>
  <si>
    <t>84039V000208</t>
  </si>
  <si>
    <t>PLACE_CO_10</t>
  </si>
  <si>
    <t>VC208</t>
  </si>
  <si>
    <t>cadran solaire</t>
  </si>
  <si>
    <t>PLACE DU CADRAN SOLAIRE</t>
  </si>
  <si>
    <t>&lt;a href=../lien/84039_SCHEMA_VOIRIE_COMMUNALE/Pieces_ecrites/84039_Fiches_VC.pdf#page=132 target="_blank"&gt;fiche&lt;/a&gt;</t>
  </si>
  <si>
    <t>84039V000209</t>
  </si>
  <si>
    <t>PLACE_CO_13</t>
  </si>
  <si>
    <t>VC209</t>
  </si>
  <si>
    <t>PLACE DU GENERAL LECLERC</t>
  </si>
  <si>
    <t>&lt;a href=../lien/84039_SCHEMA_VOIRIE_COMMUNALE/Pieces_ecrites/84039_Fiches_VC.pdf#page=133 target="_blank"&gt;fiche&lt;/a&gt;</t>
  </si>
  <si>
    <t>Parking</t>
  </si>
  <si>
    <t>84039V000021</t>
  </si>
  <si>
    <t>CH_CO_66</t>
  </si>
  <si>
    <t>VC21</t>
  </si>
  <si>
    <t>CHEMIN DE LA CRAU</t>
  </si>
  <si>
    <t>&lt;a href=../lien/84039_SCHEMA_VOIRIE_COMMUNALE/Pieces_ecrites/84039_Fiches_VC.pdf#page=15 target="_blank"&gt;fiche&lt;/a&gt;</t>
  </si>
  <si>
    <t>84039V000210</t>
  </si>
  <si>
    <t>VOIE_COM_CO_3</t>
  </si>
  <si>
    <t>VC210</t>
  </si>
  <si>
    <t>barrières</t>
  </si>
  <si>
    <t>PLACE DES BARRIERES</t>
  </si>
  <si>
    <t>Barrières</t>
  </si>
  <si>
    <t>&lt;a href=../lien/84039_SCHEMA_VOIRIE_COMMUNALE/Pieces_ecrites/84039_Fiches_VC.pdf#page=134 target="_blank"&gt;fiche&lt;/a&gt;</t>
  </si>
  <si>
    <t>Bassin de rétention</t>
  </si>
  <si>
    <t>84039V000211</t>
  </si>
  <si>
    <t>PLACE_CO_14</t>
  </si>
  <si>
    <t>VC211</t>
  </si>
  <si>
    <t>PLACE MARTIN LUTHER KING</t>
  </si>
  <si>
    <t>&lt;a href=../lien/84039_SCHEMA_VOIRIE_COMMUNALE/Pieces_ecrites/84039_Fiches_VC.pdf#page=135 target="_blank"&gt;fiche&lt;/a&gt;</t>
  </si>
  <si>
    <t>840390223Z</t>
  </si>
  <si>
    <t>84039V000212</t>
  </si>
  <si>
    <t>PLACE_CO_8</t>
  </si>
  <si>
    <t>VC212</t>
  </si>
  <si>
    <t>PLACE ANDRE MALRAUX</t>
  </si>
  <si>
    <t>&lt;a href=../lien/84039_SCHEMA_VOIRIE_COMMUNALE/Pieces_ecrites/84039_Fiches_VC.pdf#page=136 target="_blank"&gt;fiche&lt;/a&gt;</t>
  </si>
  <si>
    <t>840390241U</t>
  </si>
  <si>
    <t>84039V000024</t>
  </si>
  <si>
    <t>CH_CO_28</t>
  </si>
  <si>
    <t>VC24</t>
  </si>
  <si>
    <t>CHEMIN DES MULETS</t>
  </si>
  <si>
    <t>&lt;a href=../lien/84039_SCHEMA_VOIRIE_COMMUNALE/Pieces_ecrites/84039_Fiches_VC.pdf#page=16 target="_blank"&gt;fiche&lt;/a&gt;</t>
  </si>
  <si>
    <t>840390199Y</t>
  </si>
  <si>
    <t>84039V000025</t>
  </si>
  <si>
    <t>CH_CO_13</t>
  </si>
  <si>
    <t>VC25</t>
  </si>
  <si>
    <t>louise michel</t>
  </si>
  <si>
    <t>CHEMIN LOUISE MICHEL</t>
  </si>
  <si>
    <t>&lt;a href=../lien/84039_SCHEMA_VOIRIE_COMMUNALE/Pieces_ecrites/84039_Fiches_VC.pdf#page=17 target="_blank"&gt;fiche&lt;/a&gt;</t>
  </si>
  <si>
    <t>840390242V</t>
  </si>
  <si>
    <t>84039V000026</t>
  </si>
  <si>
    <t>ALL_CO_3</t>
  </si>
  <si>
    <t>VC26</t>
  </si>
  <si>
    <t>eaux perdues</t>
  </si>
  <si>
    <t>ALLEE DES EAUX PERDUES</t>
  </si>
  <si>
    <t>&lt;a href=../lien/84039_SCHEMA_VOIRIE_COMMUNALE/Pieces_ecrites/84039_Fiches_VC.pdf#page=18 target="_blank"&gt;fiche&lt;/a&gt;</t>
  </si>
  <si>
    <t>840390340B</t>
  </si>
  <si>
    <t>84039V000027</t>
  </si>
  <si>
    <t>CH_CO_117</t>
  </si>
  <si>
    <t>VC27</t>
  </si>
  <si>
    <t>sourcières</t>
  </si>
  <si>
    <t>CHEMIN DES SOURCIERES</t>
  </si>
  <si>
    <t>Sourcières</t>
  </si>
  <si>
    <t>&lt;a href=../lien/84039_SCHEMA_VOIRIE_COMMUNALE/Pieces_ecrites/84039_Fiches_VC.pdf#page=19 target="_blank"&gt;fiche&lt;/a&gt;</t>
  </si>
  <si>
    <t>840390191P</t>
  </si>
  <si>
    <t>84039V000271</t>
  </si>
  <si>
    <t>ALL_CO_5</t>
  </si>
  <si>
    <t>VC271</t>
  </si>
  <si>
    <t>ALLEE JEAN MOULIN</t>
  </si>
  <si>
    <t>&lt;a href=../lien/84039_SCHEMA_VOIRIE_COMMUNALE/Pieces_ecrites/84039_Fiches_VC.pdf#page=137 target="_blank"&gt;fiche&lt;/a&gt;</t>
  </si>
  <si>
    <t>840390322G</t>
  </si>
  <si>
    <t>84039V000028</t>
  </si>
  <si>
    <t>CH_CO_53</t>
  </si>
  <si>
    <t>VC28</t>
  </si>
  <si>
    <t>saint-dominique</t>
  </si>
  <si>
    <t>CHEMIN SAINT-DOMINIQUE</t>
  </si>
  <si>
    <t>Saint-Dominique</t>
  </si>
  <si>
    <t>&lt;a href=../lien/84039_SCHEMA_VOIRIE_COMMUNALE/Pieces_ecrites/84039_Fiches_VC.pdf#page=20 target="_blank"&gt;fiche&lt;/a&gt;</t>
  </si>
  <si>
    <t>840390049K</t>
  </si>
  <si>
    <t>84039V000003</t>
  </si>
  <si>
    <t>CH_CO_101</t>
  </si>
  <si>
    <t>VC3</t>
  </si>
  <si>
    <t>coucourde</t>
  </si>
  <si>
    <t>CHEMIN DE COUCOURDE</t>
  </si>
  <si>
    <t>Coucourde</t>
  </si>
  <si>
    <t>&lt;a href=../lien/84039_SCHEMA_VOIRIE_COMMUNALE/Pieces_ecrites/84039_Fiches_VC.pdf#page=3 target="_blank"&gt;fiche&lt;/a&gt;</t>
  </si>
  <si>
    <t>840390162H</t>
  </si>
  <si>
    <t>84039V000034</t>
  </si>
  <si>
    <t>CH_CO_63</t>
  </si>
  <si>
    <t>VC34</t>
  </si>
  <si>
    <t>grande allée</t>
  </si>
  <si>
    <t>CHEMIN DE LA GRANDE ALLEE</t>
  </si>
  <si>
    <t>Allée</t>
  </si>
  <si>
    <t>&lt;a href=../lien/84039_SCHEMA_VOIRIE_COMMUNALE/Pieces_ecrites/84039_Fiches_VC.pdf#page=21 target="_blank"&gt;fiche&lt;/a&gt;</t>
  </si>
  <si>
    <t>840390409B</t>
  </si>
  <si>
    <t>84039V000035</t>
  </si>
  <si>
    <t>CH_CO_40</t>
  </si>
  <si>
    <t>VC35</t>
  </si>
  <si>
    <t>CHEMIN DE VERCLOS</t>
  </si>
  <si>
    <t>Verclos</t>
  </si>
  <si>
    <t>&lt;a href=../lien/84039_SCHEMA_VOIRIE_COMMUNALE/Pieces_ecrites/84039_Fiches_VC.pdf#page=22 target="_blank"&gt;fiche&lt;/a&gt;</t>
  </si>
  <si>
    <t>840390277H</t>
  </si>
  <si>
    <t>84039V000037</t>
  </si>
  <si>
    <t>TRAVERSE_CO_1</t>
  </si>
  <si>
    <t>VC37</t>
  </si>
  <si>
    <t>TRAVERSE DE PLAISANCE</t>
  </si>
  <si>
    <t>&lt;a href=../lien/84039_SCHEMA_VOIRIE_COMMUNALE/Pieces_ecrites/84039_Fiches_VC.pdf#page=23 target="_blank"&gt;fiche&lt;/a&gt;</t>
  </si>
  <si>
    <t>840390341C</t>
  </si>
  <si>
    <t>84039V000038</t>
  </si>
  <si>
    <t>CH_CO_17</t>
  </si>
  <si>
    <t>VC38</t>
  </si>
  <si>
    <t>&lt;a href=../lien/84039_SCHEMA_VOIRIE_COMMUNALE/Pieces_ecrites/84039_Fiches_VC.pdf#page=24 target="_blank"&gt;fiche&lt;/a&gt;</t>
  </si>
  <si>
    <t>840390020D</t>
  </si>
  <si>
    <t>84039V000040</t>
  </si>
  <si>
    <t>CH_CO_109</t>
  </si>
  <si>
    <t>VC40</t>
  </si>
  <si>
    <t>&lt;a href=../lien/84039_SCHEMA_VOIRIE_COMMUNALE/Pieces_ecrites/84039_Fiches_VC.pdf#page=25 target="_blank"&gt;fiche&lt;/a&gt;</t>
  </si>
  <si>
    <t>840390040A</t>
  </si>
  <si>
    <t>84039V000042</t>
  </si>
  <si>
    <t>CH_CO_35</t>
  </si>
  <si>
    <t>VC42</t>
  </si>
  <si>
    <t>&lt;a href=../lien/84039_SCHEMA_VOIRIE_COMMUNALE/Pieces_ecrites/84039_Fiches_VC.pdf#page=26 target="_blank"&gt;fiche&lt;/a&gt;</t>
  </si>
  <si>
    <t>840390399R</t>
  </si>
  <si>
    <t>84039V000043</t>
  </si>
  <si>
    <t>CH_CO_59</t>
  </si>
  <si>
    <t>VC43</t>
  </si>
  <si>
    <t>CHEMIN DE LA TAPY</t>
  </si>
  <si>
    <t>Tapy</t>
  </si>
  <si>
    <t>&lt;a href=../lien/84039_SCHEMA_VOIRIE_COMMUNALE/Pieces_ecrites/84039_Fiches_VC.pdf#page=27 target="_blank"&gt;fiche&lt;/a&gt;</t>
  </si>
  <si>
    <t>840390050L</t>
  </si>
  <si>
    <t>84039V000044</t>
  </si>
  <si>
    <t>CH_CO_32</t>
  </si>
  <si>
    <t>VC44</t>
  </si>
  <si>
    <t>CHEMIN DES CREMADES</t>
  </si>
  <si>
    <t>&lt;a href=../lien/84039_SCHEMA_VOIRIE_COMMUNALE/Pieces_ecrites/84039_Fiches_VC.pdf#page=28 target="_blank"&gt;fiche&lt;/a&gt;</t>
  </si>
  <si>
    <t>840390058V</t>
  </si>
  <si>
    <t>84039V000047</t>
  </si>
  <si>
    <t>CH_CO_6</t>
  </si>
  <si>
    <t>VC47</t>
  </si>
  <si>
    <t>papeterie</t>
  </si>
  <si>
    <t>CHEMIN DE LA PAPETERIE</t>
  </si>
  <si>
    <t>Papeterie</t>
  </si>
  <si>
    <t>CR 320</t>
  </si>
  <si>
    <t>&lt;a href=../lien/84039_SCHEMA_VOIRIE_COMMUNALE/Pieces_ecrites/84039_Fiches_VC.pdf#page=29 target="_blank"&gt;fiche&lt;/a&gt;</t>
  </si>
  <si>
    <t>840390116H</t>
  </si>
  <si>
    <t>84039V000048</t>
  </si>
  <si>
    <t>CH_CO_31</t>
  </si>
  <si>
    <t>VC48</t>
  </si>
  <si>
    <t>eygaillotes</t>
  </si>
  <si>
    <t>CHEMIN DES EYGAILLOTES</t>
  </si>
  <si>
    <t>Eygaillotes</t>
  </si>
  <si>
    <t>&lt;a href=../lien/84039_SCHEMA_VOIRIE_COMMUNALE/Pieces_ecrites/84039_Fiches_VC.pdf#page=30 target="_blank"&gt;fiche&lt;/a&gt;</t>
  </si>
  <si>
    <t>840390403V</t>
  </si>
  <si>
    <t>84039V000049</t>
  </si>
  <si>
    <t>CH_CO_58</t>
  </si>
  <si>
    <t>VC49</t>
  </si>
  <si>
    <t>CHEMIN DE LA TUILIERE</t>
  </si>
  <si>
    <t>&lt;a href=../lien/84039_SCHEMA_VOIRIE_COMMUNALE/Pieces_ecrites/84039_Fiches_VC.pdf#page=31 target="_blank"&gt;fiche&lt;/a&gt;</t>
  </si>
  <si>
    <t>840390028M</t>
  </si>
  <si>
    <t>84039V000005</t>
  </si>
  <si>
    <t>CH_CO_71</t>
  </si>
  <si>
    <t>VC5</t>
  </si>
  <si>
    <t>causan</t>
  </si>
  <si>
    <t>Causan</t>
  </si>
  <si>
    <t>&lt;a href=../lien/84039_SCHEMA_VOIRIE_COMMUNALE/Pieces_ecrites/84039_Fiches_VC.pdf#page=4 target="_blank"&gt;fiche&lt;/a&gt;</t>
  </si>
  <si>
    <t>840390232J</t>
  </si>
  <si>
    <t>84039V000052</t>
  </si>
  <si>
    <t>CH_CO_18</t>
  </si>
  <si>
    <t>VC52</t>
  </si>
  <si>
    <t>CHEMIN DU MOURE DU TENDRE</t>
  </si>
  <si>
    <t>&lt;a href=../lien/84039_SCHEMA_VOIRIE_COMMUNALE/Pieces_ecrites/84039_Fiches_VC.pdf#page=32 target="_blank"&gt;fiche&lt;/a&gt;</t>
  </si>
  <si>
    <t>840390302K</t>
  </si>
  <si>
    <t>84039V000053</t>
  </si>
  <si>
    <t>CH_CO_105</t>
  </si>
  <si>
    <t>VC53</t>
  </si>
  <si>
    <t>pécoulette</t>
  </si>
  <si>
    <t>CHEMIN DE PECOULETTE</t>
  </si>
  <si>
    <t>Pécoulette</t>
  </si>
  <si>
    <t>CR 314</t>
  </si>
  <si>
    <t>&lt;a href=../lien/84039_SCHEMA_VOIRIE_COMMUNALE/Pieces_ecrites/84039_Fiches_VC.pdf#page=33 target="_blank"&gt;fiche&lt;/a&gt;</t>
  </si>
  <si>
    <t>840390014X</t>
  </si>
  <si>
    <t>84039V000055</t>
  </si>
  <si>
    <t>CH_CO_68</t>
  </si>
  <si>
    <t>VC55</t>
  </si>
  <si>
    <t>CHEMIN DE LA BARRADE</t>
  </si>
  <si>
    <t>Barrade</t>
  </si>
  <si>
    <t>&lt;a href=../lien/84039_SCHEMA_VOIRIE_COMMUNALE/Pieces_ecrites/84039_Fiches_VC.pdf#page=34 target="_blank"&gt;fiche&lt;/a&gt;</t>
  </si>
  <si>
    <t>840390017A</t>
  </si>
  <si>
    <t>84039V000056</t>
  </si>
  <si>
    <t>IMP_CO_1</t>
  </si>
  <si>
    <t>VC56</t>
  </si>
  <si>
    <t>IMPASSE DE LA BARRADE</t>
  </si>
  <si>
    <t>&lt;a href=../lien/84039_SCHEMA_VOIRIE_COMMUNALE/Pieces_ecrites/84039_Fiches_VC.pdf#page=35 target="_blank"&gt;fiche&lt;/a&gt;</t>
  </si>
  <si>
    <t>840390324J</t>
  </si>
  <si>
    <t>84039V000057</t>
  </si>
  <si>
    <t>CH_CO_52</t>
  </si>
  <si>
    <t>VC57</t>
  </si>
  <si>
    <t>saint-étienne</t>
  </si>
  <si>
    <t>CHEMIN SAINT-ETIENNE</t>
  </si>
  <si>
    <t>Saint-Étienne</t>
  </si>
  <si>
    <t>&lt;a href=../lien/84039_SCHEMA_VOIRIE_COMMUNALE/Pieces_ecrites/84039_Fiches_VC.pdf#page=36 target="_blank"&gt;fiche&lt;/a&gt;</t>
  </si>
  <si>
    <t>840390111C</t>
  </si>
  <si>
    <t>84039V000006</t>
  </si>
  <si>
    <t>CH_CO_100</t>
  </si>
  <si>
    <t>VC6</t>
  </si>
  <si>
    <t>draille</t>
  </si>
  <si>
    <t>CHEMIN DE LA DRAILLE</t>
  </si>
  <si>
    <t>&lt;a href=../lien/84039_SCHEMA_VOIRIE_COMMUNALE/Pieces_ecrites/84039_Fiches_VC.pdf#page=5 target="_blank"&gt;fiche&lt;/a&gt;</t>
  </si>
  <si>
    <t>840390161G</t>
  </si>
  <si>
    <t>84039V000061</t>
  </si>
  <si>
    <t>ALL_CO_4</t>
  </si>
  <si>
    <t>VC61</t>
  </si>
  <si>
    <t>ALLEE DES GRENADIERS</t>
  </si>
  <si>
    <t>&lt;a href=../lien/84039_SCHEMA_VOIRIE_COMMUNALE/Pieces_ecrites/84039_Fiches_VC.pdf#page=38 target="_blank"&gt;fiche&lt;/a&gt;</t>
  </si>
  <si>
    <t>840390054R</t>
  </si>
  <si>
    <t>84039V000062</t>
  </si>
  <si>
    <t>CH_CO_21</t>
  </si>
  <si>
    <t>VC62</t>
  </si>
  <si>
    <t>CHEMIN DU BOUSQUET</t>
  </si>
  <si>
    <t>Bousquet</t>
  </si>
  <si>
    <t>&lt;a href=../lien/84039_SCHEMA_VOIRIE_COMMUNALE/Pieces_ecrites/84039_Fiches_VC.pdf#page=39 target="_blank"&gt;fiche&lt;/a&gt;</t>
  </si>
  <si>
    <t>840390284R</t>
  </si>
  <si>
    <t>84039V000063</t>
  </si>
  <si>
    <t>CH_CO_56</t>
  </si>
  <si>
    <t>VC63</t>
  </si>
  <si>
    <t>panisse</t>
  </si>
  <si>
    <t>CHEMIN DE PANISSE</t>
  </si>
  <si>
    <t>Panisse</t>
  </si>
  <si>
    <t>CR 302</t>
  </si>
  <si>
    <t>&lt;a href=../lien/84039_SCHEMA_VOIRIE_COMMUNALE/Pieces_ecrites/84039_Fiches_VC.pdf#page=40 target="_blank"&gt;fiche&lt;/a&gt;</t>
  </si>
  <si>
    <t>840390402U</t>
  </si>
  <si>
    <t>84039V000064</t>
  </si>
  <si>
    <t>CH_CO_14</t>
  </si>
  <si>
    <t>VC64</t>
  </si>
  <si>
    <t>tord et paluds</t>
  </si>
  <si>
    <t>CHEMIN DU TORD ET PALUDS</t>
  </si>
  <si>
    <t>&lt;a href=../lien/84039_SCHEMA_VOIRIE_COMMUNALE/Pieces_ecrites/84039_Fiches_VC.pdf#page=41 target="_blank"&gt;fiche&lt;/a&gt;</t>
  </si>
  <si>
    <t>840390019C</t>
  </si>
  <si>
    <t>84039V000067</t>
  </si>
  <si>
    <t>CH_CO_69</t>
  </si>
  <si>
    <t>VC67</t>
  </si>
  <si>
    <t>CHEMIN DE LA BARNOUINE</t>
  </si>
  <si>
    <t>&lt;a href=../lien/84039_SCHEMA_VOIRIE_COMMUNALE/Pieces_ecrites/84039_Fiches_VC.pdf#page=42 target="_blank"&gt;fiche&lt;/a&gt;</t>
  </si>
  <si>
    <t>840390010T</t>
  </si>
  <si>
    <t>84039V000069</t>
  </si>
  <si>
    <t>CH_CO_72</t>
  </si>
  <si>
    <t>VC69</t>
  </si>
  <si>
    <t>beaucastel</t>
  </si>
  <si>
    <t>CHEMIN DE BEAUCASTEL</t>
  </si>
  <si>
    <t>Beaucastel</t>
  </si>
  <si>
    <t>&lt;a href=../lien/84039_SCHEMA_VOIRIE_COMMUNALE/Pieces_ecrites/84039_Fiches_VC.pdf#page=43 target="_blank"&gt;fiche&lt;/a&gt;</t>
  </si>
  <si>
    <t>840390015Y</t>
  </si>
  <si>
    <t>84039V000074</t>
  </si>
  <si>
    <t>ROUTE_CO_1</t>
  </si>
  <si>
    <t>VC74</t>
  </si>
  <si>
    <t>ROUTE DE BEAUREGARD</t>
  </si>
  <si>
    <t>&lt;a href=../lien/84039_SCHEMA_VOIRIE_COMMUNALE/Pieces_ecrites/84039_Fiches_VC.pdf#page=44 target="_blank"&gt;fiche&lt;/a&gt;</t>
  </si>
  <si>
    <t>840390190N</t>
  </si>
  <si>
    <t>84039V000076</t>
  </si>
  <si>
    <t>ROUTE_CO_4</t>
  </si>
  <si>
    <t>VC76</t>
  </si>
  <si>
    <t>CR 319; CD 43</t>
  </si>
  <si>
    <t>&lt;a href=../lien/84039_SCHEMA_VOIRIE_COMMUNALE/Pieces_ecrites/84039_Fiches_VC.pdf#page=46 target="_blank"&gt;fiche&lt;/a&gt;</t>
  </si>
  <si>
    <t>840390303L</t>
  </si>
  <si>
    <t>84039V000077</t>
  </si>
  <si>
    <t>CH_CO_119</t>
  </si>
  <si>
    <t>VC77</t>
  </si>
  <si>
    <t>ROUTE DE LA PLAINE</t>
  </si>
  <si>
    <t>Plaine</t>
  </si>
  <si>
    <t>&lt;a href=../lien/84039_SCHEMA_VOIRIE_COMMUNALE/Pieces_ecrites/84039_Fiches_VC.pdf#page=47 target="_blank"&gt;fiche&lt;/a&gt;</t>
  </si>
  <si>
    <t>84039V000078</t>
  </si>
  <si>
    <t>CH_CO_120</t>
  </si>
  <si>
    <t>VC78</t>
  </si>
  <si>
    <t>rollande</t>
  </si>
  <si>
    <t>TRAVERSE DE LA ROLLANDE</t>
  </si>
  <si>
    <t>Rollande</t>
  </si>
  <si>
    <t>&lt;a href=../lien/84039_SCHEMA_VOIRIE_COMMUNALE/Pieces_ecrites/84039_Fiches_VC.pdf#page=48 target="_blank"&gt;fiche&lt;/a&gt;</t>
  </si>
  <si>
    <t>840390117J</t>
  </si>
  <si>
    <t>84039V000009</t>
  </si>
  <si>
    <t>ROUTE_CO_7</t>
  </si>
  <si>
    <t>VC9</t>
  </si>
  <si>
    <t>ROUTE DE L'EUROPE</t>
  </si>
  <si>
    <t>&lt;a href=../lien/84039_SCHEMA_VOIRIE_COMMUNALE/Pieces_ecrites/84039_Fiches_VC.pdf#page=6 target="_blank"&gt;fiche&lt;/a&gt;</t>
  </si>
  <si>
    <t>84039V000511</t>
  </si>
  <si>
    <t>IMP_CO_16</t>
  </si>
  <si>
    <t>NC5</t>
  </si>
  <si>
    <t>barrade 2</t>
  </si>
  <si>
    <t>IMPASSE DE LA BARRADE 2</t>
  </si>
  <si>
    <t>VNR</t>
  </si>
  <si>
    <t>84039V000580</t>
  </si>
  <si>
    <t>CH_CO_3</t>
  </si>
  <si>
    <t>cabanon d'archier</t>
  </si>
  <si>
    <t>CHEMIN DU CABANON D'ARCHIER</t>
  </si>
  <si>
    <t>840390048J</t>
  </si>
  <si>
    <t>84039V000532</t>
  </si>
  <si>
    <t>IMP_CO_11</t>
  </si>
  <si>
    <t>NC23</t>
  </si>
  <si>
    <t>IMPASSE DES CLEDES</t>
  </si>
  <si>
    <t>VP</t>
  </si>
  <si>
    <t>&lt;a href=../lien/84039_SCHEMA_VOIRIE_COMMUNALE/Pieces_ecrites/84039_Fiches_voies_non_repertoriees.pdf#page=13 target="_blank"&gt;fiche&lt;/a&gt;</t>
  </si>
  <si>
    <t>840390099P</t>
  </si>
  <si>
    <t>84039V000537</t>
  </si>
  <si>
    <t>CH_CO_45</t>
  </si>
  <si>
    <t>NC26</t>
  </si>
  <si>
    <t>écluses</t>
  </si>
  <si>
    <t>CHEMIN DES ECLUSES</t>
  </si>
  <si>
    <t>Écluses</t>
  </si>
  <si>
    <t>&lt;a href=../lien/84039_SCHEMA_VOIRIE_COMMUNALE/Pieces_ecrites/84039_Fiches_voies_non_repertoriees.pdf#page=16 target="_blank"&gt;fiche&lt;/a&gt;</t>
  </si>
  <si>
    <t>840390120M</t>
  </si>
  <si>
    <t>84039V000538</t>
  </si>
  <si>
    <t>IMP_CO_13</t>
  </si>
  <si>
    <t>NC22</t>
  </si>
  <si>
    <t>faubourg saint-georges</t>
  </si>
  <si>
    <t>IMPASSE DU FAUBOURG SAINT-GEORGES</t>
  </si>
  <si>
    <t>&lt;a href=../lien/84039_SCHEMA_VOIRIE_COMMUNALE/Pieces_ecrites/84039_Fiches_voies_non_repertoriees.pdf#page=27 target="_blank"&gt;fiche&lt;/a&gt;</t>
  </si>
  <si>
    <t>840390159E</t>
  </si>
  <si>
    <t>84039V000539</t>
  </si>
  <si>
    <t>IMP_CO_9</t>
  </si>
  <si>
    <t>NC30</t>
  </si>
  <si>
    <t>IMPASSE DE LA GRANGETTE</t>
  </si>
  <si>
    <t>Grangette</t>
  </si>
  <si>
    <t>&lt;a href=../lien/84039_SCHEMA_VOIRIE_COMMUNALE/Pieces_ecrites/84039_Fiches_voies_non_repertoriees.pdf#page=20 target="_blank"&gt;fiche&lt;/a&gt;</t>
  </si>
  <si>
    <t>84039V000508</t>
  </si>
  <si>
    <t>IMP_CO_14</t>
  </si>
  <si>
    <t>NC9</t>
  </si>
  <si>
    <t>445 rue de la liberté</t>
  </si>
  <si>
    <t>IMPASSE 445 RUE DE LA LIBERTE</t>
  </si>
  <si>
    <t>84039V000509</t>
  </si>
  <si>
    <t>IMP_CO_15</t>
  </si>
  <si>
    <t>NC4</t>
  </si>
  <si>
    <t>520 chemin des mulets</t>
  </si>
  <si>
    <t>IMPASSE 520 CHEMIN DES MULETS</t>
  </si>
  <si>
    <t>&lt;a href=../lien/84039_SCHEMA_VOIRIE_COMMUNALE/Pieces_ecrites/84039_Fiches_voies_non_repertoriees.pdf#page=2 target="_blank"&gt;fiche&lt;/a&gt;</t>
  </si>
  <si>
    <t>840390052N</t>
  </si>
  <si>
    <t>84039V000536</t>
  </si>
  <si>
    <t>IMP_CO_3</t>
  </si>
  <si>
    <t>NC24</t>
  </si>
  <si>
    <t>IMPASSE DES PRES</t>
  </si>
  <si>
    <t>840390287U</t>
  </si>
  <si>
    <t>84039V000533</t>
  </si>
  <si>
    <t>CH_CO_1</t>
  </si>
  <si>
    <t>NC21</t>
  </si>
  <si>
    <t>petit chemin</t>
  </si>
  <si>
    <t>PETIT CHEMIN JACQUES PREVERT</t>
  </si>
  <si>
    <t>840390312W</t>
  </si>
  <si>
    <t>84039V000534</t>
  </si>
  <si>
    <t>ALL_CO_8</t>
  </si>
  <si>
    <t>NC29</t>
  </si>
  <si>
    <t>rené char</t>
  </si>
  <si>
    <t>ALLEE RENE CHAR</t>
  </si>
  <si>
    <t>&lt;a href=../lien/84039_SCHEMA_VOIRIE_COMMUNALE/Pieces_ecrites/84039_Fiches_voies_non_repertoriees.pdf#page=25 target="_blank"&gt;fiche&lt;/a&gt;</t>
  </si>
  <si>
    <t>84039V000513</t>
  </si>
  <si>
    <t>CH_CO_12</t>
  </si>
  <si>
    <t>NC1</t>
  </si>
  <si>
    <t>rural</t>
  </si>
  <si>
    <t>CHEMIN RURAL</t>
  </si>
  <si>
    <t>Rural</t>
  </si>
  <si>
    <t>&lt;a href=../lien/84039_SCHEMA_VOIRIE_COMMUNALE/Pieces_ecrites/84039_Fiches_voies_non_repertoriees.pdf#page=11 target="_blank"&gt;fiche&lt;/a&gt;</t>
  </si>
  <si>
    <t>84039V000514</t>
  </si>
  <si>
    <t>CH_CO_147</t>
  </si>
  <si>
    <t>NC2</t>
  </si>
  <si>
    <t>&lt;a href=../lien/84039_SCHEMA_VOIRIE_COMMUNALE/Pieces_ecrites/84039_Fiches_voies_non_repertoriees.pdf#page=12 target="_blank"&gt;fiche&lt;/a&gt;</t>
  </si>
  <si>
    <t>84039V000515</t>
  </si>
  <si>
    <t>CH_CO_148</t>
  </si>
  <si>
    <t>NC11</t>
  </si>
  <si>
    <t>&lt;a href=../lien/84039_SCHEMA_VOIRIE_COMMUNALE/Pieces_ecrites/84039_Fiches_voies_non_repertoriees.pdf#page=9 target="_blank"&gt;fiche&lt;/a&gt;</t>
  </si>
  <si>
    <t>84039V000516</t>
  </si>
  <si>
    <t>CH_CO_149</t>
  </si>
  <si>
    <t>NC12</t>
  </si>
  <si>
    <t>&lt;a href=../lien/84039_SCHEMA_VOIRIE_COMMUNALE/Pieces_ecrites/84039_Fiches_voies_non_repertoriees.pdf#page=8 target="_blank"&gt;fiche&lt;/a&gt;</t>
  </si>
  <si>
    <t>84039V000519</t>
  </si>
  <si>
    <t>NC20</t>
  </si>
  <si>
    <t>84039V000520</t>
  </si>
  <si>
    <t>NC3</t>
  </si>
  <si>
    <t>84039V000521</t>
  </si>
  <si>
    <t>NC13</t>
  </si>
  <si>
    <t>84039V000522</t>
  </si>
  <si>
    <t>NC14</t>
  </si>
  <si>
    <t>84039V000523</t>
  </si>
  <si>
    <t>NC6</t>
  </si>
  <si>
    <t>84039V000524</t>
  </si>
  <si>
    <t>NC7</t>
  </si>
  <si>
    <t>84039V000525</t>
  </si>
  <si>
    <t>NC8</t>
  </si>
  <si>
    <t>84039V000526</t>
  </si>
  <si>
    <t>NC10</t>
  </si>
  <si>
    <t>84039V000527</t>
  </si>
  <si>
    <t>NC19</t>
  </si>
  <si>
    <t>84039V000535</t>
  </si>
  <si>
    <t>NC31</t>
  </si>
  <si>
    <t>84039V000528</t>
  </si>
  <si>
    <t>NC39</t>
  </si>
  <si>
    <t>84039V000529</t>
  </si>
  <si>
    <t>NC40</t>
  </si>
  <si>
    <t>84039V000530</t>
  </si>
  <si>
    <t>NC41</t>
  </si>
  <si>
    <t>84039V000531</t>
  </si>
  <si>
    <t>NC42</t>
  </si>
  <si>
    <t>84039V000543</t>
  </si>
  <si>
    <t>NC43</t>
  </si>
  <si>
    <t>84039V000544</t>
  </si>
  <si>
    <t>NC44</t>
  </si>
  <si>
    <t>84039V000545</t>
  </si>
  <si>
    <t>NC45</t>
  </si>
  <si>
    <t>84039V000546</t>
  </si>
  <si>
    <t>NC46</t>
  </si>
  <si>
    <t>84039V000547</t>
  </si>
  <si>
    <t>NC47</t>
  </si>
  <si>
    <t>84039V000548</t>
  </si>
  <si>
    <t>NC48</t>
  </si>
  <si>
    <t>84039V000549</t>
  </si>
  <si>
    <t>NC49</t>
  </si>
  <si>
    <t>84039V000550</t>
  </si>
  <si>
    <t>NC50</t>
  </si>
  <si>
    <t>84039V000551</t>
  </si>
  <si>
    <t>NC51</t>
  </si>
  <si>
    <t>84039V000552</t>
  </si>
  <si>
    <t>NC52</t>
  </si>
  <si>
    <t>84039V000553</t>
  </si>
  <si>
    <t>NC53</t>
  </si>
  <si>
    <t>84039V000554</t>
  </si>
  <si>
    <t>NC54</t>
  </si>
  <si>
    <t>84039V000555</t>
  </si>
  <si>
    <t>NC55</t>
  </si>
  <si>
    <t>84039V000556</t>
  </si>
  <si>
    <t>NC56</t>
  </si>
  <si>
    <t>84039V000557</t>
  </si>
  <si>
    <t>NC57</t>
  </si>
  <si>
    <t>84039V000558</t>
  </si>
  <si>
    <t>NC58</t>
  </si>
  <si>
    <t>84039V000559</t>
  </si>
  <si>
    <t>NC59</t>
  </si>
  <si>
    <t>84039V000560</t>
  </si>
  <si>
    <t>NC60</t>
  </si>
  <si>
    <t>84039V000561</t>
  </si>
  <si>
    <t>NC61</t>
  </si>
  <si>
    <t>84039V000562</t>
  </si>
  <si>
    <t>NC62</t>
  </si>
  <si>
    <t>84039V000563</t>
  </si>
  <si>
    <t>NC63</t>
  </si>
  <si>
    <t>84039V000564</t>
  </si>
  <si>
    <t>NC64</t>
  </si>
  <si>
    <t>84039V000565</t>
  </si>
  <si>
    <t>NC65</t>
  </si>
  <si>
    <t>84039V000566</t>
  </si>
  <si>
    <t>NC66</t>
  </si>
  <si>
    <t>84039V000567</t>
  </si>
  <si>
    <t>NC67</t>
  </si>
  <si>
    <t>84039V000568</t>
  </si>
  <si>
    <t>NC68</t>
  </si>
  <si>
    <t>84039V000569</t>
  </si>
  <si>
    <t>NC69</t>
  </si>
  <si>
    <t>84039V000570</t>
  </si>
  <si>
    <t>NC70</t>
  </si>
  <si>
    <t>84039V000571</t>
  </si>
  <si>
    <t>NC71</t>
  </si>
  <si>
    <t>84039V000572</t>
  </si>
  <si>
    <t>NC72</t>
  </si>
  <si>
    <t>84039V000573</t>
  </si>
  <si>
    <t>NC73</t>
  </si>
  <si>
    <t>84039V000574</t>
  </si>
  <si>
    <t>NC74</t>
  </si>
  <si>
    <t>84039V000575</t>
  </si>
  <si>
    <t>NC75</t>
  </si>
  <si>
    <t>84039V000576</t>
  </si>
  <si>
    <t>NC76</t>
  </si>
  <si>
    <t>84039V000581</t>
  </si>
  <si>
    <t xml:space="preserve">VOIE_COMMUNALE_CO_1 </t>
  </si>
  <si>
    <t>pont au-dessus Autoroute A7</t>
  </si>
  <si>
    <t>FICHE_COURBI</t>
  </si>
  <si>
    <t>84039A010M</t>
  </si>
  <si>
    <t>84039L000001</t>
  </si>
  <si>
    <t>andré</t>
  </si>
  <si>
    <t>Lotissement André</t>
  </si>
  <si>
    <t>LOTISSEMENT ANDRE</t>
  </si>
  <si>
    <t>individuel</t>
  </si>
  <si>
    <t>84039A013R</t>
  </si>
  <si>
    <t>84039L000002</t>
  </si>
  <si>
    <t>VC58</t>
  </si>
  <si>
    <t>chêneraie</t>
  </si>
  <si>
    <t>Lotissement la Chêneraie</t>
  </si>
  <si>
    <t>LOTISSEMENT LA CHENERAIE</t>
  </si>
  <si>
    <t>Remplacé par Lotissement Les Deux Puits</t>
  </si>
  <si>
    <t>clos de la seille</t>
  </si>
  <si>
    <t>84039A016U</t>
  </si>
  <si>
    <t>84039L000003</t>
  </si>
  <si>
    <t>LOT_CO_16</t>
  </si>
  <si>
    <t>VC176</t>
  </si>
  <si>
    <t>jardins d'aurélie</t>
  </si>
  <si>
    <t>Lotissement les Jardins D'Aurélie</t>
  </si>
  <si>
    <t>LOTISSEMENT LES JARDINS D'AURELIE</t>
  </si>
  <si>
    <t>84039L000010</t>
  </si>
  <si>
    <t>LOT_CO_3</t>
  </si>
  <si>
    <t>Lotissement Jean Giono</t>
  </si>
  <si>
    <t>LOTISSEMENT JEAN GIONO</t>
  </si>
  <si>
    <t>84039A019X</t>
  </si>
  <si>
    <t>84039L000009</t>
  </si>
  <si>
    <t>LOT_CO_4</t>
  </si>
  <si>
    <t>Lotissement Marcel Pagnol</t>
  </si>
  <si>
    <t>LOTISSEMENT MARCEL PAGNOL</t>
  </si>
  <si>
    <t>84039A020Y</t>
  </si>
  <si>
    <t>84039L000004</t>
  </si>
  <si>
    <t>LOT_CO_10</t>
  </si>
  <si>
    <t>VC151</t>
  </si>
  <si>
    <t>Lotissement Marie Mauron</t>
  </si>
  <si>
    <t>LOTISSEMENT MARIE MAURON</t>
  </si>
  <si>
    <t>84039A028G</t>
  </si>
  <si>
    <t>84039L000008</t>
  </si>
  <si>
    <t>LOT_CO_9</t>
  </si>
  <si>
    <t>Lotissement du Moulin</t>
  </si>
  <si>
    <t>LOTISSEMENT DU MOULIN</t>
  </si>
  <si>
    <t>84039A055L</t>
  </si>
  <si>
    <t>84039L000005</t>
  </si>
  <si>
    <t>LOT_CO_11</t>
  </si>
  <si>
    <t>VC177</t>
  </si>
  <si>
    <t>Lotissement la Roseraie</t>
  </si>
  <si>
    <t>LOTISSEMENT LA ROSERAIE</t>
  </si>
  <si>
    <t>84039A060S</t>
  </si>
  <si>
    <t>84039L000006</t>
  </si>
  <si>
    <t>LOT_CO_15</t>
  </si>
  <si>
    <t>Lotissement Saint-Étienne</t>
  </si>
  <si>
    <t>LOTISSEMENT SAINT-ETIENNE</t>
  </si>
  <si>
    <t>84039A057N</t>
  </si>
  <si>
    <t>84039L000007</t>
  </si>
  <si>
    <t>LOT_CO_6</t>
  </si>
  <si>
    <t>Lotissement les Sources</t>
  </si>
  <si>
    <t>LOTISSEMENT LES SOURCES</t>
  </si>
  <si>
    <t>84039L000012</t>
  </si>
  <si>
    <t>LOT_CO_5</t>
  </si>
  <si>
    <t>Lotissement le Verdi</t>
  </si>
  <si>
    <t>LOTISSEMENT LE VERDI</t>
  </si>
  <si>
    <t>84039L000013</t>
  </si>
  <si>
    <t>LOT_CO_14</t>
  </si>
  <si>
    <t>vert clos</t>
  </si>
  <si>
    <t>Lotissement le Vert Clos</t>
  </si>
  <si>
    <t>LOTISSEMENT LE VERT CLOS</t>
  </si>
  <si>
    <t>84039L000014</t>
  </si>
  <si>
    <t>LOT_CO_13</t>
  </si>
  <si>
    <t>Lotissement les Deux Puits</t>
  </si>
  <si>
    <t>LOTISSEMENT LES DEUX PUITS</t>
  </si>
  <si>
    <t>Lotissement La Chêneraie</t>
  </si>
  <si>
    <t>Remplace le Lotissement La Chêneraie</t>
  </si>
  <si>
    <t>ROUTE D AVIGNON</t>
  </si>
  <si>
    <t>84039P000001</t>
  </si>
  <si>
    <t>PARKING_CO_8</t>
  </si>
  <si>
    <t>Parking André Malraux</t>
  </si>
  <si>
    <t>PARKING ANDRE MALRAUX</t>
  </si>
  <si>
    <t>84039P000002</t>
  </si>
  <si>
    <t>PARKING_CO_9</t>
  </si>
  <si>
    <t>chemin de la paix</t>
  </si>
  <si>
    <t>Parking duChemin De La Paix</t>
  </si>
  <si>
    <t>PARKING DUCHEMIN DE LA PAIX</t>
  </si>
  <si>
    <t>84039P000003</t>
  </si>
  <si>
    <t>PARKING_CO_5</t>
  </si>
  <si>
    <t>Parking de la Gare</t>
  </si>
  <si>
    <t>PARKING DE LA GARE</t>
  </si>
  <si>
    <t>84039P000004</t>
  </si>
  <si>
    <t>PARKING_CO_1</t>
  </si>
  <si>
    <t>Parking de la Mairie</t>
  </si>
  <si>
    <t>PARKING DE LA MAIRIE</t>
  </si>
  <si>
    <t>84039P000005</t>
  </si>
  <si>
    <t>PARKING_CO_6</t>
  </si>
  <si>
    <t>Parking de la Roquette</t>
  </si>
  <si>
    <t>PARKING DE LA ROQUETTE</t>
  </si>
  <si>
    <t>84039P000006</t>
  </si>
  <si>
    <t>PARKING_CO_4</t>
  </si>
  <si>
    <t>Parking du Général Leclerc</t>
  </si>
  <si>
    <t>PARKING DU GENERAL LECLERC</t>
  </si>
  <si>
    <t>84039P000007</t>
  </si>
  <si>
    <t>PARKING_CO_3</t>
  </si>
  <si>
    <t>Parking Jean Moulin</t>
  </si>
  <si>
    <t>PARKING JEAN MOULIN</t>
  </si>
  <si>
    <t>84039P000008</t>
  </si>
  <si>
    <t>PARKING_CO_7</t>
  </si>
  <si>
    <t>Parking Martin Luther King</t>
  </si>
  <si>
    <t>PARKING MARTIN LUTHER KING</t>
  </si>
  <si>
    <t>84039P000009</t>
  </si>
  <si>
    <t>PARKING_CO_2</t>
  </si>
  <si>
    <t>Parking Valseille</t>
  </si>
  <si>
    <t>PARKING VALSEILLE</t>
  </si>
  <si>
    <t>ECONOMIE_ZAC_5</t>
  </si>
  <si>
    <t>zac</t>
  </si>
  <si>
    <t>Zac de la Grange Blanche</t>
  </si>
  <si>
    <t>ZAC DE LA GRANGE BLANCHE</t>
  </si>
  <si>
    <t>ECONOMIE_ZAC_13</t>
  </si>
  <si>
    <t>Zac de la Grange Blanche 2</t>
  </si>
  <si>
    <t>84039D000001</t>
  </si>
  <si>
    <t>voie ferrée</t>
  </si>
  <si>
    <t>sncf</t>
  </si>
  <si>
    <t>Voie Ferrée Sncf</t>
  </si>
  <si>
    <t>VOIE FERREE SNCF</t>
  </si>
  <si>
    <t>84039D000002</t>
  </si>
  <si>
    <t>ADMIN_CO_4</t>
  </si>
  <si>
    <t>ball trap</t>
  </si>
  <si>
    <t>Ball Trap</t>
  </si>
  <si>
    <t>BALL TRAP</t>
  </si>
  <si>
    <t>84039D000003</t>
  </si>
  <si>
    <t>ADMIN_CO_16</t>
  </si>
  <si>
    <t>boulodrome</t>
  </si>
  <si>
    <t>Boulodrome</t>
  </si>
  <si>
    <t>BOULODROME</t>
  </si>
  <si>
    <t>84039D000004</t>
  </si>
  <si>
    <t>ZAC_2_BASSIN_1</t>
  </si>
  <si>
    <t>Bassin de Beauregard</t>
  </si>
  <si>
    <t>BASSIN DE BEAUREGARD</t>
  </si>
  <si>
    <t>84039D000005</t>
  </si>
  <si>
    <t>ADMIN_CO_7</t>
  </si>
  <si>
    <t>CIMETIERE</t>
  </si>
  <si>
    <t>84039D000006</t>
  </si>
  <si>
    <t>ADMIN_CO_17</t>
  </si>
  <si>
    <t>84039D000007</t>
  </si>
  <si>
    <t>ADMIN_CO_8</t>
  </si>
  <si>
    <t>domaine</t>
  </si>
  <si>
    <t>Domaine de l'Étang</t>
  </si>
  <si>
    <t>DOMAINE DE L'ETANG</t>
  </si>
  <si>
    <t>84039D000008</t>
  </si>
  <si>
    <t>ADMIN_CO_15</t>
  </si>
  <si>
    <t>84039D000009</t>
  </si>
  <si>
    <t>ADMIN_CO_6</t>
  </si>
  <si>
    <t>84039D000010</t>
  </si>
  <si>
    <t>ADMIN_CO_5</t>
  </si>
  <si>
    <t>hôtel de ville</t>
  </si>
  <si>
    <t>84039D000011</t>
  </si>
  <si>
    <t>ADMIN_CO_3</t>
  </si>
  <si>
    <t>Parc de Val Seille</t>
  </si>
  <si>
    <t>PARC DE VAL SEILLE</t>
  </si>
  <si>
    <t>84039D000012</t>
  </si>
  <si>
    <t>ADMIN_CO_11</t>
  </si>
  <si>
    <t>polyvalente</t>
  </si>
  <si>
    <t>Salle Polyvalente</t>
  </si>
  <si>
    <t>SALLE POLYVALENTE</t>
  </si>
  <si>
    <t>84039D000013</t>
  </si>
  <si>
    <t>ADMIN_CO_14</t>
  </si>
  <si>
    <t>Square des Crémades</t>
  </si>
  <si>
    <t>SQUARE DES CREMADES</t>
  </si>
  <si>
    <t>84039D000014</t>
  </si>
  <si>
    <t>ADMIN_CO_9</t>
  </si>
  <si>
    <t>84039D000015</t>
  </si>
  <si>
    <t>ADMIN_CO_13</t>
  </si>
  <si>
    <t>station</t>
  </si>
  <si>
    <t>épuration</t>
  </si>
  <si>
    <t>Station d'Épuration</t>
  </si>
  <si>
    <t>STATION D'EPURATION</t>
  </si>
  <si>
    <t>84039D000016</t>
  </si>
  <si>
    <t>ADMIN_CO_10</t>
  </si>
  <si>
    <t>terrain</t>
  </si>
  <si>
    <t>Terrain de Tennis</t>
  </si>
  <si>
    <t>TERRAIN DE TENNIS</t>
  </si>
  <si>
    <t>84039D000017</t>
  </si>
  <si>
    <t>ADMIN_CO_12</t>
  </si>
  <si>
    <t>Théâtre de la Roquette</t>
  </si>
  <si>
    <t>THEATRE DE LA ROQUETTE</t>
  </si>
  <si>
    <t>84039D000018</t>
  </si>
  <si>
    <t>Seille</t>
  </si>
  <si>
    <t>la Seille</t>
  </si>
  <si>
    <t>84037</t>
  </si>
  <si>
    <t>84037V000001</t>
  </si>
  <si>
    <t>CH_CH_78</t>
  </si>
  <si>
    <t>brusquières</t>
  </si>
  <si>
    <t>Brusquières</t>
  </si>
  <si>
    <t>&lt;a href=../lien/84037_SCHEMA_VOIRIE_COMMUNALE/Pieces_ecrites/84037_Fiches_VC.pdf#page=1 target="_blank"&gt;fiche&lt;/a&gt;</t>
  </si>
  <si>
    <t>84037V000002</t>
  </si>
  <si>
    <t>CH_CH_60</t>
  </si>
  <si>
    <t>CHEMIN DE VAUDIEU</t>
  </si>
  <si>
    <t>Vaudieu</t>
  </si>
  <si>
    <t>&lt;a href=../lien/84037_SCHEMA_VOIRIE_COMMUNALE/Pieces_ecrites/84037_Fiches_VC.pdf#page=2 target="_blank"&gt;fiche&lt;/a&gt;</t>
  </si>
  <si>
    <t>84037V000003</t>
  </si>
  <si>
    <t>CH_CH_69</t>
  </si>
  <si>
    <t>CHEMIN DE LA ROQUETTE</t>
  </si>
  <si>
    <t>&lt;a href=../lien/84037_SCHEMA_VOIRIE_COMMUNALE/Pieces_ecrites/84037_Fiches_VC.pdf#page=3 target="_blank"&gt;fiche&lt;/a&gt;</t>
  </si>
  <si>
    <t>840370095U</t>
  </si>
  <si>
    <t>84037V000004</t>
  </si>
  <si>
    <t>CH_CH_79</t>
  </si>
  <si>
    <t>VC4</t>
  </si>
  <si>
    <t>boursan</t>
  </si>
  <si>
    <t>CHEMIN DE BOURSAN</t>
  </si>
  <si>
    <t>Boursan</t>
  </si>
  <si>
    <t>&lt;a href=../lien/84037_SCHEMA_VOIRIE_COMMUNALE/Pieces_ecrites/84037_Fiches_VC.pdf#page=4 target="_blank"&gt;fiche&lt;/a&gt;</t>
  </si>
  <si>
    <t>84037V000005</t>
  </si>
  <si>
    <t>CH_CH_96</t>
  </si>
  <si>
    <t>Chemin</t>
  </si>
  <si>
    <t>islon-saint-luc</t>
  </si>
  <si>
    <t>CHEMIN ISLON-SAINT-LUC</t>
  </si>
  <si>
    <t>Saint-Luc</t>
  </si>
  <si>
    <t>Route du Camping VC 5</t>
  </si>
  <si>
    <t>&lt;a href=../lien/84037_SCHEMA_VOIRIE_COMMUNALE/Pieces_ecrites/84037_Fiches_VC.pdf#page=5 target="_blank"&gt;fiche&lt;/a&gt;</t>
  </si>
  <si>
    <t>840370013E</t>
  </si>
  <si>
    <t>84037V000006</t>
  </si>
  <si>
    <t>CH_CH_90</t>
  </si>
  <si>
    <t>CHEMIN DE COSTE FROIDE</t>
  </si>
  <si>
    <t>&lt;a href=../lien/84037_SCHEMA_VOIRIE_COMMUNALE/Pieces_ecrites/84037_Fiches_VC.pdf#page=6 target="_blank"&gt;fiche&lt;/a&gt;</t>
  </si>
  <si>
    <t>84037V000007</t>
  </si>
  <si>
    <t>CH_CH_27</t>
  </si>
  <si>
    <t>VC7</t>
  </si>
  <si>
    <t>sorgues</t>
  </si>
  <si>
    <t>CHEMIN DE SORGUES</t>
  </si>
  <si>
    <t>Sorgues</t>
  </si>
  <si>
    <t>84037V000008</t>
  </si>
  <si>
    <t>CH_CH_94</t>
  </si>
  <si>
    <t>VC8</t>
  </si>
  <si>
    <t>CHEMIN DES PLAGNES</t>
  </si>
  <si>
    <t>Plagnes</t>
  </si>
  <si>
    <t>84037V000009</t>
  </si>
  <si>
    <t>VOIE_COM_CH_6</t>
  </si>
  <si>
    <t>arnesque sud</t>
  </si>
  <si>
    <t>CHEMIN DE L'ARNESQUE SUD</t>
  </si>
  <si>
    <t>Arnesque</t>
  </si>
  <si>
    <t>840370815B</t>
  </si>
  <si>
    <t>84037V000010</t>
  </si>
  <si>
    <t>ROUTE_CH_4</t>
  </si>
  <si>
    <t>sel</t>
  </si>
  <si>
    <t>ROUTE DU SEL</t>
  </si>
  <si>
    <t>Sel</t>
  </si>
  <si>
    <t>&lt;a href=../lien/84037_SCHEMA_VOIRIE_COMMUNALE/Pieces_ecrites/84037_Fiches_VC.pdf#page=10 target="_blank"&gt;fiche&lt;/a&gt;</t>
  </si>
  <si>
    <t>840370111L</t>
  </si>
  <si>
    <t>84037V000011</t>
  </si>
  <si>
    <t>CH_CH_53</t>
  </si>
  <si>
    <t>VC11</t>
  </si>
  <si>
    <t>CHEMIN DU BOIS DE LA VILLE</t>
  </si>
  <si>
    <t>&lt;a href=../lien/84037_SCHEMA_VOIRIE_COMMUNALE/Pieces_ecrites/84037_Fiches_VC.pdf#page=11 target="_blank"&gt;fiche&lt;/a&gt;</t>
  </si>
  <si>
    <t>84037V000012</t>
  </si>
  <si>
    <t>VOIE_COM_CH_8</t>
  </si>
  <si>
    <t>arnesque nord</t>
  </si>
  <si>
    <t>CHEMIN DE L'ARNESQUE NORD</t>
  </si>
  <si>
    <t>&lt;a href=../lien/84037_SCHEMA_VOIRIE_COMMUNALE/Pieces_ecrites/84037_Fiches_VC.pdf#page=12 target="_blank"&gt;fiche&lt;/a&gt;</t>
  </si>
  <si>
    <t>84037V000013</t>
  </si>
  <si>
    <t>CH_CH_32</t>
  </si>
  <si>
    <t>traversier 1</t>
  </si>
  <si>
    <t>PETIT CHEMIN TRAVERSIER 1</t>
  </si>
  <si>
    <t>&lt;a href=../lien/84037_SCHEMA_VOIRIE_COMMUNALE/Pieces_ecrites/84037_Fiches_VC.pdf#page=13 target="_blank"&gt;fiche&lt;/a&gt;</t>
  </si>
  <si>
    <t>840370020M</t>
  </si>
  <si>
    <t>84037V000014</t>
  </si>
  <si>
    <t>VOIE_COM_CH_9</t>
  </si>
  <si>
    <t>&lt;a href=../lien/84037_SCHEMA_VOIRIE_COMMUNALE/Pieces_ecrites/84037_Fiches_VC.pdf#page=14 target="_blank"&gt;fiche&lt;/a&gt;</t>
  </si>
  <si>
    <t>84037V000015</t>
  </si>
  <si>
    <t>CH_CH_61</t>
  </si>
  <si>
    <t>CHEMIN DE PRADEL</t>
  </si>
  <si>
    <t>Pradel</t>
  </si>
  <si>
    <t>&lt;a href=../lien/84037_SCHEMA_VOIRIE_COMMUNALE/Pieces_ecrites/84037_Fiches_VC.pdf#page=15 target="_blank"&gt;fiche&lt;/a&gt;</t>
  </si>
  <si>
    <t>840370398Y</t>
  </si>
  <si>
    <t>84037V000016</t>
  </si>
  <si>
    <t>AV_CH_7</t>
  </si>
  <si>
    <t>impériale</t>
  </si>
  <si>
    <t>AVENUE IMPERIALE</t>
  </si>
  <si>
    <t>Impériale</t>
  </si>
  <si>
    <t>&lt;a href=../lien/84037_SCHEMA_VOIRIE_COMMUNALE/Pieces_ecrites/84037_Fiches_VC.pdf#page=16 target="_blank"&gt;fiche&lt;/a&gt;</t>
  </si>
  <si>
    <t>84037V000017</t>
  </si>
  <si>
    <t>CH_CH_45</t>
  </si>
  <si>
    <t>puits de l'horme</t>
  </si>
  <si>
    <t>CHEMIN DU PUITS DE L'HORME</t>
  </si>
  <si>
    <t>&lt;a href=../lien/84037_SCHEMA_VOIRIE_COMMUNALE/Pieces_ecrites/84037_Fiches_VC.pdf#page=17 target="_blank"&gt;fiche&lt;/a&gt;</t>
  </si>
  <si>
    <t>84037V000018</t>
  </si>
  <si>
    <t>CH_CH_128</t>
  </si>
  <si>
    <t>VC18</t>
  </si>
  <si>
    <t>traversier roquette</t>
  </si>
  <si>
    <t>CHEMIN TRAVERSIER ROQUETTE</t>
  </si>
  <si>
    <t>&lt;a href=../lien/84037_SCHEMA_VOIRIE_COMMUNALE/Pieces_ecrites/84037_Fiches_VC.pdf#page=18 target="_blank"&gt;fiche&lt;/a&gt;</t>
  </si>
  <si>
    <t>84037V000019</t>
  </si>
  <si>
    <t>CH_CH_42</t>
  </si>
  <si>
    <t>VC19</t>
  </si>
  <si>
    <t>farguerol à chateauneuf-du-pape</t>
  </si>
  <si>
    <t>CHEMIN DE FARGUEROL A CHATEAUNEUF-DU-PAPE</t>
  </si>
  <si>
    <t>Farguerol</t>
  </si>
  <si>
    <t>&lt;a href=../lien/84037_SCHEMA_VOIRIE_COMMUNALE/Pieces_ecrites/84037_Fiches_VC.pdf#page=19 target="_blank"&gt;fiche&lt;/a&gt;</t>
  </si>
  <si>
    <t>84037V000020</t>
  </si>
  <si>
    <t>CH_CH_33</t>
  </si>
  <si>
    <t>monseigneur andré mestre</t>
  </si>
  <si>
    <t>CHEMIN MONSEIGNEUR ANDRE MESTRE</t>
  </si>
  <si>
    <t>Mestre</t>
  </si>
  <si>
    <t>&lt;a href=../lien/84037_SCHEMA_VOIRIE_COMMUNALE/Pieces_ecrites/84037_Fiches_VC.pdf#page=20 target="_blank"&gt;fiche&lt;/a&gt;</t>
  </si>
  <si>
    <t>84037V000021</t>
  </si>
  <si>
    <t>CH_CH_47</t>
  </si>
  <si>
    <t>CHEMIN DU PARC</t>
  </si>
  <si>
    <t>&lt;a href=../lien/84037_SCHEMA_VOIRIE_COMMUNALE/Pieces_ecrites/84037_Fiches_VC.pdf#page=21 target="_blank"&gt;fiche&lt;/a&gt;</t>
  </si>
  <si>
    <t>840370122Y</t>
  </si>
  <si>
    <t>84037V000022</t>
  </si>
  <si>
    <t>CH_CH_38</t>
  </si>
  <si>
    <t>VC22</t>
  </si>
  <si>
    <t>CHEMIN DU CHATEAU</t>
  </si>
  <si>
    <t>&lt;a href=../lien/84037_SCHEMA_VOIRIE_COMMUNALE/Pieces_ecrites/84037_Fiches_VC.pdf#page=22 target="_blank"&gt;fiche&lt;/a&gt;</t>
  </si>
  <si>
    <t>84037V000023</t>
  </si>
  <si>
    <t>CH_CH_118</t>
  </si>
  <si>
    <t>VC23</t>
  </si>
  <si>
    <t>CHEMIN DES TERRES BLANCHES</t>
  </si>
  <si>
    <t>&lt;a href=../lien/84037_SCHEMA_VOIRIE_COMMUNALE/Pieces_ecrites/84037_Fiches_VC.pdf#page=23 target="_blank"&gt;fiche&lt;/a&gt;</t>
  </si>
  <si>
    <t>84037V000024</t>
  </si>
  <si>
    <t>IMP_CH_33</t>
  </si>
  <si>
    <t>IMPASSE IMPERIALE</t>
  </si>
  <si>
    <t>&lt;a href=../lien/84037_SCHEMA_VOIRIE_COMMUNALE/Pieces_ecrites/84037_Fiches_VC.pdf#page=24 target="_blank"&gt;fiche&lt;/a&gt;</t>
  </si>
  <si>
    <t>840370786V</t>
  </si>
  <si>
    <t>84037V000025</t>
  </si>
  <si>
    <t>CH_CH_130</t>
  </si>
  <si>
    <t>roumiguières</t>
  </si>
  <si>
    <t>CHEMIN DES ROUMIGUIERES</t>
  </si>
  <si>
    <t>Roumiguières</t>
  </si>
  <si>
    <t>&lt;a href=../lien/84037_SCHEMA_VOIRIE_COMMUNALE/Pieces_ecrites/84037_Fiches_VC.pdf#page=25 target="_blank"&gt;fiche&lt;/a&gt;</t>
  </si>
  <si>
    <t>840370545H</t>
  </si>
  <si>
    <t>84037V000026</t>
  </si>
  <si>
    <t>IMP_CH_6</t>
  </si>
  <si>
    <t>martial imbart</t>
  </si>
  <si>
    <t>IMPASSE MARTIAL IMBART</t>
  </si>
  <si>
    <t>Imbart</t>
  </si>
  <si>
    <t>&lt;a href=../lien/84037_SCHEMA_VOIRIE_COMMUNALE/Pieces_ecrites/84037_Fiches_VC.pdf#page=26 target="_blank"&gt;fiche&lt;/a&gt;</t>
  </si>
  <si>
    <t>84037V000027</t>
  </si>
  <si>
    <t>CH_CH_66</t>
  </si>
  <si>
    <t>CHEMIN DE MONTALIVET</t>
  </si>
  <si>
    <t>Montalivet</t>
  </si>
  <si>
    <t>&lt;a href=../lien/84037_SCHEMA_VOIRIE_COMMUNALE/Pieces_ecrites/84037_Fiches_VC.pdf#page=27 target="_blank"&gt;fiche&lt;/a&gt;</t>
  </si>
  <si>
    <t>840370441V</t>
  </si>
  <si>
    <t>84037V000028</t>
  </si>
  <si>
    <t>CH_CH_35</t>
  </si>
  <si>
    <t>CHEMIN DE LA FONT DU PAPE</t>
  </si>
  <si>
    <t>&lt;a href=../lien/84037_SCHEMA_VOIRIE_COMMUNALE/Pieces_ecrites/84037_Fiches_VC.pdf#page=28 target="_blank"&gt;fiche&lt;/a&gt;</t>
  </si>
  <si>
    <t>84037V000029</t>
  </si>
  <si>
    <t>CH_CH_39</t>
  </si>
  <si>
    <t>VC29</t>
  </si>
  <si>
    <t>CHEMIN DU CIMETIERE</t>
  </si>
  <si>
    <t>&lt;a href=../lien/84037_SCHEMA_VOIRIE_COMMUNALE/Pieces_ecrites/84037_Fiches_VC.pdf#page=29 target="_blank"&gt;fiche&lt;/a&gt;</t>
  </si>
  <si>
    <t>84037V000030</t>
  </si>
  <si>
    <t>CH_CH_52</t>
  </si>
  <si>
    <t>VC30</t>
  </si>
  <si>
    <t>CHEMIN DU BOUCOUP</t>
  </si>
  <si>
    <t>Boucoup</t>
  </si>
  <si>
    <t>&lt;a href=../lien/84037_SCHEMA_VOIRIE_COMMUNALE/Pieces_ecrites/84037_Fiches_VC.pdf#page=30 target="_blank"&gt;fiche&lt;/a&gt;</t>
  </si>
  <si>
    <t>840370782R</t>
  </si>
  <si>
    <t>84037V000031</t>
  </si>
  <si>
    <t>IMP_CH_9</t>
  </si>
  <si>
    <t>VC31</t>
  </si>
  <si>
    <t>roger bouachon</t>
  </si>
  <si>
    <t>IMPASSE ROGER BOUACHON</t>
  </si>
  <si>
    <t>Bouachon</t>
  </si>
  <si>
    <t>&lt;a href=../lien/84037_SCHEMA_VOIRIE_COMMUNALE/Pieces_ecrites/84037_Fiches_VC.pdf#page=31 target="_blank"&gt;fiche&lt;/a&gt;</t>
  </si>
  <si>
    <t>84037V000032</t>
  </si>
  <si>
    <t>PASS_CH_001</t>
  </si>
  <si>
    <t>VC32</t>
  </si>
  <si>
    <t>PASSAGE DU CLOS</t>
  </si>
  <si>
    <t>&lt;a href=../lien/84037_SCHEMA_VOIRIE_COMMUNALE/Pieces_ecrites/84037_Fiches_VC.pdf#page=32 target="_blank"&gt;fiche&lt;/a&gt;</t>
  </si>
  <si>
    <t>84037V000033</t>
  </si>
  <si>
    <t>CH_CH_81</t>
  </si>
  <si>
    <t>VC33</t>
  </si>
  <si>
    <t>saint préfert</t>
  </si>
  <si>
    <t>CHEMIN SAINT PREFERT</t>
  </si>
  <si>
    <t>Préfert</t>
  </si>
  <si>
    <t>Chemin le Grand Serres B</t>
  </si>
  <si>
    <t>&lt;a href=../lien/84037_SCHEMA_VOIRIE_COMMUNALE/Pieces_ecrites/84037_Fiches_VC.pdf#page=33 target="_blank"&gt;fiche&lt;/a&gt;</t>
  </si>
  <si>
    <t>84037V000034</t>
  </si>
  <si>
    <t>CH_CH_20</t>
  </si>
  <si>
    <t>plan du rhône</t>
  </si>
  <si>
    <t>CHEMIN DU PLAN DU RHONE</t>
  </si>
  <si>
    <t>&lt;a href=../lien/84037_SCHEMA_VOIRIE_COMMUNALE/Pieces_ecrites/84037_Fiches_VC.pdf#page=34 target="_blank"&gt;fiche&lt;/a&gt;</t>
  </si>
  <si>
    <t>84037V000035</t>
  </si>
  <si>
    <t>CH_CH_48</t>
  </si>
  <si>
    <t>CHEMIN DU LIMAS</t>
  </si>
  <si>
    <t>Limas</t>
  </si>
  <si>
    <t>&lt;a href=../lien/84037_SCHEMA_VOIRIE_COMMUNALE/Pieces_ecrites/84037_Fiches_VC.pdf#page=35 target="_blank"&gt;fiche&lt;/a&gt;</t>
  </si>
  <si>
    <t>840370301T</t>
  </si>
  <si>
    <t>84037V000036</t>
  </si>
  <si>
    <t>CH_CH_55</t>
  </si>
  <si>
    <t>VC36</t>
  </si>
  <si>
    <t>CHEMIN DES GARRIGUES</t>
  </si>
  <si>
    <t>&lt;a href=../lien/84037_SCHEMA_VOIRIE_COMMUNALE/Pieces_ecrites/84037_Fiches_VC.pdf#page=36 target="_blank"&gt;fiche&lt;/a&gt;</t>
  </si>
  <si>
    <t>84037V000037</t>
  </si>
  <si>
    <t>IMP_CH_32</t>
  </si>
  <si>
    <t>IMPASSE DES GARRIGUES</t>
  </si>
  <si>
    <t>&lt;a href=../lien/84037_SCHEMA_VOIRIE_COMMUNALE/Pieces_ecrites/84037_Fiches_VC.pdf#page=37 target="_blank"&gt;fiche&lt;/a&gt;</t>
  </si>
  <si>
    <t>84037V000038</t>
  </si>
  <si>
    <t>CH_CH_58</t>
  </si>
  <si>
    <t>armeniers</t>
  </si>
  <si>
    <t>CHEMIN DES ARMENIERS</t>
  </si>
  <si>
    <t>Armeniers</t>
  </si>
  <si>
    <t>CR 371</t>
  </si>
  <si>
    <t>&lt;a href=../lien/84037_SCHEMA_VOIRIE_COMMUNALE/Pieces_ecrites/84037_Fiches_VC.pdf#page=38 target="_blank"&gt;fiche&lt;/a&gt;</t>
  </si>
  <si>
    <t>840370076Y</t>
  </si>
  <si>
    <t>84037V000101</t>
  </si>
  <si>
    <t>AV_CH_3</t>
  </si>
  <si>
    <t>AVENUE DES AMANDIERS</t>
  </si>
  <si>
    <t>&lt;a href=../lien/84037_SCHEMA_VOIRIE_COMMUNALE/Pieces_ecrites/84037_Fiches_VC.pdf#page=39 target="_blank"&gt;fiche&lt;/a&gt;</t>
  </si>
  <si>
    <t>840370028W</t>
  </si>
  <si>
    <t>84037V000102</t>
  </si>
  <si>
    <t>RUE_CH_8</t>
  </si>
  <si>
    <t>anselme mathieu</t>
  </si>
  <si>
    <t>RUE ANSELME MATHIEU</t>
  </si>
  <si>
    <t>&lt;a href=../lien/84037_SCHEMA_VOIRIE_COMMUNALE/Pieces_ecrites/84037_Fiches_VC.pdf#page=40 target="_blank"&gt;fiche&lt;/a&gt;</t>
  </si>
  <si>
    <t>840370107G</t>
  </si>
  <si>
    <t>84037V000103</t>
  </si>
  <si>
    <t>IMP_CH_1</t>
  </si>
  <si>
    <t>ca ira</t>
  </si>
  <si>
    <t>IMPASSE CA IRA</t>
  </si>
  <si>
    <t>Ca ira</t>
  </si>
  <si>
    <t>&lt;a href=../lien/84037_SCHEMA_VOIRIE_COMMUNALE/Pieces_ecrites/84037_Fiches_VC.pdf#page=41 target="_blank"&gt;fiche&lt;/a&gt;</t>
  </si>
  <si>
    <t>840370110K</t>
  </si>
  <si>
    <t>84037V000104</t>
  </si>
  <si>
    <t>RUE_CH_7</t>
  </si>
  <si>
    <t>carmagnole</t>
  </si>
  <si>
    <t>RUE CARMAGNOLE</t>
  </si>
  <si>
    <t>Carmagnole</t>
  </si>
  <si>
    <t>&lt;a href=../lien/84037_SCHEMA_VOIRIE_COMMUNALE/Pieces_ecrites/84037_Fiches_VC.pdf#page=42 target="_blank"&gt;fiche&lt;/a&gt;</t>
  </si>
  <si>
    <t>84037X001A</t>
  </si>
  <si>
    <t>84037V000105</t>
  </si>
  <si>
    <t>RUE_CH_2</t>
  </si>
  <si>
    <t>MONTEE DU CHATEAU</t>
  </si>
  <si>
    <t>&lt;a href=../lien/84037_SCHEMA_VOIRIE_COMMUNALE/Pieces_ecrites/84037_Fiches_VC.pdf#page=43 target="_blank"&gt;fiche&lt;/a&gt;</t>
  </si>
  <si>
    <t>840370148B</t>
  </si>
  <si>
    <t>84037V000106</t>
  </si>
  <si>
    <t>RUE_CH_23</t>
  </si>
  <si>
    <t>&lt;a href=../lien/84037_SCHEMA_VOIRIE_COMMUNALE/Pieces_ecrites/84037_Fiches_VC.pdf#page=44 target="_blank"&gt;fiche&lt;/a&gt;</t>
  </si>
  <si>
    <t>840370149C</t>
  </si>
  <si>
    <t>84037V000107</t>
  </si>
  <si>
    <t>RUE_CH_22</t>
  </si>
  <si>
    <t>consuls</t>
  </si>
  <si>
    <t>RUE DES CONSULS</t>
  </si>
  <si>
    <t>Consuls</t>
  </si>
  <si>
    <t>&lt;a href=../lien/84037_SCHEMA_VOIRIE_COMMUNALE/Pieces_ecrites/84037_Fiches_VC.pdf#page=45 target="_blank"&gt;fiche&lt;/a&gt;</t>
  </si>
  <si>
    <t>840370151E</t>
  </si>
  <si>
    <t>84037V000108</t>
  </si>
  <si>
    <t>IMP_CH_2</t>
  </si>
  <si>
    <t>IMPASSE DES CORDELIERS</t>
  </si>
  <si>
    <t>&lt;a href=../lien/84037_SCHEMA_VOIRIE_COMMUNALE/Pieces_ecrites/84037_Fiches_VC.pdf#page=46 target="_blank"&gt;fiche&lt;/a&gt;</t>
  </si>
  <si>
    <t>840370204M</t>
  </si>
  <si>
    <t>84037V000109</t>
  </si>
  <si>
    <t>IMP_CH_10</t>
  </si>
  <si>
    <t>IMPASSE DES ECOLES</t>
  </si>
  <si>
    <t>Ecoles</t>
  </si>
  <si>
    <t>&lt;a href=../lien/84037_SCHEMA_VOIRIE_COMMUNALE/Pieces_ecrites/84037_Fiches_VC.pdf#page=47 target="_blank"&gt;fiche&lt;/a&gt;</t>
  </si>
  <si>
    <t>840370057C</t>
  </si>
  <si>
    <t>84037V000110</t>
  </si>
  <si>
    <t>AV_CH_1</t>
  </si>
  <si>
    <t>baron le roy</t>
  </si>
  <si>
    <t>AVENUE BARON LE ROY</t>
  </si>
  <si>
    <t>Baron roy</t>
  </si>
  <si>
    <t>&lt;a href=../lien/84037_SCHEMA_VOIRIE_COMMUNALE/Pieces_ecrites/84037_Fiches_VC.pdf#page=48 target="_blank"&gt;fiche&lt;/a&gt;</t>
  </si>
  <si>
    <t>840370212W</t>
  </si>
  <si>
    <t>84037V000111</t>
  </si>
  <si>
    <t>RUE_CH_3</t>
  </si>
  <si>
    <t>Eglise</t>
  </si>
  <si>
    <t>&lt;a href=../lien/84037_SCHEMA_VOIRIE_COMMUNALE/Pieces_ecrites/84037_Fiches_VC.pdf#page=49 target="_blank"&gt;fiche&lt;/a&gt;</t>
  </si>
  <si>
    <t>840370278T</t>
  </si>
  <si>
    <t>84037V000112</t>
  </si>
  <si>
    <t>RUE_CH_15</t>
  </si>
  <si>
    <t>&lt;a href=../lien/84037_SCHEMA_VOIRIE_COMMUNALE/Pieces_ecrites/84037_Fiches_VC.pdf#page=50 target="_blank"&gt;fiche&lt;/a&gt;</t>
  </si>
  <si>
    <t>840370302U</t>
  </si>
  <si>
    <t>84037V000113</t>
  </si>
  <si>
    <t>PASS_CH_2</t>
  </si>
  <si>
    <t>girondins</t>
  </si>
  <si>
    <t>IMPASSE DES GIRONDINS</t>
  </si>
  <si>
    <t>Girondins</t>
  </si>
  <si>
    <t>&lt;a href=../lien/84037_SCHEMA_VOIRIE_COMMUNALE/Pieces_ecrites/84037_Fiches_VC.pdf#page=51 target="_blank"&gt;fiche&lt;/a&gt;</t>
  </si>
  <si>
    <t>840370611E</t>
  </si>
  <si>
    <t>84037V000114</t>
  </si>
  <si>
    <t>IMP_CH_7</t>
  </si>
  <si>
    <t>grands jardins</t>
  </si>
  <si>
    <t>TRAVERSE DES GRANDS JARDINS</t>
  </si>
  <si>
    <t>&lt;a href=../lien/84037_SCHEMA_VOIRIE_COMMUNALE/Pieces_ecrites/84037_Fiches_VC.pdf#page=52 target="_blank"&gt;fiche&lt;/a&gt;</t>
  </si>
  <si>
    <t>840370315H</t>
  </si>
  <si>
    <t>84037V000115</t>
  </si>
  <si>
    <t>PASS_CH_1</t>
  </si>
  <si>
    <t>hurlevent</t>
  </si>
  <si>
    <t>IMPASSE DE HURLEVENT</t>
  </si>
  <si>
    <t>Hurlevent</t>
  </si>
  <si>
    <t>&lt;a href=../lien/84037_SCHEMA_VOIRIE_COMMUNALE/Pieces_ecrites/84037_Fiches_VC.pdf#page=53 target="_blank"&gt;fiche&lt;/a&gt;</t>
  </si>
  <si>
    <t>84037V000116</t>
  </si>
  <si>
    <t>IMP_CH_34</t>
  </si>
  <si>
    <t>millénaire</t>
  </si>
  <si>
    <t>IMPASSE DU MILLENAIRE</t>
  </si>
  <si>
    <t>Millénaire</t>
  </si>
  <si>
    <t>&lt;a href=../lien/84037_SCHEMA_VOIRIE_COMMUNALE/Pieces_ecrites/84037_Fiches_VC.pdf#page=54 target="_blank"&gt;fiche&lt;/a&gt;</t>
  </si>
  <si>
    <t>840370438S</t>
  </si>
  <si>
    <t>84037V000117</t>
  </si>
  <si>
    <t>RUE_CH_12</t>
  </si>
  <si>
    <t>joseph ducos</t>
  </si>
  <si>
    <t>RUE JOSEPH DUCOS</t>
  </si>
  <si>
    <t>Ducos</t>
  </si>
  <si>
    <t>&lt;a href=../lien/84037_SCHEMA_VOIRIE_COMMUNALE/Pieces_ecrites/84037_Fiches_VC.pdf#page=55 target="_blank"&gt;fiche&lt;/a&gt;</t>
  </si>
  <si>
    <t>840370440U</t>
  </si>
  <si>
    <t>84037V000118</t>
  </si>
  <si>
    <t>RUE_CH_14</t>
  </si>
  <si>
    <t>RUE JEAN-HENRI FABRE</t>
  </si>
  <si>
    <t>&lt;a href=../lien/84037_SCHEMA_VOIRIE_COMMUNALE/Pieces_ecrites/84037_Fiches_VC.pdf#page=56 target="_blank"&gt;fiche&lt;/a&gt;</t>
  </si>
  <si>
    <t>840370540C</t>
  </si>
  <si>
    <t>84037V000119</t>
  </si>
  <si>
    <t>RUE_CH_11</t>
  </si>
  <si>
    <t>RUE MARECHAL FOCH</t>
  </si>
  <si>
    <t>&lt;a href=../lien/84037_SCHEMA_VOIRIE_COMMUNALE/Pieces_ecrites/84037_Fiches_VC.pdf#page=57 target="_blank"&gt;fiche&lt;/a&gt;</t>
  </si>
  <si>
    <t>840370560Z</t>
  </si>
  <si>
    <t>84037V000120</t>
  </si>
  <si>
    <t>IMP_CH_4</t>
  </si>
  <si>
    <t>IMPASSE MIREILLE</t>
  </si>
  <si>
    <t>&lt;a href=../lien/84037_SCHEMA_VOIRIE_COMMUNALE/Pieces_ecrites/84037_Fiches_VC.pdf#page=58 target="_blank"&gt;fiche&lt;/a&gt;</t>
  </si>
  <si>
    <t>840370613G</t>
  </si>
  <si>
    <t>84037V000121</t>
  </si>
  <si>
    <t>IMP_CH_3</t>
  </si>
  <si>
    <t>montagnards</t>
  </si>
  <si>
    <t>IMPASSE DES MONTAGNARDS</t>
  </si>
  <si>
    <t>Montagnards</t>
  </si>
  <si>
    <t>&lt;a href=../lien/84037_SCHEMA_VOIRIE_COMMUNALE/Pieces_ecrites/84037_Fiches_VC.pdf#page=59 target="_blank"&gt;fiche&lt;/a&gt;</t>
  </si>
  <si>
    <t>840370672W</t>
  </si>
  <si>
    <t>84037V000122</t>
  </si>
  <si>
    <t>RUE_CH_19</t>
  </si>
  <si>
    <t>moulin à vent</t>
  </si>
  <si>
    <t>RUE DU MOULIN A VENT</t>
  </si>
  <si>
    <t>&lt;a href=../lien/84037_SCHEMA_VOIRIE_COMMUNALE/Pieces_ecrites/84037_Fiches_VC.pdf#page=60 target="_blank"&gt;fiche&lt;/a&gt;</t>
  </si>
  <si>
    <t>840370610D</t>
  </si>
  <si>
    <t>84037V000123</t>
  </si>
  <si>
    <t>RUE_CH_5</t>
  </si>
  <si>
    <t>nouvelle poste</t>
  </si>
  <si>
    <t>RUE DE LA NOUVELLE POSTE</t>
  </si>
  <si>
    <t>&lt;a href=../lien/84037_SCHEMA_VOIRIE_COMMUNALE/Pieces_ecrites/84037_Fiches_VC.pdf#page=61 target="_blank"&gt;fiche&lt;/a&gt;</t>
  </si>
  <si>
    <t>840370650X</t>
  </si>
  <si>
    <t>84037V000124</t>
  </si>
  <si>
    <t>AV_CH_5</t>
  </si>
  <si>
    <t>AVENUE DES OLIVIERS</t>
  </si>
  <si>
    <t>&lt;a href=../lien/84037_SCHEMA_VOIRIE_COMMUNALE/Pieces_ecrites/84037_Fiches_VC.pdf#page=62 target="_blank"&gt;fiche&lt;/a&gt;</t>
  </si>
  <si>
    <t>840370670U</t>
  </si>
  <si>
    <t>84037V000125</t>
  </si>
  <si>
    <t>RUE_CH_21</t>
  </si>
  <si>
    <t>&lt;a href=../lien/84037_SCHEMA_VOIRIE_COMMUNALE/Pieces_ecrites/84037_Fiches_VC.pdf#page=63 target="_blank"&gt;fiche&lt;/a&gt;</t>
  </si>
  <si>
    <t>840370680E</t>
  </si>
  <si>
    <t>84037V000126</t>
  </si>
  <si>
    <t>TRAVERSE_CH_4</t>
  </si>
  <si>
    <t>pas de la mule</t>
  </si>
  <si>
    <t>TRAVERSE DU PAS DE LA MULE</t>
  </si>
  <si>
    <t>&lt;a href=../lien/84037_SCHEMA_VOIRIE_COMMUNALE/Pieces_ecrites/84037_Fiches_VC.pdf#page=64 target="_blank"&gt;fiche&lt;/a&gt;</t>
  </si>
  <si>
    <t>840370683H</t>
  </si>
  <si>
    <t>84037V000127</t>
  </si>
  <si>
    <t>TRAVERSE_CH_1</t>
  </si>
  <si>
    <t>pénitents blancs</t>
  </si>
  <si>
    <t>TRAVERSE DES PENITENTS BLANCS</t>
  </si>
  <si>
    <t>&lt;a href=../lien/84037_SCHEMA_VOIRIE_COMMUNALE/Pieces_ecrites/84037_Fiches_VC.pdf#page=65 target="_blank"&gt;fiche&lt;/a&gt;</t>
  </si>
  <si>
    <t>840370702D</t>
  </si>
  <si>
    <t>84037V000128</t>
  </si>
  <si>
    <t>RUE_CH_10</t>
  </si>
  <si>
    <t>porte rouge</t>
  </si>
  <si>
    <t>RUE PORTE ROUGE</t>
  </si>
  <si>
    <t>&lt;a href=../lien/84037_SCHEMA_VOIRIE_COMMUNALE/Pieces_ecrites/84037_Fiches_VC.pdf#page=66 target="_blank"&gt;fiche&lt;/a&gt;</t>
  </si>
  <si>
    <t>840370025T</t>
  </si>
  <si>
    <t>84037V000129</t>
  </si>
  <si>
    <t>RUE_CH_9</t>
  </si>
  <si>
    <t>&lt;a href=../lien/84037_SCHEMA_VOIRIE_COMMUNALE/Pieces_ecrites/84037_Fiches_VC.pdf#page=67 target="_blank"&gt;fiche&lt;/a&gt;</t>
  </si>
  <si>
    <t>840370710M</t>
  </si>
  <si>
    <t>84037V000130</t>
  </si>
  <si>
    <t>RUE_CH_18</t>
  </si>
  <si>
    <t>RUE DU PUITS NEUF</t>
  </si>
  <si>
    <t>&lt;a href=../lien/84037_SCHEMA_VOIRIE_COMMUNALE/Pieces_ecrites/84037_Fiches_VC.pdf#page=68 target="_blank"&gt;fiche&lt;/a&gt;</t>
  </si>
  <si>
    <t>840370760S</t>
  </si>
  <si>
    <t>84037V000131</t>
  </si>
  <si>
    <t>RUE_CH_20</t>
  </si>
  <si>
    <t>&lt;a href=../lien/84037_SCHEMA_VOIRIE_COMMUNALE/Pieces_ecrites/84037_Fiches_VC.pdf#page=69 target="_blank"&gt;fiche&lt;/a&gt;</t>
  </si>
  <si>
    <t>840370763V</t>
  </si>
  <si>
    <t>84037V000132</t>
  </si>
  <si>
    <t>RUE_CH_17</t>
  </si>
  <si>
    <t>réservoir</t>
  </si>
  <si>
    <t>RUE DU RESERVOIR</t>
  </si>
  <si>
    <t>Réservoir</t>
  </si>
  <si>
    <t>&lt;a href=../lien/84037_SCHEMA_VOIRIE_COMMUNALE/Pieces_ecrites/84037_Fiches_VC.pdf#page=70 target="_blank"&gt;fiche&lt;/a&gt;</t>
  </si>
  <si>
    <t>840370213X</t>
  </si>
  <si>
    <t>84037V000133</t>
  </si>
  <si>
    <t>RUE_CH_16</t>
  </si>
  <si>
    <t>sommelier</t>
  </si>
  <si>
    <t>RUE DU SOMMELIER</t>
  </si>
  <si>
    <t>&lt;a href=../lien/84037_SCHEMA_VOIRIE_COMMUNALE/Pieces_ecrites/84037_Fiches_VC.pdf#page=71 target="_blank"&gt;fiche&lt;/a&gt;</t>
  </si>
  <si>
    <t>840370833W</t>
  </si>
  <si>
    <t>84037V000134</t>
  </si>
  <si>
    <t>RUE_CH_24</t>
  </si>
  <si>
    <t>templiers</t>
  </si>
  <si>
    <t>RUE DES TEMPLIERS</t>
  </si>
  <si>
    <t>Templiers</t>
  </si>
  <si>
    <t>&lt;a href=../lien/84037_SCHEMA_VOIRIE_COMMUNALE/Pieces_ecrites/84037_Fiches_VC.pdf#page=72 target="_blank"&gt;fiche&lt;/a&gt;</t>
  </si>
  <si>
    <t>840370840D</t>
  </si>
  <si>
    <t>84037V000135</t>
  </si>
  <si>
    <t>IMP_CH_12</t>
  </si>
  <si>
    <t>tonnelier</t>
  </si>
  <si>
    <t>IMPASSE DU TONNELIER</t>
  </si>
  <si>
    <t>Tonnelier</t>
  </si>
  <si>
    <t>&lt;a href=../lien/84037_SCHEMA_VOIRIE_COMMUNALE/Pieces_ecrites/84037_Fiches_VC.pdf#page=73 target="_blank"&gt;fiche&lt;/a&gt;</t>
  </si>
  <si>
    <t>840370930B</t>
  </si>
  <si>
    <t>84037V000136</t>
  </si>
  <si>
    <t>RUE_CH_25</t>
  </si>
  <si>
    <t>RUE DE VERDUN</t>
  </si>
  <si>
    <t>Rue du Cordonnier</t>
  </si>
  <si>
    <t>&lt;a href=../lien/84037_SCHEMA_VOIRIE_COMMUNALE/Pieces_ecrites/84037_Fiches_VC.pdf#page=74 target="_blank"&gt;fiche&lt;/a&gt;</t>
  </si>
  <si>
    <t>840370940M</t>
  </si>
  <si>
    <t>84037V000137</t>
  </si>
  <si>
    <t>RUE_CH_1</t>
  </si>
  <si>
    <t>ville vieille</t>
  </si>
  <si>
    <t>RUE VILLE VIEILLE</t>
  </si>
  <si>
    <t>&lt;a href=../lien/84037_SCHEMA_VOIRIE_COMMUNALE/Pieces_ecrites/84037_Fiches_VC.pdf#page=75 target="_blank"&gt;fiche&lt;/a&gt;</t>
  </si>
  <si>
    <t>840370941N</t>
  </si>
  <si>
    <t>84037V000138</t>
  </si>
  <si>
    <t>IMP_CH_5</t>
  </si>
  <si>
    <t>vincent</t>
  </si>
  <si>
    <t>IMPASSE VINCENT</t>
  </si>
  <si>
    <t>Vincent</t>
  </si>
  <si>
    <t>&lt;a href=../lien/84037_SCHEMA_VOIRIE_COMMUNALE/Pieces_ecrites/84037_Fiches_VC.pdf#page=76 target="_blank"&gt;fiche&lt;/a&gt;</t>
  </si>
  <si>
    <t>840370075X</t>
  </si>
  <si>
    <t>84037V000139</t>
  </si>
  <si>
    <t>AV_CH_2</t>
  </si>
  <si>
    <t>pierre de luxembourg</t>
  </si>
  <si>
    <t>AVENUE PIERRE DE LUXEMBOURG</t>
  </si>
  <si>
    <t>&lt;a href=../lien/84037_SCHEMA_VOIRIE_COMMUNALE/Pieces_ecrites/84037_Fiches_VC.pdf#page=77 target="_blank"&gt;fiche&lt;/a&gt;</t>
  </si>
  <si>
    <t>840370442W</t>
  </si>
  <si>
    <t>84037V000140</t>
  </si>
  <si>
    <t>AV_CH_8</t>
  </si>
  <si>
    <t>&lt;a href=../lien/84037_SCHEMA_VOIRIE_COMMUNALE/Pieces_ecrites/84037_Fiches_VC.pdf#page=78 target="_blank"&gt;fiche&lt;/a&gt;</t>
  </si>
  <si>
    <t>840370134L</t>
  </si>
  <si>
    <t>84037V000141</t>
  </si>
  <si>
    <t>AV_CH_6</t>
  </si>
  <si>
    <t>&lt;a href=../lien/84037_SCHEMA_VOIRIE_COMMUNALE/Pieces_ecrites/84037_Fiches_VC.pdf#page=79 target="_blank"&gt;fiche&lt;/a&gt;</t>
  </si>
  <si>
    <t>840370762U</t>
  </si>
  <si>
    <t>84037V000142</t>
  </si>
  <si>
    <t>RUE_CH_4</t>
  </si>
  <si>
    <t>&lt;a href=../lien/84037_SCHEMA_VOIRIE_COMMUNALE/Pieces_ecrites/84037_Fiches_VC.pdf#page=80 target="_blank"&gt;fiche&lt;/a&gt;</t>
  </si>
  <si>
    <t>840370145Y</t>
  </si>
  <si>
    <t>84037V000143</t>
  </si>
  <si>
    <t>RUE_CH_6</t>
  </si>
  <si>
    <t>commandant lemaître</t>
  </si>
  <si>
    <t>RUE DU COMMANDANT LEMAITRE</t>
  </si>
  <si>
    <t>Lemaître</t>
  </si>
  <si>
    <t>&lt;a href=../lien/84037_SCHEMA_VOIRIE_COMMUNALE/Pieces_ecrites/84037_Fiches_VC.pdf#page=81 target="_blank"&gt;fiche&lt;/a&gt;</t>
  </si>
  <si>
    <t>840370805R</t>
  </si>
  <si>
    <t>84037V000144</t>
  </si>
  <si>
    <t>AV_CH_9</t>
  </si>
  <si>
    <t>AVENUE SAINT-JOSEPH</t>
  </si>
  <si>
    <t>&lt;a href=../lien/84037_SCHEMA_VOIRIE_COMMUNALE/Pieces_ecrites/84037_Fiches_VC.pdf#page=82 target="_blank"&gt;fiche&lt;/a&gt;</t>
  </si>
  <si>
    <t>840370106F</t>
  </si>
  <si>
    <t>84037V000145</t>
  </si>
  <si>
    <t>RUE_CH_26</t>
  </si>
  <si>
    <t>&lt;a href=../lien/84037_SCHEMA_VOIRIE_COMMUNALE/Pieces_ecrites/84037_Fiches_VC.pdf#page=83 target="_blank"&gt;fiche&lt;/a&gt;</t>
  </si>
  <si>
    <t>840370132J</t>
  </si>
  <si>
    <t>84037V000146</t>
  </si>
  <si>
    <t>CH_CH_51</t>
  </si>
  <si>
    <t>&lt;a href=../lien/84037_SCHEMA_VOIRIE_COMMUNALE/Pieces_ecrites/84037_Fiches_VC.pdf#page=84 target="_blank"&gt;fiche&lt;/a&gt;</t>
  </si>
  <si>
    <t>84037V000147</t>
  </si>
  <si>
    <t>TRAVERSE_CH_3</t>
  </si>
  <si>
    <t>TRAVERSE DES AMANDIERS</t>
  </si>
  <si>
    <t>Chemin Monseigneur Jules Avril</t>
  </si>
  <si>
    <t>&lt;a href=../lien/84037_SCHEMA_VOIRIE_COMMUNALE/Pieces_ecrites/84037_Fiches_VC.pdf#page=85 target="_blank"&gt;fiche&lt;/a&gt;</t>
  </si>
  <si>
    <t>840370309B</t>
  </si>
  <si>
    <t>84037V000148</t>
  </si>
  <si>
    <t>RUE_CH_13</t>
  </si>
  <si>
    <t>henri jourdan</t>
  </si>
  <si>
    <t>RUE HENRI JOURDAN</t>
  </si>
  <si>
    <t>Jourdan</t>
  </si>
  <si>
    <t>&lt;a href=../lien/84037_SCHEMA_VOIRIE_COMMUNALE/Pieces_ecrites/84037_Fiches_VC.pdf#page=86 target="_blank"&gt;fiche&lt;/a&gt;</t>
  </si>
  <si>
    <t>84037V000201</t>
  </si>
  <si>
    <t>PLACE_CH_8</t>
  </si>
  <si>
    <t>bascule</t>
  </si>
  <si>
    <t>Place de la Bascule</t>
  </si>
  <si>
    <t>PLACE DE LA BASCULE</t>
  </si>
  <si>
    <t>Bascule</t>
  </si>
  <si>
    <t>&lt;a href=../lien/84037_SCHEMA_VOIRIE_COMMUNALE/Pieces_ecrites/84037_Fiches_VC.pdf#page=87 target="_blank"&gt;fiche&lt;/a&gt;</t>
  </si>
  <si>
    <t>840370700B</t>
  </si>
  <si>
    <t>84037V000202</t>
  </si>
  <si>
    <t>PLACE_CH_7</t>
  </si>
  <si>
    <t>PLACE DU PORTAIL</t>
  </si>
  <si>
    <t>Portail</t>
  </si>
  <si>
    <t>&lt;a href=../lien/84037_SCHEMA_VOIRIE_COMMUNALE/Pieces_ecrites/84037_Fiches_VC.pdf#page=88 target="_blank"&gt;fiche&lt;/a&gt;</t>
  </si>
  <si>
    <t>84037V000203</t>
  </si>
  <si>
    <t>PLACE_CH_12</t>
  </si>
  <si>
    <t>portalet</t>
  </si>
  <si>
    <t>PLACE DU PORTALET</t>
  </si>
  <si>
    <t>Portalet</t>
  </si>
  <si>
    <t>&lt;a href=../lien/84037_SCHEMA_VOIRIE_COMMUNALE/Pieces_ecrites/84037_Fiches_VC.pdf#page=89 target="_blank"&gt;fiche&lt;/a&gt;</t>
  </si>
  <si>
    <t>84037V000204</t>
  </si>
  <si>
    <t>PLACE_CH_11</t>
  </si>
  <si>
    <t>PLACE DE LA RENAISSANCE</t>
  </si>
  <si>
    <t>Place DUFAYS</t>
  </si>
  <si>
    <t>&lt;a href=../lien/84037_SCHEMA_VOIRIE_COMMUNALE/Pieces_ecrites/84037_Fiches_VC.pdf#page=90 target="_blank"&gt;fiche&lt;/a&gt;</t>
  </si>
  <si>
    <t>840370399Z</t>
  </si>
  <si>
    <t>84037V000205</t>
  </si>
  <si>
    <t>PLACE_CH_2</t>
  </si>
  <si>
    <t>&lt;a href=../lien/84037_SCHEMA_VOIRIE_COMMUNALE/Pieces_ecrites/84037_Fiches_VC.pdf#page=91 target="_blank"&gt;fiche&lt;/a&gt;</t>
  </si>
  <si>
    <t>84037V000206</t>
  </si>
  <si>
    <t>PLACE_CH_5</t>
  </si>
  <si>
    <t>auggen</t>
  </si>
  <si>
    <t>Place d'Auggen</t>
  </si>
  <si>
    <t>PLACE D'AUGGEN</t>
  </si>
  <si>
    <t>Auggen</t>
  </si>
  <si>
    <t>&lt;a href=../lien/84037_SCHEMA_VOIRIE_COMMUNALE/Pieces_ecrites/84037_Fiches_VC.pdf#page=92 target="_blank"&gt;fiche&lt;/a&gt;</t>
  </si>
  <si>
    <t>84037V000207</t>
  </si>
  <si>
    <t>PLACE_CH_10</t>
  </si>
  <si>
    <t>castel gandolfo</t>
  </si>
  <si>
    <t>PLACE CASTEL GANDOLFO</t>
  </si>
  <si>
    <t>&lt;a href=../lien/84037_SCHEMA_VOIRIE_COMMUNALE/Pieces_ecrites/84037_Fiches_VC.pdf#page=93 target="_blank"&gt;fiche&lt;/a&gt;</t>
  </si>
  <si>
    <t>84037V000208</t>
  </si>
  <si>
    <t>PLACE_CH_6</t>
  </si>
  <si>
    <t>PLACE DES ARENES</t>
  </si>
  <si>
    <t>Arènes</t>
  </si>
  <si>
    <t>&lt;a href=../lien/84037_SCHEMA_VOIRIE_COMMUNALE/Pieces_ecrites/84037_Fiches_VC.pdf#page=94 target="_blank"&gt;fiche&lt;/a&gt;</t>
  </si>
  <si>
    <t>84037V000301</t>
  </si>
  <si>
    <t>CH_CH_119</t>
  </si>
  <si>
    <t>traversier 10</t>
  </si>
  <si>
    <t>CHEMIN TRAVERSIER 10</t>
  </si>
  <si>
    <t>&lt;a href=../lien/84037_SCHEMA_VOIRIE_COMMUNALE/Pieces_ecrites/84037_Fiches_CR.pdf#page=1 target="_blank"&gt;fiche&lt;/a&gt;</t>
  </si>
  <si>
    <t>84037V000302</t>
  </si>
  <si>
    <t>CH_CH_40</t>
  </si>
  <si>
    <t>CR302</t>
  </si>
  <si>
    <t>CHEMIN DES COMBES D'ARNAVEL</t>
  </si>
  <si>
    <t>&lt;a href=../lien/84037_SCHEMA_VOIRIE_COMMUNALE/Pieces_ecrites/84037_Fiches_CR.pdf#page=2 target="_blank"&gt;fiche&lt;/a&gt;</t>
  </si>
  <si>
    <t>84037V000303</t>
  </si>
  <si>
    <t>CH_CH_57</t>
  </si>
  <si>
    <t>combe d'arnavel</t>
  </si>
  <si>
    <t>CHEMIN DE LA COMBE D'ARNAVEL</t>
  </si>
  <si>
    <t>&lt;a href=../lien/84037_SCHEMA_VOIRIE_COMMUNALE/Pieces_ecrites/84037_Fiches_CR.pdf#page=3 target="_blank"&gt;fiche&lt;/a&gt;</t>
  </si>
  <si>
    <t>84037V000304</t>
  </si>
  <si>
    <t>CH_CH_73</t>
  </si>
  <si>
    <t>combe carrière</t>
  </si>
  <si>
    <t>CHEMIN DE LA COMBE CARRIERE</t>
  </si>
  <si>
    <t>&lt;a href=../lien/84037_SCHEMA_VOIRIE_COMMUNALE/Pieces_ecrites/84037_Fiches_CR.pdf#page=4 target="_blank"&gt;fiche&lt;/a&gt;</t>
  </si>
  <si>
    <t>84037V000305</t>
  </si>
  <si>
    <t>CH_CH_68</t>
  </si>
  <si>
    <t>CHEMIN DE L'ARNESQUE</t>
  </si>
  <si>
    <t>&lt;a href=../lien/84037_SCHEMA_VOIRIE_COMMUNALE/Pieces_ecrites/84037_Fiches_CR.pdf#page=5 target="_blank"&gt;fiche&lt;/a&gt;</t>
  </si>
  <si>
    <t>84037V000307</t>
  </si>
  <si>
    <t>CH_CH_64</t>
  </si>
  <si>
    <t>CHEMIN DE MONTREDON</t>
  </si>
  <si>
    <t>Montredon</t>
  </si>
  <si>
    <t>&lt;a href=../lien/84037_SCHEMA_VOIRIE_COMMUNALE/Pieces_ecrites/84037_Fiches_CR.pdf#page=7 target="_blank"&gt;fiche&lt;/a&gt;</t>
  </si>
  <si>
    <t>84037V000308</t>
  </si>
  <si>
    <t>CH_CH_120</t>
  </si>
  <si>
    <t>traversier 9</t>
  </si>
  <si>
    <t>CHEMIN TRAVERSIER 9</t>
  </si>
  <si>
    <t>&lt;a href=../lien/84037_SCHEMA_VOIRIE_COMMUNALE/Pieces_ecrites/84037_Fiches_CR.pdf#page=8 target="_blank"&gt;fiche&lt;/a&gt;</t>
  </si>
  <si>
    <t>84037V000309</t>
  </si>
  <si>
    <t>CH_CH_26</t>
  </si>
  <si>
    <t>arnesque bis</t>
  </si>
  <si>
    <t>CHEMIN DE L'ARNESQUE BIS</t>
  </si>
  <si>
    <t>&lt;a href=../lien/84037_SCHEMA_VOIRIE_COMMUNALE/Pieces_ecrites/84037_Fiches_CR.pdf#page=9 target="_blank"&gt;fiche&lt;/a&gt;</t>
  </si>
  <si>
    <t>840370297N</t>
  </si>
  <si>
    <t>84037V000310</t>
  </si>
  <si>
    <t>CH_CH_92</t>
  </si>
  <si>
    <t>CHEMIN DE LA GARDINE</t>
  </si>
  <si>
    <t>Gardine</t>
  </si>
  <si>
    <t>&lt;a href=../lien/84037_SCHEMA_VOIRIE_COMMUNALE/Pieces_ecrites/84037_Fiches_CR.pdf#page=10 target="_blank"&gt;fiche&lt;/a&gt;</t>
  </si>
  <si>
    <t>84037V000311</t>
  </si>
  <si>
    <t>CH_CH_10</t>
  </si>
  <si>
    <t>PETIT CHEMIN DE L'ARNESQUE</t>
  </si>
  <si>
    <t>&lt;a href=../lien/84037_SCHEMA_VOIRIE_COMMUNALE/Pieces_ecrites/84037_Fiches_CR.pdf#page=11 target="_blank"&gt;fiche&lt;/a&gt;</t>
  </si>
  <si>
    <t>84037V000312</t>
  </si>
  <si>
    <t>CH_CH_4</t>
  </si>
  <si>
    <t>2</t>
  </si>
  <si>
    <t>PETIT CHEMIN 2</t>
  </si>
  <si>
    <t>&lt;a href=../lien/84037_SCHEMA_VOIRIE_COMMUNALE/Pieces_ecrites/84037_Fiches_CR.pdf#page=12 target="_blank"&gt;fiche&lt;/a&gt;</t>
  </si>
  <si>
    <t>84037V000313</t>
  </si>
  <si>
    <t>CH_CH_1</t>
  </si>
  <si>
    <t>traversier</t>
  </si>
  <si>
    <t>PETIT CHEMIN TRAVERSIER</t>
  </si>
  <si>
    <t>&lt;a href=../lien/84037_SCHEMA_VOIRIE_COMMUNALE/Pieces_ecrites/84037_Fiches_CR.pdf#page=13 target="_blank"&gt;fiche&lt;/a&gt;</t>
  </si>
  <si>
    <t>84037V000314</t>
  </si>
  <si>
    <t>CH_CH_102</t>
  </si>
  <si>
    <t>CR314</t>
  </si>
  <si>
    <t>montredon à farguerol</t>
  </si>
  <si>
    <t>CHEMIN DE MONTREDON A FARGUEROL</t>
  </si>
  <si>
    <t>&lt;a href=../lien/84037_SCHEMA_VOIRIE_COMMUNALE/Pieces_ecrites/84037_Fiches_CR.pdf#page=14 target="_blank"&gt;fiche&lt;/a&gt;</t>
  </si>
  <si>
    <t>84037V000315</t>
  </si>
  <si>
    <t>CH_CH_43</t>
  </si>
  <si>
    <t>proche farguerol</t>
  </si>
  <si>
    <t>CHEMIN PROCHE FARGUEROL</t>
  </si>
  <si>
    <t>&lt;a href=../lien/84037_SCHEMA_VOIRIE_COMMUNALE/Pieces_ecrites/84037_Fiches_CR.pdf#page=15 target="_blank"&gt;fiche&lt;/a&gt;</t>
  </si>
  <si>
    <t>840370257V</t>
  </si>
  <si>
    <t>84037V000316</t>
  </si>
  <si>
    <t>CH_CH_75</t>
  </si>
  <si>
    <t>farguerol</t>
  </si>
  <si>
    <t>CHEMIN DE FARGUEROL</t>
  </si>
  <si>
    <t>&lt;a href=../lien/84037_SCHEMA_VOIRIE_COMMUNALE/Pieces_ecrites/84037_Fiches_CR.pdf#page=16 target="_blank"&gt;fiche&lt;/a&gt;</t>
  </si>
  <si>
    <t>84037V000317</t>
  </si>
  <si>
    <t>CH_CH_104</t>
  </si>
  <si>
    <t>CHEMIN PIED DE BAUD</t>
  </si>
  <si>
    <t>&lt;a href=../lien/84037_SCHEMA_VOIRIE_COMMUNALE/Pieces_ecrites/84037_Fiches_CR.pdf#page=17 target="_blank"&gt;fiche&lt;/a&gt;</t>
  </si>
  <si>
    <t>84037V000319</t>
  </si>
  <si>
    <t>CH_CH_121</t>
  </si>
  <si>
    <t>CR319</t>
  </si>
  <si>
    <t>traversier 7</t>
  </si>
  <si>
    <t>CHEMIN TRAVERSIER 7</t>
  </si>
  <si>
    <t>&lt;a href=../lien/84037_SCHEMA_VOIRIE_COMMUNALE/Pieces_ecrites/84037_Fiches_CR.pdf#page=19 target="_blank"&gt;fiche&lt;/a&gt;</t>
  </si>
  <si>
    <t>84037V000320</t>
  </si>
  <si>
    <t>IMP_CH_41</t>
  </si>
  <si>
    <t>CR320</t>
  </si>
  <si>
    <t>IMPASSE TRAVERSIER 7</t>
  </si>
  <si>
    <t>&lt;a href=../lien/84037_SCHEMA_VOIRIE_COMMUNALE/Pieces_ecrites/84037_Fiches_CR.pdf#page=20 target="_blank"&gt;fiche&lt;/a&gt;</t>
  </si>
  <si>
    <t>84037V000321</t>
  </si>
  <si>
    <t>CH_CH_109</t>
  </si>
  <si>
    <t>puits de l'horme sud</t>
  </si>
  <si>
    <t>CHEMIN DU PUITS DE L'HORME SUD</t>
  </si>
  <si>
    <t>&lt;a href=../lien/84037_SCHEMA_VOIRIE_COMMUNALE/Pieces_ecrites/84037_Fiches_CR.pdf#page=21 target="_blank"&gt;fiche&lt;/a&gt;</t>
  </si>
  <si>
    <t>84037V000322</t>
  </si>
  <si>
    <t>CH_CH_110</t>
  </si>
  <si>
    <t>puits de l'horme nord</t>
  </si>
  <si>
    <t>CHEMIN DU PUITS DE L'HORME NORD</t>
  </si>
  <si>
    <t>&lt;a href=../lien/84037_SCHEMA_VOIRIE_COMMUNALE/Pieces_ecrites/84037_Fiches_CR.pdf#page=22 target="_blank"&gt;fiche&lt;/a&gt;</t>
  </si>
  <si>
    <t>84037V000323</t>
  </si>
  <si>
    <t>CH_CH_77</t>
  </si>
  <si>
    <t>CHEMIN DE CABRIERES</t>
  </si>
  <si>
    <t>&lt;a href=../lien/84037_SCHEMA_VOIRIE_COMMUNALE/Pieces_ecrites/84037_Fiches_CR.pdf#page=23 target="_blank"&gt;fiche&lt;/a&gt;</t>
  </si>
  <si>
    <t>84037V000324</t>
  </si>
  <si>
    <t>CH_CH_91</t>
  </si>
  <si>
    <t>consonière</t>
  </si>
  <si>
    <t>CHEMIN LA CONSONIERE</t>
  </si>
  <si>
    <t>Consonière</t>
  </si>
  <si>
    <t>&lt;a href=../lien/84037_SCHEMA_VOIRIE_COMMUNALE/Pieces_ecrites/84037_Fiches_CR.pdf#page=24 target="_blank"&gt;fiche&lt;/a&gt;</t>
  </si>
  <si>
    <t>84037V000325</t>
  </si>
  <si>
    <t>CH_CH_11</t>
  </si>
  <si>
    <t>viol</t>
  </si>
  <si>
    <t>CHEMIN VIOL</t>
  </si>
  <si>
    <t>Viol</t>
  </si>
  <si>
    <t>&lt;a href=../lien/84037_SCHEMA_VOIRIE_COMMUNALE/Pieces_ecrites/84037_Fiches_CR.pdf#page=25 target="_blank"&gt;fiche&lt;/a&gt;</t>
  </si>
  <si>
    <t>840370150D</t>
  </si>
  <si>
    <t>84037V000326</t>
  </si>
  <si>
    <t>CH_CH_56</t>
  </si>
  <si>
    <t>devès</t>
  </si>
  <si>
    <t>CHEMIN DES DEVES</t>
  </si>
  <si>
    <t>Devès</t>
  </si>
  <si>
    <t>&lt;a href=../lien/84037_SCHEMA_VOIRIE_COMMUNALE/Pieces_ecrites/84037_Fiches_CR.pdf#page=26 target="_blank"&gt;fiche&lt;/a&gt;</t>
  </si>
  <si>
    <t>84037V000329</t>
  </si>
  <si>
    <t>CH_CH_87</t>
  </si>
  <si>
    <t>petite gardiole</t>
  </si>
  <si>
    <t>CHEMIN DE LA PETITE GARDIOLE</t>
  </si>
  <si>
    <t>&lt;a href=../lien/84037_SCHEMA_VOIRIE_COMMUNALE/Pieces_ecrites/84037_Fiches_CR.pdf#page=28 target="_blank"&gt;fiche&lt;/a&gt;</t>
  </si>
  <si>
    <t>84037V000330</t>
  </si>
  <si>
    <t>CH_CH_70</t>
  </si>
  <si>
    <t>limite</t>
  </si>
  <si>
    <t>CHEMIN DE LA LIMITE</t>
  </si>
  <si>
    <t>Limite</t>
  </si>
  <si>
    <t>&lt;a href=../lien/84037_SCHEMA_VOIRIE_COMMUNALE/Pieces_ecrites/84037_Fiches_CR.pdf#page=29 target="_blank"&gt;fiche&lt;/a&gt;</t>
  </si>
  <si>
    <t>84037V000331</t>
  </si>
  <si>
    <t>CH_CH_122</t>
  </si>
  <si>
    <t>traversier 5</t>
  </si>
  <si>
    <t>CHEMIN TRAVERSIER 5</t>
  </si>
  <si>
    <t>&lt;a href=../lien/84037_SCHEMA_VOIRIE_COMMUNALE/Pieces_ecrites/84037_Fiches_CR.pdf#page=30 target="_blank"&gt;fiche&lt;/a&gt;</t>
  </si>
  <si>
    <t>84037V000332</t>
  </si>
  <si>
    <t>CH_CH_123</t>
  </si>
  <si>
    <t>traversier 11</t>
  </si>
  <si>
    <t>CHEMIN TRAVERSIER 11</t>
  </si>
  <si>
    <t>&lt;a href=../lien/84037_SCHEMA_VOIRIE_COMMUNALE/Pieces_ecrites/84037_Fiches_CR.pdf#page=31 target="_blank"&gt;fiche&lt;/a&gt;</t>
  </si>
  <si>
    <t>84037V000333</t>
  </si>
  <si>
    <t>CH_CH_124</t>
  </si>
  <si>
    <t>traversier 6</t>
  </si>
  <si>
    <t>CHEMIN TRAVERSIER 6</t>
  </si>
  <si>
    <t>&lt;a href=../lien/84037_SCHEMA_VOIRIE_COMMUNALE/Pieces_ecrites/84037_Fiches_CR.pdf#page=32 target="_blank"&gt;fiche&lt;/a&gt;</t>
  </si>
  <si>
    <t>84037V000335</t>
  </si>
  <si>
    <t>CH_CH_19</t>
  </si>
  <si>
    <t>CHEMIN TRAVERSIER 1</t>
  </si>
  <si>
    <t>&lt;a href=../lien/84037_SCHEMA_VOIRIE_COMMUNALE/Pieces_ecrites/84037_Fiches_CR.pdf#page=34 target="_blank"&gt;fiche&lt;/a&gt;</t>
  </si>
  <si>
    <t>84037V000336</t>
  </si>
  <si>
    <t>CH_CH_125</t>
  </si>
  <si>
    <t>traversier 2</t>
  </si>
  <si>
    <t>CHEMIN TRAVERSIER 2</t>
  </si>
  <si>
    <t>&lt;a href=../lien/84037_SCHEMA_VOIRIE_COMMUNALE/Pieces_ecrites/84037_Fiches_CR.pdf#page=35 target="_blank"&gt;fiche&lt;/a&gt;</t>
  </si>
  <si>
    <t>84037V000337</t>
  </si>
  <si>
    <t>CH_CH_126</t>
  </si>
  <si>
    <t>traversier 4</t>
  </si>
  <si>
    <t>CHEMIN TRAVERSIER 4</t>
  </si>
  <si>
    <t>&lt;a href=../lien/84037_SCHEMA_VOIRIE_COMMUNALE/Pieces_ecrites/84037_Fiches_CR.pdf#page=36 target="_blank"&gt;fiche&lt;/a&gt;</t>
  </si>
  <si>
    <t>84037V000338</t>
  </si>
  <si>
    <t>CH_CH_127</t>
  </si>
  <si>
    <t>traversier 3</t>
  </si>
  <si>
    <t>CHEMIN TRAVERSIER 3</t>
  </si>
  <si>
    <t>&lt;a href=../lien/84037_SCHEMA_VOIRIE_COMMUNALE/Pieces_ecrites/84037_Fiches_CR.pdf#page=37 target="_blank"&gt;fiche&lt;/a&gt;</t>
  </si>
  <si>
    <t>84037V000340</t>
  </si>
  <si>
    <t>IMP_CH_35</t>
  </si>
  <si>
    <t>IMPASSE DE MONTALIVET</t>
  </si>
  <si>
    <t>&lt;a href=../lien/84037_SCHEMA_VOIRIE_COMMUNALE/Pieces_ecrites/84037_Fiches_CR.pdf#page=39 target="_blank"&gt;fiche&lt;/a&gt;</t>
  </si>
  <si>
    <t>84037V000341</t>
  </si>
  <si>
    <t>CH_CH_76</t>
  </si>
  <si>
    <t>charbonnières</t>
  </si>
  <si>
    <t>CHEMIN DE CHARBONNIERES</t>
  </si>
  <si>
    <t>Charbonnières</t>
  </si>
  <si>
    <t>&lt;a href=../lien/84037_SCHEMA_VOIRIE_COMMUNALE/Pieces_ecrites/84037_Fiches_CR.pdf#page=40 target="_blank"&gt;fiche&lt;/a&gt;</t>
  </si>
  <si>
    <t>84037V000342</t>
  </si>
  <si>
    <t>CH_CH_7</t>
  </si>
  <si>
    <t>CR342</t>
  </si>
  <si>
    <t>&lt;a href=../lien/84037_SCHEMA_VOIRIE_COMMUNALE/Pieces_ecrites/84037_Fiches_CR.pdf#page=41 target="_blank"&gt;fiche&lt;/a&gt;</t>
  </si>
  <si>
    <t>84037V000343</t>
  </si>
  <si>
    <t>CH_CH_29</t>
  </si>
  <si>
    <t>charbonnières 2</t>
  </si>
  <si>
    <t>CHEMIN DE CHARBONNIERES 2</t>
  </si>
  <si>
    <t>&lt;a href=../lien/84037_SCHEMA_VOIRIE_COMMUNALE/Pieces_ecrites/84037_Fiches_CR.pdf#page=42 target="_blank"&gt;fiche&lt;/a&gt;</t>
  </si>
  <si>
    <t>84037V000344</t>
  </si>
  <si>
    <t>DRAILLE_CH_1</t>
  </si>
  <si>
    <t>draille de la crau</t>
  </si>
  <si>
    <t>CHEMIN DRAILLE DE LA CRAU</t>
  </si>
  <si>
    <t>&lt;a href=../lien/84037_SCHEMA_VOIRIE_COMMUNALE/Pieces_ecrites/84037_Fiches_CR.pdf#page=43 target="_blank"&gt;fiche&lt;/a&gt;</t>
  </si>
  <si>
    <t>84037V000345</t>
  </si>
  <si>
    <t>IMP_CH_30</t>
  </si>
  <si>
    <t>IMPASSE DRAILLE DE LA CRAU</t>
  </si>
  <si>
    <t>&lt;a href=../lien/84037_SCHEMA_VOIRIE_COMMUNALE/Pieces_ecrites/84037_Fiches_CR.pdf#page=44 target="_blank"&gt;fiche&lt;/a&gt;</t>
  </si>
  <si>
    <t>84037V000346</t>
  </si>
  <si>
    <t>CH_CH_49</t>
  </si>
  <si>
    <t>grangeon de nani</t>
  </si>
  <si>
    <t>CHEMIN DU GRANGEON DE NANI</t>
  </si>
  <si>
    <t>Grangeon Nani</t>
  </si>
  <si>
    <t>&lt;a href=../lien/84037_SCHEMA_VOIRIE_COMMUNALE/Pieces_ecrites/84037_Fiches_CR.pdf#page=45 target="_blank"&gt;fiche&lt;/a&gt;</t>
  </si>
  <si>
    <t>84037V000347</t>
  </si>
  <si>
    <t>CH_CH_71</t>
  </si>
  <si>
    <t>CHEMIN DE LA FONT DU LOUP</t>
  </si>
  <si>
    <t>&lt;a href=../lien/84037_SCHEMA_VOIRIE_COMMUNALE/Pieces_ecrites/84037_Fiches_CR.pdf#page=46 target="_blank"&gt;fiche&lt;/a&gt;</t>
  </si>
  <si>
    <t>84037V000348</t>
  </si>
  <si>
    <t>CH_CH_117</t>
  </si>
  <si>
    <t>CHEMIN DE LA SOLITUDE</t>
  </si>
  <si>
    <t>Solitude</t>
  </si>
  <si>
    <t>&lt;a href=../lien/84037_SCHEMA_VOIRIE_COMMUNALE/Pieces_ecrites/84037_Fiches_CR.pdf#page=47 target="_blank"&gt;fiche&lt;/a&gt;</t>
  </si>
  <si>
    <t>84037V000349</t>
  </si>
  <si>
    <t>CH_CH_101</t>
  </si>
  <si>
    <t>montalivet 2</t>
  </si>
  <si>
    <t>CHEMIN DE MONTALIVET 2</t>
  </si>
  <si>
    <t>&lt;a href=../lien/84037_SCHEMA_VOIRIE_COMMUNALE/Pieces_ecrites/84037_Fiches_CR.pdf#page=48 target="_blank"&gt;fiche&lt;/a&gt;</t>
  </si>
  <si>
    <t>84037V000351</t>
  </si>
  <si>
    <t>CH_CH_100</t>
  </si>
  <si>
    <t>maure des puits</t>
  </si>
  <si>
    <t>CHEMIN MAURE DES PUITS</t>
  </si>
  <si>
    <t>&lt;a href=../lien/84037_SCHEMA_VOIRIE_COMMUNALE/Pieces_ecrites/84037_Fiches_CR.pdf#page=50 target="_blank"&gt;fiche&lt;/a&gt;</t>
  </si>
  <si>
    <t>84037V000352</t>
  </si>
  <si>
    <t>IMPASSE DE GRENADE</t>
  </si>
  <si>
    <t>Grenade</t>
  </si>
  <si>
    <t>&lt;a href=../lien/84037_SCHEMA_VOIRIE_COMMUNALE/Pieces_ecrites/84037_Fiches_CR.pdf#page=51 target="_blank"&gt;fiche&lt;/a&gt;</t>
  </si>
  <si>
    <t>84037V000353</t>
  </si>
  <si>
    <t>CH_CH_28</t>
  </si>
  <si>
    <t>IMPASSE DE LA PETITE BASTIDE</t>
  </si>
  <si>
    <t>&lt;a href=../lien/84037_SCHEMA_VOIRIE_COMMUNALE/Pieces_ecrites/84037_Fiches_CR.pdf#page=52 target="_blank"&gt;fiche&lt;/a&gt;</t>
  </si>
  <si>
    <t>84037V000354</t>
  </si>
  <si>
    <t>CH_CH_12</t>
  </si>
  <si>
    <t>roger bouachon prolongée</t>
  </si>
  <si>
    <t>IMPASSE ROGER BOUACHON PROLONGEE</t>
  </si>
  <si>
    <t>&lt;a href=../lien/84037_SCHEMA_VOIRIE_COMMUNALE/Pieces_ecrites/84037_Fiches_CR.pdf#page=53 target="_blank"&gt;fiche&lt;/a&gt;</t>
  </si>
  <si>
    <t>84037V000355</t>
  </si>
  <si>
    <t>long du canal</t>
  </si>
  <si>
    <t>CHEMIN LE LONG DU CANAL</t>
  </si>
  <si>
    <t>&lt;a href=../lien/84037_SCHEMA_VOIRIE_COMMUNALE/Pieces_ecrites/84037_Fiches_CR.pdf#page=54 target="_blank"&gt;fiche&lt;/a&gt;</t>
  </si>
  <si>
    <t>84037V000356</t>
  </si>
  <si>
    <t>CH_CH_54</t>
  </si>
  <si>
    <t>CHEMIN DES REVES A</t>
  </si>
  <si>
    <t>&lt;a href=../lien/84037_SCHEMA_VOIRIE_COMMUNALE/Pieces_ecrites/84037_Fiches_CR.pdf#page=55 target="_blank"&gt;fiche&lt;/a&gt;</t>
  </si>
  <si>
    <t>84037V000357</t>
  </si>
  <si>
    <t>CH_CH_113</t>
  </si>
  <si>
    <t>CHEMIN DES REVES B</t>
  </si>
  <si>
    <t>&lt;a href=../lien/84037_SCHEMA_VOIRIE_COMMUNALE/Pieces_ecrites/84037_Fiches_CR.pdf#page=56 target="_blank"&gt;fiche&lt;/a&gt;</t>
  </si>
  <si>
    <t>84037V000358</t>
  </si>
  <si>
    <t>CH_CH_103</t>
  </si>
  <si>
    <t>nerthe bis</t>
  </si>
  <si>
    <t>CHEMIN DE LA NERTHE BIS</t>
  </si>
  <si>
    <t>&lt;a href=../lien/84037_SCHEMA_VOIRIE_COMMUNALE/Pieces_ecrites/84037_Fiches_CR.pdf#page=57 target="_blank"&gt;fiche&lt;/a&gt;</t>
  </si>
  <si>
    <t>84037V000359</t>
  </si>
  <si>
    <t>CH_CH_30</t>
  </si>
  <si>
    <t>CHEMIN DE CANSAUD</t>
  </si>
  <si>
    <t>Cansaud</t>
  </si>
  <si>
    <t>&lt;a href=../lien/84037_SCHEMA_VOIRIE_COMMUNALE/Pieces_ecrites/84037_Fiches_CR.pdf#page=58 target="_blank"&gt;fiche&lt;/a&gt;</t>
  </si>
  <si>
    <t>840370285A</t>
  </si>
  <si>
    <t>84037V000361</t>
  </si>
  <si>
    <t>CH_CH_25</t>
  </si>
  <si>
    <t>CHEMIN DES GALIMARDES</t>
  </si>
  <si>
    <t>Galimardes</t>
  </si>
  <si>
    <t>&lt;a href=../lien/84037_SCHEMA_VOIRIE_COMMUNALE/Pieces_ecrites/84037_Fiches_CR.pdf#page=60 target="_blank"&gt;fiche&lt;/a&gt;</t>
  </si>
  <si>
    <t>84037V000362</t>
  </si>
  <si>
    <t>CH_CH_63</t>
  </si>
  <si>
    <t>galimardes bis</t>
  </si>
  <si>
    <t>CHEMIN DES GALIMARDES BIS</t>
  </si>
  <si>
    <t>&lt;a href=../lien/84037_SCHEMA_VOIRIE_COMMUNALE/Pieces_ecrites/84037_Fiches_CR.pdf#page=61 target="_blank"&gt;fiche&lt;/a&gt;</t>
  </si>
  <si>
    <t>84037V000363</t>
  </si>
  <si>
    <t>CH_CH_2</t>
  </si>
  <si>
    <t>saule</t>
  </si>
  <si>
    <t>CHEMIN DU SAULE</t>
  </si>
  <si>
    <t>Saule</t>
  </si>
  <si>
    <t>&lt;a href=../lien/84037_SCHEMA_VOIRIE_COMMUNALE/Pieces_ecrites/84037_Fiches_CR.pdf#page=62 target="_blank"&gt;fiche&lt;/a&gt;</t>
  </si>
  <si>
    <t>84037V000364</t>
  </si>
  <si>
    <t>CH_CH_115</t>
  </si>
  <si>
    <t>grand serres a</t>
  </si>
  <si>
    <t>CHEMIN LE GRAND SERRES A</t>
  </si>
  <si>
    <t>Serres</t>
  </si>
  <si>
    <t>&lt;a href=../lien/84037_SCHEMA_VOIRIE_COMMUNALE/Pieces_ecrites/84037_Fiches_CR.pdf#page=63 target="_blank"&gt;fiche&lt;/a&gt;</t>
  </si>
  <si>
    <t>84037V000365</t>
  </si>
  <si>
    <t>grand serres c</t>
  </si>
  <si>
    <t>CHEMIN LE GRAND SERRES C</t>
  </si>
  <si>
    <t>&lt;a href=../lien/84037_SCHEMA_VOIRIE_COMMUNALE/Pieces_ecrites/84037_Fiches_CR.pdf#page=64 target="_blank"&gt;fiche&lt;/a&gt;</t>
  </si>
  <si>
    <t>84037V000366</t>
  </si>
  <si>
    <t>CH_CH_116</t>
  </si>
  <si>
    <t>grand serres d</t>
  </si>
  <si>
    <t>CHEMIN LE GRAND SERRES D</t>
  </si>
  <si>
    <t>&lt;a href=../lien/84037_SCHEMA_VOIRIE_COMMUNALE/Pieces_ecrites/84037_Fiches_CR.pdf#page=65 target="_blank"&gt;fiche&lt;/a&gt;</t>
  </si>
  <si>
    <t>840370104D</t>
  </si>
  <si>
    <t>84037V000368</t>
  </si>
  <si>
    <t>CH_CH_74</t>
  </si>
  <si>
    <t>CR368</t>
  </si>
  <si>
    <t>CHEMIN DE LA CALADE</t>
  </si>
  <si>
    <t>&lt;a href=../lien/84037_SCHEMA_VOIRIE_COMMUNALE/Pieces_ecrites/84037_Fiches_CR.pdf#page=67 target="_blank"&gt;fiche&lt;/a&gt;</t>
  </si>
  <si>
    <t>84037V000369</t>
  </si>
  <si>
    <t>CH_CH_114</t>
  </si>
  <si>
    <t>CR369</t>
  </si>
  <si>
    <t>long du rhône</t>
  </si>
  <si>
    <t>CHEMIN LE LONG DU RHONE</t>
  </si>
  <si>
    <t>Rhône</t>
  </si>
  <si>
    <t>&lt;a href=../lien/84037_SCHEMA_VOIRIE_COMMUNALE/Pieces_ecrites/84037_Fiches_CR.pdf#page=68 target="_blank"&gt;fiche&lt;/a&gt;</t>
  </si>
  <si>
    <t>84037V000370</t>
  </si>
  <si>
    <t>CR370</t>
  </si>
  <si>
    <t>garrigues bis</t>
  </si>
  <si>
    <t>CHEMIN DES GARRIGUES BIS</t>
  </si>
  <si>
    <t>84037V000372</t>
  </si>
  <si>
    <t>CH_CH_105</t>
  </si>
  <si>
    <t>CR372</t>
  </si>
  <si>
    <t>pierre à feu à chateauneuf-du-pape</t>
  </si>
  <si>
    <t>CHEMIN PIERRE A FEU A CHATEAUNEUF-DU-PAPE</t>
  </si>
  <si>
    <t>&lt;a href=../lien/84037_SCHEMA_VOIRIE_COMMUNALE/Pieces_ecrites/84037_Fiches_CR.pdf#page=71 target="_blank"&gt;fiche&lt;/a&gt;</t>
  </si>
  <si>
    <t>84037V000373</t>
  </si>
  <si>
    <t>CH_CH_106</t>
  </si>
  <si>
    <t>CR373</t>
  </si>
  <si>
    <t>pierre à feu 4</t>
  </si>
  <si>
    <t>CHEMIN DE PIERRE A FEU 4</t>
  </si>
  <si>
    <t>&lt;a href=../lien/84037_SCHEMA_VOIRIE_COMMUNALE/Pieces_ecrites/84037_Fiches_CR.pdf#page=72 target="_blank"&gt;fiche&lt;/a&gt;</t>
  </si>
  <si>
    <t>84037V000374</t>
  </si>
  <si>
    <t>AV_CH_4</t>
  </si>
  <si>
    <t>CR374</t>
  </si>
  <si>
    <t>caderousse à avignon</t>
  </si>
  <si>
    <t>ANCIEN CHEMIN DE CADEROUSSE A AVIGNON</t>
  </si>
  <si>
    <t>&lt;a href=../lien/84037_SCHEMA_VOIRIE_COMMUNALE/Pieces_ecrites/84037_Fiches_CR.pdf#page=73 target="_blank"&gt;fiche&lt;/a&gt;</t>
  </si>
  <si>
    <t>84037V000375</t>
  </si>
  <si>
    <t>CH_CH_107</t>
  </si>
  <si>
    <t>CR375</t>
  </si>
  <si>
    <t>pierre à feu 2</t>
  </si>
  <si>
    <t>CHEMIN PIERRE A FEU 2</t>
  </si>
  <si>
    <t>&lt;a href=../lien/84037_SCHEMA_VOIRIE_COMMUNALE/Pieces_ecrites/84037_Fiches_CR.pdf#page=74 target="_blank"&gt;fiche&lt;/a&gt;</t>
  </si>
  <si>
    <t>84037V000376</t>
  </si>
  <si>
    <t>CH_CH_62</t>
  </si>
  <si>
    <t>CR376</t>
  </si>
  <si>
    <t>pierre à feu</t>
  </si>
  <si>
    <t>CHEMIN PIERRE A FEU</t>
  </si>
  <si>
    <t>&lt;a href=../lien/84037_SCHEMA_VOIRIE_COMMUNALE/Pieces_ecrites/84037_Fiches_CR.pdf#page=75 target="_blank"&gt;fiche&lt;/a&gt;</t>
  </si>
  <si>
    <t>84037V000377</t>
  </si>
  <si>
    <t>CH_CH_9</t>
  </si>
  <si>
    <t>CR377</t>
  </si>
  <si>
    <t>airs à chateauneuf-du-pape</t>
  </si>
  <si>
    <t>CHEMIN DE L'AIRS A CHATEAUNEUF-DU-PAPE</t>
  </si>
  <si>
    <t>Airs</t>
  </si>
  <si>
    <t>&lt;a href=../lien/84037_SCHEMA_VOIRIE_COMMUNALE/Pieces_ecrites/84037_Fiches_CR.pdf#page=76 target="_blank"&gt;fiche&lt;/a&gt;</t>
  </si>
  <si>
    <t>84037V000378</t>
  </si>
  <si>
    <t>CH_CH_72</t>
  </si>
  <si>
    <t>CR378</t>
  </si>
  <si>
    <t>CHEMIN DE LA CROZE</t>
  </si>
  <si>
    <t>Croze</t>
  </si>
  <si>
    <t>&lt;a href=../lien/84037_SCHEMA_VOIRIE_COMMUNALE/Pieces_ecrites/84037_Fiches_CR.pdf#page=77 target="_blank"&gt;fiche&lt;/a&gt;</t>
  </si>
  <si>
    <t>84037V000379</t>
  </si>
  <si>
    <t>CR379</t>
  </si>
  <si>
    <t>croze bis</t>
  </si>
  <si>
    <t>CHEMIN DE LA CROZE BIS</t>
  </si>
  <si>
    <t>84037V000380</t>
  </si>
  <si>
    <t>CH_CH_5</t>
  </si>
  <si>
    <t>CR380</t>
  </si>
  <si>
    <t>grand l'hers</t>
  </si>
  <si>
    <t>CHEMIN DE GRAND L'HERS</t>
  </si>
  <si>
    <t>Hers</t>
  </si>
  <si>
    <t>&lt;a href=../lien/84037_SCHEMA_VOIRIE_COMMUNALE/Pieces_ecrites/84037_Fiches_CR.pdf#page=79 target="_blank"&gt;fiche&lt;/a&gt;</t>
  </si>
  <si>
    <t>84037V000381</t>
  </si>
  <si>
    <t>CH_CH_22</t>
  </si>
  <si>
    <t>CR381</t>
  </si>
  <si>
    <t>ANCIEN CHEMIN DE CADEROUSSE</t>
  </si>
  <si>
    <t>&lt;a href=../lien/84037_SCHEMA_VOIRIE_COMMUNALE/Pieces_ecrites/84037_Fiches_CR.pdf#page=80 target="_blank"&gt;fiche&lt;/a&gt;</t>
  </si>
  <si>
    <t>840370612F</t>
  </si>
  <si>
    <t>84037V000382</t>
  </si>
  <si>
    <t>CH_CH_24</t>
  </si>
  <si>
    <t>CR382</t>
  </si>
  <si>
    <t>CHEMIN DES MARINES</t>
  </si>
  <si>
    <t>Marines</t>
  </si>
  <si>
    <t>&lt;a href=../lien/84037_SCHEMA_VOIRIE_COMMUNALE/Pieces_ecrites/84037_Fiches_CR.pdf#page=81 target="_blank"&gt;fiche&lt;/a&gt;</t>
  </si>
  <si>
    <t>84037V000383</t>
  </si>
  <si>
    <t>CH_CH_98</t>
  </si>
  <si>
    <t>CR383</t>
  </si>
  <si>
    <t>marines bis</t>
  </si>
  <si>
    <t>CHEMIN DES MARINES BIS</t>
  </si>
  <si>
    <t>&lt;a href=../lien/84037_SCHEMA_VOIRIE_COMMUNALE/Pieces_ecrites/84037_Fiches_CR.pdf#page=82 target="_blank"&gt;fiche&lt;/a&gt;</t>
  </si>
  <si>
    <t>84037V000501</t>
  </si>
  <si>
    <t>IMP_CH_37</t>
  </si>
  <si>
    <t>montredon 2</t>
  </si>
  <si>
    <t>IMPASSE MONTREDON 2</t>
  </si>
  <si>
    <t>84037V000502</t>
  </si>
  <si>
    <t>IMP_CH_47</t>
  </si>
  <si>
    <t>IMPASSE VIOL</t>
  </si>
  <si>
    <t>&lt;a href=../lien/84037_SCHEMA_VOIRIE_COMMUNALE/Pieces_ecrites/84037_Fiches_voies_non_repertoriees.pdf#page=46 target="_blank"&gt;fiche&lt;/a&gt;</t>
  </si>
  <si>
    <t>84037V000503</t>
  </si>
  <si>
    <t>PASS_CH_002</t>
  </si>
  <si>
    <t>PASSAGE DE LA CONSONIERE</t>
  </si>
  <si>
    <t>84037V000504</t>
  </si>
  <si>
    <t>IMP_CH_31</t>
  </si>
  <si>
    <t>draille de la crau 2</t>
  </si>
  <si>
    <t>IMPASSE DRAILLE DE LA CRAU 2</t>
  </si>
  <si>
    <t>&lt;a href=../lien/84037_SCHEMA_VOIRIE_COMMUNALE/Pieces_ecrites/84037_Fiches_voies_non_repertoriees.pdf#page=14 target="_blank"&gt;fiche&lt;/a&gt;</t>
  </si>
  <si>
    <t>84037V000505</t>
  </si>
  <si>
    <t>CH_CH_67</t>
  </si>
  <si>
    <t>hers 1</t>
  </si>
  <si>
    <t>CHEMIN DE L'HERS 1</t>
  </si>
  <si>
    <t>&lt;a href=../lien/84037_SCHEMA_VOIRIE_COMMUNALE/Pieces_ecrites/84037_Fiches_voies_non_repertoriees.pdf#page=18 target="_blank"&gt;fiche&lt;/a&gt;</t>
  </si>
  <si>
    <t>84037V000506</t>
  </si>
  <si>
    <t>CH_CH_97</t>
  </si>
  <si>
    <t>hers 4</t>
  </si>
  <si>
    <t>CHEMIN DE L'HERS 4</t>
  </si>
  <si>
    <t>&lt;a href=../lien/84037_SCHEMA_VOIRIE_COMMUNALE/Pieces_ecrites/84037_Fiches_voies_non_repertoriees.pdf#page=20 target="_blank"&gt;fiche&lt;/a&gt;</t>
  </si>
  <si>
    <t>84037V000507</t>
  </si>
  <si>
    <t>IMP_CH_21</t>
  </si>
  <si>
    <t>IMPASSE L'ARNESQUE</t>
  </si>
  <si>
    <t>&lt;a href=../lien/84037_SCHEMA_VOIRIE_COMMUNALE/Pieces_ecrites/84037_Fiches_voies_non_repertoriees.pdf#page=1 target="_blank"&gt;fiche&lt;/a&gt;</t>
  </si>
  <si>
    <t>84037V000508</t>
  </si>
  <si>
    <t>CH_CH_108</t>
  </si>
  <si>
    <t>pierre à feu 3</t>
  </si>
  <si>
    <t>CHEMIN PIERRE A FEU 3</t>
  </si>
  <si>
    <t>&lt;a href=../lien/84037_SCHEMA_VOIRIE_COMMUNALE/Pieces_ecrites/84037_Fiches_voies_non_repertoriees.pdf#page=31 target="_blank"&gt;fiche&lt;/a&gt;</t>
  </si>
  <si>
    <t>84037V000509</t>
  </si>
  <si>
    <t>CH_CH_93</t>
  </si>
  <si>
    <t>CHEMIN LE GRAND PIERRE</t>
  </si>
  <si>
    <t>Pierre</t>
  </si>
  <si>
    <t>&lt;a href=../lien/84037_SCHEMA_VOIRIE_COMMUNALE/Pieces_ecrites/84037_Fiches_voies_non_repertoriees.pdf#page=17 target="_blank"&gt;fiche&lt;/a&gt;</t>
  </si>
  <si>
    <t>84037V000510</t>
  </si>
  <si>
    <t>IMP_CH_42</t>
  </si>
  <si>
    <t>IMPASSE TRAVERSIER 1</t>
  </si>
  <si>
    <t>&lt;a href=../lien/84037_SCHEMA_VOIRIE_COMMUNALE/Pieces_ecrites/84037_Fiches_voies_non_repertoriees.pdf#page=39 target="_blank"&gt;fiche&lt;/a&gt;</t>
  </si>
  <si>
    <t>84037V000511</t>
  </si>
  <si>
    <t>IMP_CH_43</t>
  </si>
  <si>
    <t>IMPASSE TRAVERSIER 6</t>
  </si>
  <si>
    <t>&lt;a href=../lien/84037_SCHEMA_VOIRIE_COMMUNALE/Pieces_ecrites/84037_Fiches_voies_non_repertoriees.pdf#page=42 target="_blank"&gt;fiche&lt;/a&gt;</t>
  </si>
  <si>
    <t>84037V000512</t>
  </si>
  <si>
    <t>IMP_CH_22</t>
  </si>
  <si>
    <t>brusquière</t>
  </si>
  <si>
    <t>IMPASSE DE LA BRUSQUIERE</t>
  </si>
  <si>
    <t>Brusquière</t>
  </si>
  <si>
    <t>&lt;a href=../lien/84037_SCHEMA_VOIRIE_COMMUNALE/Pieces_ecrites/84037_Fiches_voies_non_repertoriees.pdf#page=3 target="_blank"&gt;fiche&lt;/a&gt;</t>
  </si>
  <si>
    <t>84037V000513</t>
  </si>
  <si>
    <t>IMP_CH_24</t>
  </si>
  <si>
    <t>proche château b</t>
  </si>
  <si>
    <t>IMPASSE PROCHE CHATEAU B</t>
  </si>
  <si>
    <t>&lt;a href=../lien/84037_SCHEMA_VOIRIE_COMMUNALE/Pieces_ecrites/84037_Fiches_voies_non_repertoriees.pdf#page=35 target="_blank"&gt;fiche&lt;/a&gt;</t>
  </si>
  <si>
    <t>84037V000514</t>
  </si>
  <si>
    <t>ALL_CH_1</t>
  </si>
  <si>
    <t>NC15</t>
  </si>
  <si>
    <t>IMPASSE DU PARC</t>
  </si>
  <si>
    <t>&lt;a href=../lien/84037_SCHEMA_VOIRIE_COMMUNALE/Pieces_ecrites/84037_Fiches_voies_non_repertoriees.pdf#page=30 target="_blank"&gt;fiche&lt;/a&gt;</t>
  </si>
  <si>
    <t>84037V000515</t>
  </si>
  <si>
    <t>IMP_CH_23</t>
  </si>
  <si>
    <t>NC16</t>
  </si>
  <si>
    <t>proche château a</t>
  </si>
  <si>
    <t>IMPASSE PROCHE CHATEAU A</t>
  </si>
  <si>
    <t>&lt;a href=../lien/84037_SCHEMA_VOIRIE_COMMUNALE/Pieces_ecrites/84037_Fiches_voies_non_repertoriees.pdf#page=34 target="_blank"&gt;fiche&lt;/a&gt;</t>
  </si>
  <si>
    <t>84037V000516</t>
  </si>
  <si>
    <t>IMP_CH_44</t>
  </si>
  <si>
    <t>NC17</t>
  </si>
  <si>
    <t>tresquoys 1 section b</t>
  </si>
  <si>
    <t>IMPASSE TRESQUOYS 1 SECTION B</t>
  </si>
  <si>
    <t>Tresquoys</t>
  </si>
  <si>
    <t>84037V000517</t>
  </si>
  <si>
    <t>IMP_CH_46</t>
  </si>
  <si>
    <t>tresquoys 3 section b</t>
  </si>
  <si>
    <t>IMPASSE TRESQUOYS 3 SECTION B</t>
  </si>
  <si>
    <t>&lt;a href=../lien/84037_SCHEMA_VOIRIE_COMMUNALE/Pieces_ecrites/84037_Fiches_voies_non_repertoriees.pdf#page=45 target="_blank"&gt;fiche&lt;/a&gt;</t>
  </si>
  <si>
    <t>84037V000518</t>
  </si>
  <si>
    <t>IMP_CH_45</t>
  </si>
  <si>
    <t>NC18</t>
  </si>
  <si>
    <t>tresquoys 2 section b</t>
  </si>
  <si>
    <t>IMPASSE TRESQUOYS 2 SECTION B</t>
  </si>
  <si>
    <t>&lt;a href=../lien/84037_SCHEMA_VOIRIE_COMMUNALE/Pieces_ecrites/84037_Fiches_voies_non_repertoriees.pdf#page=44 target="_blank"&gt;fiche&lt;/a&gt;</t>
  </si>
  <si>
    <t>84037V000519</t>
  </si>
  <si>
    <t>IMP_CH_40</t>
  </si>
  <si>
    <t>IMPASSE PUITS DE L'HORME</t>
  </si>
  <si>
    <t>&lt;a href=../lien/84037_SCHEMA_VOIRIE_COMMUNALE/Pieces_ecrites/84037_Fiches_voies_non_repertoriees.pdf#page=36 target="_blank"&gt;fiche&lt;/a&gt;</t>
  </si>
  <si>
    <t>84037V000520</t>
  </si>
  <si>
    <t>CH_CH_111</t>
  </si>
  <si>
    <t>ravin 1</t>
  </si>
  <si>
    <t>CHEMIN DU RAVIN 1</t>
  </si>
  <si>
    <t xml:space="preserve">Ravin </t>
  </si>
  <si>
    <t>&lt;a href=../lien/84037_SCHEMA_VOIRIE_COMMUNALE/Pieces_ecrites/84037_Fiches_voies_non_repertoriees.pdf#page=37 target="_blank"&gt;fiche&lt;/a&gt;</t>
  </si>
  <si>
    <t>84037V000521</t>
  </si>
  <si>
    <t>IMP_CH_36</t>
  </si>
  <si>
    <t>montredon 1</t>
  </si>
  <si>
    <t>IMPASSE MONTREDON 1</t>
  </si>
  <si>
    <t>&lt;a href=../lien/84037_SCHEMA_VOIRIE_COMMUNALE/Pieces_ecrites/84037_Fiches_voies_non_repertoriees.pdf#page=27 target="_blank"&gt;fiche&lt;/a&gt;</t>
  </si>
  <si>
    <t>84037V000522</t>
  </si>
  <si>
    <t>IMP_CH_20</t>
  </si>
  <si>
    <t>IMPASSE DE L'ARNESQUE BIS</t>
  </si>
  <si>
    <t>84037V000523</t>
  </si>
  <si>
    <t>IMP_CH_27</t>
  </si>
  <si>
    <t>combe masque sud</t>
  </si>
  <si>
    <t>IMPASSE COMBE MASQUE SUD</t>
  </si>
  <si>
    <t>&lt;a href=../lien/84037_SCHEMA_VOIRIE_COMMUNALE/Pieces_ecrites/84037_Fiches_voies_non_repertoriees.pdf#page=8 target="_blank"&gt;fiche&lt;/a&gt;</t>
  </si>
  <si>
    <t>84037V000524</t>
  </si>
  <si>
    <t>IMP_CH_28</t>
  </si>
  <si>
    <t>NC25</t>
  </si>
  <si>
    <t>IMPASSE DES COMBES D'ARNAVEL</t>
  </si>
  <si>
    <t>84037V000525</t>
  </si>
  <si>
    <t>IMP_CH_26</t>
  </si>
  <si>
    <t>combe masque nord</t>
  </si>
  <si>
    <t>IMPASSE COMBE MASQUE NORD</t>
  </si>
  <si>
    <t>&lt;a href=../lien/84037_SCHEMA_VOIRIE_COMMUNALE/Pieces_ecrites/84037_Fiches_voies_non_repertoriees.pdf#page=7 target="_blank"&gt;fiche&lt;/a&gt;</t>
  </si>
  <si>
    <t>84037V000526</t>
  </si>
  <si>
    <t>IMP_CH_29</t>
  </si>
  <si>
    <t>NC27</t>
  </si>
  <si>
    <t>courthézon bis</t>
  </si>
  <si>
    <t>IMPASSE DE COURTHEZON BIS</t>
  </si>
  <si>
    <t>&lt;a href=../lien/84037_SCHEMA_VOIRIE_COMMUNALE/Pieces_ecrites/84037_Fiches_voies_non_repertoriees.pdf#page=11 target="_blank"&gt;fiche&lt;/a&gt;</t>
  </si>
  <si>
    <t>84037V000527</t>
  </si>
  <si>
    <t>IMP_CH_39</t>
  </si>
  <si>
    <t>NC28</t>
  </si>
  <si>
    <t>IMPASSE DE MONTALIVET 2</t>
  </si>
  <si>
    <t>&lt;a href=../lien/84037_SCHEMA_VOIRIE_COMMUNALE/Pieces_ecrites/84037_Fiches_voies_non_repertoriees.pdf#page=26 target="_blank"&gt;fiche&lt;/a&gt;</t>
  </si>
  <si>
    <t>84037V000528</t>
  </si>
  <si>
    <t>IMP_CH_38</t>
  </si>
  <si>
    <t>IMPASSE DE LA NERTHE BIS</t>
  </si>
  <si>
    <t>&lt;a href=../lien/84037_SCHEMA_VOIRIE_COMMUNALE/Pieces_ecrites/84037_Fiches_voies_non_repertoriees.pdf#page=29 target="_blank"&gt;fiche&lt;/a&gt;</t>
  </si>
  <si>
    <t>84037V000529</t>
  </si>
  <si>
    <t>CH_CH_41</t>
  </si>
  <si>
    <t>dèves c</t>
  </si>
  <si>
    <t>CHEMIN DES DEVES C</t>
  </si>
  <si>
    <t>Dèves</t>
  </si>
  <si>
    <t>&lt;a href=../lien/84037_SCHEMA_VOIRIE_COMMUNALE/Pieces_ecrites/84037_Fiches_voies_non_repertoriees.pdf#page=13 target="_blank"&gt;fiche&lt;/a&gt;</t>
  </si>
  <si>
    <t>84037V000531</t>
  </si>
  <si>
    <t>CH_CH_21</t>
  </si>
  <si>
    <t>NC32</t>
  </si>
  <si>
    <t>proche amandiers</t>
  </si>
  <si>
    <t>CHEMIN PROCHE AMANDIERS</t>
  </si>
  <si>
    <t>&lt;a href=../lien/84037_SCHEMA_VOIRIE_COMMUNALE/Pieces_ecrites/84037_Fiches_voies_non_repertoriees.pdf#page=33 target="_blank"&gt;fiche&lt;/a&gt;</t>
  </si>
  <si>
    <t>84037V000534</t>
  </si>
  <si>
    <t>CH_CH_129</t>
  </si>
  <si>
    <t>NC35</t>
  </si>
  <si>
    <t>PROMENADE DES CABANES</t>
  </si>
  <si>
    <t>Cabanes</t>
  </si>
  <si>
    <t>&lt;a href=../lien/84037_SCHEMA_VOIRIE_COMMUNALE/Pieces_ecrites/84037_Fiches_voies_non_repertoriees.pdf#page=4 target="_blank"&gt;fiche&lt;/a&gt;</t>
  </si>
  <si>
    <t>84037V000535</t>
  </si>
  <si>
    <t>CH_CH_44</t>
  </si>
  <si>
    <t>NC36</t>
  </si>
  <si>
    <t>CHEMIN FARGUEROL SUD</t>
  </si>
  <si>
    <t>&lt;a href=../lien/84037_SCHEMA_VOIRIE_COMMUNALE/Pieces_ecrites/84037_Fiches_voies_non_repertoriees.pdf#page=15 target="_blank"&gt;fiche&lt;/a&gt;</t>
  </si>
  <si>
    <t>84037V000536</t>
  </si>
  <si>
    <t>CH_CH_112</t>
  </si>
  <si>
    <t>NC37</t>
  </si>
  <si>
    <t>ravin 2</t>
  </si>
  <si>
    <t>CHEMIN DU RAVIN 2</t>
  </si>
  <si>
    <t>84037V000537</t>
  </si>
  <si>
    <t>CH_CH_88</t>
  </si>
  <si>
    <t>NC38</t>
  </si>
  <si>
    <t>hers 3</t>
  </si>
  <si>
    <t>CHEMIN DE L'HERS 3</t>
  </si>
  <si>
    <t>&lt;a href=../lien/84037_SCHEMA_VOIRIE_COMMUNALE/Pieces_ecrites/84037_Fiches_voies_non_repertoriees.pdf#page=19 target="_blank"&gt;fiche&lt;/a&gt;</t>
  </si>
  <si>
    <t>84037V000538</t>
  </si>
  <si>
    <t>CH_CH_13</t>
  </si>
  <si>
    <t>château fortia</t>
  </si>
  <si>
    <t>CHEMIN CHATEAU FORTIA</t>
  </si>
  <si>
    <t>&lt;a href=../lien/84037_SCHEMA_VOIRIE_COMMUNALE/Pieces_ecrites/84037_Fiches_voies_non_repertoriees.pdf#page=5 target="_blank"&gt;fiche&lt;/a&gt;</t>
  </si>
  <si>
    <t>84037V000549</t>
  </si>
  <si>
    <t>CH_CH_59</t>
  </si>
  <si>
    <t>CDD66</t>
  </si>
  <si>
    <t>CHEMIN DE BEDARRIDES</t>
  </si>
  <si>
    <t>84037V000550</t>
  </si>
  <si>
    <t>ROUTE_CH_2</t>
  </si>
  <si>
    <t>CDD192</t>
  </si>
  <si>
    <t>84037V000551</t>
  </si>
  <si>
    <t>ROUTE_CH_6</t>
  </si>
  <si>
    <t>CDD68</t>
  </si>
  <si>
    <t>84037V000552</t>
  </si>
  <si>
    <t>ROUTE_CH_3</t>
  </si>
  <si>
    <t>CDD92</t>
  </si>
  <si>
    <t>84037V000553</t>
  </si>
  <si>
    <t>CH_CH_6</t>
  </si>
  <si>
    <t>CDD17</t>
  </si>
  <si>
    <t>Chemin d'Avignon à Gare d'Orange</t>
  </si>
  <si>
    <t>84037V000554</t>
  </si>
  <si>
    <t>ROUTE_CH_5</t>
  </si>
  <si>
    <t>84037V000555</t>
  </si>
  <si>
    <t>IMP_CH_25</t>
  </si>
  <si>
    <t>IMPASSE DU CLOS</t>
  </si>
  <si>
    <t>84037V000556</t>
  </si>
  <si>
    <t>AV_CH_10</t>
  </si>
  <si>
    <t>AVENUE DES BOSQUETS</t>
  </si>
  <si>
    <t>Bosquets</t>
  </si>
  <si>
    <t>84037V000557</t>
  </si>
  <si>
    <t>voie du Lotissement le Jardin du Bousquet</t>
  </si>
  <si>
    <t>84037V000558</t>
  </si>
  <si>
    <t>84037V000559</t>
  </si>
  <si>
    <t>84037V000560</t>
  </si>
  <si>
    <t>84037V000543</t>
  </si>
  <si>
    <t>84037L000001</t>
  </si>
  <si>
    <t>jardin du bousquet</t>
  </si>
  <si>
    <t>Lotissement le Jardin Du Bousquet</t>
  </si>
  <si>
    <t>LOTISSEMENT LE JARDIN DU BOUSQUET</t>
  </si>
  <si>
    <t>84037L000002</t>
  </si>
  <si>
    <t>LOT_CH_7</t>
  </si>
  <si>
    <t>Lotissement le Bois De La Ville</t>
  </si>
  <si>
    <t>LOTISSEMENT LE BOIS DE LA VILLE</t>
  </si>
  <si>
    <t>84037L000003</t>
  </si>
  <si>
    <t xml:space="preserve">Lotissement </t>
  </si>
  <si>
    <t xml:space="preserve">LOTISSEMENT </t>
  </si>
  <si>
    <t>84037L000004</t>
  </si>
  <si>
    <t>LOT_CH_4</t>
  </si>
  <si>
    <t>Lotissement la Cerise</t>
  </si>
  <si>
    <t>LOTISSEMENT LA CERISE</t>
  </si>
  <si>
    <t>84037L000005</t>
  </si>
  <si>
    <t>clos de la cerise</t>
  </si>
  <si>
    <t>Lotissement le Clos De La Cerise</t>
  </si>
  <si>
    <t>LOTISSEMENT LE CLOS DE LA CERISE</t>
  </si>
  <si>
    <t>84037L000006</t>
  </si>
  <si>
    <t>clos des vignes</t>
  </si>
  <si>
    <t>Lotissement le Clos Des Vignes</t>
  </si>
  <si>
    <t>LOTISSEMENT LE CLOS DES VIGNES</t>
  </si>
  <si>
    <t>blachières</t>
  </si>
  <si>
    <t>bruquières ouest</t>
  </si>
  <si>
    <t>charbonnières est</t>
  </si>
  <si>
    <t>charbonnières ouest</t>
  </si>
  <si>
    <t>four à chaux</t>
  </si>
  <si>
    <t>grandes galiguières</t>
  </si>
  <si>
    <t>plan du rhône est</t>
  </si>
  <si>
    <t>plan du rhône ouest</t>
  </si>
  <si>
    <t>rèves</t>
  </si>
  <si>
    <t>84037P000001</t>
  </si>
  <si>
    <t>PARKING_CH_1</t>
  </si>
  <si>
    <t>consul</t>
  </si>
  <si>
    <t>Parking du Consul</t>
  </si>
  <si>
    <t>PARKING DU CONSUL</t>
  </si>
  <si>
    <t>84037P000002</t>
  </si>
  <si>
    <t>PARKING_CH_2</t>
  </si>
  <si>
    <t>Parking de la Renaissance</t>
  </si>
  <si>
    <t>PARKING DE LA RENAISSANCE</t>
  </si>
  <si>
    <t>84037P000003</t>
  </si>
  <si>
    <t>PARKING_CH_3</t>
  </si>
  <si>
    <t>Parking de la Piscine</t>
  </si>
  <si>
    <t>PARKING DE LA PISCINE</t>
  </si>
  <si>
    <t>84037P000004</t>
  </si>
  <si>
    <t>PARKING_CH_4</t>
  </si>
  <si>
    <t>84037P000005</t>
  </si>
  <si>
    <t>PARKING_CH_5</t>
  </si>
  <si>
    <t>Parking des Arènes</t>
  </si>
  <si>
    <t>PARKING DES ARENES</t>
  </si>
  <si>
    <t>84037P000006</t>
  </si>
  <si>
    <t>PARKING_CH_6</t>
  </si>
  <si>
    <t>stade de rugby</t>
  </si>
  <si>
    <t>Parking du Stade De Rugby</t>
  </si>
  <si>
    <t>PARKING DU STADE DE RUGBY</t>
  </si>
  <si>
    <t>84037P000007</t>
  </si>
  <si>
    <t>PARKING_CH_7</t>
  </si>
  <si>
    <t>école mace</t>
  </si>
  <si>
    <t>Parking de l'École Mace</t>
  </si>
  <si>
    <t>PARKING DE L'ECOLE MACE</t>
  </si>
  <si>
    <t>84037P000008</t>
  </si>
  <si>
    <t>PARKING_CH_8</t>
  </si>
  <si>
    <t>84037D000001</t>
  </si>
  <si>
    <t>ADMIN_CH_1</t>
  </si>
  <si>
    <t>VILLAGE</t>
  </si>
  <si>
    <t>84037D000002</t>
  </si>
  <si>
    <t>ADMIN_CH_2</t>
  </si>
  <si>
    <t>84037D000003</t>
  </si>
  <si>
    <t>ADMIN_CH_3</t>
  </si>
  <si>
    <t>station d'épuration</t>
  </si>
  <si>
    <t>84037D000004</t>
  </si>
  <si>
    <t>ADMIN_CH_4</t>
  </si>
  <si>
    <t>terrain de tennis</t>
  </si>
  <si>
    <t>84037D000005</t>
  </si>
  <si>
    <t>ADMIN_CH_5</t>
  </si>
  <si>
    <t>camping</t>
  </si>
  <si>
    <t>CAMPING</t>
  </si>
  <si>
    <t>84037D000006</t>
  </si>
  <si>
    <t>ADMIN_CH_6</t>
  </si>
  <si>
    <t>écoles sur chateauneuf du pape</t>
  </si>
  <si>
    <t>ECOLES SUR CHATEAUNEUF DU PAPE</t>
  </si>
  <si>
    <t>84037D000007</t>
  </si>
  <si>
    <t>ADMIN_CH_7</t>
  </si>
  <si>
    <t>salle des fêtes (dufays)</t>
  </si>
  <si>
    <t>SALLE DES FETES (DUFAYS)</t>
  </si>
  <si>
    <t>84037D000008</t>
  </si>
  <si>
    <t>ADMIN_CH_8</t>
  </si>
  <si>
    <t>halte fluvial</t>
  </si>
  <si>
    <t>HALTE FLUVIAL</t>
  </si>
  <si>
    <t>84037D000009</t>
  </si>
  <si>
    <t>ADMIN_CH_9</t>
  </si>
  <si>
    <t>château des papes</t>
  </si>
  <si>
    <t>CHATEAU DES PAPES</t>
  </si>
  <si>
    <t>aubépines</t>
  </si>
  <si>
    <t>neuve</t>
  </si>
  <si>
    <t>RUE NEUVE</t>
  </si>
  <si>
    <t>Neuve</t>
  </si>
  <si>
    <t>pénitents</t>
  </si>
  <si>
    <t>RUE DES PENITENTS</t>
  </si>
  <si>
    <t>Pénitents</t>
  </si>
  <si>
    <t>vieux moulin</t>
  </si>
  <si>
    <t>public</t>
  </si>
  <si>
    <t>privé</t>
  </si>
  <si>
    <t>840270712H</t>
  </si>
  <si>
    <t>84027V000001</t>
  </si>
  <si>
    <t>AV_CA_2</t>
  </si>
  <si>
    <t>840270534P</t>
  </si>
  <si>
    <t>84027V000002</t>
  </si>
  <si>
    <t>IMP_CA_10</t>
  </si>
  <si>
    <t>IMPASSE DU 8 MAI 1945</t>
  </si>
  <si>
    <t>840270088E</t>
  </si>
  <si>
    <t>84027V000003</t>
  </si>
  <si>
    <t>RUE_CA_26</t>
  </si>
  <si>
    <t>RUE DES ACACIAS</t>
  </si>
  <si>
    <t>840270426X</t>
  </si>
  <si>
    <t>84027V000004</t>
  </si>
  <si>
    <t>PLACE_CA_5</t>
  </si>
  <si>
    <t>ancezune</t>
  </si>
  <si>
    <t>PLACE D'ANCEZUNE</t>
  </si>
  <si>
    <t>Ancezune</t>
  </si>
  <si>
    <t>840270027N</t>
  </si>
  <si>
    <t>84027V000005</t>
  </si>
  <si>
    <t>AV_CA_1</t>
  </si>
  <si>
    <t>anciens combattants d'afrique du nord</t>
  </si>
  <si>
    <t>AVENUE DES ANCIENS COMBATTANTS D'AFRIQUE DU NORD</t>
  </si>
  <si>
    <t>840270040C</t>
  </si>
  <si>
    <t>84027V000006</t>
  </si>
  <si>
    <t>ROUTE_CA_5</t>
  </si>
  <si>
    <t>baisse</t>
  </si>
  <si>
    <t>ROUTE DE LA BAISSE</t>
  </si>
  <si>
    <t>Baisse</t>
  </si>
  <si>
    <t>840270065E</t>
  </si>
  <si>
    <t>84027V000007</t>
  </si>
  <si>
    <t>RUE_CA_8</t>
  </si>
  <si>
    <t>berbiguier</t>
  </si>
  <si>
    <t>RUE BERBIGUIER</t>
  </si>
  <si>
    <t>Berbiguier</t>
  </si>
  <si>
    <t>84027V000008</t>
  </si>
  <si>
    <t>CH_CA_30</t>
  </si>
  <si>
    <t>berbiguière à caderousse</t>
  </si>
  <si>
    <t>CHEMIN DE LA BERBIGUIERE A CADEROUSSE</t>
  </si>
  <si>
    <t>Berbiguière</t>
  </si>
  <si>
    <t>840270025L</t>
  </si>
  <si>
    <t>84027V000009</t>
  </si>
  <si>
    <t>PLACE_CA_1</t>
  </si>
  <si>
    <t>PLACE ALEXANDRE BLANC</t>
  </si>
  <si>
    <t>840270427Y</t>
  </si>
  <si>
    <t>84027V000010</t>
  </si>
  <si>
    <t>CH_CA_3</t>
  </si>
  <si>
    <t>blaquette</t>
  </si>
  <si>
    <t>CHEMIN DE LA BLANQUETTE</t>
  </si>
  <si>
    <t>Blanquette</t>
  </si>
  <si>
    <t>84027V000011</t>
  </si>
  <si>
    <t>ROUTE_CA_4</t>
  </si>
  <si>
    <t>boerde</t>
  </si>
  <si>
    <t>ROUTE DE LA BOERDE</t>
  </si>
  <si>
    <t>Boerde</t>
  </si>
  <si>
    <t>84027V000012</t>
  </si>
  <si>
    <t>CH_CA_37</t>
  </si>
  <si>
    <t>CHEMIN DE LA BONAMOURDE</t>
  </si>
  <si>
    <t>840270087D</t>
  </si>
  <si>
    <t>84027V000013</t>
  </si>
  <si>
    <t>RUE_CA_7</t>
  </si>
  <si>
    <t>boulégon</t>
  </si>
  <si>
    <t>RUE BOULEGON</t>
  </si>
  <si>
    <t>Boulégon</t>
  </si>
  <si>
    <t>840270085B</t>
  </si>
  <si>
    <t>84027V000014</t>
  </si>
  <si>
    <t>RUE_CA_1</t>
  </si>
  <si>
    <t>RUELLE BOULEGON</t>
  </si>
  <si>
    <t>840270035X</t>
  </si>
  <si>
    <t>84027V000015</t>
  </si>
  <si>
    <t>CO_CA_1</t>
  </si>
  <si>
    <t>84027V000016</t>
  </si>
  <si>
    <t>ROUTE_CA_2</t>
  </si>
  <si>
    <t>ROUTE DES BROTTEAUX</t>
  </si>
  <si>
    <t>Brotteaux</t>
  </si>
  <si>
    <t>840270092J</t>
  </si>
  <si>
    <t>84027V000017</t>
  </si>
  <si>
    <t>CH_CA_14</t>
  </si>
  <si>
    <t>CHEMIN DU BROU</t>
  </si>
  <si>
    <t>Brou</t>
  </si>
  <si>
    <t>840270159G</t>
  </si>
  <si>
    <t>84027V000018</t>
  </si>
  <si>
    <t>CH_CA_2</t>
  </si>
  <si>
    <t>CHEMIN DES CABANELLES</t>
  </si>
  <si>
    <t>Cabanelles</t>
  </si>
  <si>
    <t>840270103W</t>
  </si>
  <si>
    <t>84027V000019</t>
  </si>
  <si>
    <t>ROUTE_CA_19</t>
  </si>
  <si>
    <t>ROUTE DES CABANES</t>
  </si>
  <si>
    <t>84027V000020</t>
  </si>
  <si>
    <t>CH_CA_34</t>
  </si>
  <si>
    <t>caderousse à mornas</t>
  </si>
  <si>
    <t>CHEMIN DE CADEROUSSE A MORNAS</t>
  </si>
  <si>
    <t>840270663E</t>
  </si>
  <si>
    <t>84027V000021</t>
  </si>
  <si>
    <t>CH_CA_10</t>
  </si>
  <si>
    <t>caderousse à panier</t>
  </si>
  <si>
    <t>CHEMIN DE CADEROUSSE A PANIER</t>
  </si>
  <si>
    <t>84027V000022</t>
  </si>
  <si>
    <t>CH_CA_32</t>
  </si>
  <si>
    <t>caderousse au deves</t>
  </si>
  <si>
    <t>CHEMIN DE CADEROUSSE AU DEVES</t>
  </si>
  <si>
    <t>84027B007Y</t>
  </si>
  <si>
    <t>84027V000023</t>
  </si>
  <si>
    <t>ROUTE_CA_29</t>
  </si>
  <si>
    <t>ROUTE DE CAIRANNE</t>
  </si>
  <si>
    <t>Cairanne</t>
  </si>
  <si>
    <t>84027V000024</t>
  </si>
  <si>
    <t>CH_CA_19</t>
  </si>
  <si>
    <t>cambes</t>
  </si>
  <si>
    <t>CHEMIN DES CAMBES</t>
  </si>
  <si>
    <t>Cambes</t>
  </si>
  <si>
    <t>840270110D</t>
  </si>
  <si>
    <t>84027V000025</t>
  </si>
  <si>
    <t>ROUTE_CA_14</t>
  </si>
  <si>
    <t>ROUTE DU CAMPBLANCARD</t>
  </si>
  <si>
    <t>Campblancard</t>
  </si>
  <si>
    <t>84027V000026</t>
  </si>
  <si>
    <t>CH_CA_31</t>
  </si>
  <si>
    <t>camp-redon</t>
  </si>
  <si>
    <t>CHEMIN DE CAMP-REDON</t>
  </si>
  <si>
    <t>Camp-Redon</t>
  </si>
  <si>
    <t>84027V000027</t>
  </si>
  <si>
    <t>ROUTE_CA_35</t>
  </si>
  <si>
    <t>ROUTE DE MEAUTENS</t>
  </si>
  <si>
    <t>Meautens</t>
  </si>
  <si>
    <t>840270731D</t>
  </si>
  <si>
    <t>84027V000028</t>
  </si>
  <si>
    <t>AV_CA_4</t>
  </si>
  <si>
    <t>AVENUE RENE CASSIN</t>
  </si>
  <si>
    <t>840270140L</t>
  </si>
  <si>
    <t>84027V000029</t>
  </si>
  <si>
    <t>PORTE_CA_1</t>
  </si>
  <si>
    <t>porte</t>
  </si>
  <si>
    <t>castellan</t>
  </si>
  <si>
    <t>PORTE CASTELLAN</t>
  </si>
  <si>
    <t>Castellan</t>
  </si>
  <si>
    <t>840270118M</t>
  </si>
  <si>
    <t>84027V000030</t>
  </si>
  <si>
    <t>RUE_CA_23</t>
  </si>
  <si>
    <t>cercle</t>
  </si>
  <si>
    <t>RUE DU CERCLE</t>
  </si>
  <si>
    <t>Cercle</t>
  </si>
  <si>
    <t>840270125V</t>
  </si>
  <si>
    <t>84027V000031</t>
  </si>
  <si>
    <t>RUE_CA_6</t>
  </si>
  <si>
    <t>château vieux</t>
  </si>
  <si>
    <t>RUE CHATEAU VIEUX</t>
  </si>
  <si>
    <t>84027V000032</t>
  </si>
  <si>
    <t>ROUTE_CA_7</t>
  </si>
  <si>
    <t>840270428Z</t>
  </si>
  <si>
    <t>84027V000033</t>
  </si>
  <si>
    <t>IMP_CA_2</t>
  </si>
  <si>
    <t>clastre</t>
  </si>
  <si>
    <t>IMPASSE DE LA CLASTRE</t>
  </si>
  <si>
    <t>Clastre</t>
  </si>
  <si>
    <t>840270132C</t>
  </si>
  <si>
    <t>84027V000034</t>
  </si>
  <si>
    <t>IMP_CA_3</t>
  </si>
  <si>
    <t>courtines</t>
  </si>
  <si>
    <t>IMPASSE DES COURTINES</t>
  </si>
  <si>
    <t>Courtines</t>
  </si>
  <si>
    <t>840270135F</t>
  </si>
  <si>
    <t>84027V000035</t>
  </si>
  <si>
    <t>RUE_CA_25</t>
  </si>
  <si>
    <t>RUE DES COURTINES</t>
  </si>
  <si>
    <t>84027V000036</t>
  </si>
  <si>
    <t>ROUTE_CA_20</t>
  </si>
  <si>
    <t>départementale 237</t>
  </si>
  <si>
    <t>ROUTE DEPARTEMENTALE 237</t>
  </si>
  <si>
    <t>Départementale</t>
  </si>
  <si>
    <t>84027V000037</t>
  </si>
  <si>
    <t>ROUTE_CA_36</t>
  </si>
  <si>
    <t>départementale 238</t>
  </si>
  <si>
    <t>ROUTE DEPARTEMENTALE 238</t>
  </si>
  <si>
    <t>840270026M</t>
  </si>
  <si>
    <t>84027V000038</t>
  </si>
  <si>
    <t>RUE_CA_9</t>
  </si>
  <si>
    <t>840270215T</t>
  </si>
  <si>
    <t>84027V000039</t>
  </si>
  <si>
    <t>PLACE_CA_2</t>
  </si>
  <si>
    <t>840270241W</t>
  </si>
  <si>
    <t>84027V000040</t>
  </si>
  <si>
    <t>PLACE_CA_8</t>
  </si>
  <si>
    <t>escurier</t>
  </si>
  <si>
    <t>PLACE DE L'ESCURIER</t>
  </si>
  <si>
    <t>Escurier</t>
  </si>
  <si>
    <t>840270240V</t>
  </si>
  <si>
    <t>84027V000041</t>
  </si>
  <si>
    <t>RUE_CA_3</t>
  </si>
  <si>
    <t>RUE DE L'ESCURIER</t>
  </si>
  <si>
    <t>840270251G</t>
  </si>
  <si>
    <t>84027V000042</t>
  </si>
  <si>
    <t>ROUTE_CA_24</t>
  </si>
  <si>
    <t>ROUTE DE L'ESPINET</t>
  </si>
  <si>
    <t>Espinet</t>
  </si>
  <si>
    <t>84027V000043</t>
  </si>
  <si>
    <t>CH_CA_12</t>
  </si>
  <si>
    <t>fond</t>
  </si>
  <si>
    <t>CHEMIN FOND</t>
  </si>
  <si>
    <t>Fond</t>
  </si>
  <si>
    <t>840270288X</t>
  </si>
  <si>
    <t>84027V000044</t>
  </si>
  <si>
    <t>ROUTE_CA_6</t>
  </si>
  <si>
    <t>ROUTE DU GABIN</t>
  </si>
  <si>
    <t>Gabin</t>
  </si>
  <si>
    <t>840270685D</t>
  </si>
  <si>
    <t>84027V000045</t>
  </si>
  <si>
    <t>IMP_CA_5</t>
  </si>
  <si>
    <t>pied gaillard</t>
  </si>
  <si>
    <t>IMPASSE PIED GAILLARD</t>
  </si>
  <si>
    <t>Gaillard</t>
  </si>
  <si>
    <t>840270688G</t>
  </si>
  <si>
    <t>84027V000046</t>
  </si>
  <si>
    <t>RUE_CA_14</t>
  </si>
  <si>
    <t>RUE PIED GAILLARD</t>
  </si>
  <si>
    <t>84027V000047</t>
  </si>
  <si>
    <t>CH_CA_29</t>
  </si>
  <si>
    <t>gandonne aux islons</t>
  </si>
  <si>
    <t>CHEMIN DE LA GANDONNE AUX ISLONS</t>
  </si>
  <si>
    <t>Gandonne</t>
  </si>
  <si>
    <t>840270711G</t>
  </si>
  <si>
    <t>84027V000048</t>
  </si>
  <si>
    <t>PLACE_CA_6</t>
  </si>
  <si>
    <t>PLACE GENERAL DE GAULLE</t>
  </si>
  <si>
    <t>840270310W</t>
  </si>
  <si>
    <t>84027V000050</t>
  </si>
  <si>
    <t>CH_CA_28</t>
  </si>
  <si>
    <t>CHEMIN DE LA GRANDE GRANGE</t>
  </si>
  <si>
    <t>Grange</t>
  </si>
  <si>
    <t>840270180E</t>
  </si>
  <si>
    <t>84027V000051</t>
  </si>
  <si>
    <t>IMP_CA_9</t>
  </si>
  <si>
    <t>docteur guérin</t>
  </si>
  <si>
    <t>IMPASSE DU DOCTEUR GUERIN</t>
  </si>
  <si>
    <t>Guérin</t>
  </si>
  <si>
    <t>840270182G</t>
  </si>
  <si>
    <t>84027V000052</t>
  </si>
  <si>
    <t>RUE_CA_22</t>
  </si>
  <si>
    <t>RUE DU DOCTEUR GUERIN</t>
  </si>
  <si>
    <t>840270440M</t>
  </si>
  <si>
    <t>84027V000053</t>
  </si>
  <si>
    <t>PLACE_CA_7</t>
  </si>
  <si>
    <t>joseph guilhe</t>
  </si>
  <si>
    <t>PLACE JOSEPH GUILHE</t>
  </si>
  <si>
    <t>Guilhe</t>
  </si>
  <si>
    <t>840270347L</t>
  </si>
  <si>
    <t>84027V000054</t>
  </si>
  <si>
    <t>RUE_CA_28</t>
  </si>
  <si>
    <t>hardy</t>
  </si>
  <si>
    <t>RUE DE L'HARDY</t>
  </si>
  <si>
    <t>Hardy</t>
  </si>
  <si>
    <t>840270676U</t>
  </si>
  <si>
    <t>84027V000055</t>
  </si>
  <si>
    <t>RUE_CA_15</t>
  </si>
  <si>
    <t>paul héraud</t>
  </si>
  <si>
    <t>RUE PAUL HERAUD</t>
  </si>
  <si>
    <t>840270370L</t>
  </si>
  <si>
    <t>84027V000056</t>
  </si>
  <si>
    <t>RUE_CA_27</t>
  </si>
  <si>
    <t>840270424V</t>
  </si>
  <si>
    <t>84027V000057</t>
  </si>
  <si>
    <t>AV_CA_5</t>
  </si>
  <si>
    <t>840270425W</t>
  </si>
  <si>
    <t>84027V000058</t>
  </si>
  <si>
    <t>PLACE_CA_3</t>
  </si>
  <si>
    <t>PLACE JEAN JAURES</t>
  </si>
  <si>
    <t>840270445T</t>
  </si>
  <si>
    <t>84027V000059</t>
  </si>
  <si>
    <t>RUE_CA_5</t>
  </si>
  <si>
    <t>juterie</t>
  </si>
  <si>
    <t>RUE DE LA JUTERIE</t>
  </si>
  <si>
    <t>Juterie</t>
  </si>
  <si>
    <t>840270514T</t>
  </si>
  <si>
    <t>84027V000060</t>
  </si>
  <si>
    <t>CH_CA_27</t>
  </si>
  <si>
    <t>limageone</t>
  </si>
  <si>
    <t>CHEMIN DE LA LIMAGEONE</t>
  </si>
  <si>
    <t>Limageone</t>
  </si>
  <si>
    <t>840270520Z</t>
  </si>
  <si>
    <t>84027V000061</t>
  </si>
  <si>
    <t>ROUTE_CA_26</t>
  </si>
  <si>
    <t>lusignane</t>
  </si>
  <si>
    <t>ROUTE DE LA LUSIGNANE</t>
  </si>
  <si>
    <t>Lusignane</t>
  </si>
  <si>
    <t>84027V000062</t>
  </si>
  <si>
    <t>ROUTE_CA_25</t>
  </si>
  <si>
    <t>ROUTE DE LA MACLARDE</t>
  </si>
  <si>
    <t>Maclarde</t>
  </si>
  <si>
    <t>840270545B</t>
  </si>
  <si>
    <t>84027V000063</t>
  </si>
  <si>
    <t>RUE_CA_4</t>
  </si>
  <si>
    <t>masse</t>
  </si>
  <si>
    <t>RUE DE LA MASSE</t>
  </si>
  <si>
    <t>Masse</t>
  </si>
  <si>
    <t>84027V000064</t>
  </si>
  <si>
    <t>ROUTE_CA_13</t>
  </si>
  <si>
    <t>ROUTE DU MATHON</t>
  </si>
  <si>
    <t>Mathon</t>
  </si>
  <si>
    <t>840270555M</t>
  </si>
  <si>
    <t>84027V000065</t>
  </si>
  <si>
    <t>ROUTE_CA_18</t>
  </si>
  <si>
    <t>ROUTE DES MIANS</t>
  </si>
  <si>
    <t>Mians</t>
  </si>
  <si>
    <t>840270184J</t>
  </si>
  <si>
    <t>84027V000067</t>
  </si>
  <si>
    <t>RUE_CA_21</t>
  </si>
  <si>
    <t>docteur millet</t>
  </si>
  <si>
    <t>RUE DU DOCTEUR MILLET</t>
  </si>
  <si>
    <t>840270285U</t>
  </si>
  <si>
    <t>84027V000068</t>
  </si>
  <si>
    <t>CO_CA_3</t>
  </si>
  <si>
    <t>COURS FREDERIC MISTRAL</t>
  </si>
  <si>
    <t>840270565Y</t>
  </si>
  <si>
    <t>84027V000069</t>
  </si>
  <si>
    <t>RUE_CA_18</t>
  </si>
  <si>
    <t>monsieur</t>
  </si>
  <si>
    <t>RUE MONSIEUR</t>
  </si>
  <si>
    <t>Monsieur</t>
  </si>
  <si>
    <t>840270350P</t>
  </si>
  <si>
    <t>84027V000070</t>
  </si>
  <si>
    <t>RUE_CA_19</t>
  </si>
  <si>
    <t>hervé montjaret</t>
  </si>
  <si>
    <t>RUE HERVE MONTJARET</t>
  </si>
  <si>
    <t>Montjaret</t>
  </si>
  <si>
    <t>840270335Y</t>
  </si>
  <si>
    <t>84027V000071</t>
  </si>
  <si>
    <t>CO_CA_5</t>
  </si>
  <si>
    <t>guy môquet</t>
  </si>
  <si>
    <t>COURS GUY MOQUET</t>
  </si>
  <si>
    <t>Môquet</t>
  </si>
  <si>
    <t>840270576K</t>
  </si>
  <si>
    <t>84027V000072</t>
  </si>
  <si>
    <t>CH_CA_13</t>
  </si>
  <si>
    <t>840270430B</t>
  </si>
  <si>
    <t>84027V000073</t>
  </si>
  <si>
    <t>CO_CA_6</t>
  </si>
  <si>
    <t>COURS JEAN MOULIN</t>
  </si>
  <si>
    <t>840270589Z</t>
  </si>
  <si>
    <t>84027V000074</t>
  </si>
  <si>
    <t>CH_CA_18</t>
  </si>
  <si>
    <t>CHEMIN DES MURIERS</t>
  </si>
  <si>
    <t>84027V000075</t>
  </si>
  <si>
    <t>ROUTE_CA_17</t>
  </si>
  <si>
    <t>ROUTE DES NEGADES</t>
  </si>
  <si>
    <t>840270600L</t>
  </si>
  <si>
    <t>84027V000076</t>
  </si>
  <si>
    <t>RUE_CA_17</t>
  </si>
  <si>
    <t>840270655W</t>
  </si>
  <si>
    <t>84027V000077</t>
  </si>
  <si>
    <t>ROUTE_CA_15</t>
  </si>
  <si>
    <t>840270660B</t>
  </si>
  <si>
    <t>84027V000078</t>
  </si>
  <si>
    <t>CH_CA_47</t>
  </si>
  <si>
    <t>passeur</t>
  </si>
  <si>
    <t>CHEMIN DU PASSEUR</t>
  </si>
  <si>
    <t>Passeur</t>
  </si>
  <si>
    <t>840270556N</t>
  </si>
  <si>
    <t>84027V000079</t>
  </si>
  <si>
    <t>RUE_CA_16</t>
  </si>
  <si>
    <t>RUE PASTEUR</t>
  </si>
  <si>
    <t>840270668K</t>
  </si>
  <si>
    <t>84027V000080</t>
  </si>
  <si>
    <t>ROUTE_CA_12</t>
  </si>
  <si>
    <t>pavillon</t>
  </si>
  <si>
    <t>ROUTE DU PAVILLON</t>
  </si>
  <si>
    <t>Pavillon</t>
  </si>
  <si>
    <t>840270675T</t>
  </si>
  <si>
    <t>84027V000081</t>
  </si>
  <si>
    <t>RUE_CA_24</t>
  </si>
  <si>
    <t>840270293C</t>
  </si>
  <si>
    <t>84027V000082</t>
  </si>
  <si>
    <t>CO_CA_4</t>
  </si>
  <si>
    <t>gabriel péri</t>
  </si>
  <si>
    <t>COURS GABRIEL PERI</t>
  </si>
  <si>
    <t>Péri</t>
  </si>
  <si>
    <t>840270674S</t>
  </si>
  <si>
    <t>84027V000083</t>
  </si>
  <si>
    <t>ROUTE_CA_9</t>
  </si>
  <si>
    <t>ROUTE DE LA PERRAND</t>
  </si>
  <si>
    <t>Perrand</t>
  </si>
  <si>
    <t>840270677V</t>
  </si>
  <si>
    <t>84027V000084</t>
  </si>
  <si>
    <t>CH_CA_50</t>
  </si>
  <si>
    <t>pérussier</t>
  </si>
  <si>
    <t>CHEMIN DU PERUSSIER</t>
  </si>
  <si>
    <t>Pérussier</t>
  </si>
  <si>
    <t>840270701W</t>
  </si>
  <si>
    <t>84027V000085</t>
  </si>
  <si>
    <t>RUE_CA_30</t>
  </si>
  <si>
    <t>840270703Y</t>
  </si>
  <si>
    <t>84027V000086</t>
  </si>
  <si>
    <t>CH_CA_17</t>
  </si>
  <si>
    <t>840270710F</t>
  </si>
  <si>
    <t>84027V000087</t>
  </si>
  <si>
    <t>RUE_CA_20</t>
  </si>
  <si>
    <t>puits des voutes</t>
  </si>
  <si>
    <t>RUE DU PUITS DES VOUTES</t>
  </si>
  <si>
    <t>840270727Z</t>
  </si>
  <si>
    <t>84027V000088</t>
  </si>
  <si>
    <t>ROUTE_CA_1</t>
  </si>
  <si>
    <t>ramyrol</t>
  </si>
  <si>
    <t>ROUTE DU RAMYROL</t>
  </si>
  <si>
    <t>Ramyrol</t>
  </si>
  <si>
    <t>840270109C</t>
  </si>
  <si>
    <t>84027V000089</t>
  </si>
  <si>
    <t>IMP_CA_11</t>
  </si>
  <si>
    <t>camille roche</t>
  </si>
  <si>
    <t>IMPASSE CAMILLE ROCHE</t>
  </si>
  <si>
    <t>840270500C</t>
  </si>
  <si>
    <t>84027V000090</t>
  </si>
  <si>
    <t>PORTE_CA_2</t>
  </si>
  <si>
    <t>léon roche</t>
  </si>
  <si>
    <t>PORTE LEON ROCHE</t>
  </si>
  <si>
    <t>84027V000091</t>
  </si>
  <si>
    <t>CH_CA_8</t>
  </si>
  <si>
    <t>CHEMIN ROUGE</t>
  </si>
  <si>
    <t>840270281P</t>
  </si>
  <si>
    <t>84027V000092</t>
  </si>
  <si>
    <t>IMP_CA_4</t>
  </si>
  <si>
    <t>IMPASSE DU FOND DU SAC</t>
  </si>
  <si>
    <t>Sac</t>
  </si>
  <si>
    <t>840270790T</t>
  </si>
  <si>
    <t>84027V000093</t>
  </si>
  <si>
    <t>RUE_CA_2</t>
  </si>
  <si>
    <t>sac</t>
  </si>
  <si>
    <t>RUE DU SAC</t>
  </si>
  <si>
    <t>840270807L</t>
  </si>
  <si>
    <t>84027V000094</t>
  </si>
  <si>
    <t>CH_CA_25</t>
  </si>
  <si>
    <t>CHEMIN DE SAINT-CHARLES</t>
  </si>
  <si>
    <t>84027V000095</t>
  </si>
  <si>
    <t>CH_CA_49</t>
  </si>
  <si>
    <t>sainte-marie</t>
  </si>
  <si>
    <t>CHEMIN SAINTE-MARIE</t>
  </si>
  <si>
    <t>Sainte-Marie</t>
  </si>
  <si>
    <t>840270441N</t>
  </si>
  <si>
    <t>84027V000096</t>
  </si>
  <si>
    <t>CH_CA_24</t>
  </si>
  <si>
    <t>CHEMIN DE SAINT-JOSEPH</t>
  </si>
  <si>
    <t>840270802F</t>
  </si>
  <si>
    <t>84027V000097</t>
  </si>
  <si>
    <t>RUE_CA_13</t>
  </si>
  <si>
    <t>RUE SAINT-JOSEPH</t>
  </si>
  <si>
    <t>840270805J</t>
  </si>
  <si>
    <t>84027V000098</t>
  </si>
  <si>
    <t>RUE_CA_12</t>
  </si>
  <si>
    <t>RUE SAINT-LOUIS</t>
  </si>
  <si>
    <t>84027V000099</t>
  </si>
  <si>
    <t>CH_CA_23</t>
  </si>
  <si>
    <t>CHEMIN DE SAINT-MARTIN</t>
  </si>
  <si>
    <t>840270809N</t>
  </si>
  <si>
    <t>84027V000100</t>
  </si>
  <si>
    <t>IMP_CA_12</t>
  </si>
  <si>
    <t>saint-michel</t>
  </si>
  <si>
    <t>IMPASSE SAINT-MICHEL</t>
  </si>
  <si>
    <t>Saint-Michel</t>
  </si>
  <si>
    <t>84027V000101</t>
  </si>
  <si>
    <t>ROUTE_CA_21</t>
  </si>
  <si>
    <t>ROUTE DE SAINT-MICHEL</t>
  </si>
  <si>
    <t>840270808M</t>
  </si>
  <si>
    <t>84027V000102</t>
  </si>
  <si>
    <t>RUE_CA_11</t>
  </si>
  <si>
    <t>RUE SAINT-MICHEL</t>
  </si>
  <si>
    <t>840270810P</t>
  </si>
  <si>
    <t>84027V000103</t>
  </si>
  <si>
    <t>CH_CA_1</t>
  </si>
  <si>
    <t>chemin rural</t>
  </si>
  <si>
    <t>saint-trophime</t>
  </si>
  <si>
    <t>CHEMIN RURAL DE SAINT-TROPHIME</t>
  </si>
  <si>
    <t>Saint-Trophime</t>
  </si>
  <si>
    <t>840270817X</t>
  </si>
  <si>
    <t>84027V000104</t>
  </si>
  <si>
    <t>ROUTE_CA_22</t>
  </si>
  <si>
    <t>salarié</t>
  </si>
  <si>
    <t>ROUTE DE SALARIE</t>
  </si>
  <si>
    <t>Salarié</t>
  </si>
  <si>
    <t>84027V000105</t>
  </si>
  <si>
    <t>CH_CA_15</t>
  </si>
  <si>
    <t>terrades</t>
  </si>
  <si>
    <t>CHEMIN DES TERRADES</t>
  </si>
  <si>
    <t>Terrades</t>
  </si>
  <si>
    <t>840270036Y</t>
  </si>
  <si>
    <t>84027V000106</t>
  </si>
  <si>
    <t>IMP_CA_1</t>
  </si>
  <si>
    <t>benoit tranquille</t>
  </si>
  <si>
    <t>IMPASSE BENOIT TRANQUILLE</t>
  </si>
  <si>
    <t>Tranquille</t>
  </si>
  <si>
    <t>840270925P</t>
  </si>
  <si>
    <t>84027V000107</t>
  </si>
  <si>
    <t>RUE_CA_10</t>
  </si>
  <si>
    <t>venasque</t>
  </si>
  <si>
    <t>RUE VENASQUE</t>
  </si>
  <si>
    <t>Venasque</t>
  </si>
  <si>
    <t>84027V000108</t>
  </si>
  <si>
    <t>CH_CA_36</t>
  </si>
  <si>
    <t>CHEMIN DU VIEUX MOULIN</t>
  </si>
  <si>
    <t>840270221Z</t>
  </si>
  <si>
    <t>84027V000109</t>
  </si>
  <si>
    <t>AV_CA_3</t>
  </si>
  <si>
    <t>AVENUE EMMANUEL VITRIA</t>
  </si>
  <si>
    <t>84027V000110</t>
  </si>
  <si>
    <t>ROUTE_CA_37</t>
  </si>
  <si>
    <t>départementale d17 du rhône</t>
  </si>
  <si>
    <t>ROUTE DEPARTEMENTALE D17 DU RHONE</t>
  </si>
  <si>
    <t>84027V000111</t>
  </si>
  <si>
    <t>ROUTE_CA_10</t>
  </si>
  <si>
    <t>pont d'adam</t>
  </si>
  <si>
    <t>ROUTE DU PONT D'ADAM</t>
  </si>
  <si>
    <t>Adam</t>
  </si>
  <si>
    <t>84027V000112</t>
  </si>
  <si>
    <t>TRAVERSE_CA_1</t>
  </si>
  <si>
    <t>TRAVERSE SAINT-MARTIN</t>
  </si>
  <si>
    <t>84027V000113</t>
  </si>
  <si>
    <t>ROUTE_CA_33</t>
  </si>
  <si>
    <t>ROUTE DES PRINCES</t>
  </si>
  <si>
    <t>Pinces</t>
  </si>
  <si>
    <t>84027V000114</t>
  </si>
  <si>
    <t>ROUTE_CA_27</t>
  </si>
  <si>
    <t>gandonne</t>
  </si>
  <si>
    <t>ROUTE DE LA GANDONNE</t>
  </si>
  <si>
    <t>84027V000115</t>
  </si>
  <si>
    <t>ROUTE_CA_34</t>
  </si>
  <si>
    <t>laurons</t>
  </si>
  <si>
    <t>ROUTE DES LAURONS</t>
  </si>
  <si>
    <t>Laurons</t>
  </si>
  <si>
    <t>84027V000116</t>
  </si>
  <si>
    <t>ROUTE_CA_38</t>
  </si>
  <si>
    <t>rivasse</t>
  </si>
  <si>
    <t>ROUTE DE LA RIVASSE</t>
  </si>
  <si>
    <t>Rivasse</t>
  </si>
  <si>
    <t>84027V000117</t>
  </si>
  <si>
    <t>TRAVERSE_CA_2</t>
  </si>
  <si>
    <t>campblancard à lusignane</t>
  </si>
  <si>
    <t>TRAVERSE DU CAMPBLANCARD A LUSIGNANE</t>
  </si>
  <si>
    <t>84027V000118</t>
  </si>
  <si>
    <t>ROUTE_CA_8</t>
  </si>
  <si>
    <t>ROUTE DE BAYARD</t>
  </si>
  <si>
    <t>Bayard</t>
  </si>
  <si>
    <t>84027V000119</t>
  </si>
  <si>
    <t>CH_CA_7</t>
  </si>
  <si>
    <t>CHEMIN DES AUBETTES</t>
  </si>
  <si>
    <t>Aubettes</t>
  </si>
  <si>
    <t>84027V000120</t>
  </si>
  <si>
    <t>IMP_CA_6</t>
  </si>
  <si>
    <t>IMPASSE DES CABANES</t>
  </si>
  <si>
    <t>84027V000121</t>
  </si>
  <si>
    <t>TRAVERSE_CA_3</t>
  </si>
  <si>
    <t>TRAVERSE DU GABIN</t>
  </si>
  <si>
    <t>84027V000122</t>
  </si>
  <si>
    <t>CH_CA_35</t>
  </si>
  <si>
    <t>ferme titin</t>
  </si>
  <si>
    <t>CHEMIN DE LA FERME TITIN</t>
  </si>
  <si>
    <t>Titin</t>
  </si>
  <si>
    <t>84027V000123</t>
  </si>
  <si>
    <t>IMP_CA_7</t>
  </si>
  <si>
    <t>IMPASSE DES LAURONS</t>
  </si>
  <si>
    <t>84027V000128</t>
  </si>
  <si>
    <t>RUE DES MICOCOULIERS</t>
  </si>
  <si>
    <t>ROUTE DE SORGUES</t>
  </si>
  <si>
    <t>rêves a</t>
  </si>
  <si>
    <t>rêves b</t>
  </si>
  <si>
    <t>Square des Étudiants</t>
  </si>
  <si>
    <t>84056D000048</t>
  </si>
  <si>
    <t>320976190</t>
  </si>
  <si>
    <t>320976093</t>
  </si>
  <si>
    <t>84087D000235</t>
  </si>
  <si>
    <t>84087D000735</t>
  </si>
  <si>
    <t>Information complémentaire</t>
  </si>
  <si>
    <t>Longueur (m)</t>
  </si>
  <si>
    <t>Largeur (m)</t>
  </si>
  <si>
    <t>mar, 05/17/2011 - 21:31 — utilisateur anonyme.</t>
  </si>
  <si>
    <t>Aussi longtemps que :</t>
  </si>
  <si>
    <t>Texte original (en français)</t>
  </si>
  <si>
    <t>155 rue des blanchisseurs</t>
  </si>
  <si>
    <t>IMPASSE 155 RUE DES BLANCHISSEURS</t>
  </si>
  <si>
    <t>Pas de lien</t>
  </si>
  <si>
    <t>OR_IMP_177</t>
  </si>
  <si>
    <t>OR_IMP_54</t>
  </si>
  <si>
    <t>OR_IMP_66</t>
  </si>
  <si>
    <t>OR_IMP_18</t>
  </si>
  <si>
    <t>OR_IMP_25</t>
  </si>
  <si>
    <t>OR_IMP_45</t>
  </si>
  <si>
    <t>OR_IMP_35</t>
  </si>
  <si>
    <t>voie non communale</t>
  </si>
  <si>
    <t>voie départementale</t>
  </si>
  <si>
    <t>domaine public autoroutier</t>
  </si>
  <si>
    <t>84039V000058</t>
  </si>
  <si>
    <t>Chêneraie</t>
  </si>
  <si>
    <t>&lt;a href=../lien/84039_SCHEMA_VOIRIE_COMMUNALE/Pieces_ecrites/84039_Fiches_VC.pdf#page=37 target="_blank"&gt;fiche&lt;/a&gt;</t>
  </si>
  <si>
    <t>REF_LOCAL_PRINCIPAL</t>
  </si>
  <si>
    <t>VC 001</t>
  </si>
  <si>
    <t>VC 002</t>
  </si>
  <si>
    <t>VC 003</t>
  </si>
  <si>
    <t>VC 004</t>
  </si>
  <si>
    <t>VC 005</t>
  </si>
  <si>
    <t>VC 006</t>
  </si>
  <si>
    <t>VC 007</t>
  </si>
  <si>
    <t>VC 008</t>
  </si>
  <si>
    <t>VC 009</t>
  </si>
  <si>
    <t>VC 010</t>
  </si>
  <si>
    <t>VC 011</t>
  </si>
  <si>
    <t>VC 012</t>
  </si>
  <si>
    <t>VC 013</t>
  </si>
  <si>
    <t>VC 014</t>
  </si>
  <si>
    <t>VC 015</t>
  </si>
  <si>
    <t>VC 016</t>
  </si>
  <si>
    <t>VC 017</t>
  </si>
  <si>
    <t>VC 018</t>
  </si>
  <si>
    <t>VC 019</t>
  </si>
  <si>
    <t>VC 020</t>
  </si>
  <si>
    <t>VC 021</t>
  </si>
  <si>
    <t>VC 022</t>
  </si>
  <si>
    <t>VC 023</t>
  </si>
  <si>
    <t>VC 024</t>
  </si>
  <si>
    <t>VC 025</t>
  </si>
  <si>
    <t>VC 026</t>
  </si>
  <si>
    <t>VC 027</t>
  </si>
  <si>
    <t>VC 028</t>
  </si>
  <si>
    <t>VC 029</t>
  </si>
  <si>
    <t>VC 030</t>
  </si>
  <si>
    <t>VC 031</t>
  </si>
  <si>
    <t>VC 032</t>
  </si>
  <si>
    <t>VC 033</t>
  </si>
  <si>
    <t>VC 034</t>
  </si>
  <si>
    <t>VC 035</t>
  </si>
  <si>
    <t>VC 036</t>
  </si>
  <si>
    <t>VC 037</t>
  </si>
  <si>
    <t>VC 038</t>
  </si>
  <si>
    <t>VC 040</t>
  </si>
  <si>
    <t>VC 042</t>
  </si>
  <si>
    <t>VC 043</t>
  </si>
  <si>
    <t>VC 044</t>
  </si>
  <si>
    <t>VC 047</t>
  </si>
  <si>
    <t>VC 048</t>
  </si>
  <si>
    <t>VC 049</t>
  </si>
  <si>
    <t>VC 052</t>
  </si>
  <si>
    <t>VC 053</t>
  </si>
  <si>
    <t>VC 055</t>
  </si>
  <si>
    <t>VC 056</t>
  </si>
  <si>
    <t>VC 057</t>
  </si>
  <si>
    <t>VC 058</t>
  </si>
  <si>
    <t>VC 061</t>
  </si>
  <si>
    <t>VC 062</t>
  </si>
  <si>
    <t>VC 063</t>
  </si>
  <si>
    <t>VC 064</t>
  </si>
  <si>
    <t>VC 067</t>
  </si>
  <si>
    <t>VC 069</t>
  </si>
  <si>
    <t>VC 074</t>
  </si>
  <si>
    <t>VC 076</t>
  </si>
  <si>
    <t>VC 077</t>
  </si>
  <si>
    <t>VC 078</t>
  </si>
  <si>
    <t>VC 101</t>
  </si>
  <si>
    <t>VC 102</t>
  </si>
  <si>
    <t>VC 103</t>
  </si>
  <si>
    <t>VC 104</t>
  </si>
  <si>
    <t>VC 105</t>
  </si>
  <si>
    <t>VC 106</t>
  </si>
  <si>
    <t>VC 107</t>
  </si>
  <si>
    <t>VC 108</t>
  </si>
  <si>
    <t>VC 109</t>
  </si>
  <si>
    <t>VC 110</t>
  </si>
  <si>
    <t>VC 111</t>
  </si>
  <si>
    <t>VC 112</t>
  </si>
  <si>
    <t>VC 113</t>
  </si>
  <si>
    <t>VC 114</t>
  </si>
  <si>
    <t>VC 115</t>
  </si>
  <si>
    <t>VC 116</t>
  </si>
  <si>
    <t>VC 117</t>
  </si>
  <si>
    <t>VC 118</t>
  </si>
  <si>
    <t>VC 119</t>
  </si>
  <si>
    <t>VC 120</t>
  </si>
  <si>
    <t>VC 121</t>
  </si>
  <si>
    <t>VC 122</t>
  </si>
  <si>
    <t>VC 123</t>
  </si>
  <si>
    <t>VC 124</t>
  </si>
  <si>
    <t>VC 125</t>
  </si>
  <si>
    <t>VC 126</t>
  </si>
  <si>
    <t>VC 127</t>
  </si>
  <si>
    <t>VC 128</t>
  </si>
  <si>
    <t>VC 129</t>
  </si>
  <si>
    <t>VC 130</t>
  </si>
  <si>
    <t>VC 131</t>
  </si>
  <si>
    <t>VC 132</t>
  </si>
  <si>
    <t>VC 133</t>
  </si>
  <si>
    <t>VC 134</t>
  </si>
  <si>
    <t>VC 135</t>
  </si>
  <si>
    <t>VC 136</t>
  </si>
  <si>
    <t>VC 137</t>
  </si>
  <si>
    <t>VC 138</t>
  </si>
  <si>
    <t>VC 139</t>
  </si>
  <si>
    <t>VC 140</t>
  </si>
  <si>
    <t>VC 141</t>
  </si>
  <si>
    <t>VC 142</t>
  </si>
  <si>
    <t>VC 143</t>
  </si>
  <si>
    <t>VC 144</t>
  </si>
  <si>
    <t>VC 145</t>
  </si>
  <si>
    <t>VC 146</t>
  </si>
  <si>
    <t>VC 147</t>
  </si>
  <si>
    <t>VC 148</t>
  </si>
  <si>
    <t>VC 149</t>
  </si>
  <si>
    <t>VC 150</t>
  </si>
  <si>
    <t>VC 152</t>
  </si>
  <si>
    <t>VC 153</t>
  </si>
  <si>
    <t>VC 154</t>
  </si>
  <si>
    <t>VC 155</t>
  </si>
  <si>
    <t>VC 156</t>
  </si>
  <si>
    <t>VC 157</t>
  </si>
  <si>
    <t>VC 158</t>
  </si>
  <si>
    <t>VC 159</t>
  </si>
  <si>
    <t>VC 160</t>
  </si>
  <si>
    <t>VC 161</t>
  </si>
  <si>
    <t>VC 162</t>
  </si>
  <si>
    <t>VC 163</t>
  </si>
  <si>
    <t>VC 164</t>
  </si>
  <si>
    <t>VC 165</t>
  </si>
  <si>
    <t>VC 166</t>
  </si>
  <si>
    <t>VC 167</t>
  </si>
  <si>
    <t>VC 168</t>
  </si>
  <si>
    <t>VC 172</t>
  </si>
  <si>
    <t>VC 173</t>
  </si>
  <si>
    <t>VC 174</t>
  </si>
  <si>
    <t>VC 175</t>
  </si>
  <si>
    <t>VC 178</t>
  </si>
  <si>
    <t>VC 179</t>
  </si>
  <si>
    <t>VC 201</t>
  </si>
  <si>
    <t>VC 202</t>
  </si>
  <si>
    <t>VC 203</t>
  </si>
  <si>
    <t>VC 204</t>
  </si>
  <si>
    <t>VC 205</t>
  </si>
  <si>
    <t>VC 206</t>
  </si>
  <si>
    <t>VC 207</t>
  </si>
  <si>
    <t>VC 208</t>
  </si>
  <si>
    <t>VC 209</t>
  </si>
  <si>
    <t>VC 210</t>
  </si>
  <si>
    <t>VC 211</t>
  </si>
  <si>
    <t>VC 212</t>
  </si>
  <si>
    <t>VC 271</t>
  </si>
  <si>
    <t>CR 301</t>
  </si>
  <si>
    <t>CR 303</t>
  </si>
  <si>
    <t>CR 304</t>
  </si>
  <si>
    <t>CR 305</t>
  </si>
  <si>
    <t>CR 307</t>
  </si>
  <si>
    <t>CR 308</t>
  </si>
  <si>
    <t>CR 309</t>
  </si>
  <si>
    <t>CR 310</t>
  </si>
  <si>
    <t>CR 311</t>
  </si>
  <si>
    <t>CR 312</t>
  </si>
  <si>
    <t>CR 313</t>
  </si>
  <si>
    <t>CR 315</t>
  </si>
  <si>
    <t>CR 316</t>
  </si>
  <si>
    <t>CR 317</t>
  </si>
  <si>
    <t>CR 319</t>
  </si>
  <si>
    <t>CR 321</t>
  </si>
  <si>
    <t>CR 322</t>
  </si>
  <si>
    <t>CR 323</t>
  </si>
  <si>
    <t>CR 324</t>
  </si>
  <si>
    <t>CR 325</t>
  </si>
  <si>
    <t>CR 326</t>
  </si>
  <si>
    <t>CR 328</t>
  </si>
  <si>
    <t>CR 329</t>
  </si>
  <si>
    <t>CR 330</t>
  </si>
  <si>
    <t>CR 331</t>
  </si>
  <si>
    <t>CR 332</t>
  </si>
  <si>
    <t>CR 333</t>
  </si>
  <si>
    <t>CR 335</t>
  </si>
  <si>
    <t>CR 336</t>
  </si>
  <si>
    <t>CR 337</t>
  </si>
  <si>
    <t>CR 338</t>
  </si>
  <si>
    <t>CR 340</t>
  </si>
  <si>
    <t>CR 341</t>
  </si>
  <si>
    <t>CR 343</t>
  </si>
  <si>
    <t>CR 344</t>
  </si>
  <si>
    <t>CR 345</t>
  </si>
  <si>
    <t>CR 346</t>
  </si>
  <si>
    <t>CR 347</t>
  </si>
  <si>
    <t>CR 348</t>
  </si>
  <si>
    <t>CR 349</t>
  </si>
  <si>
    <t>CR 351</t>
  </si>
  <si>
    <t>CR 352</t>
  </si>
  <si>
    <t>CR 353</t>
  </si>
  <si>
    <t>CR 354</t>
  </si>
  <si>
    <t>CR 355</t>
  </si>
  <si>
    <t>CR 356</t>
  </si>
  <si>
    <t>CR 357</t>
  </si>
  <si>
    <t>CR 358</t>
  </si>
  <si>
    <t>CR 359</t>
  </si>
  <si>
    <t>CR 361</t>
  </si>
  <si>
    <t>CR 362</t>
  </si>
  <si>
    <t>CR 363</t>
  </si>
  <si>
    <t>CR 364</t>
  </si>
  <si>
    <t>CR 365</t>
  </si>
  <si>
    <t>CR 366</t>
  </si>
  <si>
    <t>CR 368</t>
  </si>
  <si>
    <t>CR 369</t>
  </si>
  <si>
    <t>CR 370</t>
  </si>
  <si>
    <t>CR 372</t>
  </si>
  <si>
    <t>CR 373</t>
  </si>
  <si>
    <t>CR 374</t>
  </si>
  <si>
    <t>CR 375</t>
  </si>
  <si>
    <t>CR 376</t>
  </si>
  <si>
    <t>CR 377</t>
  </si>
  <si>
    <t>CR 378</t>
  </si>
  <si>
    <t>CR 379</t>
  </si>
  <si>
    <t>CR 380</t>
  </si>
  <si>
    <t>CR 381</t>
  </si>
  <si>
    <t>CR 382</t>
  </si>
  <si>
    <t>CR 383</t>
  </si>
  <si>
    <t>CHEMIN CD E BRUSQUIERES</t>
  </si>
  <si>
    <t>CD 11</t>
  </si>
  <si>
    <t>CD 17</t>
  </si>
  <si>
    <t>CD 192</t>
  </si>
  <si>
    <t>CD 237</t>
  </si>
  <si>
    <t>CD 66</t>
  </si>
  <si>
    <t>CD 68</t>
  </si>
  <si>
    <t>CD 950</t>
  </si>
  <si>
    <t>CD 975</t>
  </si>
  <si>
    <t>CD 976</t>
  </si>
  <si>
    <t>CD 238</t>
  </si>
  <si>
    <t>CR E01</t>
  </si>
  <si>
    <t>CR E02</t>
  </si>
  <si>
    <t>CR E03</t>
  </si>
  <si>
    <t>CR E07</t>
  </si>
  <si>
    <t>CR E09</t>
  </si>
  <si>
    <t>CR E10</t>
  </si>
  <si>
    <t>CR E11</t>
  </si>
  <si>
    <t>CR E12</t>
  </si>
  <si>
    <t>CR E13</t>
  </si>
  <si>
    <t>CR E14</t>
  </si>
  <si>
    <t>CR E15</t>
  </si>
  <si>
    <t>CR E20</t>
  </si>
  <si>
    <t>CR N01</t>
  </si>
  <si>
    <t>CR N02</t>
  </si>
  <si>
    <t>CR N03</t>
  </si>
  <si>
    <t>CR N04</t>
  </si>
  <si>
    <t>CR N05</t>
  </si>
  <si>
    <t>CR N06</t>
  </si>
  <si>
    <t>CR N07</t>
  </si>
  <si>
    <t>CR N08</t>
  </si>
  <si>
    <t>CR N09</t>
  </si>
  <si>
    <t>CR N10</t>
  </si>
  <si>
    <t>CR N11</t>
  </si>
  <si>
    <t>CR N12</t>
  </si>
  <si>
    <t>CR N13</t>
  </si>
  <si>
    <t>CR N14</t>
  </si>
  <si>
    <t>CR N15</t>
  </si>
  <si>
    <t>CR N16</t>
  </si>
  <si>
    <t>CR N17</t>
  </si>
  <si>
    <t>CR N18</t>
  </si>
  <si>
    <t>CR N19</t>
  </si>
  <si>
    <t>CR N20</t>
  </si>
  <si>
    <t>CR N21</t>
  </si>
  <si>
    <t>CR N22</t>
  </si>
  <si>
    <t>CR N23</t>
  </si>
  <si>
    <t>CR N26</t>
  </si>
  <si>
    <t>CR N27</t>
  </si>
  <si>
    <t>CR N28</t>
  </si>
  <si>
    <t>CR N29</t>
  </si>
  <si>
    <t>CR N30</t>
  </si>
  <si>
    <t>CR N31</t>
  </si>
  <si>
    <t>CR N32</t>
  </si>
  <si>
    <t>CR N33</t>
  </si>
  <si>
    <t>CR N34</t>
  </si>
  <si>
    <t>CR N37</t>
  </si>
  <si>
    <t>RN 7</t>
  </si>
  <si>
    <t>CR S01</t>
  </si>
  <si>
    <t>CR S03</t>
  </si>
  <si>
    <t>CR S04</t>
  </si>
  <si>
    <t>CR S06</t>
  </si>
  <si>
    <t>CR S07</t>
  </si>
  <si>
    <t>CR S08</t>
  </si>
  <si>
    <t>CR S09</t>
  </si>
  <si>
    <t>CR S10</t>
  </si>
  <si>
    <t>CR S11</t>
  </si>
  <si>
    <t>CR S12</t>
  </si>
  <si>
    <t>CR S13</t>
  </si>
  <si>
    <t>CR S14</t>
  </si>
  <si>
    <t>CR S15</t>
  </si>
  <si>
    <t>CR S16</t>
  </si>
  <si>
    <t>CR S17</t>
  </si>
  <si>
    <t>CR S18</t>
  </si>
  <si>
    <t>CR S19</t>
  </si>
  <si>
    <t>CR S20</t>
  </si>
  <si>
    <t>CR S21</t>
  </si>
  <si>
    <t>CR S22</t>
  </si>
  <si>
    <t>CR S23</t>
  </si>
  <si>
    <t>CR S24</t>
  </si>
  <si>
    <t>CR S25</t>
  </si>
  <si>
    <t>CR S26</t>
  </si>
  <si>
    <t>CR S27</t>
  </si>
  <si>
    <t>CR S28</t>
  </si>
  <si>
    <t>CR S29</t>
  </si>
  <si>
    <t>CR S30</t>
  </si>
  <si>
    <t>CR S31</t>
  </si>
  <si>
    <t>CR S32</t>
  </si>
  <si>
    <t>CR S33</t>
  </si>
  <si>
    <t>CR S34</t>
  </si>
  <si>
    <t>CR S36</t>
  </si>
  <si>
    <t>CR S37</t>
  </si>
  <si>
    <t>CR S38</t>
  </si>
  <si>
    <t>CR S39</t>
  </si>
  <si>
    <t>CR S40</t>
  </si>
  <si>
    <t>CR S41</t>
  </si>
  <si>
    <t>CR S42</t>
  </si>
  <si>
    <t>CR S43</t>
  </si>
  <si>
    <t>CR S44</t>
  </si>
  <si>
    <t>CR S45</t>
  </si>
  <si>
    <t>CR S46</t>
  </si>
  <si>
    <t>CR W01</t>
  </si>
  <si>
    <t>CR W02</t>
  </si>
  <si>
    <t>CR W03</t>
  </si>
  <si>
    <t>CR W04</t>
  </si>
  <si>
    <t>CR W05</t>
  </si>
  <si>
    <t>CR W08</t>
  </si>
  <si>
    <t>CR W09</t>
  </si>
  <si>
    <t>CR W11</t>
  </si>
  <si>
    <t>CR W12</t>
  </si>
  <si>
    <t>CR W13</t>
  </si>
  <si>
    <t>CR W14</t>
  </si>
  <si>
    <t>CR W15</t>
  </si>
  <si>
    <t>CR W16</t>
  </si>
  <si>
    <t>CR W17</t>
  </si>
  <si>
    <t>CR W18</t>
  </si>
  <si>
    <t>CR W19</t>
  </si>
  <si>
    <t>CR W20</t>
  </si>
  <si>
    <t>CR W21</t>
  </si>
  <si>
    <t>CR W23</t>
  </si>
  <si>
    <t>CR W24</t>
  </si>
  <si>
    <t>CR W25</t>
  </si>
  <si>
    <t>CR W26</t>
  </si>
  <si>
    <t>CR W27</t>
  </si>
  <si>
    <t>CR W28</t>
  </si>
  <si>
    <t>CR W29</t>
  </si>
  <si>
    <t>CR W30</t>
  </si>
  <si>
    <t>CR W31</t>
  </si>
  <si>
    <t>Voie privée</t>
  </si>
  <si>
    <t>84056V000120</t>
  </si>
  <si>
    <t>îles d'or</t>
  </si>
  <si>
    <t>IMPASSE DES ILES D'OR</t>
  </si>
  <si>
    <t>Iles</t>
  </si>
  <si>
    <t>840560463L</t>
  </si>
  <si>
    <t>VC 3</t>
  </si>
  <si>
    <t>VC 6</t>
  </si>
  <si>
    <t>Chemin des Platrières</t>
  </si>
  <si>
    <t>VC 7</t>
  </si>
  <si>
    <t>VC 8</t>
  </si>
  <si>
    <t>VC 9</t>
  </si>
  <si>
    <t>VC 15</t>
  </si>
  <si>
    <t>VC 16</t>
  </si>
  <si>
    <t>VC 21</t>
  </si>
  <si>
    <t>gué de l'ouvèze</t>
  </si>
  <si>
    <t>CHEMIN DU GUE DE L'OUVEZE</t>
  </si>
  <si>
    <t>Gué</t>
  </si>
  <si>
    <t>84056V000121</t>
  </si>
  <si>
    <t>VC 22</t>
  </si>
  <si>
    <t>Baratières</t>
  </si>
  <si>
    <t>TRAVERSE DES BARATIERES</t>
  </si>
  <si>
    <t>baratières</t>
  </si>
  <si>
    <t>VC 1U</t>
  </si>
  <si>
    <t>VC 2U</t>
  </si>
  <si>
    <t>VC 5U</t>
  </si>
  <si>
    <t>VC 4U</t>
  </si>
  <si>
    <t>VC 6U</t>
  </si>
  <si>
    <t>VC 7U</t>
  </si>
  <si>
    <t>VC 9U</t>
  </si>
  <si>
    <t>VC 8U</t>
  </si>
  <si>
    <t>VC 10U</t>
  </si>
  <si>
    <t>VC 11U</t>
  </si>
  <si>
    <t>VC 12U</t>
  </si>
  <si>
    <t>VC 13U</t>
  </si>
  <si>
    <t>VC 16U</t>
  </si>
  <si>
    <t>VC 30U</t>
  </si>
  <si>
    <t>VC 18U</t>
  </si>
  <si>
    <t>VC 29U</t>
  </si>
  <si>
    <t>VC 25U</t>
  </si>
  <si>
    <t>VC 14U</t>
  </si>
  <si>
    <t>VC 15U</t>
  </si>
  <si>
    <t>VC 17U</t>
  </si>
  <si>
    <t>VC 28U</t>
  </si>
  <si>
    <t>VC 19U</t>
  </si>
  <si>
    <t>VC 20U</t>
  </si>
  <si>
    <t>84056V000122</t>
  </si>
  <si>
    <t>VC 23U</t>
  </si>
  <si>
    <t>84056V000123</t>
  </si>
  <si>
    <t>VC 26U</t>
  </si>
  <si>
    <t>84056V000124</t>
  </si>
  <si>
    <t>VC 27U</t>
  </si>
  <si>
    <t>84056V000125</t>
  </si>
  <si>
    <t>piétonne</t>
  </si>
  <si>
    <t>RUE PIETONNE</t>
  </si>
  <si>
    <t>Piétonne</t>
  </si>
  <si>
    <t>84056V000126</t>
  </si>
  <si>
    <t>VC 101U</t>
  </si>
  <si>
    <t>VC 102U</t>
  </si>
  <si>
    <t>VC 103U</t>
  </si>
  <si>
    <t>VC 104U</t>
  </si>
  <si>
    <t>VC 105U</t>
  </si>
  <si>
    <t>84056V000127</t>
  </si>
  <si>
    <t>VC 106U</t>
  </si>
  <si>
    <t>840560900L</t>
  </si>
  <si>
    <t>840560541W</t>
  </si>
  <si>
    <t>VC 108U</t>
  </si>
  <si>
    <t>84056V000128</t>
  </si>
  <si>
    <t>voie du lotissement les Rosiers</t>
  </si>
  <si>
    <t>84056V000129</t>
  </si>
  <si>
    <t>voie du lotissement Clair Matin</t>
  </si>
  <si>
    <t>84056V000130</t>
  </si>
  <si>
    <t>voie du lotissement le Clos du Jonquier</t>
  </si>
  <si>
    <t>84056V000131</t>
  </si>
  <si>
    <t>voie du lotissement les Ramades</t>
  </si>
  <si>
    <t>VC 76</t>
  </si>
  <si>
    <t>VC 334</t>
  </si>
  <si>
    <t>VC 344</t>
  </si>
  <si>
    <t>364 chemin de la sauvageonne</t>
  </si>
  <si>
    <t>84087V000875</t>
  </si>
  <si>
    <t>IMPASSE 364 CHEMIN DE LA SAUVAGEONNE</t>
  </si>
  <si>
    <t>EMPRISE_REFERENCE</t>
  </si>
  <si>
    <t>ENTIER</t>
  </si>
  <si>
    <t>PARTIEL</t>
  </si>
  <si>
    <t>REF_LOCAL_SECONDAIRE</t>
  </si>
  <si>
    <t>hameau du ventoux</t>
  </si>
  <si>
    <t>le hameau du ventoux</t>
  </si>
  <si>
    <t>LE HAMEAU DU VENTOUX</t>
  </si>
  <si>
    <t>84087L000342</t>
  </si>
  <si>
    <t>84087L000343</t>
  </si>
  <si>
    <t>agapanthe</t>
  </si>
  <si>
    <t>résidence l'agapanthe</t>
  </si>
  <si>
    <t>RESIDENCE L'AGAPANTHE</t>
  </si>
  <si>
    <t>84087L000344</t>
  </si>
  <si>
    <t>cyprès</t>
  </si>
  <si>
    <t>lotissement cyprès</t>
  </si>
  <si>
    <t>LOTISSEMENT CYPRES</t>
  </si>
  <si>
    <t>immeuble</t>
  </si>
  <si>
    <t>augier</t>
  </si>
  <si>
    <t>immeuble augier</t>
  </si>
  <si>
    <t>IMMEUBLE AUGIER</t>
  </si>
  <si>
    <t>Différent du lotissement fouquet andré 84087L000287</t>
  </si>
  <si>
    <t>ANCIENNE CITE ADMINISTRATIVE</t>
  </si>
  <si>
    <t>84087L000345</t>
  </si>
  <si>
    <t>résidence les peupliers</t>
  </si>
  <si>
    <t>RESIDENCE LES PEUPLIERS</t>
  </si>
  <si>
    <t>84087L000346</t>
  </si>
  <si>
    <t>résidences les arènes</t>
  </si>
  <si>
    <t>RESIDENCE LES ARENES</t>
  </si>
  <si>
    <t>84087L000347</t>
  </si>
  <si>
    <t>villas de sully</t>
  </si>
  <si>
    <t>les villas de sully</t>
  </si>
  <si>
    <t>LES VILLAS DE SULLY</t>
  </si>
  <si>
    <t>84087L000348</t>
  </si>
  <si>
    <t>résidence les sain-florent</t>
  </si>
  <si>
    <t>RESIDENCE LE SAINT-FLORENT</t>
  </si>
  <si>
    <t>lotissement le jardin clos</t>
  </si>
  <si>
    <t>LOTISSEMENT LE JARDIN CLOS</t>
  </si>
  <si>
    <t>lotissement le clos du cordier</t>
  </si>
  <si>
    <t>LOTISSEMENT LE CLOS DU CORDIER</t>
  </si>
  <si>
    <t>hameau de la bayle</t>
  </si>
  <si>
    <t>le hameau de la bayle</t>
  </si>
  <si>
    <t>LE HAMEAU DE LA BAYLE</t>
  </si>
  <si>
    <t>Lotissement boulard</t>
  </si>
  <si>
    <t>LOTISSEMENT BOULARD</t>
  </si>
  <si>
    <t>loye</t>
  </si>
  <si>
    <t>lotissement de loye</t>
  </si>
  <si>
    <t>LOTISSEMENT DE LOYE</t>
  </si>
  <si>
    <t>Chemin du grenouillet</t>
  </si>
  <si>
    <t>Avenue des arènes</t>
  </si>
  <si>
    <t>84087V000876</t>
  </si>
  <si>
    <t>Lotissement Aguilon</t>
  </si>
  <si>
    <t>84087V000877</t>
  </si>
  <si>
    <t>137 Impasse du Ventoux</t>
  </si>
  <si>
    <t>IMPASSE 137 IMPASSE DU VENTOUX</t>
  </si>
  <si>
    <t>84087L000349</t>
  </si>
  <si>
    <t>cité des princes</t>
  </si>
  <si>
    <t>CITE DES PRINCES</t>
  </si>
  <si>
    <t>84087V000878</t>
  </si>
  <si>
    <t>capécé</t>
  </si>
  <si>
    <t>impasse capécé</t>
  </si>
  <si>
    <t>IMPASSE CEPECE</t>
  </si>
  <si>
    <t>Capécé</t>
  </si>
  <si>
    <t>840560378R</t>
  </si>
  <si>
    <t>840370090N</t>
  </si>
  <si>
    <t>840390043D</t>
  </si>
  <si>
    <t>840560650P</t>
  </si>
  <si>
    <t>840370832V</t>
  </si>
  <si>
    <t>840370147A</t>
  </si>
  <si>
    <t>840370784T</t>
  </si>
  <si>
    <t>840560137G</t>
  </si>
  <si>
    <t>LE CLOS SAINT-JACQUES</t>
  </si>
  <si>
    <t>résidence du baron</t>
  </si>
  <si>
    <t>RESIDENCE DU BARON</t>
  </si>
  <si>
    <t>résidence guynemer</t>
  </si>
  <si>
    <t>RESIDENCE GUYNEMER</t>
  </si>
  <si>
    <t>RESIDENCE SAINT-ANDRE III</t>
  </si>
  <si>
    <t>SAINT-CLEMENT</t>
  </si>
  <si>
    <t>SAINT-PIERRE</t>
  </si>
  <si>
    <t>RESIDENCE LE SAINT-CLAIR</t>
  </si>
  <si>
    <t>RESIDENCE LE SAINT-EUTROPE</t>
  </si>
  <si>
    <t>RESIDENCE LE SAINT-EXUPERY</t>
  </si>
  <si>
    <t>RESIDENCE LE SAINT-SAENS</t>
  </si>
  <si>
    <t>84056P000001</t>
  </si>
  <si>
    <t>PARKING_JO_6</t>
  </si>
  <si>
    <t>Parking Roger Martin</t>
  </si>
  <si>
    <t>PARKING ROGER MARTIN</t>
  </si>
  <si>
    <t>84056P000006</t>
  </si>
  <si>
    <t>PARKING MJC</t>
  </si>
  <si>
    <t>PARKING BISCARRAT BOMBANEL</t>
  </si>
  <si>
    <t>PARKING DE L'EGLISE</t>
  </si>
  <si>
    <t>PARKING DES ECOLES</t>
  </si>
  <si>
    <t>PARKING DU CIMETIERE</t>
  </si>
  <si>
    <t>PARKING PIERRE BONNET</t>
  </si>
  <si>
    <t>PARKING_JO_3</t>
  </si>
  <si>
    <t>PARKING_JO_2</t>
  </si>
  <si>
    <t>PARKING_JO_1</t>
  </si>
  <si>
    <t>PARKING_JO_5</t>
  </si>
  <si>
    <t>PARKING_JO_7</t>
  </si>
  <si>
    <t>PARKING_JO_8</t>
  </si>
  <si>
    <t>PARKING_JO_9</t>
  </si>
  <si>
    <t>PARKING_JO_4</t>
  </si>
  <si>
    <t>84056P000007</t>
  </si>
  <si>
    <t>84056P000003</t>
  </si>
  <si>
    <t>84056P000002</t>
  </si>
  <si>
    <t>84056P000005</t>
  </si>
  <si>
    <t>84056P000008</t>
  </si>
  <si>
    <t>84056P000009</t>
  </si>
  <si>
    <t>84056P000004</t>
  </si>
  <si>
    <t>maison des jeunes et de la culture</t>
  </si>
  <si>
    <t>Parking Biscarrat Bombanel</t>
  </si>
  <si>
    <t>Parking de l'Église</t>
  </si>
  <si>
    <t>Parking des Écoles</t>
  </si>
  <si>
    <t>Parking du Cimetière</t>
  </si>
  <si>
    <t>Parking Pierre Bonnet</t>
  </si>
  <si>
    <t>Parking de la Maison des Jeunes et de la Culture</t>
  </si>
  <si>
    <t>Parking Jean Giono</t>
  </si>
  <si>
    <t>PARKING JEAN GIONO</t>
  </si>
  <si>
    <t>N° 32/2016</t>
  </si>
  <si>
    <t>de la pierre aux galets</t>
  </si>
  <si>
    <t>Circuit vélo De la pierre aux galets</t>
  </si>
  <si>
    <t>paysages de jean-henri fabre</t>
  </si>
  <si>
    <t>Circuit vélo Paysages de Jean-Henri Fabre</t>
  </si>
  <si>
    <t>d'orange à caderousse</t>
  </si>
  <si>
    <t>Circuit vélo d'Orange à Caderousse</t>
  </si>
  <si>
    <t>CIRCUIT VELO DE LA PIERRE AUX GALETS</t>
  </si>
  <si>
    <t>CIRCUIT VELO PAYSAGES DE JEAN-HENRI FABRE</t>
  </si>
  <si>
    <t>CIRCUIT VELO D'ORANGE A CADEROUSSE</t>
  </si>
  <si>
    <t>84037D000011</t>
  </si>
  <si>
    <t>Circuit vélo Du vignoble de Châteauneuf-du-Pape à la plaine de l’Ouvèze</t>
  </si>
  <si>
    <t>CIRCUIT VELO DU VIGNOBLE DE CHATEAUNEUF-DU-PAPE A LA PLAINE DE L’OUVEZE</t>
  </si>
  <si>
    <t>du vignoble de châteauneuf-du-pape à la plaine de l’ouvèze</t>
  </si>
  <si>
    <t>84039D000021</t>
  </si>
  <si>
    <t>2311304</t>
  </si>
  <si>
    <t>promenade sur les rives de l'ouvèze</t>
  </si>
  <si>
    <t>Circuit vélo Promenade sur les rives de l'Ouvèze</t>
  </si>
  <si>
    <t>CIRCUIT VELO PROMENADE SUR LES RIVES DE L'OUVEZE</t>
  </si>
  <si>
    <t>84056D000096</t>
  </si>
  <si>
    <t>84056D000001</t>
  </si>
  <si>
    <t>84056</t>
  </si>
  <si>
    <t>2310591</t>
  </si>
  <si>
    <t>balade de jonquières à la via venaissia</t>
  </si>
  <si>
    <t>Circuit vélo Balade de Jonquières à la via Venaissia</t>
  </si>
  <si>
    <t>CIRCUIT VELO BALADE DE JONQUIERES A LA VIA VENAISSIA</t>
  </si>
  <si>
    <t>84037D000012</t>
  </si>
  <si>
    <t>de la venise provençale au vignoble de châteauneuf-du-pape</t>
  </si>
  <si>
    <t>Circuit vélo De la Venise Provençale au Vignoble de Châteauneuf-du-Pape</t>
  </si>
  <si>
    <t>CIRCUIT VELO DE LA VENISE PROVENCALE AU VIGNOBLE DE CHATEAUNEUF-DU-PAPE</t>
  </si>
  <si>
    <t>84027D000001</t>
  </si>
  <si>
    <t>84027D000002</t>
  </si>
  <si>
    <t>84027D000003</t>
  </si>
  <si>
    <t>84027D000004</t>
  </si>
  <si>
    <t>Circuit vélo Escapade autour de Caderousse, l’Ile verte</t>
  </si>
  <si>
    <t>escapade autour de caderousse, l’ile verte</t>
  </si>
  <si>
    <t>CIRCUIT VELO ESCAPADE AUTOUR DE CADEROUSSE, L’ILE VERTE</t>
  </si>
  <si>
    <t>84087V000879</t>
  </si>
  <si>
    <t>clos croix-rouge ii</t>
  </si>
  <si>
    <t>le clos croix-rouge ii</t>
  </si>
  <si>
    <t>LE CLOS CROIX-ROUGE II</t>
  </si>
  <si>
    <t>191/2016</t>
  </si>
  <si>
    <t>84087L000350</t>
  </si>
  <si>
    <t>Le clos croix-rouge II</t>
  </si>
  <si>
    <t>Impasse de santo estrello</t>
  </si>
  <si>
    <t>OR_LOT_204</t>
  </si>
  <si>
    <t>OR_IMP_185</t>
  </si>
  <si>
    <t>OR_RUE_340</t>
  </si>
  <si>
    <t>56 rue du languedoc</t>
  </si>
  <si>
    <t>IMPASSE 56 RUE DU LANGUEDOC</t>
  </si>
  <si>
    <t>L'OFFICIEL DE LA VOIRIE DE LA CCPRO</t>
  </si>
  <si>
    <t>Licence d'utilisation :</t>
  </si>
  <si>
    <t>Comment lire le document :</t>
  </si>
  <si>
    <t>détail</t>
  </si>
  <si>
    <t>Code commune</t>
  </si>
  <si>
    <t>Code Rivoli (dGFiP)</t>
  </si>
  <si>
    <t>Identifiant OpenStreetMap</t>
  </si>
  <si>
    <t>Identifiant interne</t>
  </si>
  <si>
    <t>Identifiant pour la Gestion et Maintenance Assistée par Ordinateur</t>
  </si>
  <si>
    <t>Identifiant du schéma de voirie communale établi par le cabinet Courbi pour Courthézon et Châteauneuf-du-Pape</t>
  </si>
  <si>
    <t>Type de voie</t>
  </si>
  <si>
    <t>Article de voie</t>
  </si>
  <si>
    <t>Libellé de la voie</t>
  </si>
  <si>
    <t>Nom complet de la voie</t>
  </si>
  <si>
    <t>Nom complet de la voie en majuscule et sans accent</t>
  </si>
  <si>
    <t>Libellé pour les index de recherche</t>
  </si>
  <si>
    <t>Lien de la voie vers OpenStreetMap</t>
  </si>
  <si>
    <t>Type d'objet sur OpenStreetMap</t>
  </si>
  <si>
    <t>Lien pour édition dans JOSM</t>
  </si>
  <si>
    <t>Type d'opération</t>
  </si>
  <si>
    <t>Individuel ou Collectif</t>
  </si>
  <si>
    <t>Code local de la voie</t>
  </si>
  <si>
    <t>Catégorie de la voie</t>
  </si>
  <si>
    <t>Ancien nom de la voie</t>
  </si>
  <si>
    <t>Autres noms de la voie</t>
  </si>
  <si>
    <t>Nouveau nom de la voie</t>
  </si>
  <si>
    <t>Type de numérotation de la voie</t>
  </si>
  <si>
    <t>Année de création de la voie</t>
  </si>
  <si>
    <t>date de la délibération pour la création de la voie</t>
  </si>
  <si>
    <t>NUM_dELIB_CREATION</t>
  </si>
  <si>
    <t>Numéro de la délibération pour la création de la voie</t>
  </si>
  <si>
    <t>date du classement de la voie dans le domaine public</t>
  </si>
  <si>
    <t>Statut de la voie</t>
  </si>
  <si>
    <t>Classification de la voie selon la CCPRO</t>
  </si>
  <si>
    <t>-1 : Voirie départementale
-2 : Voirie en zone d'activités
-3 : Voirie structurante
-4 : Voirie commerciale ou touristique
-5 : Voirie d'hyper-centre
-6 : Voirie de zone urbanisée
-7 : Voirie structurée de campagne</t>
  </si>
  <si>
    <t>Nom du gestionnaire de la voie</t>
  </si>
  <si>
    <t>Année de suppression de la voie</t>
  </si>
  <si>
    <t>date de la délibération pour la suppression de la voie</t>
  </si>
  <si>
    <t>NUM_dELIB_SUPPR</t>
  </si>
  <si>
    <t>Numéro de la délibération pour la suppression de la voie</t>
  </si>
  <si>
    <t>WIKIPEdIA</t>
  </si>
  <si>
    <t>Lien vers l'article wikipédia concernant le libellé de la voie</t>
  </si>
  <si>
    <t>Longueur officielle de la voirie</t>
  </si>
  <si>
    <t>Largeur officielle de la voirie</t>
  </si>
  <si>
    <t>Thème concerné par le libellé de la voie (voir onglet THEMES)</t>
  </si>
  <si>
    <t>- Lieux et ancien Lieux-dits
- Référence géographique hors CCPRO
- Culture
- Faune &amp; flore
- Politique
- Non catégorisé
- Propriétaire du terrain
- Sciences
- Armée
- Thème
- Religion
- Social</t>
  </si>
  <si>
    <t>Concerne les libellés relatifs à des personnes (ex. Charles de Gaulle, Georges Sand, …)</t>
  </si>
  <si>
    <t>Nombre de logements</t>
  </si>
  <si>
    <t>Indique s'il s'agit d'un HLM</t>
  </si>
  <si>
    <t>Gestionnaire du HLM</t>
  </si>
  <si>
    <t>RN : Route Nationale
CD : Chemin départemental
VC : Voie Communale
CR : Chemin Rural</t>
  </si>
  <si>
    <t>Open Database License (ODbL)
Voir l'onglet "Licence d'utilisation"</t>
  </si>
  <si>
    <t>DATE_dELIB_SUPPR</t>
  </si>
  <si>
    <t>DATE_dELIB_CREATION</t>
  </si>
  <si>
    <t>LICENCE OdBL 1.0 fr</t>
  </si>
  <si>
    <t>Vous êtes libre de :</t>
  </si>
  <si>
    <t>de partager : copier, distribuer et utiliser la base de données.</t>
  </si>
  <si>
    <t>de créer : produire des créations à partir de cette base de données.</t>
  </si>
  <si>
    <t>d'adapter : modifier, transformer et construire à partir de cette base de données.</t>
  </si>
  <si>
    <t>Vous mentionnez la paternité : vous devez mentionner la source de la base de données pour toute utilisation publique de la base de données, ou pour toute création produite à partir de la base de données, de la manière indiquée dans l'OdbL. Pour toute utilisation ou redistribution de la base de données, ou création produite à partir de cette base de données, vous devez clairement mentionner aux tiers la licence de la base de données et garder intacte toute mention légale sur la base de données originaire.</t>
  </si>
  <si>
    <t>Vous partagez aux conditions identiques : si vous utilisez publiquement une version adaptée de cette base de données, ou que vous produisiez une création à partir d'une base de données adaptée, vous devez aussi offrir cette base de données adaptée selon les termes de la licence OdbL.</t>
  </si>
  <si>
    <t>Gardez ouvert : si vous redistribuez la base de données, ou une version modifiée de celle-ci, alors vous ne pouvez utiliser de mesure technique restreignant la création que si vous distribuez aussi une version sans ces restrictions.</t>
  </si>
  <si>
    <t>Le résumé explicatif n'est pas un contrat, mais simplement une source pratique pour faciliter la compréhension de la version complète de la licence OdbL 1.0 — il exprime en termes courants les principales notions juridiques du contrat. Ce résumé explicatif n'a pas de valeur juridique, son contenu n'apparaît pas sous cette forme dans le contrat. Seul le texte complet du contrat de licence fait loi.</t>
  </si>
  <si>
    <t>Source Veni, Vidi, Libri</t>
  </si>
  <si>
    <t>http://vvlibri.org/fr/licence/odbl/10/fr</t>
  </si>
  <si>
    <t>http://vvlibri.org/fr/licence/odbl/10/fr/legalcode</t>
  </si>
  <si>
    <t>Résumé de la licence ODbL 1.0 fr</t>
  </si>
  <si>
    <t>Ceci est le résumé explicatif de la licence ODbL 1.0. Merci de lire l'avertissement ci-dessous.</t>
  </si>
  <si>
    <t>84039V000582</t>
  </si>
  <si>
    <t>84039V000583</t>
  </si>
  <si>
    <t>84039V000584</t>
  </si>
  <si>
    <t>84039V000585</t>
  </si>
  <si>
    <t>84039V000586</t>
  </si>
  <si>
    <t>84039V000587</t>
  </si>
  <si>
    <t>84039V000588</t>
  </si>
  <si>
    <t>84039V000589</t>
  </si>
  <si>
    <t>84039V000590</t>
  </si>
  <si>
    <t>nelson mandela</t>
  </si>
  <si>
    <t>AVENUE NELSON MANDELA</t>
  </si>
  <si>
    <t>Mandela</t>
  </si>
  <si>
    <t>anne franck</t>
  </si>
  <si>
    <t>RUE ANNE FRANCK</t>
  </si>
  <si>
    <t>Franck</t>
  </si>
  <si>
    <t>césaria evora</t>
  </si>
  <si>
    <t>RUE CESARIA EVORA</t>
  </si>
  <si>
    <t>Evora</t>
  </si>
  <si>
    <t>AVENUE CHARLES PEGUY</t>
  </si>
  <si>
    <t>84039V000591</t>
  </si>
  <si>
    <t>84039V000592</t>
  </si>
  <si>
    <t>84039V000593</t>
  </si>
  <si>
    <t>84039V000594</t>
  </si>
  <si>
    <t>84039V000595</t>
  </si>
  <si>
    <t>84039V000596</t>
  </si>
  <si>
    <t>84039V000597</t>
  </si>
  <si>
    <t>84039V000598</t>
  </si>
  <si>
    <t>84039V000599</t>
  </si>
  <si>
    <t>84039V000600</t>
  </si>
  <si>
    <t>84039V000601</t>
  </si>
  <si>
    <t>84039V000602</t>
  </si>
  <si>
    <t>84039V000603</t>
  </si>
  <si>
    <t>84039V000604</t>
  </si>
  <si>
    <t>84039V000605</t>
  </si>
  <si>
    <t>IMPASSE ISAAC NEWTON</t>
  </si>
  <si>
    <t>AVENUE PIERRE BROSSOLETTE</t>
  </si>
  <si>
    <t>RUE SALVADOR DALI</t>
  </si>
  <si>
    <t>RUE VINCENT VAN GOGH</t>
  </si>
  <si>
    <t>RUE CAMILLE CLAUDEL</t>
  </si>
  <si>
    <t>RUE LOUISE BOURGEOIS</t>
  </si>
  <si>
    <t>IMPASSE SOCRATE</t>
  </si>
  <si>
    <t>IMPASSE EUCLIDE</t>
  </si>
  <si>
    <t>AVENUE MARIE CURIE</t>
  </si>
  <si>
    <t>RUE MARIA CALLAS</t>
  </si>
  <si>
    <t>IMPASSE BLAISE PASCAL</t>
  </si>
  <si>
    <t>IMPASSE RENE DESCARTES</t>
  </si>
  <si>
    <t>IMPASSE THALES</t>
  </si>
  <si>
    <t>BOULEVARD FREDERIC MISTRAL</t>
  </si>
  <si>
    <t>IMPASSE GALILEE</t>
  </si>
  <si>
    <t>IMPASSE ARCHIMEDE</t>
  </si>
  <si>
    <t>PLACE MAURICE BEJART</t>
  </si>
  <si>
    <t>thalès</t>
  </si>
  <si>
    <t>isaac newton</t>
  </si>
  <si>
    <t>salvador dali</t>
  </si>
  <si>
    <t>vincent van gogh</t>
  </si>
  <si>
    <t>camille claudel</t>
  </si>
  <si>
    <t>louise bourgeois</t>
  </si>
  <si>
    <t>galilée</t>
  </si>
  <si>
    <t>socrate</t>
  </si>
  <si>
    <t>archimède</t>
  </si>
  <si>
    <t>euclide</t>
  </si>
  <si>
    <t>maurice béjart</t>
  </si>
  <si>
    <t>marie curie</t>
  </si>
  <si>
    <t>maria callas</t>
  </si>
  <si>
    <t>Thalès</t>
  </si>
  <si>
    <t>Newton</t>
  </si>
  <si>
    <t>Brossolette</t>
  </si>
  <si>
    <t>Dali</t>
  </si>
  <si>
    <t>Claudel</t>
  </si>
  <si>
    <t>Bourgeois</t>
  </si>
  <si>
    <t>Galilée</t>
  </si>
  <si>
    <t>Socrate</t>
  </si>
  <si>
    <t>Archimède</t>
  </si>
  <si>
    <t>Euclide</t>
  </si>
  <si>
    <t>Béjart</t>
  </si>
  <si>
    <t>Callas</t>
  </si>
  <si>
    <t>Van Gogh</t>
  </si>
  <si>
    <t>84039V000606</t>
  </si>
  <si>
    <t>helen keller</t>
  </si>
  <si>
    <t>RUE HELENE KELLER</t>
  </si>
  <si>
    <t>Keller</t>
  </si>
  <si>
    <t>CH_CH_36</t>
  </si>
  <si>
    <t>IMP_CH_13</t>
  </si>
  <si>
    <t>840870015P</t>
  </si>
  <si>
    <t>840870016R</t>
  </si>
  <si>
    <t>840870021W</t>
  </si>
  <si>
    <t>840870174M</t>
  </si>
  <si>
    <t>840870254Z</t>
  </si>
  <si>
    <t>840870256B</t>
  </si>
  <si>
    <t>840870257C</t>
  </si>
  <si>
    <t>840870282E</t>
  </si>
  <si>
    <t>840870283F</t>
  </si>
  <si>
    <t>840870343W</t>
  </si>
  <si>
    <t>840870352F</t>
  </si>
  <si>
    <t>840270707C</t>
  </si>
  <si>
    <t>840270029R</t>
  </si>
  <si>
    <t>840270562V</t>
  </si>
  <si>
    <t>840370052X</t>
  </si>
  <si>
    <t>840370009A</t>
  </si>
  <si>
    <t>840370018K</t>
  </si>
  <si>
    <t>840370044N</t>
  </si>
  <si>
    <t>840370051W</t>
  </si>
  <si>
    <t>840370004V</t>
  </si>
  <si>
    <t>840370005W</t>
  </si>
  <si>
    <t>840370086J</t>
  </si>
  <si>
    <t>840370003U</t>
  </si>
  <si>
    <t>840370053Y</t>
  </si>
  <si>
    <t>840370054Z</t>
  </si>
  <si>
    <t>840370008Z</t>
  </si>
  <si>
    <t>840370055A</t>
  </si>
  <si>
    <t>840370056B</t>
  </si>
  <si>
    <t>840370058D</t>
  </si>
  <si>
    <t>840370059E</t>
  </si>
  <si>
    <t>840370012D</t>
  </si>
  <si>
    <t>840370060F</t>
  </si>
  <si>
    <t>840370061G</t>
  </si>
  <si>
    <t>840370062H</t>
  </si>
  <si>
    <t>840370064K</t>
  </si>
  <si>
    <t>840370065L</t>
  </si>
  <si>
    <t>840370067N</t>
  </si>
  <si>
    <t>840370068P</t>
  </si>
  <si>
    <t>840370069R</t>
  </si>
  <si>
    <t>840370070S</t>
  </si>
  <si>
    <t>840370072U</t>
  </si>
  <si>
    <t>840370073V</t>
  </si>
  <si>
    <t>840370074W</t>
  </si>
  <si>
    <t>840370071T</t>
  </si>
  <si>
    <t>840370077Z</t>
  </si>
  <si>
    <t>840370027V</t>
  </si>
  <si>
    <t>840370079B</t>
  </si>
  <si>
    <t>840370080C</t>
  </si>
  <si>
    <t>840370081D</t>
  </si>
  <si>
    <t>840370082E</t>
  </si>
  <si>
    <t>840370083F</t>
  </si>
  <si>
    <t>840370031Z</t>
  </si>
  <si>
    <t>840370032A</t>
  </si>
  <si>
    <t>840370085H</t>
  </si>
  <si>
    <t>840370087K</t>
  </si>
  <si>
    <t>840370088L</t>
  </si>
  <si>
    <t>840370096V</t>
  </si>
  <si>
    <t>840370114P</t>
  </si>
  <si>
    <t>840370098X</t>
  </si>
  <si>
    <t>840370099Y</t>
  </si>
  <si>
    <t>840370100Z</t>
  </si>
  <si>
    <t>840370101A</t>
  </si>
  <si>
    <t>840370034C</t>
  </si>
  <si>
    <t>840370097W</t>
  </si>
  <si>
    <t>840370036E</t>
  </si>
  <si>
    <t>840370037F</t>
  </si>
  <si>
    <t>840370041K</t>
  </si>
  <si>
    <t>840370103C</t>
  </si>
  <si>
    <t>840370105E</t>
  </si>
  <si>
    <t>840370039H</t>
  </si>
  <si>
    <t>840370102B</t>
  </si>
  <si>
    <t>840370108H</t>
  </si>
  <si>
    <t>840370109J</t>
  </si>
  <si>
    <t>840370113N</t>
  </si>
  <si>
    <t>840370046R</t>
  </si>
  <si>
    <t>840370048T</t>
  </si>
  <si>
    <t>840370116S</t>
  </si>
  <si>
    <t>840370117T</t>
  </si>
  <si>
    <t>840370118U</t>
  </si>
  <si>
    <t>840370119V</t>
  </si>
  <si>
    <t>840370120W</t>
  </si>
  <si>
    <t>840370121X</t>
  </si>
  <si>
    <t>840370123Z</t>
  </si>
  <si>
    <t>840370124A</t>
  </si>
  <si>
    <t>840370126C</t>
  </si>
  <si>
    <t>840370127D</t>
  </si>
  <si>
    <t>840370049U</t>
  </si>
  <si>
    <t>840370128E</t>
  </si>
  <si>
    <t>840370050V</t>
  </si>
  <si>
    <t>840370019L</t>
  </si>
  <si>
    <t>840370066M</t>
  </si>
  <si>
    <t>840370030Y</t>
  </si>
  <si>
    <t>840370026U</t>
  </si>
  <si>
    <t>840370112M</t>
  </si>
  <si>
    <t>840370125B</t>
  </si>
  <si>
    <t>840370014F</t>
  </si>
  <si>
    <t>840370006X</t>
  </si>
  <si>
    <t>840370007Y</t>
  </si>
  <si>
    <t>840370010B</t>
  </si>
  <si>
    <t>840370038G</t>
  </si>
  <si>
    <t>840370063J</t>
  </si>
  <si>
    <t>840370657E</t>
  </si>
  <si>
    <t>840370001S</t>
  </si>
  <si>
    <t>840560125U</t>
  </si>
  <si>
    <t>840560147T</t>
  </si>
  <si>
    <t>840871296G</t>
  </si>
  <si>
    <t>840872358L</t>
  </si>
  <si>
    <t>840872638R</t>
  </si>
  <si>
    <t>840870598Y</t>
  </si>
  <si>
    <t>840870431S</t>
  </si>
  <si>
    <t>840870601B</t>
  </si>
  <si>
    <t>840870602C</t>
  </si>
  <si>
    <t>840870603D</t>
  </si>
  <si>
    <t>840870732U</t>
  </si>
  <si>
    <t>840870988X</t>
  </si>
  <si>
    <t>840871996T</t>
  </si>
  <si>
    <t>840870771L</t>
  </si>
  <si>
    <t>840870875Z</t>
  </si>
  <si>
    <t>840870428N</t>
  </si>
  <si>
    <t>840872443D</t>
  </si>
  <si>
    <t>840870577A</t>
  </si>
  <si>
    <t>840870807A</t>
  </si>
  <si>
    <t>840870881F</t>
  </si>
  <si>
    <t>840871317E</t>
  </si>
  <si>
    <t>840872429N</t>
  </si>
  <si>
    <t>840087B065A</t>
  </si>
  <si>
    <t>840087F594Y</t>
  </si>
  <si>
    <t>840056B002S</t>
  </si>
  <si>
    <t xml:space="preserve">L APPERANT                </t>
  </si>
  <si>
    <t>Bâti</t>
  </si>
  <si>
    <t>840087B116F</t>
  </si>
  <si>
    <t>l'araïs</t>
  </si>
  <si>
    <t xml:space="preserve">L'ARAIS                   </t>
  </si>
  <si>
    <t>840056B003T</t>
  </si>
  <si>
    <t>argentière et nogaret</t>
  </si>
  <si>
    <t>l'argentière et nogaret</t>
  </si>
  <si>
    <t>L'</t>
  </si>
  <si>
    <t xml:space="preserve">L ARGENTIERE ET NOGARET   </t>
  </si>
  <si>
    <t>840037B002Z</t>
  </si>
  <si>
    <t xml:space="preserve">L ARNESQUE                </t>
  </si>
  <si>
    <t>Non bâti</t>
  </si>
  <si>
    <t>840027B067N</t>
  </si>
  <si>
    <t>écluse</t>
  </si>
  <si>
    <t>l'écluse</t>
  </si>
  <si>
    <t xml:space="preserve">L ECLUSE                  </t>
  </si>
  <si>
    <t>840056B017H</t>
  </si>
  <si>
    <t xml:space="preserve">L ESCARRAT                </t>
  </si>
  <si>
    <t>840027B022P</t>
  </si>
  <si>
    <t xml:space="preserve">L ESPINET                 </t>
  </si>
  <si>
    <t>840056B018J</t>
  </si>
  <si>
    <t xml:space="preserve">L ESTAGNIER               </t>
  </si>
  <si>
    <t>840039B038E</t>
  </si>
  <si>
    <t xml:space="preserve">L ETANG                   </t>
  </si>
  <si>
    <t>L'   ETANG</t>
  </si>
  <si>
    <t>840087B045D</t>
  </si>
  <si>
    <t>L ETANG NORD</t>
  </si>
  <si>
    <t xml:space="preserve">L ETANG NORD              </t>
  </si>
  <si>
    <t>840087B044C</t>
  </si>
  <si>
    <t>L ETANG SUD</t>
  </si>
  <si>
    <t xml:space="preserve">L ETANG SUD               </t>
  </si>
  <si>
    <t>840037B093Y</t>
  </si>
  <si>
    <t xml:space="preserve">L HERS                    </t>
  </si>
  <si>
    <t>840037B052D</t>
  </si>
  <si>
    <t>ilon saint-luc</t>
  </si>
  <si>
    <t>l'ilon saint-luc</t>
  </si>
  <si>
    <t>L'ILON SAINT-LUC</t>
  </si>
  <si>
    <t>L'ILON-SAINT-LUC</t>
  </si>
  <si>
    <t xml:space="preserve">L ILON SAINT LUC          </t>
  </si>
  <si>
    <t>840056000AI0003</t>
  </si>
  <si>
    <t>840056B023P</t>
  </si>
  <si>
    <t>ingroumèle</t>
  </si>
  <si>
    <t>l'ingroumèle</t>
  </si>
  <si>
    <t xml:space="preserve">L INGROUMELE              </t>
  </si>
  <si>
    <t>840039B062F</t>
  </si>
  <si>
    <t>l'ouvèze</t>
  </si>
  <si>
    <t xml:space="preserve">L OUVEZE                  </t>
  </si>
  <si>
    <t>840027B068P</t>
  </si>
  <si>
    <t xml:space="preserve">L USINE                   </t>
  </si>
  <si>
    <t>840039B004T</t>
  </si>
  <si>
    <t>LA-BARRADE</t>
  </si>
  <si>
    <t xml:space="preserve">LA BARRADE                </t>
  </si>
  <si>
    <t>840039B005U</t>
  </si>
  <si>
    <t>LA-BARRIERE</t>
  </si>
  <si>
    <t xml:space="preserve">LA BARRIERE               </t>
  </si>
  <si>
    <t>840087B011S</t>
  </si>
  <si>
    <t>840027B005W</t>
  </si>
  <si>
    <t xml:space="preserve">LA BERLIE                 </t>
  </si>
  <si>
    <t>840087B014V</t>
  </si>
  <si>
    <t xml:space="preserve">LA BERTAUDE               </t>
  </si>
  <si>
    <t>840037B007E</t>
  </si>
  <si>
    <t>LA-BIGOTE</t>
  </si>
  <si>
    <t xml:space="preserve">LA BIGOTE                 </t>
  </si>
  <si>
    <t>840027B006X</t>
  </si>
  <si>
    <t>LA-BIGUE</t>
  </si>
  <si>
    <t xml:space="preserve">LA BIGUE                  </t>
  </si>
  <si>
    <t>840087B020B</t>
  </si>
  <si>
    <t xml:space="preserve">LA BOUSSENQUE             </t>
  </si>
  <si>
    <t>840087C009B</t>
  </si>
  <si>
    <t xml:space="preserve">LA BUISSONNE              </t>
  </si>
  <si>
    <t>840039B019J</t>
  </si>
  <si>
    <t>la carrière</t>
  </si>
  <si>
    <t>LA-CARRIERE</t>
  </si>
  <si>
    <t xml:space="preserve">LA CARRIERE               </t>
  </si>
  <si>
    <t>840087B022D</t>
  </si>
  <si>
    <t xml:space="preserve">LA CASERNE                </t>
  </si>
  <si>
    <t>840087B023E</t>
  </si>
  <si>
    <t xml:space="preserve">LA CAVALADE               </t>
  </si>
  <si>
    <t>840037B023X</t>
  </si>
  <si>
    <t>LA-CERISE</t>
  </si>
  <si>
    <t xml:space="preserve">LA CERISE                 </t>
  </si>
  <si>
    <t>840039B025R</t>
  </si>
  <si>
    <t>clède</t>
  </si>
  <si>
    <t>la clède</t>
  </si>
  <si>
    <t>LA-CLEDE</t>
  </si>
  <si>
    <t xml:space="preserve">LA CLEDE                  </t>
  </si>
  <si>
    <t>840039B026S</t>
  </si>
  <si>
    <t>clède ouest</t>
  </si>
  <si>
    <t>la clède ouest</t>
  </si>
  <si>
    <t>LA-CLEDE-OUEST</t>
  </si>
  <si>
    <t xml:space="preserve">LA CLEDE OUEST            </t>
  </si>
  <si>
    <t>840087B032P</t>
  </si>
  <si>
    <t xml:space="preserve">LA COLONNE                </t>
  </si>
  <si>
    <t>840087B115E</t>
  </si>
  <si>
    <t xml:space="preserve">LA COMTADINE              </t>
  </si>
  <si>
    <t>840056B046P</t>
  </si>
  <si>
    <t>costière</t>
  </si>
  <si>
    <t>la costière</t>
  </si>
  <si>
    <t>LA-COSTIERE</t>
  </si>
  <si>
    <t xml:space="preserve">LA COSTIERE               </t>
  </si>
  <si>
    <t>840037B091W</t>
  </si>
  <si>
    <t>LA-CRAU</t>
  </si>
  <si>
    <t xml:space="preserve">LA CRAU                   </t>
  </si>
  <si>
    <t>LA-CRAU-EST</t>
  </si>
  <si>
    <t xml:space="preserve">LA CRAU EST               </t>
  </si>
  <si>
    <t>840039B029V</t>
  </si>
  <si>
    <t>LA-CRAU-OUEST</t>
  </si>
  <si>
    <t xml:space="preserve">LA CRAU OUEST             </t>
  </si>
  <si>
    <t>840039B030W</t>
  </si>
  <si>
    <t>LA-CRAU-SUD</t>
  </si>
  <si>
    <t xml:space="preserve">LA CRAU SUD               </t>
  </si>
  <si>
    <t>840039B031X</t>
  </si>
  <si>
    <t>8400870000S0000</t>
  </si>
  <si>
    <t>840087B040Y</t>
  </si>
  <si>
    <t>LA CROIX-ROUGE</t>
  </si>
  <si>
    <t xml:space="preserve">LA CROIX ROUGE            </t>
  </si>
  <si>
    <t>840037B035K</t>
  </si>
  <si>
    <t>LA-CROZE</t>
  </si>
  <si>
    <t xml:space="preserve">LA CROZE                  </t>
  </si>
  <si>
    <t>840056B026T</t>
  </si>
  <si>
    <t>LA-DAME</t>
  </si>
  <si>
    <t xml:space="preserve">LA DAME                   </t>
  </si>
  <si>
    <t>840087B043B</t>
  </si>
  <si>
    <t xml:space="preserve">LA DANCIONNE              </t>
  </si>
  <si>
    <t>840087B046E</t>
  </si>
  <si>
    <t xml:space="preserve">LA FERRIERE               </t>
  </si>
  <si>
    <t>840039B041H</t>
  </si>
  <si>
    <t>LA-FONT-DU-LOUP</t>
  </si>
  <si>
    <t xml:space="preserve">LA FONT DU LOUP           </t>
  </si>
  <si>
    <t>840037B040R</t>
  </si>
  <si>
    <t>LA-FONT-DU-PAPE</t>
  </si>
  <si>
    <t xml:space="preserve">LA FONT DU PAPE           </t>
  </si>
  <si>
    <t>840039B042J</t>
  </si>
  <si>
    <t>LA-FONTAINE-DE-JAUBERT</t>
  </si>
  <si>
    <t xml:space="preserve">LA FONTAINE DE JAUBERT    </t>
  </si>
  <si>
    <t>840037B041S</t>
  </si>
  <si>
    <t>LA-FORTIASSE</t>
  </si>
  <si>
    <t xml:space="preserve">LA FORTIASSE              </t>
  </si>
  <si>
    <t>840027B023R</t>
  </si>
  <si>
    <t>LA-FRANQUETTE</t>
  </si>
  <si>
    <t xml:space="preserve">LA FRANQUETTE             </t>
  </si>
  <si>
    <t>840027B024S</t>
  </si>
  <si>
    <t xml:space="preserve">LA FRANQUETTE SUD         </t>
  </si>
  <si>
    <t>840087B050J</t>
  </si>
  <si>
    <t xml:space="preserve">LA GALLE                  </t>
  </si>
  <si>
    <t>840037B044V</t>
  </si>
  <si>
    <t>LA-GARDINE</t>
  </si>
  <si>
    <t xml:space="preserve">LA GARDINE                </t>
  </si>
  <si>
    <t>840039B043K</t>
  </si>
  <si>
    <t>LA-GARDIOLE</t>
  </si>
  <si>
    <t xml:space="preserve">LA GARDIOLE               </t>
  </si>
  <si>
    <t>840087B051K</t>
  </si>
  <si>
    <t xml:space="preserve">LA GARE                   </t>
  </si>
  <si>
    <t>840087B052L</t>
  </si>
  <si>
    <t xml:space="preserve">LA GIRONDE                </t>
  </si>
  <si>
    <t>840056B021M</t>
  </si>
  <si>
    <t>LA</t>
  </si>
  <si>
    <t xml:space="preserve">LA GRANGE NEUVE           </t>
  </si>
  <si>
    <t>840027B027V</t>
  </si>
  <si>
    <t>LA-GRANGE-NEUVE-NORD</t>
  </si>
  <si>
    <t xml:space="preserve">LA GRANGE NEUVE NORD      </t>
  </si>
  <si>
    <t>840027B028W</t>
  </si>
  <si>
    <t xml:space="preserve">LA GRANGE NEUVE SUD       </t>
  </si>
  <si>
    <t>840027B029X</t>
  </si>
  <si>
    <t>LA-GRANGE-ROUGE</t>
  </si>
  <si>
    <t xml:space="preserve">LA GRANGE ROUGE           </t>
  </si>
  <si>
    <t>840027B030Y</t>
  </si>
  <si>
    <t>LA-GRANGETTE</t>
  </si>
  <si>
    <t xml:space="preserve">LA GRANGETTE              </t>
  </si>
  <si>
    <t>840056B052W</t>
  </si>
  <si>
    <t>la gravière</t>
  </si>
  <si>
    <t xml:space="preserve">LA GRAVIERE               </t>
  </si>
  <si>
    <t>840037B051C</t>
  </si>
  <si>
    <t>LA-GRENADE</t>
  </si>
  <si>
    <t xml:space="preserve">LA GRENADE                </t>
  </si>
  <si>
    <t>840087B057S</t>
  </si>
  <si>
    <t xml:space="preserve">LA GREZE                  </t>
  </si>
  <si>
    <t>840039B048R</t>
  </si>
  <si>
    <t>LA-GUIGASSE</t>
  </si>
  <si>
    <t xml:space="preserve">LA GUIGASSE               </t>
  </si>
  <si>
    <t>840039B051U</t>
  </si>
  <si>
    <t>LA-JANNASSE</t>
  </si>
  <si>
    <t xml:space="preserve">LA JANNASSE               </t>
  </si>
  <si>
    <t>840027B032A</t>
  </si>
  <si>
    <t xml:space="preserve">LA LIMAJEONE              </t>
  </si>
  <si>
    <t>840027B033B</t>
  </si>
  <si>
    <t>LA-MACLARDE</t>
  </si>
  <si>
    <t xml:space="preserve">LA MACLARDE               </t>
  </si>
  <si>
    <t>840027B035D</t>
  </si>
  <si>
    <t>LA-MAURE</t>
  </si>
  <si>
    <t xml:space="preserve">LA MAURE                  </t>
  </si>
  <si>
    <t>840056B028V</t>
  </si>
  <si>
    <t>LA-MAYRE</t>
  </si>
  <si>
    <t xml:space="preserve">LA MAYRE                  </t>
  </si>
  <si>
    <t>840039B055Y</t>
  </si>
  <si>
    <t>LA-MOULARDE</t>
  </si>
  <si>
    <t xml:space="preserve">LA MOULARDE               </t>
  </si>
  <si>
    <t>840087B077N</t>
  </si>
  <si>
    <t>la nativité</t>
  </si>
  <si>
    <t xml:space="preserve">LA NATIVITE               </t>
  </si>
  <si>
    <t>840037B063R</t>
  </si>
  <si>
    <t>LA-NERTHE</t>
  </si>
  <si>
    <t xml:space="preserve">LA NERTHE                 </t>
  </si>
  <si>
    <t>840027B045P</t>
  </si>
  <si>
    <t>LA-PERRAND</t>
  </si>
  <si>
    <t xml:space="preserve">LA PERRAND                </t>
  </si>
  <si>
    <t>840037B068W</t>
  </si>
  <si>
    <t>LA-PETITE-BASTIDE</t>
  </si>
  <si>
    <t xml:space="preserve">LA PETITE BASTIDE         </t>
  </si>
  <si>
    <t>840027B047S</t>
  </si>
  <si>
    <t>LA-PETITE-CAIRANNE</t>
  </si>
  <si>
    <t xml:space="preserve">LA PETITE CAIRANE         </t>
  </si>
  <si>
    <t>840027B049U</t>
  </si>
  <si>
    <t>LA-PIBOULETTE</t>
  </si>
  <si>
    <t xml:space="preserve">LA PIBOULETTE             </t>
  </si>
  <si>
    <t>840039B070P</t>
  </si>
  <si>
    <t>LA-PLAINE</t>
  </si>
  <si>
    <t xml:space="preserve">LA PLAINE                 </t>
  </si>
  <si>
    <t>840039B071R</t>
  </si>
  <si>
    <t>LA-PLAINE-DES-BLANCS</t>
  </si>
  <si>
    <t xml:space="preserve">LA PLAINE DES BLANCS      </t>
  </si>
  <si>
    <t>840039B074U</t>
  </si>
  <si>
    <t>LA-PLANTADE</t>
  </si>
  <si>
    <t xml:space="preserve">LA PLANTADE               </t>
  </si>
  <si>
    <t>840037B081K</t>
  </si>
  <si>
    <t>LA-RIGOLE</t>
  </si>
  <si>
    <t xml:space="preserve">LA RIGOLE                 </t>
  </si>
  <si>
    <t>840037B082L</t>
  </si>
  <si>
    <t>LA-ROQUETTE</t>
  </si>
  <si>
    <t xml:space="preserve">LA ROQUETE                </t>
  </si>
  <si>
    <t xml:space="preserve">LA ROQUETTE               </t>
  </si>
  <si>
    <t>840039B079Z</t>
  </si>
  <si>
    <t>840056B055Z</t>
  </si>
  <si>
    <t xml:space="preserve">LA SEILLE                 </t>
  </si>
  <si>
    <t>840037B086R</t>
  </si>
  <si>
    <t>LA-SOLITUDE</t>
  </si>
  <si>
    <t xml:space="preserve">LA SOLITUDE               </t>
  </si>
  <si>
    <t>840027B062H</t>
  </si>
  <si>
    <t>LA-TAPIE</t>
  </si>
  <si>
    <t xml:space="preserve">LA TAPIE                  </t>
  </si>
  <si>
    <t>840087B111A</t>
  </si>
  <si>
    <t xml:space="preserve">LA TOURRE                 </t>
  </si>
  <si>
    <t>840039B099W</t>
  </si>
  <si>
    <t>la tuilière</t>
  </si>
  <si>
    <t>LA-TUILIERE</t>
  </si>
  <si>
    <t xml:space="preserve">LA TUILIERE               </t>
  </si>
  <si>
    <t>840027B065L</t>
  </si>
  <si>
    <t>LA-VILLE</t>
  </si>
  <si>
    <t xml:space="preserve">LA VILLE                  </t>
  </si>
  <si>
    <t>840087B114D</t>
  </si>
  <si>
    <t xml:space="preserve">LA VIOLETTE               </t>
  </si>
  <si>
    <t>840027B002T</t>
  </si>
  <si>
    <t xml:space="preserve">LE BAC                    </t>
  </si>
  <si>
    <t>840087B009P</t>
  </si>
  <si>
    <t xml:space="preserve">LE BARON                  </t>
  </si>
  <si>
    <t>840027B066M</t>
  </si>
  <si>
    <t>LE-BARRAGE</t>
  </si>
  <si>
    <t xml:space="preserve">LE BARRAGE                </t>
  </si>
  <si>
    <t>840037B004B</t>
  </si>
  <si>
    <t>LE-BAS-SERRES</t>
  </si>
  <si>
    <t xml:space="preserve">LE BAS SERRES             </t>
  </si>
  <si>
    <t>840027B003U</t>
  </si>
  <si>
    <t>LE-BASSIN</t>
  </si>
  <si>
    <t xml:space="preserve">LE BASSIN                 </t>
  </si>
  <si>
    <t>840037B009G</t>
  </si>
  <si>
    <t>LE-BOIS-DE-BOURSAN</t>
  </si>
  <si>
    <t xml:space="preserve">LE BOIS DE BOURSAN        </t>
  </si>
  <si>
    <t>840037B010H</t>
  </si>
  <si>
    <t>LE-BOIS-DE-LA-VILLE</t>
  </si>
  <si>
    <t xml:space="preserve">LE BOIS DE LA VILLE       </t>
  </si>
  <si>
    <t>840056B006W</t>
  </si>
  <si>
    <t>LE</t>
  </si>
  <si>
    <t xml:space="preserve">LE BOSQUET                </t>
  </si>
  <si>
    <t>840037B013L</t>
  </si>
  <si>
    <t>LE-BOUCOUP</t>
  </si>
  <si>
    <t xml:space="preserve">LE BOUCOUP                </t>
  </si>
  <si>
    <t>840039B015E</t>
  </si>
  <si>
    <t>LE-BOUSQUET</t>
  </si>
  <si>
    <t xml:space="preserve">LE BOUSQUET               </t>
  </si>
  <si>
    <t>840027B008Z</t>
  </si>
  <si>
    <t>LE-BROU</t>
  </si>
  <si>
    <t xml:space="preserve">LE BROU                   </t>
  </si>
  <si>
    <t>840039B017G</t>
  </si>
  <si>
    <t>LE-CAILLOUX</t>
  </si>
  <si>
    <t xml:space="preserve">LE CAILLOUX               </t>
  </si>
  <si>
    <t>840056B008Y</t>
  </si>
  <si>
    <t>LE-CAMP-REBOUL</t>
  </si>
  <si>
    <t xml:space="preserve">LE CAMP REBOUL            </t>
  </si>
  <si>
    <t>840037B022W</t>
  </si>
  <si>
    <t>LE-CASTELAS</t>
  </si>
  <si>
    <t xml:space="preserve">LE CASTELAS               </t>
  </si>
  <si>
    <t>840027B016H</t>
  </si>
  <si>
    <t>LE-CHEMIN-D'ORANGE</t>
  </si>
  <si>
    <t xml:space="preserve">LE CHEMIN D ORANGE        </t>
  </si>
  <si>
    <t>840037B026A</t>
  </si>
  <si>
    <t>LE-CHEMIN-DE-SORGUES</t>
  </si>
  <si>
    <t xml:space="preserve">LE CHEMIN DE SORGUES      </t>
  </si>
  <si>
    <t>840056B012C</t>
  </si>
  <si>
    <t>LE-CHEMIN-VIEUX</t>
  </si>
  <si>
    <t xml:space="preserve">LE CHEMIN VIEUX           </t>
  </si>
  <si>
    <t>840037B027B</t>
  </si>
  <si>
    <t>LE-CLOS</t>
  </si>
  <si>
    <t xml:space="preserve">LE CLOS                   </t>
  </si>
  <si>
    <t>840039B027T</t>
  </si>
  <si>
    <t>840056B013D</t>
  </si>
  <si>
    <t>LE-CLOS-D'ENFER</t>
  </si>
  <si>
    <t xml:space="preserve">LE CLOS D ENFER           </t>
  </si>
  <si>
    <t>LE CLOS D ENFER SUD</t>
  </si>
  <si>
    <t>LE-CLOS-D'ENFER-SUD</t>
  </si>
  <si>
    <t>840027B017J</t>
  </si>
  <si>
    <t>LE-COCU</t>
  </si>
  <si>
    <t xml:space="preserve">LE COCU                   </t>
  </si>
  <si>
    <t>840027B018K</t>
  </si>
  <si>
    <t>LE-COLOMBIER</t>
  </si>
  <si>
    <t xml:space="preserve">LE COLOMBIER              </t>
  </si>
  <si>
    <t>840087B031N</t>
  </si>
  <si>
    <t xml:space="preserve">LE COLOMBIER EST          </t>
  </si>
  <si>
    <t>840087B123N</t>
  </si>
  <si>
    <t xml:space="preserve">LE COLOMBIER OUEST        </t>
  </si>
  <si>
    <t>840037B033H</t>
  </si>
  <si>
    <t>LE-COTEAU-DE-L'ANGE</t>
  </si>
  <si>
    <t xml:space="preserve">LE COTEAU DE L ANGE       </t>
  </si>
  <si>
    <t>840087000BY1352343</t>
  </si>
  <si>
    <t>le coudoulet est</t>
  </si>
  <si>
    <t>LE COUDOULET EST</t>
  </si>
  <si>
    <t>Le Coudoulet Est</t>
  </si>
  <si>
    <t>840087000BY0344</t>
  </si>
  <si>
    <t>le coudoulet ouest</t>
  </si>
  <si>
    <t>LE COUDOULET OUEST</t>
  </si>
  <si>
    <t>Le Coudoulet Ouest</t>
  </si>
  <si>
    <t>840056B015F</t>
  </si>
  <si>
    <t xml:space="preserve">LE CREYSELAS              </t>
  </si>
  <si>
    <t>840039B036C</t>
  </si>
  <si>
    <t>LE-CRISTIA</t>
  </si>
  <si>
    <t xml:space="preserve">LE CRISTIA                </t>
  </si>
  <si>
    <t>840056B016G</t>
  </si>
  <si>
    <t>le débat</t>
  </si>
  <si>
    <t xml:space="preserve">LE DEBAT                  </t>
  </si>
  <si>
    <t>840027B021N</t>
  </si>
  <si>
    <t>dévès</t>
  </si>
  <si>
    <t>le dévès</t>
  </si>
  <si>
    <t>LE-DEVES</t>
  </si>
  <si>
    <t xml:space="preserve">LE DEVES                  </t>
  </si>
  <si>
    <t>840037B036L</t>
  </si>
  <si>
    <t>dévès d'estouard</t>
  </si>
  <si>
    <t>le dévès d'estouard</t>
  </si>
  <si>
    <t>LE-DEVES-D'ESTOUARD</t>
  </si>
  <si>
    <t xml:space="preserve">LE DEVES D ESTOUARD       </t>
  </si>
  <si>
    <t>840037B042T</t>
  </si>
  <si>
    <t>le four à chaux</t>
  </si>
  <si>
    <t>LE-FOUR-A-CHAUX</t>
  </si>
  <si>
    <t xml:space="preserve">LE FOUR A CHAUX           </t>
  </si>
  <si>
    <t>8400870000A0001</t>
  </si>
  <si>
    <t>840087B048G</t>
  </si>
  <si>
    <t>LE FRIGOULET-EST</t>
  </si>
  <si>
    <t xml:space="preserve">LE FRIGOULET EST          </t>
  </si>
  <si>
    <t>8400870000A0003</t>
  </si>
  <si>
    <t>840087B049H</t>
  </si>
  <si>
    <t xml:space="preserve">LE FRIGOULET OUEST        </t>
  </si>
  <si>
    <t>840056B020L</t>
  </si>
  <si>
    <t>LE-GENESTIER</t>
  </si>
  <si>
    <t xml:space="preserve">LE GENESTIER              </t>
  </si>
  <si>
    <t>840056000AN0005</t>
  </si>
  <si>
    <t>840087B053M</t>
  </si>
  <si>
    <t>le grand bougiard</t>
  </si>
  <si>
    <t xml:space="preserve">LE GRAND BOUIGARD         </t>
  </si>
  <si>
    <t>840037B045W</t>
  </si>
  <si>
    <t>LE-GRAND-CHEMIN</t>
  </si>
  <si>
    <t>840037B046X</t>
  </si>
  <si>
    <t>grand dévès</t>
  </si>
  <si>
    <t>le grand dévès</t>
  </si>
  <si>
    <t>LE-GRAND-DEVES</t>
  </si>
  <si>
    <t xml:space="preserve">LE GRAND DEVES            </t>
  </si>
  <si>
    <t>840087B132Y</t>
  </si>
  <si>
    <t xml:space="preserve">LE GRAND MAIL             </t>
  </si>
  <si>
    <t>840037B047Y</t>
  </si>
  <si>
    <t>LE-GRAND-PIERRE</t>
  </si>
  <si>
    <t xml:space="preserve">LE GRAND PIERRE           </t>
  </si>
  <si>
    <t>840037B048Z</t>
  </si>
  <si>
    <t>LE-GRAND-SERRES</t>
  </si>
  <si>
    <t xml:space="preserve">LE GRAND SERRES           </t>
  </si>
  <si>
    <t>840039B047P</t>
  </si>
  <si>
    <t>le grès</t>
  </si>
  <si>
    <t>LE-GRES</t>
  </si>
  <si>
    <t xml:space="preserve">LE GRES                   </t>
  </si>
  <si>
    <t>840056B022N</t>
  </si>
  <si>
    <t>le haut débat</t>
  </si>
  <si>
    <t xml:space="preserve">LE HAUT DEBAT             </t>
  </si>
  <si>
    <t>LE-JAS</t>
  </si>
  <si>
    <t xml:space="preserve">LE JAS                    </t>
  </si>
  <si>
    <t>8400560000G1112725</t>
  </si>
  <si>
    <t>840056B024R</t>
  </si>
  <si>
    <t>840056B025S</t>
  </si>
  <si>
    <t>LE-JONQUIER</t>
  </si>
  <si>
    <t xml:space="preserve">LE JONQUIER               </t>
  </si>
  <si>
    <t>8400870000S1335383</t>
  </si>
  <si>
    <t>840087B060V</t>
  </si>
  <si>
    <t>840087B061W</t>
  </si>
  <si>
    <t xml:space="preserve">LE JONQUIER NORD          </t>
  </si>
  <si>
    <t>840087B062X</t>
  </si>
  <si>
    <t xml:space="preserve">LE JONQUIER SUD           </t>
  </si>
  <si>
    <t>840037B053E</t>
  </si>
  <si>
    <t>LE-LAC</t>
  </si>
  <si>
    <t xml:space="preserve">LE LAC                    </t>
  </si>
  <si>
    <t>840087B063Y</t>
  </si>
  <si>
    <t xml:space="preserve">LE LAMPOURDIER            </t>
  </si>
  <si>
    <t>840037B054F</t>
  </si>
  <si>
    <t>LE-LIMAS</t>
  </si>
  <si>
    <t xml:space="preserve">LE LIMAS                  </t>
  </si>
  <si>
    <t>840027B036E</t>
  </si>
  <si>
    <t>LE-MEAUTENS</t>
  </si>
  <si>
    <t xml:space="preserve">LE MEAUTENS               </t>
  </si>
  <si>
    <t>840056B029W</t>
  </si>
  <si>
    <t xml:space="preserve">LE MOULIN                 </t>
  </si>
  <si>
    <t>840027B039H</t>
  </si>
  <si>
    <t>LE-MOULIN</t>
  </si>
  <si>
    <t>840037B062P</t>
  </si>
  <si>
    <t>le moulin à vent</t>
  </si>
  <si>
    <t>LE-MOULIN-A-VENT</t>
  </si>
  <si>
    <t xml:space="preserve">LE MOULIN A VENT          </t>
  </si>
  <si>
    <t>840039B057A</t>
  </si>
  <si>
    <t>LE-MOURRE-DE-GAUD</t>
  </si>
  <si>
    <t xml:space="preserve">LE MOURRE DE GAUD         </t>
  </si>
  <si>
    <t>840039B058B</t>
  </si>
  <si>
    <t>LE-MOURRE-DES-PERDRIX</t>
  </si>
  <si>
    <t xml:space="preserve">LE MOURRE DES PERDRIX     </t>
  </si>
  <si>
    <t>840039B059C</t>
  </si>
  <si>
    <t>LE-MOUSTARDIER</t>
  </si>
  <si>
    <t xml:space="preserve">LE MOUSTARDIER            </t>
  </si>
  <si>
    <t>840027B042L</t>
  </si>
  <si>
    <t xml:space="preserve">LE PANARD                 </t>
  </si>
  <si>
    <t>840037B064S</t>
  </si>
  <si>
    <t>LE-PARC</t>
  </si>
  <si>
    <t xml:space="preserve">LE PARC                   </t>
  </si>
  <si>
    <t>840027B044N</t>
  </si>
  <si>
    <t>pélauri</t>
  </si>
  <si>
    <t>le pélauri</t>
  </si>
  <si>
    <t>LE-PELAURI</t>
  </si>
  <si>
    <t xml:space="preserve">LE PELAURI                </t>
  </si>
  <si>
    <t>840027B046R</t>
  </si>
  <si>
    <t>le pérussier</t>
  </si>
  <si>
    <t>LE-PERUSSIER</t>
  </si>
  <si>
    <t xml:space="preserve">LE PERUSSIER              </t>
  </si>
  <si>
    <t>840087B083V</t>
  </si>
  <si>
    <t xml:space="preserve">LE PETIT BOUIGARD         </t>
  </si>
  <si>
    <t>8400870000Q0384</t>
  </si>
  <si>
    <t>840087B085X</t>
  </si>
  <si>
    <t>LE PETIT MARTIGNAN-EST</t>
  </si>
  <si>
    <t xml:space="preserve">LE PETIT MARTIGNAN EST    </t>
  </si>
  <si>
    <t>8400870000Q0045</t>
  </si>
  <si>
    <t>840087B086Y</t>
  </si>
  <si>
    <t>LE PETIT MARTIGNAN-OUEST</t>
  </si>
  <si>
    <t xml:space="preserve">LE PETIT MARTIGNAN OUEST  </t>
  </si>
  <si>
    <t>840037B067V</t>
  </si>
  <si>
    <t>LE-PETIT-SERRES</t>
  </si>
  <si>
    <t xml:space="preserve">LE PETIT SERRES           </t>
  </si>
  <si>
    <t>840087B091D</t>
  </si>
  <si>
    <t xml:space="preserve">LE PEYRON                 </t>
  </si>
  <si>
    <t>840037B069X</t>
  </si>
  <si>
    <t>LE-PIED-DE-BAUD</t>
  </si>
  <si>
    <t xml:space="preserve">LE PIED DE BAUD           </t>
  </si>
  <si>
    <t>840037B070Y</t>
  </si>
  <si>
    <t>LE-PIED-LONG</t>
  </si>
  <si>
    <t xml:space="preserve">LE PIED LONG              </t>
  </si>
  <si>
    <t>840039B073T</t>
  </si>
  <si>
    <t>LE-PLAN</t>
  </si>
  <si>
    <t xml:space="preserve">LE PLAN                   </t>
  </si>
  <si>
    <t>840037B075D</t>
  </si>
  <si>
    <t>le plan du rhône est</t>
  </si>
  <si>
    <t>LE-PLAN-DU-RHONE-EST</t>
  </si>
  <si>
    <t xml:space="preserve">LE PLAN DU RHONE EST      </t>
  </si>
  <si>
    <t>840037B076E</t>
  </si>
  <si>
    <t>le plan du rhône ouest</t>
  </si>
  <si>
    <t>LE-PLAN-DU-RHONE-OUEST</t>
  </si>
  <si>
    <t xml:space="preserve">LE PLAN DU RHONE OUEST    </t>
  </si>
  <si>
    <t>840039B075V</t>
  </si>
  <si>
    <t>LE-POINTU</t>
  </si>
  <si>
    <t xml:space="preserve">LE POINTU                 </t>
  </si>
  <si>
    <t>8400870000Q0382</t>
  </si>
  <si>
    <t>840087B099M</t>
  </si>
  <si>
    <t xml:space="preserve">LE PRINCE                 </t>
  </si>
  <si>
    <t>840039B077X</t>
  </si>
  <si>
    <t>LE-RAYAS</t>
  </si>
  <si>
    <t xml:space="preserve">LE RAYAS                  </t>
  </si>
  <si>
    <t>840056B042K</t>
  </si>
  <si>
    <t>séguret</t>
  </si>
  <si>
    <t>le séguret</t>
  </si>
  <si>
    <t>LE-SEGURET</t>
  </si>
  <si>
    <t xml:space="preserve">LE SEGURET                </t>
  </si>
  <si>
    <t>840027B061G</t>
  </si>
  <si>
    <t xml:space="preserve">LE TAILLANT               </t>
  </si>
  <si>
    <t>840087B110Z</t>
  </si>
  <si>
    <t xml:space="preserve">LE TERRIER                </t>
  </si>
  <si>
    <t>840039B098V</t>
  </si>
  <si>
    <t>LE-TORD</t>
  </si>
  <si>
    <t xml:space="preserve">LE TORD                   </t>
  </si>
  <si>
    <t>840056B043L</t>
  </si>
  <si>
    <t xml:space="preserve">LE TOURNAIL               </t>
  </si>
  <si>
    <t>840037B088T</t>
  </si>
  <si>
    <t>LE-TRESQUOYS</t>
  </si>
  <si>
    <t xml:space="preserve">LE TRESQUOYS              </t>
  </si>
  <si>
    <t>840056B044M</t>
  </si>
  <si>
    <t xml:space="preserve">LE VILLAGE                </t>
  </si>
  <si>
    <t>LE-VILLAGE</t>
  </si>
  <si>
    <t>840037B090V</t>
  </si>
  <si>
    <t>840039B102Z</t>
  </si>
  <si>
    <t>840056B045N</t>
  </si>
  <si>
    <t xml:space="preserve">LE VILLAGE OUEST          </t>
  </si>
  <si>
    <t xml:space="preserve">LES </t>
  </si>
  <si>
    <t>LES</t>
  </si>
  <si>
    <t>840087B003H</t>
  </si>
  <si>
    <t xml:space="preserve">LES ARENES                </t>
  </si>
  <si>
    <t>840027B001S</t>
  </si>
  <si>
    <t>LES-AUBETTES</t>
  </si>
  <si>
    <t xml:space="preserve">LES AUBETTES              </t>
  </si>
  <si>
    <t>840056B004U</t>
  </si>
  <si>
    <t>les auréoles</t>
  </si>
  <si>
    <t>LES-AUREOLES</t>
  </si>
  <si>
    <t xml:space="preserve">LES AUREOLES              </t>
  </si>
  <si>
    <t>840056B005V</t>
  </si>
  <si>
    <t>barratières</t>
  </si>
  <si>
    <t>les barratières</t>
  </si>
  <si>
    <t>LES-BARRATIERES</t>
  </si>
  <si>
    <t xml:space="preserve">LES BARRATIERES           </t>
  </si>
  <si>
    <t>840039B006V</t>
  </si>
  <si>
    <t>les barrières</t>
  </si>
  <si>
    <t>LES-BARRIERES</t>
  </si>
  <si>
    <t xml:space="preserve">LES BARRIERES             </t>
  </si>
  <si>
    <t>840039B008X</t>
  </si>
  <si>
    <t>LES-BASSAQUES-EST</t>
  </si>
  <si>
    <t xml:space="preserve">LES BASSAQUES EST         </t>
  </si>
  <si>
    <t>840039B009Y</t>
  </si>
  <si>
    <t>LES-BASSAQUES-NORD</t>
  </si>
  <si>
    <t xml:space="preserve">LES BASSAQUES NORD        </t>
  </si>
  <si>
    <t>840039B010Z</t>
  </si>
  <si>
    <t>LES-BASSAQUES-OUEST</t>
  </si>
  <si>
    <t xml:space="preserve">LES BASSAQUES OUEST       </t>
  </si>
  <si>
    <t>840039000AI2458456</t>
  </si>
  <si>
    <t>840039B011A</t>
  </si>
  <si>
    <t>LES-BASSAQUES-SUD</t>
  </si>
  <si>
    <t xml:space="preserve">LES BASSAQUES SUD         </t>
  </si>
  <si>
    <t>840039B012B</t>
  </si>
  <si>
    <t>bédines nord</t>
  </si>
  <si>
    <t>les bédines nord</t>
  </si>
  <si>
    <t>LES-BEDINES-NORD</t>
  </si>
  <si>
    <t xml:space="preserve">LES BEDINES NORD          </t>
  </si>
  <si>
    <t>840039B013C</t>
  </si>
  <si>
    <t>bédines sud</t>
  </si>
  <si>
    <t>les bédines sud</t>
  </si>
  <si>
    <t>LES-BEDINES-SUD</t>
  </si>
  <si>
    <t xml:space="preserve">LES BEDINES SUD           </t>
  </si>
  <si>
    <t>840037B012K</t>
  </si>
  <si>
    <t>LES-BOSQUETS</t>
  </si>
  <si>
    <t xml:space="preserve">LES BOSQUETS              </t>
  </si>
  <si>
    <t>840037B014M</t>
  </si>
  <si>
    <t>LES-BOURGUIGNONS</t>
  </si>
  <si>
    <t xml:space="preserve">LES BOURGUIGNONS          </t>
  </si>
  <si>
    <t>840037B015N</t>
  </si>
  <si>
    <t>LES-BOUSQUETS</t>
  </si>
  <si>
    <t xml:space="preserve">LES BOUSQUETS             </t>
  </si>
  <si>
    <t>840027B007Y</t>
  </si>
  <si>
    <t>LES-BROTTEAUX</t>
  </si>
  <si>
    <t xml:space="preserve">LES BROTTEAUX             </t>
  </si>
  <si>
    <t>840037B017R</t>
  </si>
  <si>
    <t>les brusquières</t>
  </si>
  <si>
    <t>LES-BRUSQUIERES</t>
  </si>
  <si>
    <t xml:space="preserve">LES BRUSQUIERES           </t>
  </si>
  <si>
    <t>840027B009A</t>
  </si>
  <si>
    <t>LES-CABANELLES</t>
  </si>
  <si>
    <t xml:space="preserve">LES CABANELLES            </t>
  </si>
  <si>
    <t>840027B010B</t>
  </si>
  <si>
    <t>LES-CABANES</t>
  </si>
  <si>
    <t xml:space="preserve">LES CABANES               </t>
  </si>
  <si>
    <t>840037B018S</t>
  </si>
  <si>
    <t>840039B018H</t>
  </si>
  <si>
    <t>LES-CANTONS</t>
  </si>
  <si>
    <t xml:space="preserve">LES CANTONS               </t>
  </si>
  <si>
    <t>840027B014F</t>
  </si>
  <si>
    <t>LES-CAPUSELLES</t>
  </si>
  <si>
    <t xml:space="preserve">LES CAPUSSELLES           </t>
  </si>
  <si>
    <t>840039B022M</t>
  </si>
  <si>
    <t>LES-CASSANETS</t>
  </si>
  <si>
    <t xml:space="preserve">LES CASSANETS             </t>
  </si>
  <si>
    <t>840039B024P</t>
  </si>
  <si>
    <t>LES-CITRES</t>
  </si>
  <si>
    <t xml:space="preserve">LES CITRES                </t>
  </si>
  <si>
    <t>840027B019L</t>
  </si>
  <si>
    <t>LES-CONDAMINES</t>
  </si>
  <si>
    <t xml:space="preserve">LES CONDAMINES            </t>
  </si>
  <si>
    <t>840037B034J</t>
  </si>
  <si>
    <t>LES-COULETS</t>
  </si>
  <si>
    <t xml:space="preserve">LES COULETS               </t>
  </si>
  <si>
    <t>840056B014E</t>
  </si>
  <si>
    <t>LES-COUSSIDES-LONGUES</t>
  </si>
  <si>
    <t xml:space="preserve">LES COUSSIDES LONGUES     </t>
  </si>
  <si>
    <t>840027B020M</t>
  </si>
  <si>
    <t>LES-CREMADES</t>
  </si>
  <si>
    <t xml:space="preserve">LES CREMADES              </t>
  </si>
  <si>
    <t>840087B125R</t>
  </si>
  <si>
    <t xml:space="preserve">LES CREMADES EST          </t>
  </si>
  <si>
    <t>840039B032Y</t>
  </si>
  <si>
    <t>LES-CREMADES-EST</t>
  </si>
  <si>
    <t>840087B039X</t>
  </si>
  <si>
    <t xml:space="preserve">LES CREMADES OUEST        </t>
  </si>
  <si>
    <t>840039B033Z</t>
  </si>
  <si>
    <t>LES-CREMADES-OUEST</t>
  </si>
  <si>
    <t>840039000AI2437315</t>
  </si>
  <si>
    <t>840039B037D</t>
  </si>
  <si>
    <t>les écluses</t>
  </si>
  <si>
    <t>LES-ECLUSES</t>
  </si>
  <si>
    <t xml:space="preserve">LES ECLUSES               </t>
  </si>
  <si>
    <t>840037B037M</t>
  </si>
  <si>
    <t>LES-ESQUEIRONS</t>
  </si>
  <si>
    <t xml:space="preserve">LES ESQUEIRONS            </t>
  </si>
  <si>
    <t>840039B039F</t>
  </si>
  <si>
    <t>LES-EYGAILLOTES-EST</t>
  </si>
  <si>
    <t xml:space="preserve">LES EYGAILLOTES EST       </t>
  </si>
  <si>
    <t>840039000AI0000</t>
  </si>
  <si>
    <t>840039B040G</t>
  </si>
  <si>
    <t>LES-EYGAILLOTES-OUEST</t>
  </si>
  <si>
    <t xml:space="preserve">LES EYGAILLOTES OUEST     </t>
  </si>
  <si>
    <t>840037B043U</t>
  </si>
  <si>
    <t>LES-GALIMARDES</t>
  </si>
  <si>
    <t xml:space="preserve">LES GALIMARDES            </t>
  </si>
  <si>
    <t>840039B044L</t>
  </si>
  <si>
    <t>GARRIGUES-NORD</t>
  </si>
  <si>
    <t xml:space="preserve">LES GARRIGUES NORD        </t>
  </si>
  <si>
    <t>840039B045M</t>
  </si>
  <si>
    <t>LES-GARRIGUES-SUD</t>
  </si>
  <si>
    <t xml:space="preserve">LES GARRIGUES SUD         </t>
  </si>
  <si>
    <t>840037B049A</t>
  </si>
  <si>
    <t>les grandes galiguières</t>
  </si>
  <si>
    <t>LES-GRANDES-GALIGUIERES</t>
  </si>
  <si>
    <t xml:space="preserve">LES GRANDES GALIGUIERES   </t>
  </si>
  <si>
    <t>840037B050B</t>
  </si>
  <si>
    <t>LES-GRANDS-SERRES-OUEST</t>
  </si>
  <si>
    <t xml:space="preserve">LES GRANDS SERRES OUEST   </t>
  </si>
  <si>
    <t>8400870000Q0000</t>
  </si>
  <si>
    <t>840087B055P</t>
  </si>
  <si>
    <t xml:space="preserve">LES GRAVES                </t>
  </si>
  <si>
    <t>840087B059U</t>
  </si>
  <si>
    <t xml:space="preserve">LES HAUTES CREMADES       </t>
  </si>
  <si>
    <t>840056B056A</t>
  </si>
  <si>
    <t>LES-HAUTES-RIAILLES</t>
  </si>
  <si>
    <t xml:space="preserve">LES HAUTES RIAILLES       </t>
  </si>
  <si>
    <t>840027B031Z</t>
  </si>
  <si>
    <t>LES-ISLONS</t>
  </si>
  <si>
    <t xml:space="preserve">LES ISLONS                </t>
  </si>
  <si>
    <t>840037B055G</t>
  </si>
  <si>
    <t>LES-LONES</t>
  </si>
  <si>
    <t xml:space="preserve">LES LONES                 </t>
  </si>
  <si>
    <t>840037B057J</t>
  </si>
  <si>
    <t>LES-MARINES</t>
  </si>
  <si>
    <t xml:space="preserve">LES MARINES               </t>
  </si>
  <si>
    <t>840037B058K</t>
  </si>
  <si>
    <t>LES-MASCARONNES</t>
  </si>
  <si>
    <t xml:space="preserve">LES MASCARONNES           </t>
  </si>
  <si>
    <t>840039B052V</t>
  </si>
  <si>
    <t>mémentes</t>
  </si>
  <si>
    <t>les mémentes</t>
  </si>
  <si>
    <t>LES-MEMENTES</t>
  </si>
  <si>
    <t xml:space="preserve">LES MEMENTES              </t>
  </si>
  <si>
    <t>840027B037F</t>
  </si>
  <si>
    <t>LES-MIANS</t>
  </si>
  <si>
    <t xml:space="preserve">LES MIANS                 </t>
  </si>
  <si>
    <t>840056B030X</t>
  </si>
  <si>
    <t>LES-MOURGUES</t>
  </si>
  <si>
    <t xml:space="preserve">LES MOURGUES              </t>
  </si>
  <si>
    <t>840027B040J</t>
  </si>
  <si>
    <t>les négades</t>
  </si>
  <si>
    <t>LES-NEGADES</t>
  </si>
  <si>
    <t xml:space="preserve">LES NEGADES               </t>
  </si>
  <si>
    <t>840087B078P</t>
  </si>
  <si>
    <t>LES NEGADES-NORD</t>
  </si>
  <si>
    <t xml:space="preserve">LES NEGADES NORD          </t>
  </si>
  <si>
    <t>840087B079R</t>
  </si>
  <si>
    <t>LES  NEGADES  SUD</t>
  </si>
  <si>
    <t xml:space="preserve">LES NEGADES SUD           </t>
  </si>
  <si>
    <t>840056B031Y</t>
  </si>
  <si>
    <t>LES-NEUF-FONDS</t>
  </si>
  <si>
    <t xml:space="preserve">LES NEUF FONDS            </t>
  </si>
  <si>
    <t>840039B060D</t>
  </si>
  <si>
    <t>LES-NEUFS-FONTS</t>
  </si>
  <si>
    <t xml:space="preserve">LES NEUFS FONTS           </t>
  </si>
  <si>
    <t>840039B061E</t>
  </si>
  <si>
    <t>LES-NONCIADES</t>
  </si>
  <si>
    <t xml:space="preserve">LES NONCIADES             </t>
  </si>
  <si>
    <t>840056B032Z</t>
  </si>
  <si>
    <t xml:space="preserve">LES PALUDS                </t>
  </si>
  <si>
    <t>840087B081T</t>
  </si>
  <si>
    <t>840039B064H</t>
  </si>
  <si>
    <t>LES-PALUDS</t>
  </si>
  <si>
    <t>840056B053X</t>
  </si>
  <si>
    <t>LES-PALUDS-EST</t>
  </si>
  <si>
    <t xml:space="preserve">LES PALUDS EST            </t>
  </si>
  <si>
    <t>840056B054Y</t>
  </si>
  <si>
    <t>LES-PALUDS-OUEST</t>
  </si>
  <si>
    <t xml:space="preserve">LES PALUDS OUEST          </t>
  </si>
  <si>
    <t>840037B065T</t>
  </si>
  <si>
    <t>LES-PARRANS</t>
  </si>
  <si>
    <t xml:space="preserve">LES PARRANS               </t>
  </si>
  <si>
    <t>840027B048T</t>
  </si>
  <si>
    <t>LES-PETITES-ISCLES</t>
  </si>
  <si>
    <t xml:space="preserve">LES PETITES ISLES         </t>
  </si>
  <si>
    <t>8400870000O0001</t>
  </si>
  <si>
    <t>840087B088A</t>
  </si>
  <si>
    <t xml:space="preserve">LES PEYRIERES             </t>
  </si>
  <si>
    <t>8400870000O0003</t>
  </si>
  <si>
    <t>840087B089B</t>
  </si>
  <si>
    <t xml:space="preserve">LES PEYRIERES BLANCHES    </t>
  </si>
  <si>
    <t>840037B074C</t>
  </si>
  <si>
    <t>LES-PLAGNES</t>
  </si>
  <si>
    <t xml:space="preserve">LES PLAGNES               </t>
  </si>
  <si>
    <t>840056B034B</t>
  </si>
  <si>
    <t xml:space="preserve">LES PLAINES               </t>
  </si>
  <si>
    <t>840056B035C</t>
  </si>
  <si>
    <t xml:space="preserve">LES PLUMES                </t>
  </si>
  <si>
    <t>840087B096J</t>
  </si>
  <si>
    <t xml:space="preserve">LES PRADINES              </t>
  </si>
  <si>
    <t>840027B053Y</t>
  </si>
  <si>
    <t>les prés</t>
  </si>
  <si>
    <t>LES-PRES</t>
  </si>
  <si>
    <t xml:space="preserve">LES PRES                  </t>
  </si>
  <si>
    <t>840056B051V</t>
  </si>
  <si>
    <t>LES-RAMADES</t>
  </si>
  <si>
    <t xml:space="preserve">LES RAMADES               </t>
  </si>
  <si>
    <t>840056B036D</t>
  </si>
  <si>
    <t xml:space="preserve">LES RAMADES NORD          </t>
  </si>
  <si>
    <t>840056B037E</t>
  </si>
  <si>
    <t xml:space="preserve">LES RAMADES SUD           </t>
  </si>
  <si>
    <t>840037B080J</t>
  </si>
  <si>
    <t>les rèves</t>
  </si>
  <si>
    <t>LES-REVES</t>
  </si>
  <si>
    <t xml:space="preserve">LES REVES                 </t>
  </si>
  <si>
    <t>840056B038F</t>
  </si>
  <si>
    <t xml:space="preserve">LES RIAILLES              </t>
  </si>
  <si>
    <t>840037B083M</t>
  </si>
  <si>
    <t>les roumiguières</t>
  </si>
  <si>
    <t>LES-ROUMIGUIERES</t>
  </si>
  <si>
    <t xml:space="preserve">LES ROUMIGUIERES          </t>
  </si>
  <si>
    <t>840056B039G</t>
  </si>
  <si>
    <t xml:space="preserve">LES ROUTES DE CAUSANS     </t>
  </si>
  <si>
    <t>840056B040H</t>
  </si>
  <si>
    <t xml:space="preserve">LES ROUTES DE MALIGEAY    </t>
  </si>
  <si>
    <t>840087B104T</t>
  </si>
  <si>
    <t xml:space="preserve">LES SABLES SUD EST        </t>
  </si>
  <si>
    <t>840087B105U</t>
  </si>
  <si>
    <t xml:space="preserve">LES SABLES SUD OUEST      </t>
  </si>
  <si>
    <t>840039B089K</t>
  </si>
  <si>
    <t>LES-SAINTES-VIERGES-NORD</t>
  </si>
  <si>
    <t xml:space="preserve">LES SAINTES VIERGES NORD  </t>
  </si>
  <si>
    <t>840039B090L</t>
  </si>
  <si>
    <t>LES-SAINTES-VIERGES-SUD</t>
  </si>
  <si>
    <t xml:space="preserve">LES SAINTES VIERGES SUD   </t>
  </si>
  <si>
    <t>840039B091M</t>
  </si>
  <si>
    <t>LES-SARRASSANES-EST</t>
  </si>
  <si>
    <t xml:space="preserve">LES SARRASSANES EST       </t>
  </si>
  <si>
    <t>840039B092N</t>
  </si>
  <si>
    <t xml:space="preserve">LES SARRASSANES OUEST     </t>
  </si>
  <si>
    <t>840039B093P</t>
  </si>
  <si>
    <t>LES-SAUMMADES-NORD</t>
  </si>
  <si>
    <t xml:space="preserve">LES SAUMMADES NORD        </t>
  </si>
  <si>
    <t>840039B094R</t>
  </si>
  <si>
    <t>LES-SAUMMADES-SUD</t>
  </si>
  <si>
    <t xml:space="preserve">LES SAUMMADES SUD         </t>
  </si>
  <si>
    <t>840087B108X</t>
  </si>
  <si>
    <t xml:space="preserve">LES SEPT COMBES           </t>
  </si>
  <si>
    <t>840037B085P</t>
  </si>
  <si>
    <t>LES-SERRES</t>
  </si>
  <si>
    <t xml:space="preserve">LES SERRES                </t>
  </si>
  <si>
    <t>840039B096T</t>
  </si>
  <si>
    <t>LES-SOURCES</t>
  </si>
  <si>
    <t xml:space="preserve">LES SOURCES               </t>
  </si>
  <si>
    <t>840039B097U</t>
  </si>
  <si>
    <t>les sourcières</t>
  </si>
  <si>
    <t>LES-SOURCIERES</t>
  </si>
  <si>
    <t xml:space="preserve">LES SOURCIERES            </t>
  </si>
  <si>
    <t>840027B063J</t>
  </si>
  <si>
    <t>tardières</t>
  </si>
  <si>
    <t>les tardières</t>
  </si>
  <si>
    <t>LES-TARDIERES</t>
  </si>
  <si>
    <t xml:space="preserve">LES TARDIERES             </t>
  </si>
  <si>
    <t>840037B087S</t>
  </si>
  <si>
    <t>LES-TERRES-BLANCHES</t>
  </si>
  <si>
    <t xml:space="preserve">LES TERRES BLANCHES       </t>
  </si>
  <si>
    <t>840087B112B</t>
  </si>
  <si>
    <t xml:space="preserve">LES VEYRIERES             </t>
  </si>
  <si>
    <t>840056000AS0000</t>
  </si>
  <si>
    <t>840087B064Z</t>
  </si>
  <si>
    <t xml:space="preserve">LAURIOL                   </t>
  </si>
  <si>
    <t>840087B002G</t>
  </si>
  <si>
    <t xml:space="preserve">AGLANET                   </t>
  </si>
  <si>
    <t>840056B001R</t>
  </si>
  <si>
    <t xml:space="preserve">ALOS                      </t>
  </si>
  <si>
    <t>840087B117G</t>
  </si>
  <si>
    <t xml:space="preserve">ARGENSOL NORD EST         </t>
  </si>
  <si>
    <t>840087B004J</t>
  </si>
  <si>
    <t xml:space="preserve">ARGENSOL NORD OUEST       </t>
  </si>
  <si>
    <t>840087B005K</t>
  </si>
  <si>
    <t xml:space="preserve">ARGENSOL SUD EST          </t>
  </si>
  <si>
    <t>840087B006L</t>
  </si>
  <si>
    <t xml:space="preserve">ARGENSOL SUD OUEST        </t>
  </si>
  <si>
    <t>8400870000M67625</t>
  </si>
  <si>
    <t>840087B007M</t>
  </si>
  <si>
    <t>AURIAC-EST</t>
  </si>
  <si>
    <t xml:space="preserve">AURIAC EST                </t>
  </si>
  <si>
    <t>8400870000M0081</t>
  </si>
  <si>
    <t>840087B008N</t>
  </si>
  <si>
    <t>AURIAC-OUEST</t>
  </si>
  <si>
    <t xml:space="preserve">AURIAC OUEST              </t>
  </si>
  <si>
    <t>840087B118H</t>
  </si>
  <si>
    <t xml:space="preserve">AYGUES                    </t>
  </si>
  <si>
    <t>840039B001P</t>
  </si>
  <si>
    <t>BALAUQUE-NORD</t>
  </si>
  <si>
    <t xml:space="preserve">BALAUQUE NORD             </t>
  </si>
  <si>
    <t>840039B002R</t>
  </si>
  <si>
    <t>BALAUQUE-SUD</t>
  </si>
  <si>
    <t xml:space="preserve">BALAUQUE SUD              </t>
  </si>
  <si>
    <t>840039B003S</t>
  </si>
  <si>
    <t xml:space="preserve">BARATIN                   </t>
  </si>
  <si>
    <t>840037B003A</t>
  </si>
  <si>
    <t>BARBE D ASNE</t>
  </si>
  <si>
    <t>BARBE-D'ASNE</t>
  </si>
  <si>
    <t xml:space="preserve">BARBE D ASNE              </t>
  </si>
  <si>
    <t>840087B012T</t>
  </si>
  <si>
    <t>BAS ABRIAM-NORD</t>
  </si>
  <si>
    <t xml:space="preserve">BAS ABRIAN NORD           </t>
  </si>
  <si>
    <t>840087B013U</t>
  </si>
  <si>
    <t>BAS ABRIAM-SUD</t>
  </si>
  <si>
    <t xml:space="preserve">BAS ABRIAN SUD            </t>
  </si>
  <si>
    <t>BASE  AERIENNE   115</t>
  </si>
  <si>
    <t>8400870000G1318272</t>
  </si>
  <si>
    <t>BASE   AERIENNE   115</t>
  </si>
  <si>
    <t>840027B004V</t>
  </si>
  <si>
    <t xml:space="preserve">BAYARD                    </t>
  </si>
  <si>
    <t>840037B005C</t>
  </si>
  <si>
    <t>BEAU-RENARD-NORD</t>
  </si>
  <si>
    <t xml:space="preserve">BEAU RENARD NORD          </t>
  </si>
  <si>
    <t>840037B006D</t>
  </si>
  <si>
    <t>BEAU-RENARD-SUD</t>
  </si>
  <si>
    <t xml:space="preserve">BEAU RENARD SUD           </t>
  </si>
  <si>
    <t>840056B048S</t>
  </si>
  <si>
    <t xml:space="preserve">BEAUREGARD                </t>
  </si>
  <si>
    <t>840087C007Z</t>
  </si>
  <si>
    <t xml:space="preserve">BIGONNET EST              </t>
  </si>
  <si>
    <t>840087C006Y</t>
  </si>
  <si>
    <t xml:space="preserve">BIGONNET OUEST            </t>
  </si>
  <si>
    <t>840037B008F</t>
  </si>
  <si>
    <t xml:space="preserve">BLACHIERES                </t>
  </si>
  <si>
    <t>840087B015W</t>
  </si>
  <si>
    <t>BOIS-DAUPHIN</t>
  </si>
  <si>
    <t xml:space="preserve">BOIS DAUPHIN              </t>
  </si>
  <si>
    <t>840087B016X</t>
  </si>
  <si>
    <t>BOIS-LAUZON</t>
  </si>
  <si>
    <t xml:space="preserve">BOIS LAUZON               </t>
  </si>
  <si>
    <t>840037B011J</t>
  </si>
  <si>
    <t>bois sénéseau</t>
  </si>
  <si>
    <t>BOIS-SENESEAU</t>
  </si>
  <si>
    <t xml:space="preserve">BOIS SENESEAU             </t>
  </si>
  <si>
    <t>840087B017Y</t>
  </si>
  <si>
    <t>BOIFEUILLET-NORD</t>
  </si>
  <si>
    <t xml:space="preserve">BOISFEUILLET NORD         </t>
  </si>
  <si>
    <t>840087B018Z</t>
  </si>
  <si>
    <t>BOISFEUILLET   SUD</t>
  </si>
  <si>
    <t xml:space="preserve">BOISFEUILLET SUD          </t>
  </si>
  <si>
    <t>8400870000P1335367</t>
  </si>
  <si>
    <t>840087B019A</t>
  </si>
  <si>
    <t>BONNE-BARBE</t>
  </si>
  <si>
    <t xml:space="preserve">BONNE BARBE               </t>
  </si>
  <si>
    <t>840056B007X</t>
  </si>
  <si>
    <t xml:space="preserve">BRAMEFAN                  </t>
  </si>
  <si>
    <t>840037B016P</t>
  </si>
  <si>
    <t>BRUSQUIERES-OUEST</t>
  </si>
  <si>
    <t xml:space="preserve">BRUQUIERES OUEST          </t>
  </si>
  <si>
    <t>840039B016F</t>
  </si>
  <si>
    <t>bussière</t>
  </si>
  <si>
    <t xml:space="preserve">BUSSIERE                  </t>
  </si>
  <si>
    <t>840037B019T</t>
  </si>
  <si>
    <t xml:space="preserve">CABRIERES                 </t>
  </si>
  <si>
    <t>840087B021C</t>
  </si>
  <si>
    <t>840027B011C</t>
  </si>
  <si>
    <t xml:space="preserve">CAMBE                     </t>
  </si>
  <si>
    <t>840027B012D</t>
  </si>
  <si>
    <t>CAMP-REDON</t>
  </si>
  <si>
    <t xml:space="preserve">CAMP REDON                </t>
  </si>
  <si>
    <t>840027B013E</t>
  </si>
  <si>
    <t xml:space="preserve">CAMPBLAMCARD              </t>
  </si>
  <si>
    <t>840037B020U</t>
  </si>
  <si>
    <t xml:space="preserve">CANSAUD                   </t>
  </si>
  <si>
    <t>840039B020K</t>
  </si>
  <si>
    <t>CASSAN-EST</t>
  </si>
  <si>
    <t xml:space="preserve">CASSAN EST                </t>
  </si>
  <si>
    <t>840039B021L</t>
  </si>
  <si>
    <t xml:space="preserve">CASSAN OUEST              </t>
  </si>
  <si>
    <t>840056B009Z</t>
  </si>
  <si>
    <t>CAUSANS-NORD</t>
  </si>
  <si>
    <t xml:space="preserve">CAUSANS NORD              </t>
  </si>
  <si>
    <t>840056B010A</t>
  </si>
  <si>
    <t>CAUSANS-SUD</t>
  </si>
  <si>
    <t xml:space="preserve">CAUSANS SUD               </t>
  </si>
  <si>
    <t>840087B121L</t>
  </si>
  <si>
    <t xml:space="preserve">CENTRE VILLE NORD EST     </t>
  </si>
  <si>
    <t>840087B113C</t>
  </si>
  <si>
    <t xml:space="preserve">CENTRE VILLE NORD OUEST   </t>
  </si>
  <si>
    <t>840087B120K</t>
  </si>
  <si>
    <t xml:space="preserve">CENTRE VILLE SUD EST      </t>
  </si>
  <si>
    <t>840087B119J</t>
  </si>
  <si>
    <t xml:space="preserve">CENTRE VILLE SUD OUEST    </t>
  </si>
  <si>
    <t>840087B024F</t>
  </si>
  <si>
    <t xml:space="preserve">CHAMPAUVIN                </t>
  </si>
  <si>
    <t>840087B025G</t>
  </si>
  <si>
    <t xml:space="preserve">CHAPONNET                 </t>
  </si>
  <si>
    <t>840039B023N</t>
  </si>
  <si>
    <t xml:space="preserve">CHAPOUIN                  </t>
  </si>
  <si>
    <t>840037B021V</t>
  </si>
  <si>
    <t>CHARBONNIERES-EST</t>
  </si>
  <si>
    <t xml:space="preserve">CHARBONNIERES EST         </t>
  </si>
  <si>
    <t>840037B024Y</t>
  </si>
  <si>
    <t>CHARBONNIERES-OUEST</t>
  </si>
  <si>
    <t xml:space="preserve">CHARBONNIERES OUEST       </t>
  </si>
  <si>
    <t>840056B011B</t>
  </si>
  <si>
    <t>château de causans</t>
  </si>
  <si>
    <t>CHATEAU-DE-CAUSANS</t>
  </si>
  <si>
    <t xml:space="preserve">CHATEAU DE CAUSANS        </t>
  </si>
  <si>
    <t>840027B015G</t>
  </si>
  <si>
    <t>CHEMIN D ORANGE</t>
  </si>
  <si>
    <t>CHEMIN-D'ORANGE</t>
  </si>
  <si>
    <t xml:space="preserve">CHEMIN D ORANGE           </t>
  </si>
  <si>
    <t>840037B025Z</t>
  </si>
  <si>
    <t>chemin de courthézon</t>
  </si>
  <si>
    <t>CHEMIN-DE-COURTHESON</t>
  </si>
  <si>
    <t xml:space="preserve">CHEMIN DE COURTHEZON      </t>
  </si>
  <si>
    <t>840087000AT64511</t>
  </si>
  <si>
    <t>840087C005X</t>
  </si>
  <si>
    <t xml:space="preserve">CHENES VERTS              </t>
  </si>
  <si>
    <t>840087B026H</t>
  </si>
  <si>
    <t>cité fauchier</t>
  </si>
  <si>
    <t xml:space="preserve">CITE FAUCHIER             </t>
  </si>
  <si>
    <t>840087B027J</t>
  </si>
  <si>
    <t xml:space="preserve">CITE LEYDIER              </t>
  </si>
  <si>
    <t>840087B028K</t>
  </si>
  <si>
    <t xml:space="preserve">CLAVIN                    </t>
  </si>
  <si>
    <t>840087B029L</t>
  </si>
  <si>
    <t xml:space="preserve">CLOS BERTRAND             </t>
  </si>
  <si>
    <t>840087B030M</t>
  </si>
  <si>
    <t xml:space="preserve">CLOS CAVALIER             </t>
  </si>
  <si>
    <t>840087C011D</t>
  </si>
  <si>
    <t xml:space="preserve">CLOS DE CAGNAN            </t>
  </si>
  <si>
    <t>840037B028C</t>
  </si>
  <si>
    <t xml:space="preserve">COLOMBIS                  </t>
  </si>
  <si>
    <t>840037B029D</t>
  </si>
  <si>
    <t>COMBES-D'ARNAVAL</t>
  </si>
  <si>
    <t xml:space="preserve">COMBES D ARNAVEL          </t>
  </si>
  <si>
    <t>840037B030E</t>
  </si>
  <si>
    <t>COMBES-MASQUES-NORD</t>
  </si>
  <si>
    <t xml:space="preserve">COMBES MASQUES NORD       </t>
  </si>
  <si>
    <t>840037B031F</t>
  </si>
  <si>
    <t>COMBES-MASQUES-SUD</t>
  </si>
  <si>
    <t xml:space="preserve">COMBES MASQUES SUD        </t>
  </si>
  <si>
    <t>840087000BH0002</t>
  </si>
  <si>
    <t>840087C002U</t>
  </si>
  <si>
    <t xml:space="preserve">COSTA                     </t>
  </si>
  <si>
    <t>840037B032G</t>
  </si>
  <si>
    <t>COSTE-FROIDE</t>
  </si>
  <si>
    <t xml:space="preserve">COSTE FROIDE              </t>
  </si>
  <si>
    <t>840087000AS1113374</t>
  </si>
  <si>
    <t>840087B033R</t>
  </si>
  <si>
    <t>COSTIERES DU COUDOULET</t>
  </si>
  <si>
    <t xml:space="preserve">COSTIERES DE COUDOULET    </t>
  </si>
  <si>
    <t>840087B034S</t>
  </si>
  <si>
    <t>COUAVEL</t>
  </si>
  <si>
    <t xml:space="preserve">COUAVEDEL                 </t>
  </si>
  <si>
    <t>840087B035T</t>
  </si>
  <si>
    <t xml:space="preserve">COUCOURDON                </t>
  </si>
  <si>
    <t>840039B028U</t>
  </si>
  <si>
    <t xml:space="preserve">COUDOULET                 </t>
  </si>
  <si>
    <t>8400870000G1362126</t>
  </si>
  <si>
    <t>840087B036U</t>
  </si>
  <si>
    <t>8400870000I0000</t>
  </si>
  <si>
    <t>840087B037V</t>
  </si>
  <si>
    <t>COUDOULET-EST</t>
  </si>
  <si>
    <t xml:space="preserve">COUDOULET EST             </t>
  </si>
  <si>
    <t>8400870000I0073</t>
  </si>
  <si>
    <t>840087B038W</t>
  </si>
  <si>
    <t>COUDOULET-OUEST</t>
  </si>
  <si>
    <t xml:space="preserve">COUDOULET OUEST           </t>
  </si>
  <si>
    <t>840039B034A</t>
  </si>
  <si>
    <t xml:space="preserve">CREYSSELAS                </t>
  </si>
  <si>
    <t>840039B035B</t>
  </si>
  <si>
    <t>CREYSSELAS-EST</t>
  </si>
  <si>
    <t xml:space="preserve">CREYSSELAS EST            </t>
  </si>
  <si>
    <t>840087B126S</t>
  </si>
  <si>
    <t xml:space="preserve">CROIX ROUGE EST           </t>
  </si>
  <si>
    <t>8400870000P0082</t>
  </si>
  <si>
    <t>840087B041Z</t>
  </si>
  <si>
    <t>CROZE ET PEYRON-NORD</t>
  </si>
  <si>
    <t xml:space="preserve">CROZE ET PEYRON NORD      </t>
  </si>
  <si>
    <t>840087B042A</t>
  </si>
  <si>
    <t>CROZE ET PEYRON-SUD</t>
  </si>
  <si>
    <t xml:space="preserve">CROZE ET PEYRON SUD       </t>
  </si>
  <si>
    <t>840037B038N</t>
  </si>
  <si>
    <t>farguérol nord</t>
  </si>
  <si>
    <t>FARGUEROL-NORD</t>
  </si>
  <si>
    <t xml:space="preserve">FARGUEROL NORD            </t>
  </si>
  <si>
    <t>840037B039P</t>
  </si>
  <si>
    <t>farguérol sud</t>
  </si>
  <si>
    <t>FARGUEROL-SUD</t>
  </si>
  <si>
    <t xml:space="preserve">FARGUEROL SUD             </t>
  </si>
  <si>
    <t>840087B047F</t>
  </si>
  <si>
    <t>FOURCHEVIEILLES</t>
  </si>
  <si>
    <t xml:space="preserve">FOURCHES VIEILLES         </t>
  </si>
  <si>
    <t>840027B025T</t>
  </si>
  <si>
    <t xml:space="preserve">GABIN                     </t>
  </si>
  <si>
    <t>840056B019K</t>
  </si>
  <si>
    <t xml:space="preserve">GALEGABIE                 </t>
  </si>
  <si>
    <t>840087B127T</t>
  </si>
  <si>
    <t xml:space="preserve">GENDARMERIE               </t>
  </si>
  <si>
    <t>840087B054N</t>
  </si>
  <si>
    <t xml:space="preserve">GRAND CAGNAN              </t>
  </si>
  <si>
    <t>840027B026U</t>
  </si>
  <si>
    <t>GRANDE-GRANGE</t>
  </si>
  <si>
    <t xml:space="preserve">GRANDE GRANGE             </t>
  </si>
  <si>
    <t>840039B046N</t>
  </si>
  <si>
    <t xml:space="preserve">GRAVIOUSE                 </t>
  </si>
  <si>
    <t>8400870000P1335381</t>
  </si>
  <si>
    <t>840087B056R</t>
  </si>
  <si>
    <t xml:space="preserve">GRENOUILLET               </t>
  </si>
  <si>
    <t>840087B058T</t>
  </si>
  <si>
    <t>HAUT ABRIAM</t>
  </si>
  <si>
    <t xml:space="preserve">HAUT ABRIAN               </t>
  </si>
  <si>
    <t>840039B049S</t>
  </si>
  <si>
    <t>HUSSON-NORD</t>
  </si>
  <si>
    <t xml:space="preserve">HUSSON NORD               </t>
  </si>
  <si>
    <t>840039B050T</t>
  </si>
  <si>
    <t>HUSSON-SUD</t>
  </si>
  <si>
    <t xml:space="preserve">HUSSON SUD                </t>
  </si>
  <si>
    <t>840056B050U</t>
  </si>
  <si>
    <t>LE-JONQUIER-SUD</t>
  </si>
  <si>
    <t xml:space="preserve">JONQUIER SUD              </t>
  </si>
  <si>
    <t>8400560000A1387254</t>
  </si>
  <si>
    <t>840056B027U</t>
  </si>
  <si>
    <t xml:space="preserve">MALIGEAY                  </t>
  </si>
  <si>
    <t>840037B056H</t>
  </si>
  <si>
    <t xml:space="preserve">MARCOUX                   </t>
  </si>
  <si>
    <t>840087B067C</t>
  </si>
  <si>
    <t>MARTIGNAN-EST</t>
  </si>
  <si>
    <t xml:space="preserve">MARTIGNAN EST             </t>
  </si>
  <si>
    <t>8400870000R0088</t>
  </si>
  <si>
    <t>840087B068D</t>
  </si>
  <si>
    <t>MARTIGNAN-OUEST</t>
  </si>
  <si>
    <t xml:space="preserve">MARTIGNAN OUEST           </t>
  </si>
  <si>
    <t>840027B034C</t>
  </si>
  <si>
    <t xml:space="preserve">MATHON                    </t>
  </si>
  <si>
    <t>840087B069E</t>
  </si>
  <si>
    <t>MAUBUISSON-EST</t>
  </si>
  <si>
    <t xml:space="preserve">MAUBUISSON EST            </t>
  </si>
  <si>
    <t>840087B070F</t>
  </si>
  <si>
    <t>MAUBUISSON-OUEST</t>
  </si>
  <si>
    <t xml:space="preserve">MAUBUISSON OUEST          </t>
  </si>
  <si>
    <t>840087B071G</t>
  </si>
  <si>
    <t xml:space="preserve">MAUCOIL                   </t>
  </si>
  <si>
    <t>840087B072H</t>
  </si>
  <si>
    <t>MERUEILLES-NORD</t>
  </si>
  <si>
    <t xml:space="preserve">MERUEILLES NORD           </t>
  </si>
  <si>
    <t>840087B073J</t>
  </si>
  <si>
    <t>MERUEILLES  SUD</t>
  </si>
  <si>
    <t xml:space="preserve">MERUEILLES SUD            </t>
  </si>
  <si>
    <t>8400870000R0005</t>
  </si>
  <si>
    <t>840087B074K</t>
  </si>
  <si>
    <t>MEYNE-EST</t>
  </si>
  <si>
    <t xml:space="preserve">MEYNE EST                 </t>
  </si>
  <si>
    <t>8400870000R0248</t>
  </si>
  <si>
    <t>840087B075L</t>
  </si>
  <si>
    <t>MEYNE-OUEST</t>
  </si>
  <si>
    <t xml:space="preserve">MEYNE OUEST               </t>
  </si>
  <si>
    <t>840027B038G</t>
  </si>
  <si>
    <t>miémart</t>
  </si>
  <si>
    <t xml:space="preserve">MIEMART                   </t>
  </si>
  <si>
    <t>840087B076M</t>
  </si>
  <si>
    <t xml:space="preserve">MONDRAGON                 </t>
  </si>
  <si>
    <t>840037B059L</t>
  </si>
  <si>
    <t>MONT-DE-VIES</t>
  </si>
  <si>
    <t xml:space="preserve">MONT DE VIES              </t>
  </si>
  <si>
    <t>840037B060M</t>
  </si>
  <si>
    <t>MONT-PERTUIS</t>
  </si>
  <si>
    <t xml:space="preserve">MONT PERTUIS              </t>
  </si>
  <si>
    <t>840037B061N</t>
  </si>
  <si>
    <t xml:space="preserve">MONTALIVET                </t>
  </si>
  <si>
    <t>840039B053W</t>
  </si>
  <si>
    <t>MONTELLIER-NORD</t>
  </si>
  <si>
    <t xml:space="preserve">MONTELLIER NORD           </t>
  </si>
  <si>
    <t>840039B054X</t>
  </si>
  <si>
    <t>MONTELLIER-SUD</t>
  </si>
  <si>
    <t xml:space="preserve">MONTELLIER SUD            </t>
  </si>
  <si>
    <t>840037B092X</t>
  </si>
  <si>
    <t xml:space="preserve">MONTREDON                 </t>
  </si>
  <si>
    <t>840039B056Z</t>
  </si>
  <si>
    <t>MOURE-DU-TENDRE</t>
  </si>
  <si>
    <t xml:space="preserve">MOURE DU TENDRE           </t>
  </si>
  <si>
    <t>MOURRE-DU-TENDRE</t>
  </si>
  <si>
    <t>840087C003V</t>
  </si>
  <si>
    <t xml:space="preserve">NOGENT                    </t>
  </si>
  <si>
    <t>840027B041K</t>
  </si>
  <si>
    <t xml:space="preserve">PACAFOR                   </t>
  </si>
  <si>
    <t>840087B080S</t>
  </si>
  <si>
    <t xml:space="preserve">PALESTOR                  </t>
  </si>
  <si>
    <t>840039B063G</t>
  </si>
  <si>
    <t xml:space="preserve">PALINTAU                  </t>
  </si>
  <si>
    <t>840027B043M</t>
  </si>
  <si>
    <t xml:space="preserve">PANIER                    </t>
  </si>
  <si>
    <t>840087B131X</t>
  </si>
  <si>
    <t xml:space="preserve">PARC ARTILLERIE           </t>
  </si>
  <si>
    <t>840037B066U</t>
  </si>
  <si>
    <t xml:space="preserve">PARRANS                   </t>
  </si>
  <si>
    <t>8400870000P1335363</t>
  </si>
  <si>
    <t>840087B082U</t>
  </si>
  <si>
    <t xml:space="preserve">PASSADOIRE                </t>
  </si>
  <si>
    <t>840039B065J</t>
  </si>
  <si>
    <t xml:space="preserve">PECOULETTE                </t>
  </si>
  <si>
    <t>840056B049T</t>
  </si>
  <si>
    <t>840087B084W</t>
  </si>
  <si>
    <t xml:space="preserve">PETIT CAGNAN              </t>
  </si>
  <si>
    <t>PETIT-CUCUREL</t>
  </si>
  <si>
    <t>840039B066K</t>
  </si>
  <si>
    <t>PETIT-CUCUREL-EST</t>
  </si>
  <si>
    <t xml:space="preserve">PETIT CUCUREL EST         </t>
  </si>
  <si>
    <t>840039B067L</t>
  </si>
  <si>
    <t>PETIT-CUCUREL-OUEST</t>
  </si>
  <si>
    <t xml:space="preserve">PETIT CUCUREL OUEST       </t>
  </si>
  <si>
    <t>840087B087Z</t>
  </si>
  <si>
    <t>LE PETIT ROARD</t>
  </si>
  <si>
    <t xml:space="preserve">PETIT ROARD               </t>
  </si>
  <si>
    <t>840087B090C</t>
  </si>
  <si>
    <t>peyrières et nonains</t>
  </si>
  <si>
    <t xml:space="preserve">PEYRIERES ET NONAINS      </t>
  </si>
  <si>
    <t>840056B033A</t>
  </si>
  <si>
    <t>PIED-GIRAUD</t>
  </si>
  <si>
    <t xml:space="preserve">PIED GIROD                </t>
  </si>
  <si>
    <t>840037B071Z</t>
  </si>
  <si>
    <t>PIED-REDON</t>
  </si>
  <si>
    <t xml:space="preserve">PIED REDON                </t>
  </si>
  <si>
    <t>8400870000G1318242</t>
  </si>
  <si>
    <t>pierre</t>
  </si>
  <si>
    <t>PIERRE</t>
  </si>
  <si>
    <t>840037B072A</t>
  </si>
  <si>
    <t>PIERRE-A-FEU</t>
  </si>
  <si>
    <t xml:space="preserve">PIERRE A FEU              </t>
  </si>
  <si>
    <t>840087B092E</t>
  </si>
  <si>
    <t xml:space="preserve">PIERRE BLANCHE            </t>
  </si>
  <si>
    <t>840037B073B</t>
  </si>
  <si>
    <t xml:space="preserve">PIGNAN                    </t>
  </si>
  <si>
    <t>840039B068M</t>
  </si>
  <si>
    <t>840039B069N</t>
  </si>
  <si>
    <t xml:space="preserve">PIGNANT                   </t>
  </si>
  <si>
    <t>840039B072S</t>
  </si>
  <si>
    <t>PLAINE-DES-BLANCS</t>
  </si>
  <si>
    <t xml:space="preserve">PLAINE DES BLANCS         </t>
  </si>
  <si>
    <t>840087B093F</t>
  </si>
  <si>
    <t xml:space="preserve">PLAN GAUTHIER             </t>
  </si>
  <si>
    <t>PONT-CRILLON</t>
  </si>
  <si>
    <t>840039B076W</t>
  </si>
  <si>
    <t>PONT-DE-CRILLON</t>
  </si>
  <si>
    <t xml:space="preserve">PONT DE CRILLON           </t>
  </si>
  <si>
    <t>840087B094G</t>
  </si>
  <si>
    <t>PORTAIL LANCON</t>
  </si>
  <si>
    <t xml:space="preserve">PORTAIL LANCON            </t>
  </si>
  <si>
    <t>840087B095H</t>
  </si>
  <si>
    <t xml:space="preserve">PORTE CLAIRE              </t>
  </si>
  <si>
    <t>840027B050V</t>
  </si>
  <si>
    <t>PORTE-D'ORANGE</t>
  </si>
  <si>
    <t xml:space="preserve">PORTE D ORANGE            </t>
  </si>
  <si>
    <t>840037B077F</t>
  </si>
  <si>
    <t xml:space="preserve">PRADEL                    </t>
  </si>
  <si>
    <t>840027B051W</t>
  </si>
  <si>
    <t xml:space="preserve">PRAROUSSET                </t>
  </si>
  <si>
    <t>840027B052X</t>
  </si>
  <si>
    <t xml:space="preserve">PRE                       </t>
  </si>
  <si>
    <t>840087B097K</t>
  </si>
  <si>
    <t>PREBOIS-EST</t>
  </si>
  <si>
    <t xml:space="preserve">PREBOIS EST               </t>
  </si>
  <si>
    <t>840087B098L</t>
  </si>
  <si>
    <t>PREBOIS-OUEST</t>
  </si>
  <si>
    <t xml:space="preserve">PREBOIS OUEST             </t>
  </si>
  <si>
    <t>840037B078G</t>
  </si>
  <si>
    <t>PUITS-NEUF</t>
  </si>
  <si>
    <t xml:space="preserve">PUITS NEUF                </t>
  </si>
  <si>
    <t>840027B054Z</t>
  </si>
  <si>
    <t>QUARTIER DE CAIRANNE</t>
  </si>
  <si>
    <t>LA-CAIRANNE</t>
  </si>
  <si>
    <t xml:space="preserve">QUARTIER DE CAIRANNE      </t>
  </si>
  <si>
    <t>8400870000P1335385</t>
  </si>
  <si>
    <t>840087B100N</t>
  </si>
  <si>
    <t xml:space="preserve">QUEYRADEL                 </t>
  </si>
  <si>
    <t>840087000BL1127452</t>
  </si>
  <si>
    <t>840087B101P</t>
  </si>
  <si>
    <t xml:space="preserve">RATAVOUX                  </t>
  </si>
  <si>
    <t>840039B078Y</t>
  </si>
  <si>
    <t>réal clavel</t>
  </si>
  <si>
    <t>REAL-CLAVEL</t>
  </si>
  <si>
    <t xml:space="preserve">REAL CLAVEL               </t>
  </si>
  <si>
    <t>840037B079H</t>
  </si>
  <si>
    <t>rélagnes</t>
  </si>
  <si>
    <t xml:space="preserve">RELAGNES                  </t>
  </si>
  <si>
    <t>840039B080A</t>
  </si>
  <si>
    <t>ROUTE-D'AVIGNON</t>
  </si>
  <si>
    <t xml:space="preserve">ROUTE D AVIGNON           </t>
  </si>
  <si>
    <t>840087B102R</t>
  </si>
  <si>
    <t xml:space="preserve">RUSSAMP EST               </t>
  </si>
  <si>
    <t>8400870000A0007</t>
  </si>
  <si>
    <t>840087B103S</t>
  </si>
  <si>
    <t xml:space="preserve">RUSSAMP OUEST             </t>
  </si>
  <si>
    <t>840087C004W</t>
  </si>
  <si>
    <t xml:space="preserve">SABLES NORD EST           </t>
  </si>
  <si>
    <t>840056B047R</t>
  </si>
  <si>
    <t>saint-damien</t>
  </si>
  <si>
    <t>SAINT-DAMIAN</t>
  </si>
  <si>
    <t xml:space="preserve">SAINT DAMIEN              </t>
  </si>
  <si>
    <t>840039B081B</t>
  </si>
  <si>
    <t>SAINT-DOMINIQUE</t>
  </si>
  <si>
    <t xml:space="preserve">SAINT DOMINIQUE           </t>
  </si>
  <si>
    <t>SAINT-ETIENNE</t>
  </si>
  <si>
    <t xml:space="preserve">SAINT ETIENNE             </t>
  </si>
  <si>
    <t>840039B082C</t>
  </si>
  <si>
    <t>840087B106V</t>
  </si>
  <si>
    <t xml:space="preserve">SAINT EUTROPE             </t>
  </si>
  <si>
    <t>840039B083D</t>
  </si>
  <si>
    <t>saint-georges nord</t>
  </si>
  <si>
    <t>SAINT-GEORGES-NORD</t>
  </si>
  <si>
    <t xml:space="preserve">SAINT GEORGES NORD        </t>
  </si>
  <si>
    <t>840039B084E</t>
  </si>
  <si>
    <t>saint-georges sud</t>
  </si>
  <si>
    <t>SAINT-GEORGES-SUD</t>
  </si>
  <si>
    <t xml:space="preserve">SAINT GEORGES SUD         </t>
  </si>
  <si>
    <t>840087000AV64665</t>
  </si>
  <si>
    <t>840087B129V</t>
  </si>
  <si>
    <t>saint-jacques</t>
  </si>
  <si>
    <t xml:space="preserve">SAINT JACQUES             </t>
  </si>
  <si>
    <t>840039B085F</t>
  </si>
  <si>
    <t>saint-joseph nord</t>
  </si>
  <si>
    <t>SAINT-JOSEPH-NORD</t>
  </si>
  <si>
    <t xml:space="preserve">SAINT JOSEPH NORD         </t>
  </si>
  <si>
    <t>840039B086G</t>
  </si>
  <si>
    <t>saint-joseph sud</t>
  </si>
  <si>
    <t>SAINT-JOSEPH-SUD</t>
  </si>
  <si>
    <t xml:space="preserve">SAINT JOSEPH SUD          </t>
  </si>
  <si>
    <t>SAINT-LAURENT</t>
  </si>
  <si>
    <t xml:space="preserve">SAINT LAURENT             </t>
  </si>
  <si>
    <t>840039B087H</t>
  </si>
  <si>
    <t>840027B055A</t>
  </si>
  <si>
    <t>SAINT-MARTIN</t>
  </si>
  <si>
    <t xml:space="preserve">SAINT MARTIN              </t>
  </si>
  <si>
    <t>840039B088J</t>
  </si>
  <si>
    <t>840027B056B</t>
  </si>
  <si>
    <t>SAINT-MICHEL</t>
  </si>
  <si>
    <t xml:space="preserve">SAINT MICHEL              </t>
  </si>
  <si>
    <t>840056B041J</t>
  </si>
  <si>
    <t>saint-philippe</t>
  </si>
  <si>
    <t>SAINT-PHILIPPE</t>
  </si>
  <si>
    <t xml:space="preserve">SAINT PHILIPPE            </t>
  </si>
  <si>
    <t>840027B057C</t>
  </si>
  <si>
    <t xml:space="preserve">SAINT PIERRE              </t>
  </si>
  <si>
    <t>840037B084N</t>
  </si>
  <si>
    <t>saint-théodoric</t>
  </si>
  <si>
    <t>SAINT-THEODORIC</t>
  </si>
  <si>
    <t xml:space="preserve">SAINT THEODORIC           </t>
  </si>
  <si>
    <t>840027B058D</t>
  </si>
  <si>
    <t>SAINT-TROPHIME</t>
  </si>
  <si>
    <t xml:space="preserve">SAINT TROPHIME            </t>
  </si>
  <si>
    <t>840087B107W</t>
  </si>
  <si>
    <t>sainte-cardille</t>
  </si>
  <si>
    <t>SAINTE-CARDILLE</t>
  </si>
  <si>
    <t xml:space="preserve">SAINTE CARDILLE           </t>
  </si>
  <si>
    <t>840027B059E</t>
  </si>
  <si>
    <t>sainte-élisabeth</t>
  </si>
  <si>
    <t xml:space="preserve">SAINTE ELISABETH          </t>
  </si>
  <si>
    <t>840027B060F</t>
  </si>
  <si>
    <t xml:space="preserve">SALARIE                   </t>
  </si>
  <si>
    <t>840039B095S</t>
  </si>
  <si>
    <t xml:space="preserve">SEGURET                   </t>
  </si>
  <si>
    <t>840087B109Y</t>
  </si>
  <si>
    <t xml:space="preserve">SOMME LONGUE              </t>
  </si>
  <si>
    <t>840087000BN0674</t>
  </si>
  <si>
    <t>840087B133Z</t>
  </si>
  <si>
    <t xml:space="preserve">TANNEUR                   </t>
  </si>
  <si>
    <t>840039B100X</t>
  </si>
  <si>
    <t xml:space="preserve">VALORI                    </t>
  </si>
  <si>
    <t>840037B089U</t>
  </si>
  <si>
    <t xml:space="preserve">VAUDIEU                   </t>
  </si>
  <si>
    <t>840039B101Y</t>
  </si>
  <si>
    <t xml:space="preserve">VERCLOS                   </t>
  </si>
  <si>
    <t>840027B064K</t>
  </si>
  <si>
    <t xml:space="preserve">VERNET                    </t>
  </si>
  <si>
    <t>LIBELLE_EDIGEO</t>
  </si>
  <si>
    <t>LIBELLE_MAJIC</t>
  </si>
  <si>
    <t>BATI</t>
  </si>
  <si>
    <t>84039L000015</t>
  </si>
  <si>
    <t>84039L000016</t>
  </si>
  <si>
    <t>84039L000017</t>
  </si>
  <si>
    <t>Lotissement le Clos de Val Seille</t>
  </si>
  <si>
    <t>LOTISSEMENT LE CLOS DE VAL SEILLE</t>
  </si>
  <si>
    <t>Lotissement les Clèdes</t>
  </si>
  <si>
    <t>LOTISSEMENT LES CLEDES</t>
  </si>
  <si>
    <t>Lotissement les Barrières</t>
  </si>
  <si>
    <t>LOTISSEMENT LES BARRIERES</t>
  </si>
  <si>
    <t>84037V000561</t>
  </si>
  <si>
    <t>thomas pétrucci</t>
  </si>
  <si>
    <t>IMPASSE THOMAS PETRUCCI</t>
  </si>
  <si>
    <t>Pétrucci</t>
  </si>
  <si>
    <t>Vergers</t>
  </si>
  <si>
    <t>Alsace</t>
  </si>
  <si>
    <t>Arc</t>
  </si>
  <si>
    <t>Bel</t>
  </si>
  <si>
    <t>Biscarrat</t>
  </si>
  <si>
    <t>Bouton</t>
  </si>
  <si>
    <t>Cadran</t>
  </si>
  <si>
    <t>Castel</t>
  </si>
  <si>
    <t>Cave</t>
  </si>
  <si>
    <t>Champ</t>
  </si>
  <si>
    <t>Coste</t>
  </si>
  <si>
    <t>Coupo</t>
  </si>
  <si>
    <t>Croix</t>
  </si>
  <si>
    <t>Denoix</t>
  </si>
  <si>
    <t>Digue</t>
  </si>
  <si>
    <t>Eaux</t>
  </si>
  <si>
    <t>École</t>
  </si>
  <si>
    <t>Dussaud</t>
  </si>
  <si>
    <t>Esquicho</t>
  </si>
  <si>
    <t>Estienne</t>
  </si>
  <si>
    <t>Biscarel</t>
  </si>
  <si>
    <t>Font</t>
  </si>
  <si>
    <t>Four</t>
  </si>
  <si>
    <t>Gaulle-Anthonioz</t>
  </si>
  <si>
    <t>geneviève de gaulle-anthonioz</t>
  </si>
  <si>
    <t>AVENUE GENEVIEVE DE GAULLE-ANTHONIOZ</t>
  </si>
  <si>
    <t>Gymnase</t>
  </si>
  <si>
    <t>Hôtel</t>
  </si>
  <si>
    <t>Jardin</t>
  </si>
  <si>
    <t>Lattre</t>
  </si>
  <si>
    <t>Long</t>
  </si>
  <si>
    <t>Maîtres</t>
  </si>
  <si>
    <t>Valérian</t>
  </si>
  <si>
    <t>Massif</t>
  </si>
  <si>
    <t>Luther</t>
  </si>
  <si>
    <t>Maure</t>
  </si>
  <si>
    <t>Moure</t>
  </si>
  <si>
    <t>joseph nicéphore niépce</t>
  </si>
  <si>
    <t>Notre</t>
  </si>
  <si>
    <t>Palais</t>
  </si>
  <si>
    <t>Pas</t>
  </si>
  <si>
    <t>Pays-Bas</t>
  </si>
  <si>
    <t>pays-bas</t>
  </si>
  <si>
    <t>RUE DES PAYS-BAS</t>
  </si>
  <si>
    <t>Peyrières</t>
  </si>
  <si>
    <t>Picart</t>
  </si>
  <si>
    <t>Pied</t>
  </si>
  <si>
    <t>Pieds</t>
  </si>
  <si>
    <t>Mendès France</t>
  </si>
  <si>
    <t>Pierres</t>
  </si>
  <si>
    <t>Porte</t>
  </si>
  <si>
    <t>Puits</t>
  </si>
  <si>
    <t>Mai</t>
  </si>
  <si>
    <t>Char</t>
  </si>
  <si>
    <t xml:space="preserve">Rêves </t>
  </si>
  <si>
    <t>Rose</t>
  </si>
  <si>
    <t>royaume-uni</t>
  </si>
  <si>
    <t>RUE DU ROYAUME-UNI</t>
  </si>
  <si>
    <t>Royaume-Uni</t>
  </si>
  <si>
    <t>Santo</t>
  </si>
  <si>
    <t>alberto santos-dumont</t>
  </si>
  <si>
    <t>RUE ALBERTO SANTOS-DUMONT</t>
  </si>
  <si>
    <t>Santos-Dumont</t>
  </si>
  <si>
    <t>Sarrassanes</t>
  </si>
  <si>
    <t>Rue Caroline-Eugénie Segond-Weber</t>
  </si>
  <si>
    <t>caroline-eugénie segond-weber</t>
  </si>
  <si>
    <t>Segond-Weber</t>
  </si>
  <si>
    <t>Sept</t>
  </si>
  <si>
    <t>Tambour</t>
  </si>
  <si>
    <t>Terres</t>
  </si>
  <si>
    <t>Tord</t>
  </si>
  <si>
    <t>Treize</t>
  </si>
  <si>
    <t>Ville</t>
  </si>
  <si>
    <t>SNI Sud-Est</t>
  </si>
  <si>
    <t>84039L000018</t>
  </si>
  <si>
    <t>84039L000019</t>
  </si>
  <si>
    <t>les jardins de noëlie</t>
  </si>
  <si>
    <t>viala</t>
  </si>
  <si>
    <t>RUE SEGOND-WEBER</t>
  </si>
  <si>
    <t>84056L000001</t>
  </si>
  <si>
    <t>clos du jonquier</t>
  </si>
  <si>
    <t>fruitiers</t>
  </si>
  <si>
    <t>tournesols</t>
  </si>
  <si>
    <t>poiriers</t>
  </si>
  <si>
    <t>pecioun</t>
  </si>
  <si>
    <t>clos de la dame</t>
  </si>
  <si>
    <t>campagne des ramades</t>
  </si>
  <si>
    <t>dana</t>
  </si>
  <si>
    <t>clos de l'appérent</t>
  </si>
  <si>
    <t>clos du tournail</t>
  </si>
  <si>
    <t>clair matin</t>
  </si>
  <si>
    <t>clos de la treille</t>
  </si>
  <si>
    <t>84056L000002</t>
  </si>
  <si>
    <t>84056L000003</t>
  </si>
  <si>
    <t>84056L000004</t>
  </si>
  <si>
    <t>84056L000005</t>
  </si>
  <si>
    <t>84056L000006</t>
  </si>
  <si>
    <t>84056L000007</t>
  </si>
  <si>
    <t>84056L000008</t>
  </si>
  <si>
    <t>84056L000009</t>
  </si>
  <si>
    <t>84056L000010</t>
  </si>
  <si>
    <t>84056L000011</t>
  </si>
  <si>
    <t>84056L000012</t>
  </si>
  <si>
    <t>84056L000013</t>
  </si>
  <si>
    <t>84056L000014</t>
  </si>
  <si>
    <t>84056L000015</t>
  </si>
  <si>
    <t>84056L000016</t>
  </si>
  <si>
    <t>84056L000017</t>
  </si>
  <si>
    <t>84056L000018</t>
  </si>
  <si>
    <t>84056L000019</t>
  </si>
  <si>
    <t>84056L000020</t>
  </si>
  <si>
    <t>84056L000021</t>
  </si>
  <si>
    <t>84056L000022</t>
  </si>
  <si>
    <t>voie du lotissement du Clos de la Dame</t>
  </si>
  <si>
    <t>84056V000132</t>
  </si>
  <si>
    <t>voie du lotissement les Acacias</t>
  </si>
  <si>
    <t>voie du lotissement les Aubépines</t>
  </si>
  <si>
    <t>voie du lotissement les Saules</t>
  </si>
  <si>
    <t>voie du lotissement les Tilleuls</t>
  </si>
  <si>
    <t>84056V000133</t>
  </si>
  <si>
    <t>voie du lotissement les Violettes</t>
  </si>
  <si>
    <t>voie du parking entre route de Courthézon et chemin des Cantons</t>
  </si>
  <si>
    <t>Résidence la Dana</t>
  </si>
  <si>
    <t>Lotissement la Campagne des Ramades</t>
  </si>
  <si>
    <t xml:space="preserve">Impasse des Fileuses </t>
  </si>
  <si>
    <t>Lotissement le Ventoux</t>
  </si>
  <si>
    <t>84087V000880</t>
  </si>
  <si>
    <t>Clos Saint-Jacques</t>
  </si>
  <si>
    <t>lotissement clos saint-jacques</t>
  </si>
  <si>
    <t>LOTISSEMENT CLOS SAINT-JACQUES</t>
  </si>
  <si>
    <t>84039V000607</t>
  </si>
  <si>
    <t>saint-etienne</t>
  </si>
  <si>
    <t>LOTISSEMENT SAINT ETIENNE</t>
  </si>
  <si>
    <t>Saint-Etienne</t>
  </si>
  <si>
    <t>84039V000608</t>
  </si>
  <si>
    <t>Tony EMERY : 04-90-88-61-92-90
Service SIG - CCPRO - sig@ccpro.fr</t>
  </si>
  <si>
    <t>133871846</t>
  </si>
  <si>
    <t>calendreta</t>
  </si>
  <si>
    <t>École la Calendreta</t>
  </si>
  <si>
    <t>ECOLE LA CALENDRETA</t>
  </si>
  <si>
    <t>84087D000059</t>
  </si>
  <si>
    <t>84087L000351</t>
  </si>
  <si>
    <t>clos des amandiers</t>
  </si>
  <si>
    <t>résidence le clos des amandiers</t>
  </si>
  <si>
    <t>RESIDENCE LE CLOS DES AMANADIERS</t>
  </si>
  <si>
    <t>avenue du 8 mai 1945</t>
  </si>
  <si>
    <t>impasse du 8 mai 1945</t>
  </si>
  <si>
    <t>rue des acacias</t>
  </si>
  <si>
    <t>place d'ancezune</t>
  </si>
  <si>
    <t>avenue des anciens combattants d'afrique du nord</t>
  </si>
  <si>
    <t>route de la baisse</t>
  </si>
  <si>
    <t>rue berbiguier</t>
  </si>
  <si>
    <t>chemin de la berbiguière à caderousse</t>
  </si>
  <si>
    <t>place alexandre blanc</t>
  </si>
  <si>
    <t>chemin de la blanquette</t>
  </si>
  <si>
    <t>route de la boerde</t>
  </si>
  <si>
    <t>chemin de la bonamourde</t>
  </si>
  <si>
    <t>rue boulégon</t>
  </si>
  <si>
    <t>ruelle boulégon</t>
  </si>
  <si>
    <t>cours aristide briand</t>
  </si>
  <si>
    <t>route des brotteaux</t>
  </si>
  <si>
    <t>chemin du brou</t>
  </si>
  <si>
    <t>chemin des cabanelles</t>
  </si>
  <si>
    <t>route des cabanes</t>
  </si>
  <si>
    <t>chemin de caderousse à mornas</t>
  </si>
  <si>
    <t>chemin de caderousse à panier</t>
  </si>
  <si>
    <t>chemin de caderousse au deves</t>
  </si>
  <si>
    <t>route de cairanne</t>
  </si>
  <si>
    <t>chemin des cambes</t>
  </si>
  <si>
    <t>route du campblancard</t>
  </si>
  <si>
    <t>chemin de camp-redon</t>
  </si>
  <si>
    <t>route de meautens</t>
  </si>
  <si>
    <t>avenue rené cassin</t>
  </si>
  <si>
    <t>porte castellan</t>
  </si>
  <si>
    <t>rue du cercle</t>
  </si>
  <si>
    <t>rue château vieux</t>
  </si>
  <si>
    <t>route de châteauneuf</t>
  </si>
  <si>
    <t>impasse de la clastre</t>
  </si>
  <si>
    <t>impasse des courtines</t>
  </si>
  <si>
    <t>rue des courtines</t>
  </si>
  <si>
    <t>route départementale 237</t>
  </si>
  <si>
    <t>route départementale 238</t>
  </si>
  <si>
    <t>rue albin durand</t>
  </si>
  <si>
    <t>place de l'église</t>
  </si>
  <si>
    <t>place de l'escurier</t>
  </si>
  <si>
    <t>rue de l'escurier</t>
  </si>
  <si>
    <t>route de l'espinet</t>
  </si>
  <si>
    <t>chemin fond</t>
  </si>
  <si>
    <t>route du gabin</t>
  </si>
  <si>
    <t>impasse pied gaillard</t>
  </si>
  <si>
    <t>rue pied gaillard</t>
  </si>
  <si>
    <t>chemin de la gandonne aux islons</t>
  </si>
  <si>
    <t>place général de gaulle</t>
  </si>
  <si>
    <t>chemin de la grande grange</t>
  </si>
  <si>
    <t>impasse du docteur guérin</t>
  </si>
  <si>
    <t>rue du docteur guérin</t>
  </si>
  <si>
    <t>place joseph guilhe</t>
  </si>
  <si>
    <t>rue de l'hardy</t>
  </si>
  <si>
    <t>rue paul héraud</t>
  </si>
  <si>
    <t>rue de l'hôpital</t>
  </si>
  <si>
    <t>avenue jean jaurès</t>
  </si>
  <si>
    <t>place jean jaurès</t>
  </si>
  <si>
    <t>rue de la juterie</t>
  </si>
  <si>
    <t>chemin de la limageone</t>
  </si>
  <si>
    <t>route de la lusignane</t>
  </si>
  <si>
    <t>route de la maclarde</t>
  </si>
  <si>
    <t>rue de la masse</t>
  </si>
  <si>
    <t>route du mathon</t>
  </si>
  <si>
    <t>route des mians</t>
  </si>
  <si>
    <t>rue du docteur millet</t>
  </si>
  <si>
    <t>cours frédéric mistral</t>
  </si>
  <si>
    <t>rue monsieur</t>
  </si>
  <si>
    <t>rue hervé montjaret</t>
  </si>
  <si>
    <t>cours guy môquet</t>
  </si>
  <si>
    <t>chemin du moulin</t>
  </si>
  <si>
    <t>cours jean moulin</t>
  </si>
  <si>
    <t>chemin des mûriers</t>
  </si>
  <si>
    <t>route des négades</t>
  </si>
  <si>
    <t>rue neuve</t>
  </si>
  <si>
    <t>route d'orange</t>
  </si>
  <si>
    <t>chemin du passeur</t>
  </si>
  <si>
    <t>rue pasteur</t>
  </si>
  <si>
    <t>route du pavillon</t>
  </si>
  <si>
    <t>rue des pénitents</t>
  </si>
  <si>
    <t>cours gabriel péri</t>
  </si>
  <si>
    <t>route de la perrand</t>
  </si>
  <si>
    <t>chemin du pérussier</t>
  </si>
  <si>
    <t>rue des peupliers</t>
  </si>
  <si>
    <t>chemin des prés</t>
  </si>
  <si>
    <t>rue du puits des voutes</t>
  </si>
  <si>
    <t>route du ramyrol</t>
  </si>
  <si>
    <t>impasse camille roche</t>
  </si>
  <si>
    <t>porte léon roche</t>
  </si>
  <si>
    <t>chemin rouge</t>
  </si>
  <si>
    <t>impasse du fond du sac</t>
  </si>
  <si>
    <t>rue du sac</t>
  </si>
  <si>
    <t>chemin de saint-charles</t>
  </si>
  <si>
    <t>chemin sainte-marie</t>
  </si>
  <si>
    <t>chemin de saint-joseph</t>
  </si>
  <si>
    <t>rue saint-joseph</t>
  </si>
  <si>
    <t>rue saint-louis</t>
  </si>
  <si>
    <t>chemin de saint-martin</t>
  </si>
  <si>
    <t>impasse saint-michel</t>
  </si>
  <si>
    <t>route de saint-michel</t>
  </si>
  <si>
    <t>rue saint-michel</t>
  </si>
  <si>
    <t>chemin rural de saint-trophime</t>
  </si>
  <si>
    <t>route de salarié</t>
  </si>
  <si>
    <t>chemin des terrades</t>
  </si>
  <si>
    <t>impasse benoit tranquille</t>
  </si>
  <si>
    <t>rue venasque</t>
  </si>
  <si>
    <t>chemin du vieux moulin</t>
  </si>
  <si>
    <t>avenue emmanuel vitria</t>
  </si>
  <si>
    <t>route départementale d17 du rhône</t>
  </si>
  <si>
    <t>route du pont d'adam</t>
  </si>
  <si>
    <t>traverse saint-martin</t>
  </si>
  <si>
    <t>route des princes</t>
  </si>
  <si>
    <t>route de la gandonne</t>
  </si>
  <si>
    <t>route des laurons</t>
  </si>
  <si>
    <t>route de la rivasse</t>
  </si>
  <si>
    <t>traverse du campblancard à lusignane</t>
  </si>
  <si>
    <t>route de bayard</t>
  </si>
  <si>
    <t>chemin des aubettes</t>
  </si>
  <si>
    <t>impasse des cabanes</t>
  </si>
  <si>
    <t>traverse du gabin</t>
  </si>
  <si>
    <t>chemin de la ferme titin</t>
  </si>
  <si>
    <t>impasse des laurons</t>
  </si>
  <si>
    <t>rue des micocouliers</t>
  </si>
  <si>
    <t>chemin cd e brusquières</t>
  </si>
  <si>
    <t>chemin de vaudieu</t>
  </si>
  <si>
    <t>chemin de la roquette</t>
  </si>
  <si>
    <t>chemin de boursan</t>
  </si>
  <si>
    <t>chemin islon-saint-luc</t>
  </si>
  <si>
    <t>chemin de coste froide</t>
  </si>
  <si>
    <t>chemin des plagnes</t>
  </si>
  <si>
    <t>chemin de l'arnesque sud</t>
  </si>
  <si>
    <t>route du sel</t>
  </si>
  <si>
    <t>chemin du bois de la ville</t>
  </si>
  <si>
    <t>chemin de l'arnesque nord</t>
  </si>
  <si>
    <t>petit chemin traversier 1</t>
  </si>
  <si>
    <t>chemin de la crau</t>
  </si>
  <si>
    <t>chemin de pradel</t>
  </si>
  <si>
    <t>avenue impériale</t>
  </si>
  <si>
    <t>chemin du puits de l'horme</t>
  </si>
  <si>
    <t>chemin traversier roquette</t>
  </si>
  <si>
    <t>chemin de farguerol à chateauneuf-du-pape</t>
  </si>
  <si>
    <t>chemin monseigneur andré mestre</t>
  </si>
  <si>
    <t>chemin du parc</t>
  </si>
  <si>
    <t>chemin du château</t>
  </si>
  <si>
    <t>chemin des terres blanches</t>
  </si>
  <si>
    <t>impasse impériale</t>
  </si>
  <si>
    <t>chemin des roumiguières</t>
  </si>
  <si>
    <t>impasse martial imbart</t>
  </si>
  <si>
    <t>chemin de montalivet</t>
  </si>
  <si>
    <t>chemin de la font du pape</t>
  </si>
  <si>
    <t>chemin du cimetière</t>
  </si>
  <si>
    <t>chemin du boucoup</t>
  </si>
  <si>
    <t>impasse roger bouachon</t>
  </si>
  <si>
    <t>passage du clos</t>
  </si>
  <si>
    <t>chemin saint préfert</t>
  </si>
  <si>
    <t>chemin du plan du rhône</t>
  </si>
  <si>
    <t>chemin du limas</t>
  </si>
  <si>
    <t>chemin des garrigues</t>
  </si>
  <si>
    <t>impasse des garrigues</t>
  </si>
  <si>
    <t>chemin des armeniers</t>
  </si>
  <si>
    <t>avenue des amandiers</t>
  </si>
  <si>
    <t>rue anselme mathieu</t>
  </si>
  <si>
    <t>impasse ca ira</t>
  </si>
  <si>
    <t>rue carmagnole</t>
  </si>
  <si>
    <t>montée du château</t>
  </si>
  <si>
    <t>rue des cigales</t>
  </si>
  <si>
    <t>rue des consuls</t>
  </si>
  <si>
    <t>impasse des cordeliers</t>
  </si>
  <si>
    <t>impasse des écoles</t>
  </si>
  <si>
    <t>avenue baron le roy</t>
  </si>
  <si>
    <t>rue de l'église</t>
  </si>
  <si>
    <t>rue frédéric mistral</t>
  </si>
  <si>
    <t>impasse des girondins</t>
  </si>
  <si>
    <t>traverse des grands jardins</t>
  </si>
  <si>
    <t>impasse de hurlevent</t>
  </si>
  <si>
    <t>impasse du millénaire</t>
  </si>
  <si>
    <t>rue joseph ducos</t>
  </si>
  <si>
    <t>rue jean-henri fabre</t>
  </si>
  <si>
    <t>rue maréchal foch</t>
  </si>
  <si>
    <t>impasse mireille</t>
  </si>
  <si>
    <t>impasse des montagnards</t>
  </si>
  <si>
    <t>rue du moulin à vent</t>
  </si>
  <si>
    <t>rue de la nouvelle poste</t>
  </si>
  <si>
    <t>avenue des oliviers</t>
  </si>
  <si>
    <t>rue des papes</t>
  </si>
  <si>
    <t>traverse du pas de la mule</t>
  </si>
  <si>
    <t>traverse des pénitents blancs</t>
  </si>
  <si>
    <t>rue porte rouge</t>
  </si>
  <si>
    <t>rue alphonse daudet</t>
  </si>
  <si>
    <t>rue du puits neuf</t>
  </si>
  <si>
    <t>rue des remparts</t>
  </si>
  <si>
    <t>rue du réservoir</t>
  </si>
  <si>
    <t>rue du sommelier</t>
  </si>
  <si>
    <t>rue des templiers</t>
  </si>
  <si>
    <t>impasse du tonnelier</t>
  </si>
  <si>
    <t>rue de verdun</t>
  </si>
  <si>
    <t>rue ville vieille</t>
  </si>
  <si>
    <t>impasse vincent</t>
  </si>
  <si>
    <t>avenue pierre de luxembourg</t>
  </si>
  <si>
    <t>avenue louis pasteur</t>
  </si>
  <si>
    <t>avenue du général de gaulle</t>
  </si>
  <si>
    <t>rue de la république</t>
  </si>
  <si>
    <t>rue du commandant lemaître</t>
  </si>
  <si>
    <t>avenue saint-joseph</t>
  </si>
  <si>
    <t>rue de la calade</t>
  </si>
  <si>
    <t>chemin du clos</t>
  </si>
  <si>
    <t>traverse des amandiers</t>
  </si>
  <si>
    <t>rue henri jourdan</t>
  </si>
  <si>
    <t>place de la bascule</t>
  </si>
  <si>
    <t>place du portail</t>
  </si>
  <si>
    <t>place du portalet</t>
  </si>
  <si>
    <t>place de la renaissance</t>
  </si>
  <si>
    <t>place jean moulin</t>
  </si>
  <si>
    <t>place d'auggen</t>
  </si>
  <si>
    <t>place castel gandolfo</t>
  </si>
  <si>
    <t>place des arènes</t>
  </si>
  <si>
    <t>chemin traversier 10</t>
  </si>
  <si>
    <t>chemin des combes d'arnavel</t>
  </si>
  <si>
    <t>chemin de la combe d'arnavel</t>
  </si>
  <si>
    <t>chemin de la combe carrière</t>
  </si>
  <si>
    <t>chemin de l'arnesque</t>
  </si>
  <si>
    <t>chemin de montredon</t>
  </si>
  <si>
    <t>chemin traversier 9</t>
  </si>
  <si>
    <t>chemin de l'arnesque bis</t>
  </si>
  <si>
    <t>chemin de la gardine</t>
  </si>
  <si>
    <t>petit chemin de l'arnesque</t>
  </si>
  <si>
    <t>petit chemin 2</t>
  </si>
  <si>
    <t>petit chemin traversier</t>
  </si>
  <si>
    <t>chemin de montredon à farguerol</t>
  </si>
  <si>
    <t>chemin proche farguerol</t>
  </si>
  <si>
    <t>chemin de farguerol</t>
  </si>
  <si>
    <t>chemin pied de baud</t>
  </si>
  <si>
    <t>chemin traversier 7</t>
  </si>
  <si>
    <t>impasse traversier 7</t>
  </si>
  <si>
    <t>chemin du puits de l'horme sud</t>
  </si>
  <si>
    <t>chemin du puits de l'horme nord</t>
  </si>
  <si>
    <t>chemin de cabrières</t>
  </si>
  <si>
    <t>chemin la consonière</t>
  </si>
  <si>
    <t>chemin viol</t>
  </si>
  <si>
    <t>chemin des devès</t>
  </si>
  <si>
    <t>chemin de la petite gardiole</t>
  </si>
  <si>
    <t>chemin de la limite</t>
  </si>
  <si>
    <t>chemin traversier 5</t>
  </si>
  <si>
    <t>chemin traversier 11</t>
  </si>
  <si>
    <t>chemin traversier 6</t>
  </si>
  <si>
    <t>chemin traversier 1</t>
  </si>
  <si>
    <t>chemin traversier 2</t>
  </si>
  <si>
    <t>chemin traversier 4</t>
  </si>
  <si>
    <t>chemin traversier 3</t>
  </si>
  <si>
    <t>impasse de montalivet</t>
  </si>
  <si>
    <t>chemin de charbonnières</t>
  </si>
  <si>
    <t>chemin de la nerthe</t>
  </si>
  <si>
    <t>chemin de charbonnières 2</t>
  </si>
  <si>
    <t>chemin draille de la crau</t>
  </si>
  <si>
    <t>impasse draille de la crau</t>
  </si>
  <si>
    <t>chemin du grangeon de nani</t>
  </si>
  <si>
    <t>chemin de la font du loup</t>
  </si>
  <si>
    <t>chemin de la solitude</t>
  </si>
  <si>
    <t>chemin de montalivet 2</t>
  </si>
  <si>
    <t>chemin maure des puits</t>
  </si>
  <si>
    <t>impasse de grenade</t>
  </si>
  <si>
    <t>impasse de la petite bastide</t>
  </si>
  <si>
    <t>impasse roger bouachon prolongée</t>
  </si>
  <si>
    <t>chemin le long du canal</t>
  </si>
  <si>
    <t>chemin des rêves a</t>
  </si>
  <si>
    <t>chemin des rêves b</t>
  </si>
  <si>
    <t>chemin de la nerthe bis</t>
  </si>
  <si>
    <t>chemin de cansaud</t>
  </si>
  <si>
    <t>chemin des galimardes</t>
  </si>
  <si>
    <t>chemin des galimardes bis</t>
  </si>
  <si>
    <t>chemin du saule</t>
  </si>
  <si>
    <t>chemin le grand serres a</t>
  </si>
  <si>
    <t>chemin le grand serres c</t>
  </si>
  <si>
    <t>chemin le grand serres d</t>
  </si>
  <si>
    <t>chemin de la calade</t>
  </si>
  <si>
    <t>chemin le long du rhône</t>
  </si>
  <si>
    <t>chemin des garrigues bis</t>
  </si>
  <si>
    <t>chemin pierre à feu à chateauneuf-du-pape</t>
  </si>
  <si>
    <t>chemin de pierre à feu 4</t>
  </si>
  <si>
    <t>ancien chemin de caderousse à avignon</t>
  </si>
  <si>
    <t>chemin pierre à feu 2</t>
  </si>
  <si>
    <t>chemin pierre à feu</t>
  </si>
  <si>
    <t>chemin de l'airs à chateauneuf-du-pape</t>
  </si>
  <si>
    <t>chemin de la croze</t>
  </si>
  <si>
    <t>chemin de la croze bis</t>
  </si>
  <si>
    <t>chemin de grand l'hers</t>
  </si>
  <si>
    <t>ancien chemin de caderousse</t>
  </si>
  <si>
    <t>chemin des marines</t>
  </si>
  <si>
    <t>chemin des marines bis</t>
  </si>
  <si>
    <t>impasse montredon 2</t>
  </si>
  <si>
    <t>impasse viol</t>
  </si>
  <si>
    <t>passage de la consonière</t>
  </si>
  <si>
    <t>impasse draille de la crau 2</t>
  </si>
  <si>
    <t>chemin de l'hers 1</t>
  </si>
  <si>
    <t>chemin de l'hers 4</t>
  </si>
  <si>
    <t>impasse l'arnesque</t>
  </si>
  <si>
    <t>chemin pierre à feu 3</t>
  </si>
  <si>
    <t>chemin le grand pierre</t>
  </si>
  <si>
    <t>impasse traversier 1</t>
  </si>
  <si>
    <t>impasse traversier 6</t>
  </si>
  <si>
    <t>impasse de la brusquière</t>
  </si>
  <si>
    <t>impasse proche château b</t>
  </si>
  <si>
    <t>impasse du parc</t>
  </si>
  <si>
    <t>impasse proche château a</t>
  </si>
  <si>
    <t>impasse tresquoys 1 section b</t>
  </si>
  <si>
    <t>impasse tresquoys 3 section b</t>
  </si>
  <si>
    <t>impasse tresquoys 2 section b</t>
  </si>
  <si>
    <t>impasse puits de l'horme</t>
  </si>
  <si>
    <t>chemin du ravin 1</t>
  </si>
  <si>
    <t>impasse montredon 1</t>
  </si>
  <si>
    <t>impasse de l'arnesque bis</t>
  </si>
  <si>
    <t>impasse combe masque sud</t>
  </si>
  <si>
    <t>impasse des combes d'arnavel</t>
  </si>
  <si>
    <t>impasse combe masque nord</t>
  </si>
  <si>
    <t>impasse de courthézon bis</t>
  </si>
  <si>
    <t>impasse de montalivet 2</t>
  </si>
  <si>
    <t>impasse de la nerthe bis</t>
  </si>
  <si>
    <t>chemin des dèves c</t>
  </si>
  <si>
    <t>chemin proche amandiers</t>
  </si>
  <si>
    <t>promenade des cabanes</t>
  </si>
  <si>
    <t>chemin farguerol sud</t>
  </si>
  <si>
    <t>chemin du ravin 2</t>
  </si>
  <si>
    <t>chemin de l'hers 3</t>
  </si>
  <si>
    <t>chemin château fortia</t>
  </si>
  <si>
    <t>chemin de bédarrides</t>
  </si>
  <si>
    <t>route de bédarrides</t>
  </si>
  <si>
    <t>route de courthézon</t>
  </si>
  <si>
    <t>route de roquemaure</t>
  </si>
  <si>
    <t>route de sorgues</t>
  </si>
  <si>
    <t>impasse du clos</t>
  </si>
  <si>
    <t>avenue des bosquets</t>
  </si>
  <si>
    <t>impasse thomas pétrucci</t>
  </si>
  <si>
    <t>chemin de saint-laurent</t>
  </si>
  <si>
    <t>chemin de la digue de l'ouvèze</t>
  </si>
  <si>
    <t>chemin de coucourde</t>
  </si>
  <si>
    <t>chemin de causan</t>
  </si>
  <si>
    <t>chemin de la draille</t>
  </si>
  <si>
    <t>route de l'europe</t>
  </si>
  <si>
    <t>chemin de husson</t>
  </si>
  <si>
    <t>ancien chemin d'avignon</t>
  </si>
  <si>
    <t>chemin des saintes vierges</t>
  </si>
  <si>
    <t>chemin saint-joseph</t>
  </si>
  <si>
    <t>chemin de la chapelle saint-georges</t>
  </si>
  <si>
    <t>chemin des mulets</t>
  </si>
  <si>
    <t>chemin louise michel</t>
  </si>
  <si>
    <t>allée des eaux perdues</t>
  </si>
  <si>
    <t>chemin des sourcières</t>
  </si>
  <si>
    <t>chemin saint-dominique</t>
  </si>
  <si>
    <t>chemin de la grande allée</t>
  </si>
  <si>
    <t>chemin de verclos</t>
  </si>
  <si>
    <t>traverse de plaisance</t>
  </si>
  <si>
    <t>chemin du plan</t>
  </si>
  <si>
    <t>chemin de bramefan</t>
  </si>
  <si>
    <t>chemin des cantons</t>
  </si>
  <si>
    <t>chemin de la tapy</t>
  </si>
  <si>
    <t>chemin des crémades</t>
  </si>
  <si>
    <t>chemin de la papeterie</t>
  </si>
  <si>
    <t>chemin des eygaillotes</t>
  </si>
  <si>
    <t>chemin de la tuilière</t>
  </si>
  <si>
    <t>chemin du moure du tendre</t>
  </si>
  <si>
    <t>chemin de pécoulette</t>
  </si>
  <si>
    <t>chemin de la barrade</t>
  </si>
  <si>
    <t>impasse de la barrade</t>
  </si>
  <si>
    <t>chemin saint-étienne</t>
  </si>
  <si>
    <t>lotissement la chêneraie</t>
  </si>
  <si>
    <t>allée des grenadiers</t>
  </si>
  <si>
    <t>chemin du bousquet</t>
  </si>
  <si>
    <t>chemin de panisse</t>
  </si>
  <si>
    <t>chemin du tord et paluds</t>
  </si>
  <si>
    <t>chemin de la barnouine</t>
  </si>
  <si>
    <t>chemin de beaucastel</t>
  </si>
  <si>
    <t>route de beauregard</t>
  </si>
  <si>
    <t>route de jonquières</t>
  </si>
  <si>
    <t>route de la plaine</t>
  </si>
  <si>
    <t>traverse de la rollande</t>
  </si>
  <si>
    <t>rue chalon</t>
  </si>
  <si>
    <t>rue conti</t>
  </si>
  <si>
    <t>rue de roussière</t>
  </si>
  <si>
    <t>rue joseph colonieu</t>
  </si>
  <si>
    <t>rue jean vial</t>
  </si>
  <si>
    <t>rue saint-denis</t>
  </si>
  <si>
    <t>impasse saint-denis</t>
  </si>
  <si>
    <t>rue eugène biscarel</t>
  </si>
  <si>
    <t>rue jean bruguière</t>
  </si>
  <si>
    <t>impasse maurin</t>
  </si>
  <si>
    <t>impasse dellière</t>
  </si>
  <si>
    <t>rue petite place</t>
  </si>
  <si>
    <t>rue sainte-anne</t>
  </si>
  <si>
    <t>rue pendante</t>
  </si>
  <si>
    <t>rue du four neuf</t>
  </si>
  <si>
    <t>rue du château</t>
  </si>
  <si>
    <t>rue gabriel rambaud</t>
  </si>
  <si>
    <t>rue de la croix blanche</t>
  </si>
  <si>
    <t>rue du four de la terre</t>
  </si>
  <si>
    <t>rue du temple</t>
  </si>
  <si>
    <t>rue de la citadelle</t>
  </si>
  <si>
    <t>rue de la glacière</t>
  </si>
  <si>
    <t>rue du saffras</t>
  </si>
  <si>
    <t>rue du jas</t>
  </si>
  <si>
    <t>rue porte aurouze</t>
  </si>
  <si>
    <t>rue saurin</t>
  </si>
  <si>
    <t>impasse du greffe</t>
  </si>
  <si>
    <t>rue du couvent</t>
  </si>
  <si>
    <t>traverse des pères</t>
  </si>
  <si>
    <t>impasse françois rey</t>
  </si>
  <si>
    <t>rue charles sauvan</t>
  </si>
  <si>
    <t>rue fond du sac</t>
  </si>
  <si>
    <t>rue de l'ancienne mairie</t>
  </si>
  <si>
    <t>chemin du calvaire</t>
  </si>
  <si>
    <t>rue frédéric soumille</t>
  </si>
  <si>
    <t>boulevard jean vilar</t>
  </si>
  <si>
    <t>rue pierre long</t>
  </si>
  <si>
    <t>avenue léon gambetta</t>
  </si>
  <si>
    <t>faubourg saint-pierre</t>
  </si>
  <si>
    <t>boulevard jean-henri fabre</t>
  </si>
  <si>
    <t>boulevard françois rey</t>
  </si>
  <si>
    <t>allée des clèdes</t>
  </si>
  <si>
    <t>rue de la liberté</t>
  </si>
  <si>
    <t>allée alfred onde</t>
  </si>
  <si>
    <t>rue marcel pagnol</t>
  </si>
  <si>
    <t>avenue du général leclerc</t>
  </si>
  <si>
    <t>impasse de la grande fontaine</t>
  </si>
  <si>
    <t>boulevard victor hugo</t>
  </si>
  <si>
    <t>boulevard de la république</t>
  </si>
  <si>
    <t>faubourg de luynes</t>
  </si>
  <si>
    <t>impasse paul éluard</t>
  </si>
  <si>
    <t>allée raimbaud d'orange</t>
  </si>
  <si>
    <t>avenue des anciens combattants</t>
  </si>
  <si>
    <t>avenue élie dussaud</t>
  </si>
  <si>
    <t>allée joseph nicéphore niépce</t>
  </si>
  <si>
    <t>passage valseille</t>
  </si>
  <si>
    <t>impasse saurin</t>
  </si>
  <si>
    <t>rue du cimetière</t>
  </si>
  <si>
    <t>rue marcel valérian</t>
  </si>
  <si>
    <t>rue aimé arnoux</t>
  </si>
  <si>
    <t>rue pierre mendès france</t>
  </si>
  <si>
    <t>allée martin luther king</t>
  </si>
  <si>
    <t>boulevard de la gare</t>
  </si>
  <si>
    <t>boulevard louis pasteur</t>
  </si>
  <si>
    <t>impasse saint-christol</t>
  </si>
  <si>
    <t>rue verdi</t>
  </si>
  <si>
    <t>place édouard daladier</t>
  </si>
  <si>
    <t>place du 8 mai 1945</t>
  </si>
  <si>
    <t>place nassau</t>
  </si>
  <si>
    <t>place de la porte des princes</t>
  </si>
  <si>
    <t>place gourachon</t>
  </si>
  <si>
    <t>place célestin archier</t>
  </si>
  <si>
    <t>place du cadran solaire</t>
  </si>
  <si>
    <t>place du général leclerc</t>
  </si>
  <si>
    <t>place des barrières</t>
  </si>
  <si>
    <t>place martin luther king</t>
  </si>
  <si>
    <t>place andré malraux</t>
  </si>
  <si>
    <t>allée jean moulin</t>
  </si>
  <si>
    <t>chemin de la cave coopérative</t>
  </si>
  <si>
    <t>chemin du grand terme</t>
  </si>
  <si>
    <t>chemin du coudoulet</t>
  </si>
  <si>
    <t>traverse de la barnouine</t>
  </si>
  <si>
    <t>chemin rural n° 306</t>
  </si>
  <si>
    <t>chemin de traverse des garrigues</t>
  </si>
  <si>
    <t>chemin des garrigues 1</t>
  </si>
  <si>
    <t>chemin des garrigues 2</t>
  </si>
  <si>
    <t>chemin des garrigues 3</t>
  </si>
  <si>
    <t>chemin des garrigues 4</t>
  </si>
  <si>
    <t>chemin des garrigues 5</t>
  </si>
  <si>
    <t>traverse de la tuilière</t>
  </si>
  <si>
    <t>chemin de la gontarde</t>
  </si>
  <si>
    <t>chemin des ségurets</t>
  </si>
  <si>
    <t>chemin de la graviouse</t>
  </si>
  <si>
    <t>chemin des bassaques</t>
  </si>
  <si>
    <t>allée des chênes</t>
  </si>
  <si>
    <t>chemin des sarrassanes 1</t>
  </si>
  <si>
    <t>chemin de cassan</t>
  </si>
  <si>
    <t>chemin des sarrassanes 2</t>
  </si>
  <si>
    <t>chemin des sarrassanes 3</t>
  </si>
  <si>
    <t>chemin rural n° 327</t>
  </si>
  <si>
    <t>chemin de sarrians</t>
  </si>
  <si>
    <t>chemin de verclos 2</t>
  </si>
  <si>
    <t>chemin de verclos 1</t>
  </si>
  <si>
    <t>chemin de mal-bâtie</t>
  </si>
  <si>
    <t>chemin de saint-laurent 2</t>
  </si>
  <si>
    <t>chemin rural n° 333</t>
  </si>
  <si>
    <t>chemin des sources</t>
  </si>
  <si>
    <t>chemin de balauque</t>
  </si>
  <si>
    <t>chemin des saummades</t>
  </si>
  <si>
    <t>chemin de la font du loup 2</t>
  </si>
  <si>
    <t>chemin de la font du loup 1</t>
  </si>
  <si>
    <t>chemin rural n° 339</t>
  </si>
  <si>
    <t>chemin de la crau 1</t>
  </si>
  <si>
    <t>chemin de la crau 3</t>
  </si>
  <si>
    <t>chemin rural n° 343</t>
  </si>
  <si>
    <t>chemin de l'étang</t>
  </si>
  <si>
    <t>chemin de la mine</t>
  </si>
  <si>
    <t>chemin de la carrière</t>
  </si>
  <si>
    <t>chemin rural n° 347</t>
  </si>
  <si>
    <t>chemin saint-martin</t>
  </si>
  <si>
    <t>chemin rural n° 349</t>
  </si>
  <si>
    <t>chemin de traverse</t>
  </si>
  <si>
    <t>chemin rural n° 351</t>
  </si>
  <si>
    <t>chemin du pointu</t>
  </si>
  <si>
    <t>chemin de valori</t>
  </si>
  <si>
    <t>ancien chemin de châteauneuf-du-pape</t>
  </si>
  <si>
    <t>chemin du rayas</t>
  </si>
  <si>
    <t>chemin de pignan</t>
  </si>
  <si>
    <t>chemin rural n° 357</t>
  </si>
  <si>
    <t>chemin de traverse limite châteauneuf</t>
  </si>
  <si>
    <t>chemin rural n° 359</t>
  </si>
  <si>
    <t>chemin des nonciades</t>
  </si>
  <si>
    <t>chemin des citres</t>
  </si>
  <si>
    <t>traverse des mulets</t>
  </si>
  <si>
    <t>chemin des cassanets</t>
  </si>
  <si>
    <t>chemin des bédines</t>
  </si>
  <si>
    <t>chemin de la gardiole</t>
  </si>
  <si>
    <t>traverse de la gardiole</t>
  </si>
  <si>
    <t>chemin de traverse limite orange</t>
  </si>
  <si>
    <t>autoroute du soleil</t>
  </si>
  <si>
    <t>route de vaison</t>
  </si>
  <si>
    <t>route de caderousse</t>
  </si>
  <si>
    <t>route de châteauneuf-du-pape</t>
  </si>
  <si>
    <t>impasse 445 rue de la liberté</t>
  </si>
  <si>
    <t>impasse 520 chemin des mulets</t>
  </si>
  <si>
    <t>impasse de la barrade 2</t>
  </si>
  <si>
    <t>impasse des clèdes</t>
  </si>
  <si>
    <t>petit chemin jacques prévert</t>
  </si>
  <si>
    <t>allée rené char</t>
  </si>
  <si>
    <t>impasse des prés</t>
  </si>
  <si>
    <t>chemin des écluses</t>
  </si>
  <si>
    <t>impasse du faubourg saint-georges</t>
  </si>
  <si>
    <t>impasse de la grangette</t>
  </si>
  <si>
    <t>place des halles</t>
  </si>
  <si>
    <t>rue des deux puits</t>
  </si>
  <si>
    <t>chemin du cabanon d'archier</t>
  </si>
  <si>
    <t>avenue nelson mandela</t>
  </si>
  <si>
    <t>rue anne franck</t>
  </si>
  <si>
    <t>rue césaria evora</t>
  </si>
  <si>
    <t>rue albert camus</t>
  </si>
  <si>
    <t>avenue charles péguy</t>
  </si>
  <si>
    <t>impasse rené descartes</t>
  </si>
  <si>
    <t>impasse thalès</t>
  </si>
  <si>
    <t>impasse isaac newton</t>
  </si>
  <si>
    <t>avenue pierre brossolette</t>
  </si>
  <si>
    <t>rue salvador dali</t>
  </si>
  <si>
    <t>rue vincent van gogh</t>
  </si>
  <si>
    <t>rue camille claudel</t>
  </si>
  <si>
    <t>avenue geneviève de gaulle-anthonioz</t>
  </si>
  <si>
    <t>boulevard frédéric mistral</t>
  </si>
  <si>
    <t>rue louise bourgeois</t>
  </si>
  <si>
    <t>impasse galilée</t>
  </si>
  <si>
    <t>impasse socrate</t>
  </si>
  <si>
    <t>impasse archimède</t>
  </si>
  <si>
    <t>impasse euclide</t>
  </si>
  <si>
    <t>place maurice béjart</t>
  </si>
  <si>
    <t>avenue marie curie</t>
  </si>
  <si>
    <t>rue maria callas</t>
  </si>
  <si>
    <t>impasse copernic</t>
  </si>
  <si>
    <t>impasse blaise pascal</t>
  </si>
  <si>
    <t>rue helen keller</t>
  </si>
  <si>
    <t>lotissement saint-etienne</t>
  </si>
  <si>
    <t>lotissement les sources</t>
  </si>
  <si>
    <t>avenue du 11 novembre</t>
  </si>
  <si>
    <t>avenue du 8 mai</t>
  </si>
  <si>
    <t>rue des andrés</t>
  </si>
  <si>
    <t>impasse théodore aubanel</t>
  </si>
  <si>
    <t>chemin des auréoles</t>
  </si>
  <si>
    <t>traverse des auréoles</t>
  </si>
  <si>
    <t>traverse des baratières</t>
  </si>
  <si>
    <t>rue basse</t>
  </si>
  <si>
    <t>chemin de beaumes</t>
  </si>
  <si>
    <t>chemin de beauregard</t>
  </si>
  <si>
    <t>rue monsieur de biliotti</t>
  </si>
  <si>
    <t>avenue biscarrat bombanel</t>
  </si>
  <si>
    <t>place pierre bonnet</t>
  </si>
  <si>
    <t>avenue des bourgades</t>
  </si>
  <si>
    <t>rue calendal</t>
  </si>
  <si>
    <t>rue docteur calmette</t>
  </si>
  <si>
    <t>place du docteur calmette</t>
  </si>
  <si>
    <t>route de camaret</t>
  </si>
  <si>
    <t>chemin du camp reboul</t>
  </si>
  <si>
    <t>route de carpentras</t>
  </si>
  <si>
    <t>chemin de causans</t>
  </si>
  <si>
    <t>chemin honoré charasse</t>
  </si>
  <si>
    <t>chemin des chèvres</t>
  </si>
  <si>
    <t>passage du clocher</t>
  </si>
  <si>
    <t>rue du clocher</t>
  </si>
  <si>
    <t>chemin du clos d'enfer</t>
  </si>
  <si>
    <t>chemin de combe</t>
  </si>
  <si>
    <t>avenue pierre de coubertin</t>
  </si>
  <si>
    <t>chemin des coussides longues</t>
  </si>
  <si>
    <t>chemin du débat</t>
  </si>
  <si>
    <t>chemin du haut débat</t>
  </si>
  <si>
    <t>chemin grande draille des paluds</t>
  </si>
  <si>
    <t>rue droite</t>
  </si>
  <si>
    <t>passage des écoliers</t>
  </si>
  <si>
    <t>chemin de l'escarrat</t>
  </si>
  <si>
    <t>rue jean henri fabre</t>
  </si>
  <si>
    <t>chemin de la fabrique</t>
  </si>
  <si>
    <t>impasse j. farjon</t>
  </si>
  <si>
    <t>impasse des fileuses</t>
  </si>
  <si>
    <t>rue de la frache</t>
  </si>
  <si>
    <t>avenue de la gare</t>
  </si>
  <si>
    <t>chemin du genestier</t>
  </si>
  <si>
    <t>traverse du genestier</t>
  </si>
  <si>
    <t>chemin des genêts</t>
  </si>
  <si>
    <t>place jean giono</t>
  </si>
  <si>
    <t>chemin de pied girod</t>
  </si>
  <si>
    <t>allée des grands cyprès</t>
  </si>
  <si>
    <t>chemin de grange neuve</t>
  </si>
  <si>
    <t>passage du lavoir</t>
  </si>
  <si>
    <t>rue du lavoir</t>
  </si>
  <si>
    <t>avenue de la libération</t>
  </si>
  <si>
    <t>impasse des lilas</t>
  </si>
  <si>
    <t>chemin du liot</t>
  </si>
  <si>
    <t>place de la mairie</t>
  </si>
  <si>
    <t>chemin les routes de maligeay</t>
  </si>
  <si>
    <t>impasse c.x martin</t>
  </si>
  <si>
    <t>rue mireille</t>
  </si>
  <si>
    <t>rue molière</t>
  </si>
  <si>
    <t>rue du moulinage</t>
  </si>
  <si>
    <t>impasse des muriers</t>
  </si>
  <si>
    <t>chemin noir</t>
  </si>
  <si>
    <t>rue nouvelle</t>
  </si>
  <si>
    <t>traverse de monsieur ode</t>
  </si>
  <si>
    <t>rue des olivades</t>
  </si>
  <si>
    <t>impasse des oliviers</t>
  </si>
  <si>
    <t>chemin des paluds</t>
  </si>
  <si>
    <t>place pasteur</t>
  </si>
  <si>
    <t>chemin des plaines</t>
  </si>
  <si>
    <t>chemin des planas</t>
  </si>
  <si>
    <t>chemin des platriers</t>
  </si>
  <si>
    <t>chemin des plumes</t>
  </si>
  <si>
    <t>rue du petit pont</t>
  </si>
  <si>
    <t>rue de la poste</t>
  </si>
  <si>
    <t>rue racine</t>
  </si>
  <si>
    <t>place racine</t>
  </si>
  <si>
    <t>avenue des ramades</t>
  </si>
  <si>
    <t>chemin des ramades</t>
  </si>
  <si>
    <t>place de la république</t>
  </si>
  <si>
    <t>chemin des hautes riailles</t>
  </si>
  <si>
    <t>chemin des riailles</t>
  </si>
  <si>
    <t>impasse joseph roumanille</t>
  </si>
  <si>
    <t>chemin de saint-damian</t>
  </si>
  <si>
    <t>traverse de saint-damian</t>
  </si>
  <si>
    <t>rue de la soie</t>
  </si>
  <si>
    <t>impasse des stades</t>
  </si>
  <si>
    <t>impasse l. g. tissot</t>
  </si>
  <si>
    <t>passage du tournail</t>
  </si>
  <si>
    <t>rue vieille</t>
  </si>
  <si>
    <t>chemin des vignasses</t>
  </si>
  <si>
    <t>route de violès</t>
  </si>
  <si>
    <t>impasse des violettes</t>
  </si>
  <si>
    <t>chemin des félibres</t>
  </si>
  <si>
    <t>passage jean giono</t>
  </si>
  <si>
    <t>route de causans</t>
  </si>
  <si>
    <t>chemin de la dame</t>
  </si>
  <si>
    <t>chemin de l'ouvèze</t>
  </si>
  <si>
    <t>chemin des estagniers</t>
  </si>
  <si>
    <t>chemin des vignes</t>
  </si>
  <si>
    <t>chemin dit de l'ancien cimetière</t>
  </si>
  <si>
    <t>chemin saint-charles</t>
  </si>
  <si>
    <t>chemin vieux de violès</t>
  </si>
  <si>
    <t>chemin dit de monsieur pellet</t>
  </si>
  <si>
    <t>chemin des abeillers</t>
  </si>
  <si>
    <t>rue des magnans</t>
  </si>
  <si>
    <t>impasse des iles d'or</t>
  </si>
  <si>
    <t>chemin du gué de l'ouvèze</t>
  </si>
  <si>
    <t>rue piétonne</t>
  </si>
  <si>
    <t>avenue du 18 juin 1940</t>
  </si>
  <si>
    <t>impasse 131 rue de l'étang</t>
  </si>
  <si>
    <t>impasse 305 rue du terrier</t>
  </si>
  <si>
    <t>chemin de la rose trémière</t>
  </si>
  <si>
    <t>impasse 366 avenue de verdun</t>
  </si>
  <si>
    <t>impasse 438 avenue de l'argensol</t>
  </si>
  <si>
    <t>impasse 582 rue henri dunant</t>
  </si>
  <si>
    <t>impasse 928 avenue de verdun</t>
  </si>
  <si>
    <t>rue abel gance</t>
  </si>
  <si>
    <t>chemin de l'abrian</t>
  </si>
  <si>
    <t>traverse d'abrian</t>
  </si>
  <si>
    <t>impasse acapulco</t>
  </si>
  <si>
    <t>impasse adrien meynard</t>
  </si>
  <si>
    <t>rue agis rigord</t>
  </si>
  <si>
    <t>chemin des aigras</t>
  </si>
  <si>
    <t>rue albert de belleroche</t>
  </si>
  <si>
    <t>rue albert delsuc</t>
  </si>
  <si>
    <t>montée albert lambert</t>
  </si>
  <si>
    <t>allée des albizzias</t>
  </si>
  <si>
    <t>chemin alexander fleming</t>
  </si>
  <si>
    <t>rue alexandre blanc</t>
  </si>
  <si>
    <t>rue alexandre dumas</t>
  </si>
  <si>
    <t>rue alexis carrel</t>
  </si>
  <si>
    <t>rue alfred dugat</t>
  </si>
  <si>
    <t>rue d'allemagne</t>
  </si>
  <si>
    <t>place des alpages</t>
  </si>
  <si>
    <t>impasse des alpes</t>
  </si>
  <si>
    <t>rue alphonse de lamartine</t>
  </si>
  <si>
    <t>rue alphonse gent</t>
  </si>
  <si>
    <t>rue d'alsace-lorraine</t>
  </si>
  <si>
    <t>chemin des amandiers</t>
  </si>
  <si>
    <t>rue amarante</t>
  </si>
  <si>
    <t>rue des amarines</t>
  </si>
  <si>
    <t>allée ambroise croizat</t>
  </si>
  <si>
    <t>rue anatole france</t>
  </si>
  <si>
    <t>rue de l'ancien collège</t>
  </si>
  <si>
    <t>rue de l'ancien hôpital</t>
  </si>
  <si>
    <t>rue de l'ancien hôtel de ville</t>
  </si>
  <si>
    <t>place des anciens combattants d'indochine et d'a.f.n.</t>
  </si>
  <si>
    <t>place andré bruey</t>
  </si>
  <si>
    <t>rue andré gide</t>
  </si>
  <si>
    <t>rue andré malraux</t>
  </si>
  <si>
    <t>rue andré messager</t>
  </si>
  <si>
    <t>place andré solinot</t>
  </si>
  <si>
    <t>impasse de l'androune</t>
  </si>
  <si>
    <t>impasse des anémones</t>
  </si>
  <si>
    <t>chemin des anglaises</t>
  </si>
  <si>
    <t>avenue antoine artaud</t>
  </si>
  <si>
    <t>rue antoine bourdelle</t>
  </si>
  <si>
    <t>avenue antoine pinay</t>
  </si>
  <si>
    <t>rue antoine yrondelle</t>
  </si>
  <si>
    <t>impasse antony réal</t>
  </si>
  <si>
    <t>rue antony réal</t>
  </si>
  <si>
    <t>rue d'aquitaine</t>
  </si>
  <si>
    <t>rue d'arausio</t>
  </si>
  <si>
    <t>rue des arbousiers</t>
  </si>
  <si>
    <t>avenue de l'arc de triomphe</t>
  </si>
  <si>
    <t>rond-point de l'arc de triomphe</t>
  </si>
  <si>
    <t>impasse des ardennes</t>
  </si>
  <si>
    <t>rue des ardennes</t>
  </si>
  <si>
    <t>avenue de l'argensol</t>
  </si>
  <si>
    <t>rue aristide maillol</t>
  </si>
  <si>
    <t>rue de l'armée d'afrique</t>
  </si>
  <si>
    <t>chemin de l'arnage</t>
  </si>
  <si>
    <t>rue d'artois</t>
  </si>
  <si>
    <t>rue auguste lacour</t>
  </si>
  <si>
    <t>rue auguste renoir</t>
  </si>
  <si>
    <t>rue auguste rodin</t>
  </si>
  <si>
    <t>impasse de l'aurasica</t>
  </si>
  <si>
    <t>impasse autoroutière</t>
  </si>
  <si>
    <t>rue d'autriche</t>
  </si>
  <si>
    <t>allée d'auvergne</t>
  </si>
  <si>
    <t>rue des avesnes</t>
  </si>
  <si>
    <t>chemin de l'aygues</t>
  </si>
  <si>
    <t>chemin du bachaga boualem</t>
  </si>
  <si>
    <t>rue des bahamas</t>
  </si>
  <si>
    <t>rue baptiste marcet</t>
  </si>
  <si>
    <t>chemin des baragnes</t>
  </si>
  <si>
    <t>rue de la baronnette</t>
  </si>
  <si>
    <t>chemin de la barrière</t>
  </si>
  <si>
    <t>rue des bartavelles</t>
  </si>
  <si>
    <t>chemin du bas abrian</t>
  </si>
  <si>
    <t>impasse des bastidouns</t>
  </si>
  <si>
    <t>impasse de la batie</t>
  </si>
  <si>
    <t>chemin de la baussenque</t>
  </si>
  <si>
    <t>rue des bazarettes</t>
  </si>
  <si>
    <t>impasse du béarn</t>
  </si>
  <si>
    <t>chemin de beauchêne</t>
  </si>
  <si>
    <t>impasse beausoleil</t>
  </si>
  <si>
    <t>chemin de la bédaride est</t>
  </si>
  <si>
    <t>chemin de la bédaride ouest</t>
  </si>
  <si>
    <t>chemin de bédarrides sud</t>
  </si>
  <si>
    <t>chemin de bel air</t>
  </si>
  <si>
    <t>chemin du bel enfant</t>
  </si>
  <si>
    <t>rue du bel enfant</t>
  </si>
  <si>
    <t>rue de belgique</t>
  </si>
  <si>
    <t>rue bénicroix</t>
  </si>
  <si>
    <t>place de la bergerie</t>
  </si>
  <si>
    <t>allée des bergers</t>
  </si>
  <si>
    <t>rue des bermudes</t>
  </si>
  <si>
    <t>chemin de la bertaude</t>
  </si>
  <si>
    <t>chemin de bigonnet est</t>
  </si>
  <si>
    <t>chemin de bigonnet ouest</t>
  </si>
  <si>
    <t>rue blaise pascal</t>
  </si>
  <si>
    <t>chemin blanc</t>
  </si>
  <si>
    <t>rue des blanchisseurs</t>
  </si>
  <si>
    <t>impasse des bleuets</t>
  </si>
  <si>
    <t>chemin du bois lauzon</t>
  </si>
  <si>
    <t>chemin bonamourde</t>
  </si>
  <si>
    <t>chemin de bonne barbe</t>
  </si>
  <si>
    <t>impasse bora-bora</t>
  </si>
  <si>
    <t>rue des bougainvilliers</t>
  </si>
  <si>
    <t>chemin des bouigards</t>
  </si>
  <si>
    <t>chemin en limite des bouigards</t>
  </si>
  <si>
    <t>traverse des bouigards</t>
  </si>
  <si>
    <t>rue du bourbonnais</t>
  </si>
  <si>
    <t>impasse de bourgogne</t>
  </si>
  <si>
    <t>rue bouton d'or</t>
  </si>
  <si>
    <t>chemin bouvière</t>
  </si>
  <si>
    <t>chemin de bresque</t>
  </si>
  <si>
    <t>rue de bretagne</t>
  </si>
  <si>
    <t>rue des bruyères</t>
  </si>
  <si>
    <t>impasse des cactus</t>
  </si>
  <si>
    <t>traverse de cagnan</t>
  </si>
  <si>
    <t>rue du calabrun</t>
  </si>
  <si>
    <t>impasse du caladas</t>
  </si>
  <si>
    <t>impasse des camélias</t>
  </si>
  <si>
    <t>passage du canal</t>
  </si>
  <si>
    <t>allée du capitaine marius augier</t>
  </si>
  <si>
    <t>rue des capucines</t>
  </si>
  <si>
    <t>rue carignan</t>
  </si>
  <si>
    <t>impasse caristie</t>
  </si>
  <si>
    <t>rue caristie</t>
  </si>
  <si>
    <t>chemin de caritat</t>
  </si>
  <si>
    <t>rue des carmes</t>
  </si>
  <si>
    <t>impasse des casernes</t>
  </si>
  <si>
    <t>rue casimir moynier</t>
  </si>
  <si>
    <t>chemin de la cavalade</t>
  </si>
  <si>
    <t>traverse de la cavalade</t>
  </si>
  <si>
    <t>chemin de cayenne</t>
  </si>
  <si>
    <t>chemin des cèdres</t>
  </si>
  <si>
    <t>place des cèdres</t>
  </si>
  <si>
    <t>impasse césar baldaccini</t>
  </si>
  <si>
    <t>rue césar baldaccini</t>
  </si>
  <si>
    <t>impasse des cévennes</t>
  </si>
  <si>
    <t>impasse du champ fleuri</t>
  </si>
  <si>
    <t>avenue de champlain</t>
  </si>
  <si>
    <t>chemin de champlain</t>
  </si>
  <si>
    <t>chemin de champovin nord</t>
  </si>
  <si>
    <t>chemin de champovin sud</t>
  </si>
  <si>
    <t>square du chanoine sautel</t>
  </si>
  <si>
    <t>chemin chaponnet</t>
  </si>
  <si>
    <t>rue charles baudelaire</t>
  </si>
  <si>
    <t>avenue charles dardun</t>
  </si>
  <si>
    <t>avenue charles de gaulle</t>
  </si>
  <si>
    <t>rue charles dupuy</t>
  </si>
  <si>
    <t>rue charles gounod</t>
  </si>
  <si>
    <t>rue charles morel</t>
  </si>
  <si>
    <t>chemin de châteaumar</t>
  </si>
  <si>
    <t>rue de châteauneuf</t>
  </si>
  <si>
    <t>chemin du chêne</t>
  </si>
  <si>
    <t>rue des chênes verts</t>
  </si>
  <si>
    <t>impasse des chèvrefeuilles</t>
  </si>
  <si>
    <t>rue des chèvrefeuilles</t>
  </si>
  <si>
    <t>chemin des cigales</t>
  </si>
  <si>
    <t>chemin des cigalières</t>
  </si>
  <si>
    <t>rue cinsault</t>
  </si>
  <si>
    <t>rue claude debussy</t>
  </si>
  <si>
    <t>rue claude monet</t>
  </si>
  <si>
    <t>traverse de clavin</t>
  </si>
  <si>
    <t>rue des clématites</t>
  </si>
  <si>
    <t>impasse de la cloche</t>
  </si>
  <si>
    <t>place du cloître</t>
  </si>
  <si>
    <t>chemin de clos cavalier</t>
  </si>
  <si>
    <t>traverse clos cavalier</t>
  </si>
  <si>
    <t>chemin de coirol</t>
  </si>
  <si>
    <t>traverse de coivedel</t>
  </si>
  <si>
    <t>place des collégiens</t>
  </si>
  <si>
    <t>chemin de la colline</t>
  </si>
  <si>
    <t>impasse des colombes</t>
  </si>
  <si>
    <t>chemin du colombier</t>
  </si>
  <si>
    <t>rue du colombier</t>
  </si>
  <si>
    <t>traverse du colombier</t>
  </si>
  <si>
    <t>traverse de la colonne</t>
  </si>
  <si>
    <t>rue du commandant goumin</t>
  </si>
  <si>
    <t>rue de la concorde</t>
  </si>
  <si>
    <t>rue nicolas de condorcet</t>
  </si>
  <si>
    <t>impasse de la conque</t>
  </si>
  <si>
    <t>rue contrescarpe</t>
  </si>
  <si>
    <t>rue des coquelicots</t>
  </si>
  <si>
    <t>place des cordeliers</t>
  </si>
  <si>
    <t>chemin costières du coudoulet</t>
  </si>
  <si>
    <t>impasse du coteau</t>
  </si>
  <si>
    <t>rue du coteau</t>
  </si>
  <si>
    <t>chemin du coudoulet sud</t>
  </si>
  <si>
    <t>rue courbe</t>
  </si>
  <si>
    <t>avenue des courrèges</t>
  </si>
  <si>
    <t>chemin de courtebotte</t>
  </si>
  <si>
    <t>avenue des crémades</t>
  </si>
  <si>
    <t>chemin de la croix rouge</t>
  </si>
  <si>
    <t>rue des dahlias</t>
  </si>
  <si>
    <t>chemin damance</t>
  </si>
  <si>
    <t>rue du danemark</t>
  </si>
  <si>
    <t>chemin dardun</t>
  </si>
  <si>
    <t>impasse du dauphiné</t>
  </si>
  <si>
    <t>chemin de la digue d'aygues</t>
  </si>
  <si>
    <t>rue du docteur albert schweitzer</t>
  </si>
  <si>
    <t>rue du docteur allauzen</t>
  </si>
  <si>
    <t>place du docteur charcot</t>
  </si>
  <si>
    <t>rue du docteur émile roux</t>
  </si>
  <si>
    <t>allée du docteur raymond rassat</t>
  </si>
  <si>
    <t>impasse du docteur raymond rassat</t>
  </si>
  <si>
    <t>chemin draille du plan</t>
  </si>
  <si>
    <t>chemin de l'école d'agriculture</t>
  </si>
  <si>
    <t>chemin des écureuils</t>
  </si>
  <si>
    <t>boulevard édouard daladier</t>
  </si>
  <si>
    <t>rue émeraude</t>
  </si>
  <si>
    <t>rue émile augier</t>
  </si>
  <si>
    <t>rue émile zola</t>
  </si>
  <si>
    <t>allée emmanuel vitria</t>
  </si>
  <si>
    <t>chemin de l'enfer</t>
  </si>
  <si>
    <t>rue ernest renan</t>
  </si>
  <si>
    <t>allée hernest roche</t>
  </si>
  <si>
    <t>allée de l'escadron 1/5 vendée</t>
  </si>
  <si>
    <t>rue d'espagne</t>
  </si>
  <si>
    <t>impasse de l'esparradou</t>
  </si>
  <si>
    <t>rue esquicho coudo</t>
  </si>
  <si>
    <t>impasse de l'étang</t>
  </si>
  <si>
    <t>rue de l'étang</t>
  </si>
  <si>
    <t>avenue des étudiants</t>
  </si>
  <si>
    <t>avenue de l'europe</t>
  </si>
  <si>
    <t>rue de la fabrique</t>
  </si>
  <si>
    <t>rue des fagacées</t>
  </si>
  <si>
    <t>rue du faubourg</t>
  </si>
  <si>
    <t>rue félix faure</t>
  </si>
  <si>
    <t>avenue félix ripert</t>
  </si>
  <si>
    <t>impasse félix ripert</t>
  </si>
  <si>
    <t>allée de la ferme</t>
  </si>
  <si>
    <t>chemin ferme de la gironde</t>
  </si>
  <si>
    <t>rue fernand de rocher</t>
  </si>
  <si>
    <t>rue des flandres</t>
  </si>
  <si>
    <t>allée de flore</t>
  </si>
  <si>
    <t>rue du fond du sac</t>
  </si>
  <si>
    <t>chemin du font des goths</t>
  </si>
  <si>
    <t>chemin fontanelle</t>
  </si>
  <si>
    <t>passage four capelu</t>
  </si>
  <si>
    <t>chemin des fourches</t>
  </si>
  <si>
    <t>avenue de fourchesvieilles</t>
  </si>
  <si>
    <t>chemin des fours à chaux</t>
  </si>
  <si>
    <t>impasse de franche-comté</t>
  </si>
  <si>
    <t>rue françois chambovet</t>
  </si>
  <si>
    <t>rue françois de malherbe</t>
  </si>
  <si>
    <t>rue françois mauriac</t>
  </si>
  <si>
    <t>place françois rabelais</t>
  </si>
  <si>
    <t>rue sir frank brangwyn</t>
  </si>
  <si>
    <t>rue franz schubert</t>
  </si>
  <si>
    <t>avenue frédéric mistral</t>
  </si>
  <si>
    <t>rue frédéric vidal</t>
  </si>
  <si>
    <t>impasse des frères boissel</t>
  </si>
  <si>
    <t>place des frères mounet</t>
  </si>
  <si>
    <t>rue des frères wetter</t>
  </si>
  <si>
    <t>chemin frigoulet</t>
  </si>
  <si>
    <t>rue gabriel boissy</t>
  </si>
  <si>
    <t>chemin de la gaffe</t>
  </si>
  <si>
    <t>chemin des galettes</t>
  </si>
  <si>
    <t>rue gasparin</t>
  </si>
  <si>
    <t>rue des gaulois</t>
  </si>
  <si>
    <t>rue du général leclerc</t>
  </si>
  <si>
    <t>avenue général raymond lorho</t>
  </si>
  <si>
    <t>impasse des genêts</t>
  </si>
  <si>
    <t>rue du genévrier</t>
  </si>
  <si>
    <t>chemin de la genouillère</t>
  </si>
  <si>
    <t>rue georges bizet</t>
  </si>
  <si>
    <t>rue georges brassens</t>
  </si>
  <si>
    <t>place georges clemenceau</t>
  </si>
  <si>
    <t>parvis georges prêtre</t>
  </si>
  <si>
    <t>rue georges prêtre</t>
  </si>
  <si>
    <t>impasse des géraniums</t>
  </si>
  <si>
    <t>rue gérard de nerval</t>
  </si>
  <si>
    <t>impasse gibelin</t>
  </si>
  <si>
    <t>rue gilbert balester</t>
  </si>
  <si>
    <t>impasse girard</t>
  </si>
  <si>
    <t>rue des girbes</t>
  </si>
  <si>
    <t>impasse des giroflées</t>
  </si>
  <si>
    <t>chemin de la gironde</t>
  </si>
  <si>
    <t>chemin de la gironde ouest</t>
  </si>
  <si>
    <t>esplanade giuseppe verdi</t>
  </si>
  <si>
    <t>impasse des glaieuls</t>
  </si>
  <si>
    <t>impasse des glycines</t>
  </si>
  <si>
    <t>rue gonzague millet</t>
  </si>
  <si>
    <t>rue gourmande</t>
  </si>
  <si>
    <t>place du grand mail</t>
  </si>
  <si>
    <t>rue grande fusterie</t>
  </si>
  <si>
    <t>rue des grands chênes</t>
  </si>
  <si>
    <t>chemin de la grange tombée</t>
  </si>
  <si>
    <t>chemin des graves</t>
  </si>
  <si>
    <t>traverse des graves</t>
  </si>
  <si>
    <t>avenue de grèce</t>
  </si>
  <si>
    <t>rue grenache</t>
  </si>
  <si>
    <t>impasse des grenadiers</t>
  </si>
  <si>
    <t>ancienne route du grès</t>
  </si>
  <si>
    <t>route du grès</t>
  </si>
  <si>
    <t>chemin du gué de beaulieu</t>
  </si>
  <si>
    <t>chemin du gué de guille</t>
  </si>
  <si>
    <t>rue guillaume apollinaire</t>
  </si>
  <si>
    <t>rue guillaume d'orange</t>
  </si>
  <si>
    <t>avenue guillaume le taciturne</t>
  </si>
  <si>
    <t>rue de guyenne</t>
  </si>
  <si>
    <t>impasse du gymnase giono</t>
  </si>
  <si>
    <t>chemin du haut abrian</t>
  </si>
  <si>
    <t>rue hector berlioz</t>
  </si>
  <si>
    <t>rue henri barbusse</t>
  </si>
  <si>
    <t>rue henri bosco</t>
  </si>
  <si>
    <t>rue henri capty</t>
  </si>
  <si>
    <t>rue henri dunant</t>
  </si>
  <si>
    <t>rue henri matisse</t>
  </si>
  <si>
    <t>rue henri noguères</t>
  </si>
  <si>
    <t>place aux herbes</t>
  </si>
  <si>
    <t>rue hergé</t>
  </si>
  <si>
    <t>rue honoré de balzac</t>
  </si>
  <si>
    <t>impasse des hortensias</t>
  </si>
  <si>
    <t>rond-point d'hydra</t>
  </si>
  <si>
    <t>impasse des iris</t>
  </si>
  <si>
    <t>rue d'irlande</t>
  </si>
  <si>
    <t>rue d'italie</t>
  </si>
  <si>
    <t>rue des jacinthes</t>
  </si>
  <si>
    <t>place jacques-bénigne bossuet</t>
  </si>
  <si>
    <t>avenue jacques imbert</t>
  </si>
  <si>
    <t>impasse jacques imbert</t>
  </si>
  <si>
    <t>rue jacques monod</t>
  </si>
  <si>
    <t>rue jacques perret</t>
  </si>
  <si>
    <t>place jacques prévert</t>
  </si>
  <si>
    <t>rue du jardin des sens</t>
  </si>
  <si>
    <t>rue du jardinier</t>
  </si>
  <si>
    <t>chemin de la jardinière</t>
  </si>
  <si>
    <t>impasse des jardins</t>
  </si>
  <si>
    <t>rue des jardins</t>
  </si>
  <si>
    <t>rue des jardins de l'araïs</t>
  </si>
  <si>
    <t>impasse du jasmin</t>
  </si>
  <si>
    <t>chemin jaufrette</t>
  </si>
  <si>
    <t>chemin des jaumes cabrières</t>
  </si>
  <si>
    <t>rue jean-baptiste carpeaux</t>
  </si>
  <si>
    <t>rue jean de la fontaine</t>
  </si>
  <si>
    <t>rue jean giono</t>
  </si>
  <si>
    <t>rue jean hervé</t>
  </si>
  <si>
    <t>rue jean-jacques rousseau</t>
  </si>
  <si>
    <t>rue jean jaurès</t>
  </si>
  <si>
    <t>rue jean marais</t>
  </si>
  <si>
    <t>impasse jean mermoz</t>
  </si>
  <si>
    <t>avenue jean moulin</t>
  </si>
  <si>
    <t>rue jean-paul sartre</t>
  </si>
  <si>
    <t>rue jean plantevin</t>
  </si>
  <si>
    <t>rue jean racine</t>
  </si>
  <si>
    <t>rue jean reboul</t>
  </si>
  <si>
    <t>avenue jean-henri fabre</t>
  </si>
  <si>
    <t>rue joachim du bellay</t>
  </si>
  <si>
    <t>ancienne route d'orange à jonquières</t>
  </si>
  <si>
    <t>impasse des jonquilles</t>
  </si>
  <si>
    <t>rue des jonquilles</t>
  </si>
  <si>
    <t>rue joseph bastet</t>
  </si>
  <si>
    <t>impasse joseph séguret</t>
  </si>
  <si>
    <t>rue jules ferry</t>
  </si>
  <si>
    <t>rue jules formigé</t>
  </si>
  <si>
    <t>place jules michelet</t>
  </si>
  <si>
    <t>impasse jules renard</t>
  </si>
  <si>
    <t>montée julia bartet</t>
  </si>
  <si>
    <t>rue katyn</t>
  </si>
  <si>
    <t>rue kielce</t>
  </si>
  <si>
    <t>chemin du lampourdier</t>
  </si>
  <si>
    <t>pont de langes</t>
  </si>
  <si>
    <t>impasse de langes</t>
  </si>
  <si>
    <t>place de langes</t>
  </si>
  <si>
    <t>impasse du languedoc</t>
  </si>
  <si>
    <t>rue du languedoc</t>
  </si>
  <si>
    <t>autoroute la languedocienne</t>
  </si>
  <si>
    <t>impasse laroche</t>
  </si>
  <si>
    <t>impasse laugier</t>
  </si>
  <si>
    <t>impasse des lauriers</t>
  </si>
  <si>
    <t>chemin de lauriol</t>
  </si>
  <si>
    <t>impasse de la lavande</t>
  </si>
  <si>
    <t>avenue de lavoisier</t>
  </si>
  <si>
    <t>montée de leaunes</t>
  </si>
  <si>
    <t>rue alexandre ledru-rollin</t>
  </si>
  <si>
    <t>rue léon gambetta</t>
  </si>
  <si>
    <t>rue de la levade</t>
  </si>
  <si>
    <t>place du levant</t>
  </si>
  <si>
    <t>rue cité leydier</t>
  </si>
  <si>
    <t>place de la libération</t>
  </si>
  <si>
    <t>place de la liberté</t>
  </si>
  <si>
    <t>place des ligures</t>
  </si>
  <si>
    <t>rue des lilas</t>
  </si>
  <si>
    <t>rue du limousin</t>
  </si>
  <si>
    <t>chemin du long d'aygues</t>
  </si>
  <si>
    <t>rue louis braille</t>
  </si>
  <si>
    <t>rue louis daquin</t>
  </si>
  <si>
    <t>place louis giorgi</t>
  </si>
  <si>
    <t>rue louis gout</t>
  </si>
  <si>
    <t>allée louis jouvet</t>
  </si>
  <si>
    <t>rue louis pasteur</t>
  </si>
  <si>
    <t>impasse du luberon</t>
  </si>
  <si>
    <t>rue de lubières</t>
  </si>
  <si>
    <t>place lucien laroyenne</t>
  </si>
  <si>
    <t>rue du luxembourg</t>
  </si>
  <si>
    <t>descente du lycée saint-louis</t>
  </si>
  <si>
    <t>route de lyon</t>
  </si>
  <si>
    <t>rue madeleine roch</t>
  </si>
  <si>
    <t>rue magenta</t>
  </si>
  <si>
    <t>allée des magnolias</t>
  </si>
  <si>
    <t>place des maîtres drapiers</t>
  </si>
  <si>
    <t>place des majouraux</t>
  </si>
  <si>
    <t>impasse malibu</t>
  </si>
  <si>
    <t>rue marcellin berthelot</t>
  </si>
  <si>
    <t>avenue du maréchal de lattre de tassigny</t>
  </si>
  <si>
    <t>avenue du maréchal foch</t>
  </si>
  <si>
    <t>rue du maréchal juin</t>
  </si>
  <si>
    <t>impasse des marguerites</t>
  </si>
  <si>
    <t>impasse pierre marivaux</t>
  </si>
  <si>
    <t>chemin du marquis</t>
  </si>
  <si>
    <t>chemin de martignan</t>
  </si>
  <si>
    <t>impasse du massif central</t>
  </si>
  <si>
    <t>chemin de maucoil</t>
  </si>
  <si>
    <t>rue maurice genevoix</t>
  </si>
  <si>
    <t>passage maurice ravel</t>
  </si>
  <si>
    <t>chemin mayarde</t>
  </si>
  <si>
    <t>rue du mazeau</t>
  </si>
  <si>
    <t>chemin mercadier</t>
  </si>
  <si>
    <t>chemin de meyne claire</t>
  </si>
  <si>
    <t>rue de meyne claire</t>
  </si>
  <si>
    <t>chemin de meyne est</t>
  </si>
  <si>
    <t>chemin de meyne ouest</t>
  </si>
  <si>
    <t>rue michel de montaigne</t>
  </si>
  <si>
    <t>allée du midi</t>
  </si>
  <si>
    <t>place mignonne</t>
  </si>
  <si>
    <t>rue des mimosas</t>
  </si>
  <si>
    <t>rue des mistouns</t>
  </si>
  <si>
    <t>allée monge</t>
  </si>
  <si>
    <t>rue montesquieu</t>
  </si>
  <si>
    <t>placette de montherlant</t>
  </si>
  <si>
    <t>allée montmirail</t>
  </si>
  <si>
    <t>rue mossé-baze</t>
  </si>
  <si>
    <t>impasse du moutounié</t>
  </si>
  <si>
    <t>impasse du muguet</t>
  </si>
  <si>
    <t>allée des muriers</t>
  </si>
  <si>
    <t>rue de la nativité</t>
  </si>
  <si>
    <t>chemin des négades</t>
  </si>
  <si>
    <t>traverse des négades</t>
  </si>
  <si>
    <t>rue nicolas boileau</t>
  </si>
  <si>
    <t>rue du nivernais</t>
  </si>
  <si>
    <t>rue du noble</t>
  </si>
  <si>
    <t>chemin de nogaret</t>
  </si>
  <si>
    <t>impasse nogaret</t>
  </si>
  <si>
    <t>avenue de nogent</t>
  </si>
  <si>
    <t>rue notre dame</t>
  </si>
  <si>
    <t>impasse des œillets</t>
  </si>
  <si>
    <t>impasse des olivades</t>
  </si>
  <si>
    <t>chemin des olivettes</t>
  </si>
  <si>
    <t>allée des oliviers</t>
  </si>
  <si>
    <t>chemin des oliviers</t>
  </si>
  <si>
    <t>ancienne route de sérignan</t>
  </si>
  <si>
    <t>rue de la paix</t>
  </si>
  <si>
    <t>rue du palais royal</t>
  </si>
  <si>
    <t>chemin de palestor</t>
  </si>
  <si>
    <t>chemin de la palud</t>
  </si>
  <si>
    <t>impasse des pâquerettes</t>
  </si>
  <si>
    <t>route du parc</t>
  </si>
  <si>
    <t>chemin du parc d'artillerie</t>
  </si>
  <si>
    <t>impasse du parlement</t>
  </si>
  <si>
    <t>rue du parlement</t>
  </si>
  <si>
    <t>chemin des parties</t>
  </si>
  <si>
    <t>chemin de la passerelle</t>
  </si>
  <si>
    <t>allée des pastourelles</t>
  </si>
  <si>
    <t>chemin de la patissière</t>
  </si>
  <si>
    <t>chemin de la patrasse</t>
  </si>
  <si>
    <t>rue paul bert</t>
  </si>
  <si>
    <t>rue paul cézanne</t>
  </si>
  <si>
    <t>place paul éluard</t>
  </si>
  <si>
    <t>rue paul giraud</t>
  </si>
  <si>
    <t>impasse paul mariéton</t>
  </si>
  <si>
    <t>rue paul mariéton</t>
  </si>
  <si>
    <t>rue paul marquion</t>
  </si>
  <si>
    <t>rue paul painlevé</t>
  </si>
  <si>
    <t>allée paul verlaine</t>
  </si>
  <si>
    <t>rue des pays-bas</t>
  </si>
  <si>
    <t>chemin du péage</t>
  </si>
  <si>
    <t>chemin de la pépinière</t>
  </si>
  <si>
    <t>impasse des pervenches</t>
  </si>
  <si>
    <t>chemin petit bouigard</t>
  </si>
  <si>
    <t>chemin du petit prébois</t>
  </si>
  <si>
    <t>rue petite fusterie</t>
  </si>
  <si>
    <t>impasse des peupliers</t>
  </si>
  <si>
    <t>chemin des peyrières blanches</t>
  </si>
  <si>
    <t>traverse des peyrières blanches</t>
  </si>
  <si>
    <t>chemin du peyron</t>
  </si>
  <si>
    <t>montée philibert de chalons</t>
  </si>
  <si>
    <t>rue des phocéens</t>
  </si>
  <si>
    <t>rue le picardan</t>
  </si>
  <si>
    <t>rue de picardie</t>
  </si>
  <si>
    <t>rue jean picart le doux</t>
  </si>
  <si>
    <t>chemin des pieds rouges</t>
  </si>
  <si>
    <t>rue pierre corneille</t>
  </si>
  <si>
    <t>rue pierre de ronsard</t>
  </si>
  <si>
    <t>rue pierre et marie curie</t>
  </si>
  <si>
    <t>rue pierre puget</t>
  </si>
  <si>
    <t>rue pierre sémard</t>
  </si>
  <si>
    <t>chemin des pierres blanches</t>
  </si>
  <si>
    <t>rue de la pise</t>
  </si>
  <si>
    <t>impasse plaisance</t>
  </si>
  <si>
    <t>rue plaisance</t>
  </si>
  <si>
    <t>chemin du planas de meyne</t>
  </si>
  <si>
    <t>chemin de la plane</t>
  </si>
  <si>
    <t>chemin de la pointue</t>
  </si>
  <si>
    <t>impasse du poitou</t>
  </si>
  <si>
    <t>rue du poitou</t>
  </si>
  <si>
    <t>rond-point de pologne</t>
  </si>
  <si>
    <t>chemin pont de biasse</t>
  </si>
  <si>
    <t>rue du pont de l'évéché</t>
  </si>
  <si>
    <t>rue du pont neuf</t>
  </si>
  <si>
    <t>rue amédée de pontbriand</t>
  </si>
  <si>
    <t>rue pontillac</t>
  </si>
  <si>
    <t>chemin de porte claire</t>
  </si>
  <si>
    <t>rue du portugal</t>
  </si>
  <si>
    <t>rue pourpre</t>
  </si>
  <si>
    <t>cours pourtoules</t>
  </si>
  <si>
    <t>rue pourtoules</t>
  </si>
  <si>
    <t>chemin pradines</t>
  </si>
  <si>
    <t>traverse de pradines</t>
  </si>
  <si>
    <t>rue du pradoun</t>
  </si>
  <si>
    <t>impasse du pré carré</t>
  </si>
  <si>
    <t>rue des prés</t>
  </si>
  <si>
    <t>impasse des prés de croze</t>
  </si>
  <si>
    <t>rue des primevères</t>
  </si>
  <si>
    <t>chemin des princes</t>
  </si>
  <si>
    <t>montée des princes de nassau</t>
  </si>
  <si>
    <t>descente des princes des baux</t>
  </si>
  <si>
    <t>rue des princes d'orange</t>
  </si>
  <si>
    <t>rue prosper mérimée</t>
  </si>
  <si>
    <t>rue de provence</t>
  </si>
  <si>
    <t>chemin des puys</t>
  </si>
  <si>
    <t>rue des pyrénées</t>
  </si>
  <si>
    <t>chemin de queyradel</t>
  </si>
  <si>
    <t>rue ramade</t>
  </si>
  <si>
    <t>chemin de ramas</t>
  </si>
  <si>
    <t>rue raoul follereau</t>
  </si>
  <si>
    <t>allée raphaël mossé</t>
  </si>
  <si>
    <t>chemin de ratavoux</t>
  </si>
  <si>
    <t>rue raymond aron</t>
  </si>
  <si>
    <t>rue des regardelles</t>
  </si>
  <si>
    <t>rue de la reine wilhelmine</t>
  </si>
  <si>
    <t>impasse de la renaissance</t>
  </si>
  <si>
    <t>rue de la renaissance</t>
  </si>
  <si>
    <t>rond-point rené cassin</t>
  </si>
  <si>
    <t>place rené clair</t>
  </si>
  <si>
    <t>rue rené descartes</t>
  </si>
  <si>
    <t>rue du renoyer</t>
  </si>
  <si>
    <t>rue des restanques</t>
  </si>
  <si>
    <t>chemin de rimonet est</t>
  </si>
  <si>
    <t>chemin du roard</t>
  </si>
  <si>
    <t>avenue rodolphe d'aymard</t>
  </si>
  <si>
    <t>chemin montard</t>
  </si>
  <si>
    <t>rue roger salengro</t>
  </si>
  <si>
    <t>rue romain rolland</t>
  </si>
  <si>
    <t>allée des romarins</t>
  </si>
  <si>
    <t>rue de rome</t>
  </si>
  <si>
    <t>impasse des rosiers</t>
  </si>
  <si>
    <t>rue roussanne</t>
  </si>
  <si>
    <t>impasse du roussillon</t>
  </si>
  <si>
    <t>rue du roussillon</t>
  </si>
  <si>
    <t>ancienne route royale</t>
  </si>
  <si>
    <t>rue du royaume-uni</t>
  </si>
  <si>
    <t>chemin russamp</t>
  </si>
  <si>
    <t>place des sables</t>
  </si>
  <si>
    <t>rue des sables</t>
  </si>
  <si>
    <t>place sacha guitry</t>
  </si>
  <si>
    <t>rue sadi carnot</t>
  </si>
  <si>
    <t>chemin saint-bardon</t>
  </si>
  <si>
    <t>rue saint-clair</t>
  </si>
  <si>
    <t>rue saint-clément</t>
  </si>
  <si>
    <t>rue saint-eugène</t>
  </si>
  <si>
    <t>rue saint-exupéry</t>
  </si>
  <si>
    <t>impasse saint-florent</t>
  </si>
  <si>
    <t>rue saint-florent</t>
  </si>
  <si>
    <t>chemin saint-jean</t>
  </si>
  <si>
    <t>place saint-jean</t>
  </si>
  <si>
    <t>rue saint-jean</t>
  </si>
  <si>
    <t>impasse saint-lazare</t>
  </si>
  <si>
    <t>impasse saint-louis</t>
  </si>
  <si>
    <t>rue saint-martin</t>
  </si>
  <si>
    <t>chemin de saint-paul</t>
  </si>
  <si>
    <t>rue charles-augustin sainte-beuve</t>
  </si>
  <si>
    <t>rue salvador allende</t>
  </si>
  <si>
    <t>rue alberto santos-dumont</t>
  </si>
  <si>
    <t>chemin de la sauvageonne</t>
  </si>
  <si>
    <t>impasse de savoie</t>
  </si>
  <si>
    <t>rue segond-weber</t>
  </si>
  <si>
    <t>impasse seigneau</t>
  </si>
  <si>
    <t>rue des sept cantons</t>
  </si>
  <si>
    <t>chemin des sept combes</t>
  </si>
  <si>
    <t>route de sérignan</t>
  </si>
  <si>
    <t>place silvain</t>
  </si>
  <si>
    <t>place du soleil</t>
  </si>
  <si>
    <t>impasse du soleil couchant</t>
  </si>
  <si>
    <t>chemin sommelongue</t>
  </si>
  <si>
    <t>rue des sources</t>
  </si>
  <si>
    <t>montée spartacus</t>
  </si>
  <si>
    <t>traverse spartacus</t>
  </si>
  <si>
    <t>rue de sparte</t>
  </si>
  <si>
    <t>rue spoleto</t>
  </si>
  <si>
    <t>rue de stassart</t>
  </si>
  <si>
    <t>rue de sully</t>
  </si>
  <si>
    <t>rue tahiti</t>
  </si>
  <si>
    <t>chemin des taillades</t>
  </si>
  <si>
    <t>rue du tambour d'arcole</t>
  </si>
  <si>
    <t>rue des tanneurs</t>
  </si>
  <si>
    <t>impasse 276 rue du terrier</t>
  </si>
  <si>
    <t>rue du terrier</t>
  </si>
  <si>
    <t>place théodore aubanel</t>
  </si>
  <si>
    <t>avenue des thermes</t>
  </si>
  <si>
    <t>traverse de la thomasse</t>
  </si>
  <si>
    <t>allée du thym</t>
  </si>
  <si>
    <t>rue du tillet</t>
  </si>
  <si>
    <t>rue des tilleuls</t>
  </si>
  <si>
    <t>rue tourgayranne</t>
  </si>
  <si>
    <t>impasse de touraine</t>
  </si>
  <si>
    <t>impasse de tourre</t>
  </si>
  <si>
    <t>rue de tourre</t>
  </si>
  <si>
    <t>traverse de tourre</t>
  </si>
  <si>
    <t>rue des treize arches</t>
  </si>
  <si>
    <t>impasse des tulipes</t>
  </si>
  <si>
    <t>route d'uchaux</t>
  </si>
  <si>
    <t>rue de l'université</t>
  </si>
  <si>
    <t>chemin vénissat nord</t>
  </si>
  <si>
    <t>chemin vénissat sud</t>
  </si>
  <si>
    <t>impasse du ventoux</t>
  </si>
  <si>
    <t>impasse du vercors</t>
  </si>
  <si>
    <t>avenue de verdun</t>
  </si>
  <si>
    <t>rue des vergers de naïs</t>
  </si>
  <si>
    <t>rue verte</t>
  </si>
  <si>
    <t>rue des veyrières</t>
  </si>
  <si>
    <t>chemin de la veysonne</t>
  </si>
  <si>
    <t>rue de la victoire</t>
  </si>
  <si>
    <t>rue victor hugo</t>
  </si>
  <si>
    <t>chemin de la vieille passerelle</t>
  </si>
  <si>
    <t>rue des vieux fossés</t>
  </si>
  <si>
    <t>rue des vieux remparts</t>
  </si>
  <si>
    <t>rue du village</t>
  </si>
  <si>
    <t>rue villeneuve</t>
  </si>
  <si>
    <t>avenue de la violette</t>
  </si>
  <si>
    <t>chemin de la violette</t>
  </si>
  <si>
    <t>rue des vosges</t>
  </si>
  <si>
    <t>rue william et catherine booth</t>
  </si>
  <si>
    <t>rue yvonne pertat</t>
  </si>
  <si>
    <t>nouvelle route de châteauneuf</t>
  </si>
  <si>
    <t>rue de provence prolongée</t>
  </si>
  <si>
    <t>chemin de la gravière</t>
  </si>
  <si>
    <t>impasse 561 rue des chênes verts</t>
  </si>
  <si>
    <t>carrefour des vins du rhône</t>
  </si>
  <si>
    <t>le pont neuf</t>
  </si>
  <si>
    <t>promenade botanique de saint-eutrope</t>
  </si>
  <si>
    <t>impasse 625 rue alexis carrel</t>
  </si>
  <si>
    <t>impasse 1714 chemin de l'abrian</t>
  </si>
  <si>
    <t>impasse 437 rue des bartavelles</t>
  </si>
  <si>
    <t>impasse 701 rue des bartavelles</t>
  </si>
  <si>
    <t>impasse 86 rue des bartavelles</t>
  </si>
  <si>
    <t>impasse 814 chemin de la croix rouge</t>
  </si>
  <si>
    <t>impasse 201 rue de guyenne</t>
  </si>
  <si>
    <t>impasse 143 chemin de la passerelle</t>
  </si>
  <si>
    <t>impasse 205 chemin de rimonet est</t>
  </si>
  <si>
    <t>impasse 1023 route de roquemaure</t>
  </si>
  <si>
    <t>impasse 201 chemin de la rose trémière</t>
  </si>
  <si>
    <t>impasse 481 chemin de la rose trémière</t>
  </si>
  <si>
    <t>impasse 184 chemin de la sauvageonne</t>
  </si>
  <si>
    <t>impasse 256 chemin de la sauvageonne</t>
  </si>
  <si>
    <t>impasse 478 chemin de la sauvageonne</t>
  </si>
  <si>
    <t>impasse de flore</t>
  </si>
  <si>
    <t>impasse 437 rue des jonquilles</t>
  </si>
  <si>
    <t>impasse 92 rue des phocéens</t>
  </si>
  <si>
    <t>impasse 279 rue des chênes verts</t>
  </si>
  <si>
    <t>impasse 421 rue des chênes verts</t>
  </si>
  <si>
    <t>impasse 739 route de jonquières</t>
  </si>
  <si>
    <t>impasse 420 chemin de palestor</t>
  </si>
  <si>
    <t>impasse 709 chemin blanc</t>
  </si>
  <si>
    <t>impasse 641 route du grès</t>
  </si>
  <si>
    <t>impasse 811 route du grès</t>
  </si>
  <si>
    <t>impasse 147 rue des bruyères</t>
  </si>
  <si>
    <t>impasse 321 impasse du massif central</t>
  </si>
  <si>
    <t>impasse 361 impasse du massif central</t>
  </si>
  <si>
    <t>impasse 258 bis impasse du massif central</t>
  </si>
  <si>
    <t>impasse 197 chemin des peyrières blanches</t>
  </si>
  <si>
    <t>impasse 82 avenue de verdun</t>
  </si>
  <si>
    <t>impasse 73 avenue de verdun</t>
  </si>
  <si>
    <t>impasse 259 rue des chênes verts</t>
  </si>
  <si>
    <t>impasse 171 avenue de la violette</t>
  </si>
  <si>
    <t>impasse 107 avenue de la violette</t>
  </si>
  <si>
    <t>impasse 81 avenue de la violette</t>
  </si>
  <si>
    <t>impasse 484 chemin de la rose trémière</t>
  </si>
  <si>
    <t>impasse 489 chemin de la rose trémière</t>
  </si>
  <si>
    <t>impasse 275 impasse de la batie</t>
  </si>
  <si>
    <t>impasse 106 impasse de la batie</t>
  </si>
  <si>
    <t>impasse 1132 chemin blanc</t>
  </si>
  <si>
    <t>impasse 1515 chemin blanc</t>
  </si>
  <si>
    <t>impasse 146 rue albert de belleroche</t>
  </si>
  <si>
    <t>impasse 152 chemin des peyrières blanches</t>
  </si>
  <si>
    <t>impasse 2580 route du grès</t>
  </si>
  <si>
    <t>impasse 263 rue contrescarpe</t>
  </si>
  <si>
    <t>impasse 2835 route du grès</t>
  </si>
  <si>
    <t>impasse 337 rue de guyenne</t>
  </si>
  <si>
    <t>impasse 437 avenue de l'argensol</t>
  </si>
  <si>
    <t>impasse 80 impasse des chèvrefeuilles</t>
  </si>
  <si>
    <t>rue de la violette</t>
  </si>
  <si>
    <t>rue honoré d'estienne d'orves</t>
  </si>
  <si>
    <t>rue pierre brossolette</t>
  </si>
  <si>
    <t>impasse 380 avenue de lavoisier</t>
  </si>
  <si>
    <t>impasse 293 rue des jonquilles</t>
  </si>
  <si>
    <t>impasse 578 avenue de verdun</t>
  </si>
  <si>
    <t>impasse 2689 route du grès</t>
  </si>
  <si>
    <t>impasse 56 rue du languedoc</t>
  </si>
  <si>
    <t>impasse 281 impasse des chèvrefeuilles</t>
  </si>
  <si>
    <t>impasse 1861 chemin blanc</t>
  </si>
  <si>
    <t>impasse 201 chemin de nogaret</t>
  </si>
  <si>
    <t>impasse 99 chemin du marquis</t>
  </si>
  <si>
    <t>impasse 129 chemin du marquis</t>
  </si>
  <si>
    <t>impasse 142 impasse des ardennes</t>
  </si>
  <si>
    <t>ancien chemin de maucoil</t>
  </si>
  <si>
    <t>place des sept cantons</t>
  </si>
  <si>
    <t>avenue hélie denoix de saint-marc</t>
  </si>
  <si>
    <t>chemin de la blissonne</t>
  </si>
  <si>
    <t>rue de la coupo santo</t>
  </si>
  <si>
    <t>giratoire du 1er régiment étranger de cavalerie</t>
  </si>
  <si>
    <t>rue charles péguy</t>
  </si>
  <si>
    <t>impasse alain fournier</t>
  </si>
  <si>
    <t>impasse costa</t>
  </si>
  <si>
    <t>giratoire syrah</t>
  </si>
  <si>
    <t>impasse 91 rond-point de l'arc de triomphe</t>
  </si>
  <si>
    <t>allée viognier</t>
  </si>
  <si>
    <t>allée sauvignon</t>
  </si>
  <si>
    <t>allée chardonnay</t>
  </si>
  <si>
    <t>allée cabernet</t>
  </si>
  <si>
    <t>impasse 101 chemin du font des goths</t>
  </si>
  <si>
    <t>impasse 104 chemin de la sauvageonne</t>
  </si>
  <si>
    <t>impasse 147 avenue de lavoisier</t>
  </si>
  <si>
    <t>impasse 155 rue des blanchisseurs</t>
  </si>
  <si>
    <t>impasse 154 rue henri noguères</t>
  </si>
  <si>
    <t>impasse 1973 chemin du planas de meyne</t>
  </si>
  <si>
    <t>impasse 207 rue des blanchisseurs</t>
  </si>
  <si>
    <t>impasse 2192 chemin du planas de meyne</t>
  </si>
  <si>
    <t>impasse 273 rue du terrier</t>
  </si>
  <si>
    <t>impasse 282 chemin de queyradel</t>
  </si>
  <si>
    <t>impasse 347 route de camaret</t>
  </si>
  <si>
    <t>impasse 43 impasse des prés de croze</t>
  </si>
  <si>
    <t>impasse 566 avenue de lavoisier</t>
  </si>
  <si>
    <t>impasse 68 impasse du languedoc</t>
  </si>
  <si>
    <t>impasse 849 avenue de l'argensol</t>
  </si>
  <si>
    <t>impasse 96 chemin de nogaret</t>
  </si>
  <si>
    <t>impasse 99 chemin du font des goths</t>
  </si>
  <si>
    <t>rue du capoulié</t>
  </si>
  <si>
    <t>impasse 227 route de caderousse</t>
  </si>
  <si>
    <t>impasse 152 chemin bouvière</t>
  </si>
  <si>
    <t>impasse 193 chemin bouvière</t>
  </si>
  <si>
    <t>impasse 449 chemin du marquis</t>
  </si>
  <si>
    <t>impasse 364 chemin de la sauvageonne</t>
  </si>
  <si>
    <t>impasse 137 impasse du ventoux</t>
  </si>
  <si>
    <t>impasse de santo estello</t>
  </si>
  <si>
    <t>santo estello</t>
  </si>
  <si>
    <t>IMPASSE DE SANTO ESTELLO</t>
  </si>
  <si>
    <t>Dernière modification : 02/01/2018</t>
  </si>
  <si>
    <t>NOTE : Ce document a pour but de recenser toutes les voies présentes sur le territoire de la Communauté de Communes du Pays Réuni d'Orange, qu'elle soit communale ou non.
Les rues et les places sont recensées dans l'onglet Voies. Les parkings, lotissements, résidences, lieux-dits, zones d'activité et autres quartiers sont répertoriés dans les onglets correspondants.
Bien qu'il tende à être exhaustif, il se peut que des erreurs se trouvent dans ce document ou que des informations manquent ou ne soit plus à jour. N'hésitez pas à nous faire remonter vos observations.</t>
  </si>
  <si>
    <t>colonel arnaud beltrame</t>
  </si>
  <si>
    <t>rue du colonel arnaud beltrame</t>
  </si>
  <si>
    <t>RUE DU COLONEL ARNAUD BELTRAME</t>
  </si>
  <si>
    <t>Beltrame</t>
  </si>
  <si>
    <t>84087V000881</t>
  </si>
  <si>
    <t>84087V000882</t>
  </si>
  <si>
    <t>84087V000883</t>
  </si>
  <si>
    <t>lieutenant warren semple (usaf)</t>
  </si>
  <si>
    <t>giratoire lieutenant warren semple (usaf)</t>
  </si>
  <si>
    <t>Semple</t>
  </si>
  <si>
    <t>1052/2016</t>
  </si>
  <si>
    <t>giratoire base aérienne 115</t>
  </si>
  <si>
    <t>Base Aérienne</t>
  </si>
  <si>
    <t>274/2018</t>
  </si>
  <si>
    <t>simone weil</t>
  </si>
  <si>
    <t>rue simone weil</t>
  </si>
  <si>
    <t>Weil</t>
  </si>
  <si>
    <t>521/2018</t>
  </si>
  <si>
    <t>84037D000013</t>
  </si>
  <si>
    <t>84039D000019</t>
  </si>
  <si>
    <t>84039D000020</t>
  </si>
  <si>
    <t>84056D000002</t>
  </si>
  <si>
    <t>84056D000003</t>
  </si>
  <si>
    <t>84056D000004</t>
  </si>
  <si>
    <t>84056D000005</t>
  </si>
  <si>
    <t>84056D000006</t>
  </si>
  <si>
    <t>84087D000060</t>
  </si>
  <si>
    <t>ordres nationaux</t>
  </si>
  <si>
    <t>square des ordres nationaux</t>
  </si>
  <si>
    <t>SQUARE DES ORDRES NATIONAUX</t>
  </si>
  <si>
    <t>615771220</t>
  </si>
  <si>
    <t>84087D000061</t>
  </si>
  <si>
    <t>84087D000062</t>
  </si>
  <si>
    <t>84087D000063</t>
  </si>
  <si>
    <t>84087D000064</t>
  </si>
  <si>
    <t>TCVO L1</t>
  </si>
  <si>
    <t>TCVO L2</t>
  </si>
  <si>
    <t>TCVO L3</t>
  </si>
  <si>
    <t>TCVO L4</t>
  </si>
  <si>
    <t>tcvo</t>
  </si>
  <si>
    <t>ligne 1</t>
  </si>
  <si>
    <t>ligne 2</t>
  </si>
  <si>
    <t>ligne 3</t>
  </si>
  <si>
    <t>ligne 4</t>
  </si>
  <si>
    <t>1578855</t>
  </si>
  <si>
    <t>1578826</t>
  </si>
  <si>
    <t>1615369</t>
  </si>
  <si>
    <t>8606420</t>
  </si>
  <si>
    <t>84087D000065</t>
  </si>
  <si>
    <t>84087D000066</t>
  </si>
  <si>
    <t>84087D000067</t>
  </si>
  <si>
    <t>84087D000068</t>
  </si>
  <si>
    <t>84087D000069</t>
  </si>
  <si>
    <t>84087D000070</t>
  </si>
  <si>
    <t>84087D000071</t>
  </si>
  <si>
    <t>transdev</t>
  </si>
  <si>
    <t>ligne 2.3</t>
  </si>
  <si>
    <t>ligne 10</t>
  </si>
  <si>
    <t>ligne 23</t>
  </si>
  <si>
    <t>Trans'Vaucluse 1</t>
  </si>
  <si>
    <t>Trans'Vaucluse 2</t>
  </si>
  <si>
    <t>Trans'Vaucluse 3</t>
  </si>
  <si>
    <t>Trans'Vaucluse 4</t>
  </si>
  <si>
    <t>Trans'Vaucluse 2.3</t>
  </si>
  <si>
    <t>Trans'Vaucluse 10</t>
  </si>
  <si>
    <t>Trans'Vaucluse 23</t>
  </si>
  <si>
    <t>2050135</t>
  </si>
  <si>
    <t>7204378</t>
  </si>
  <si>
    <t>7237333</t>
  </si>
  <si>
    <t>3152442</t>
  </si>
  <si>
    <t>2149858</t>
  </si>
  <si>
    <t>8317634</t>
  </si>
  <si>
    <t>7237332</t>
  </si>
  <si>
    <t>84037V000562</t>
  </si>
  <si>
    <t>puits</t>
  </si>
  <si>
    <t>chemin du puits</t>
  </si>
  <si>
    <t>CHEMIN DU PUITS</t>
  </si>
  <si>
    <t>84037L000007</t>
  </si>
  <si>
    <t>clos la font du pape</t>
  </si>
  <si>
    <t>84037L000008</t>
  </si>
  <si>
    <t>84087L000352</t>
  </si>
  <si>
    <t>chênaie</t>
  </si>
  <si>
    <t>lotissement la chênaie</t>
  </si>
  <si>
    <t>LOTISSEMENT LA CHENAIE</t>
  </si>
  <si>
    <t>84087L000353</t>
  </si>
  <si>
    <t>terrasses de saint-clément</t>
  </si>
  <si>
    <t>clément</t>
  </si>
  <si>
    <t>PC 084 087 14 00089</t>
  </si>
  <si>
    <t>84087V000884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</si>
</sst>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_-;\-* #,##0.00\ _€_-;_-* \-??\ _€_-;_-@_-"/>
    <numFmt numFmtId="165" formatCode="_-* #,##0\ _€_-;\-* #,##0\ _€_-;_-* \-??\ _€_-;_-@_-"/>
    <numFmt numFmtId="166" formatCode="_-* #,##0\ _€_-;\-* #,##0\ _€_-;_-* &quot;-&quot;??\ _€_-;_-@_-"/>
  </numFmts>
  <fonts count="26">
    <font>
      <sz val="11"/>
      <color theme="1"/>
      <name val="Calibri"/>
      <family val="2"/>
      <scheme val="minor"/>
    </font>
    <font>
      <sz val="10"/>
      <name val="Arial"/>
      <family val="2"/>
    </font>
    <font>
      <b/>
      <sz val="10"/>
      <color indexed="8"/>
      <name val="Arial"/>
      <family val="2"/>
    </font>
    <font>
      <sz val="10"/>
      <color indexed="8"/>
      <name val="Arial"/>
      <family val="2"/>
    </font>
    <font>
      <u/>
      <sz val="10"/>
      <color indexed="12"/>
      <name val="MS Sans Serif"/>
      <family val="2"/>
      <charset val="1"/>
    </font>
    <font>
      <sz val="12"/>
      <name val="Arial"/>
      <family val="2"/>
    </font>
    <font>
      <b/>
      <sz val="10"/>
      <name val="Arial"/>
      <family val="2"/>
      <charset val="1"/>
    </font>
    <font>
      <sz val="11"/>
      <name val="Calibri"/>
      <family val="2"/>
      <scheme val="minor"/>
    </font>
    <font>
      <sz val="11"/>
      <color theme="1"/>
      <name val="Calibri"/>
      <family val="2"/>
      <scheme val="minor"/>
    </font>
    <font>
      <sz val="10"/>
      <color indexed="8"/>
      <name val="Arial"/>
      <family val="2"/>
      <charset val="1"/>
    </font>
    <font>
      <b/>
      <sz val="10"/>
      <name val="Arial"/>
      <family val="2"/>
    </font>
    <font>
      <sz val="10"/>
      <color indexed="8"/>
      <name val="MS Sans Serif"/>
      <family val="2"/>
      <charset val="1"/>
    </font>
    <font>
      <sz val="10"/>
      <name val="Arial"/>
      <family val="2"/>
      <charset val="1"/>
    </font>
    <font>
      <u/>
      <sz val="10"/>
      <name val="MS Sans Serif"/>
      <family val="2"/>
      <charset val="1"/>
    </font>
    <font>
      <u/>
      <sz val="11"/>
      <name val="Calibri"/>
      <family val="2"/>
      <scheme val="minor"/>
    </font>
    <font>
      <b/>
      <sz val="12"/>
      <color indexed="8"/>
      <name val="Times New Roman"/>
      <family val="1"/>
    </font>
    <font>
      <sz val="12"/>
      <name val="Times New Roman"/>
      <family val="1"/>
    </font>
    <font>
      <sz val="12"/>
      <color indexed="8"/>
      <name val="Times New Roman"/>
      <family val="1"/>
    </font>
    <font>
      <sz val="12"/>
      <color theme="1"/>
      <name val="Times New Roman"/>
      <family val="1"/>
    </font>
    <font>
      <sz val="11"/>
      <name val="Calibri"/>
      <family val="2"/>
      <scheme val="minor"/>
    </font>
    <font>
      <sz val="10"/>
      <color indexed="8"/>
      <name val="Arial"/>
      <family val="2"/>
    </font>
    <font>
      <sz val="10"/>
      <name val="MS Sans Serif"/>
      <family val="2"/>
      <charset val="1"/>
    </font>
    <font>
      <u/>
      <sz val="11"/>
      <name val="Calibri"/>
      <family val="2"/>
      <scheme val="minor"/>
    </font>
    <font>
      <sz val="11"/>
      <name val="Calibri"/>
      <scheme val="minor"/>
    </font>
    <font>
      <sz val="10"/>
      <color indexed="8"/>
      <name val="Arial"/>
    </font>
    <font>
      <u/>
      <sz val="11"/>
      <name val="Calibri"/>
      <scheme val="minor"/>
    </font>
  </fonts>
  <fills count="19">
    <fill>
      <patternFill patternType="none"/>
    </fill>
    <fill>
      <patternFill patternType="gray125"/>
    </fill>
    <fill>
      <patternFill patternType="solid">
        <fgColor indexed="51"/>
        <bgColor indexed="13"/>
      </patternFill>
    </fill>
    <fill>
      <patternFill patternType="solid">
        <fgColor indexed="48"/>
        <bgColor indexed="23"/>
      </patternFill>
    </fill>
    <fill>
      <patternFill patternType="solid">
        <fgColor indexed="46"/>
        <bgColor indexed="45"/>
      </patternFill>
    </fill>
    <fill>
      <patternFill patternType="solid">
        <fgColor indexed="11"/>
        <bgColor indexed="49"/>
      </patternFill>
    </fill>
    <fill>
      <patternFill patternType="solid">
        <fgColor indexed="62"/>
        <bgColor indexed="25"/>
      </patternFill>
    </fill>
    <fill>
      <patternFill patternType="solid">
        <fgColor theme="4"/>
        <bgColor theme="4"/>
      </patternFill>
    </fill>
    <fill>
      <patternFill patternType="solid">
        <fgColor indexed="55"/>
        <bgColor indexed="23"/>
      </patternFill>
    </fill>
    <fill>
      <patternFill patternType="solid">
        <fgColor indexed="22"/>
        <bgColor indexed="24"/>
      </patternFill>
    </fill>
    <fill>
      <patternFill patternType="solid">
        <fgColor rgb="FF33CCCC"/>
        <bgColor indexed="23"/>
      </patternFill>
    </fill>
    <fill>
      <patternFill patternType="solid">
        <fgColor rgb="FF33CCCC"/>
        <bgColor indexed="40"/>
      </patternFill>
    </fill>
    <fill>
      <patternFill patternType="solid">
        <fgColor indexed="13"/>
        <bgColor indexed="24"/>
      </patternFill>
    </fill>
    <fill>
      <patternFill patternType="solid">
        <fgColor indexed="13"/>
        <bgColor indexed="13"/>
      </patternFill>
    </fill>
    <fill>
      <patternFill patternType="solid">
        <fgColor indexed="13"/>
        <bgColor indexed="23"/>
      </patternFill>
    </fill>
    <fill>
      <patternFill patternType="solid">
        <fgColor indexed="29"/>
        <bgColor indexed="45"/>
      </patternFill>
    </fill>
    <fill>
      <patternFill patternType="solid">
        <fgColor theme="0" tint="-0.249977111117893"/>
        <bgColor indexed="64"/>
      </patternFill>
    </fill>
    <fill>
      <patternFill patternType="solid">
        <fgColor theme="0" tint="-0.249977111117893"/>
        <bgColor indexed="23"/>
      </patternFill>
    </fill>
    <fill>
      <patternFill patternType="solid">
        <fgColor theme="0" tint="-0.249977111117893"/>
        <bgColor indexed="24"/>
      </patternFill>
    </fill>
  </fills>
  <borders count="2">
    <border>
      <left/>
      <right/>
      <top/>
      <bottom/>
      <diagonal/>
    </border>
    <border>
      <left style="medium">
        <color indexed="22"/>
      </left>
      <right style="medium">
        <color indexed="22"/>
      </right>
      <top/>
      <bottom style="medium">
        <color indexed="22"/>
      </bottom>
      <diagonal/>
    </border>
  </borders>
  <cellStyleXfs count="6">
    <xf numFmtId="0" fontId="0" fillId="0" borderId="0"/>
    <xf numFmtId="0" fontId="1" fillId="0" borderId="0"/>
    <xf numFmtId="164" fontId="1" fillId="0" borderId="0" applyFill="0" applyBorder="0" applyAlignment="0" applyProtection="0"/>
    <xf numFmtId="0" fontId="4"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63">
    <xf numFmtId="0" fontId="0" fillId="0" borderId="0" xfId="0"/>
    <xf numFmtId="0" fontId="4" fillId="0" borderId="0" xfId="3"/>
    <xf numFmtId="49" fontId="6" fillId="8" borderId="0" xfId="0" applyNumberFormat="1" applyFont="1" applyFill="1" applyBorder="1" applyAlignment="1">
      <alignment horizontal="center" vertical="center" textRotation="45"/>
    </xf>
    <xf numFmtId="165" fontId="6" fillId="9" borderId="0" xfId="2" applyNumberFormat="1" applyFont="1" applyFill="1" applyBorder="1" applyAlignment="1">
      <alignment horizontal="center" vertical="center" textRotation="45" wrapText="1"/>
    </xf>
    <xf numFmtId="0" fontId="6" fillId="9" borderId="0" xfId="0" applyFont="1" applyFill="1" applyBorder="1" applyAlignment="1">
      <alignment horizontal="center" vertical="center" textRotation="45" wrapText="1"/>
    </xf>
    <xf numFmtId="0" fontId="6" fillId="2" borderId="0" xfId="0" applyFont="1" applyFill="1" applyBorder="1" applyAlignment="1">
      <alignment horizontal="center" vertical="center" textRotation="45"/>
    </xf>
    <xf numFmtId="0" fontId="6" fillId="3" borderId="0" xfId="0" applyFont="1" applyFill="1" applyBorder="1" applyAlignment="1">
      <alignment horizontal="center" vertical="center" textRotation="45"/>
    </xf>
    <xf numFmtId="0" fontId="6" fillId="4" borderId="0" xfId="0" applyFont="1" applyFill="1" applyBorder="1" applyAlignment="1">
      <alignment horizontal="center" vertical="center" textRotation="45"/>
    </xf>
    <xf numFmtId="0" fontId="6" fillId="5" borderId="0" xfId="0" applyFont="1" applyFill="1" applyBorder="1" applyAlignment="1">
      <alignment horizontal="center" vertical="center" textRotation="45"/>
    </xf>
    <xf numFmtId="0" fontId="7" fillId="0" borderId="0" xfId="0" applyFont="1" applyBorder="1"/>
    <xf numFmtId="0" fontId="4" fillId="0" borderId="0" xfId="3" applyNumberFormat="1" applyFill="1" applyBorder="1" applyAlignment="1" applyProtection="1">
      <alignment horizontal="left" vertical="top"/>
    </xf>
    <xf numFmtId="0" fontId="9" fillId="0" borderId="0" xfId="0" applyFont="1" applyFill="1" applyBorder="1" applyAlignment="1">
      <alignment vertical="center"/>
    </xf>
    <xf numFmtId="0" fontId="4" fillId="0" borderId="0" xfId="3" applyNumberFormat="1" applyFill="1" applyBorder="1" applyAlignment="1" applyProtection="1"/>
    <xf numFmtId="49" fontId="5" fillId="0" borderId="0" xfId="1" applyNumberFormat="1" applyFont="1" applyBorder="1" applyAlignment="1">
      <alignment horizontal="left" vertical="top" readingOrder="1"/>
    </xf>
    <xf numFmtId="0" fontId="7" fillId="0" borderId="0" xfId="0" applyFont="1"/>
    <xf numFmtId="0" fontId="9" fillId="0" borderId="0" xfId="0" applyFont="1" applyFill="1" applyBorder="1" applyAlignment="1" applyProtection="1">
      <alignment vertical="center"/>
    </xf>
    <xf numFmtId="0" fontId="6" fillId="2" borderId="0" xfId="0" applyFont="1" applyFill="1" applyBorder="1" applyAlignment="1">
      <alignment horizontal="center" textRotation="45" shrinkToFit="1"/>
    </xf>
    <xf numFmtId="0" fontId="6" fillId="11" borderId="0" xfId="0" applyFont="1" applyFill="1" applyBorder="1" applyAlignment="1">
      <alignment horizontal="center" vertical="center" textRotation="45"/>
    </xf>
    <xf numFmtId="14" fontId="6" fillId="5" borderId="0" xfId="0" applyNumberFormat="1" applyFont="1" applyFill="1" applyBorder="1" applyAlignment="1">
      <alignment horizontal="center" vertical="center" textRotation="45"/>
    </xf>
    <xf numFmtId="0" fontId="4" fillId="0" borderId="0" xfId="3" applyNumberFormat="1" applyFill="1" applyBorder="1" applyAlignment="1" applyProtection="1">
      <alignment vertical="center"/>
    </xf>
    <xf numFmtId="0" fontId="2" fillId="9" borderId="0" xfId="0" applyNumberFormat="1" applyFont="1" applyFill="1" applyBorder="1" applyAlignment="1" applyProtection="1">
      <alignment vertical="center" textRotation="45"/>
    </xf>
    <xf numFmtId="0" fontId="2" fillId="15" borderId="0" xfId="0" applyFont="1" applyFill="1" applyBorder="1" applyAlignment="1" applyProtection="1">
      <alignment horizontal="center" vertical="center" textRotation="45"/>
    </xf>
    <xf numFmtId="3" fontId="10" fillId="12" borderId="0" xfId="2" applyNumberFormat="1" applyFont="1" applyFill="1" applyBorder="1" applyAlignment="1" applyProtection="1">
      <alignment horizontal="center" vertical="center" textRotation="45"/>
    </xf>
    <xf numFmtId="0" fontId="2" fillId="14" borderId="0" xfId="0" applyFont="1" applyFill="1" applyBorder="1" applyAlignment="1" applyProtection="1">
      <alignment horizontal="center" vertical="center" textRotation="45"/>
    </xf>
    <xf numFmtId="0" fontId="2" fillId="3" borderId="0" xfId="0" applyFont="1" applyFill="1" applyBorder="1" applyAlignment="1" applyProtection="1">
      <alignment horizontal="center" vertical="center" textRotation="45"/>
    </xf>
    <xf numFmtId="0" fontId="2" fillId="13" borderId="0" xfId="0" applyFont="1" applyFill="1" applyBorder="1" applyAlignment="1" applyProtection="1">
      <alignment horizontal="center" vertical="center" textRotation="45"/>
    </xf>
    <xf numFmtId="0" fontId="10" fillId="0" borderId="0" xfId="0" applyFont="1"/>
    <xf numFmtId="9" fontId="8" fillId="0" borderId="0" xfId="4"/>
    <xf numFmtId="0" fontId="10" fillId="0" borderId="0" xfId="0" applyFont="1" applyAlignment="1">
      <alignment horizontal="right"/>
    </xf>
    <xf numFmtId="0" fontId="9" fillId="0" borderId="0" xfId="0" applyNumberFormat="1" applyFont="1" applyFill="1" applyBorder="1" applyAlignment="1" applyProtection="1"/>
    <xf numFmtId="0" fontId="9" fillId="0" borderId="0" xfId="0" applyFont="1" applyFill="1" applyBorder="1" applyAlignment="1" applyProtection="1"/>
    <xf numFmtId="0" fontId="9" fillId="0" borderId="0" xfId="0" applyFont="1" applyFill="1" applyBorder="1" applyAlignment="1"/>
    <xf numFmtId="0" fontId="9" fillId="0" borderId="0" xfId="0" applyNumberFormat="1" applyFont="1" applyFill="1" applyBorder="1" applyAlignment="1"/>
    <xf numFmtId="0" fontId="0" fillId="0" borderId="0" xfId="0" applyFont="1" applyFill="1" applyAlignment="1"/>
    <xf numFmtId="0" fontId="11" fillId="0" borderId="0" xfId="0" applyNumberFormat="1" applyFont="1"/>
    <xf numFmtId="0" fontId="9" fillId="0" borderId="0" xfId="0" applyFont="1" applyBorder="1" applyAlignment="1"/>
    <xf numFmtId="49" fontId="12" fillId="0" borderId="0" xfId="0" applyNumberFormat="1" applyFont="1" applyFill="1" applyBorder="1" applyAlignment="1">
      <alignment vertical="center"/>
    </xf>
    <xf numFmtId="49" fontId="12" fillId="0" borderId="0" xfId="0" applyNumberFormat="1" applyFont="1" applyFill="1" applyBorder="1" applyAlignment="1"/>
    <xf numFmtId="0" fontId="12" fillId="0" borderId="0" xfId="0" applyFont="1" applyFill="1" applyBorder="1" applyAlignment="1"/>
    <xf numFmtId="0" fontId="12" fillId="0" borderId="0" xfId="0" applyFont="1" applyFill="1" applyBorder="1" applyAlignment="1">
      <alignment vertical="center"/>
    </xf>
    <xf numFmtId="0" fontId="13" fillId="0" borderId="0" xfId="3" applyNumberFormat="1" applyFont="1" applyFill="1" applyBorder="1" applyAlignment="1"/>
    <xf numFmtId="0" fontId="12" fillId="0" borderId="0" xfId="0" applyFont="1" applyFill="1" applyBorder="1"/>
    <xf numFmtId="49" fontId="12" fillId="0" borderId="0" xfId="0" applyNumberFormat="1" applyFont="1" applyFill="1" applyBorder="1"/>
    <xf numFmtId="0" fontId="12" fillId="0" borderId="0" xfId="0" applyFont="1" applyFill="1" applyBorder="1" applyAlignment="1">
      <alignment vertical="center" shrinkToFit="1"/>
    </xf>
    <xf numFmtId="49" fontId="12" fillId="0" borderId="0" xfId="0" applyNumberFormat="1" applyFont="1" applyFill="1" applyBorder="1" applyAlignment="1">
      <alignment vertical="center" shrinkToFit="1"/>
    </xf>
    <xf numFmtId="0" fontId="1" fillId="0" borderId="0" xfId="0" applyFont="1" applyFill="1" applyBorder="1" applyAlignment="1"/>
    <xf numFmtId="49" fontId="1" fillId="0" borderId="0" xfId="0" applyNumberFormat="1" applyFont="1" applyFill="1" applyBorder="1" applyAlignment="1">
      <alignment vertical="center"/>
    </xf>
    <xf numFmtId="49" fontId="1" fillId="0" borderId="0" xfId="0" applyNumberFormat="1" applyFont="1" applyFill="1" applyBorder="1"/>
    <xf numFmtId="0" fontId="1" fillId="0" borderId="0" xfId="0" applyFont="1" applyFill="1" applyBorder="1"/>
    <xf numFmtId="0" fontId="1" fillId="0" borderId="0" xfId="0" applyFont="1" applyFill="1" applyBorder="1" applyAlignment="1">
      <alignment vertical="center"/>
    </xf>
    <xf numFmtId="0" fontId="3" fillId="0" borderId="0" xfId="0" applyFont="1" applyFill="1" applyAlignment="1" applyProtection="1">
      <alignment vertical="center"/>
    </xf>
    <xf numFmtId="0" fontId="3" fillId="0" borderId="0" xfId="0" applyFont="1" applyFill="1" applyAlignment="1" applyProtection="1"/>
    <xf numFmtId="0" fontId="3" fillId="0" borderId="0" xfId="0" applyFont="1" applyFill="1" applyAlignment="1"/>
    <xf numFmtId="49" fontId="6" fillId="0" borderId="0" xfId="0" applyNumberFormat="1" applyFont="1" applyFill="1" applyBorder="1" applyAlignment="1">
      <alignment horizontal="center" vertical="center" textRotation="45"/>
    </xf>
    <xf numFmtId="165" fontId="6" fillId="0" borderId="0" xfId="2" applyNumberFormat="1" applyFont="1" applyFill="1" applyBorder="1" applyAlignment="1">
      <alignment horizontal="center" vertical="center" textRotation="45" wrapText="1"/>
    </xf>
    <xf numFmtId="0" fontId="6" fillId="0" borderId="0" xfId="0" applyFont="1" applyFill="1" applyBorder="1" applyAlignment="1">
      <alignment horizontal="center" vertical="center" textRotation="45" wrapText="1"/>
    </xf>
    <xf numFmtId="0" fontId="6" fillId="0" borderId="0" xfId="0" applyFont="1" applyFill="1" applyBorder="1" applyAlignment="1">
      <alignment horizontal="center" vertical="center" textRotation="45"/>
    </xf>
    <xf numFmtId="0" fontId="6" fillId="0" borderId="0" xfId="0" applyFont="1" applyFill="1" applyBorder="1" applyAlignment="1">
      <alignment horizontal="center" textRotation="45" shrinkToFit="1"/>
    </xf>
    <xf numFmtId="0" fontId="7" fillId="0" borderId="0" xfId="0" applyFont="1" applyFill="1" applyBorder="1"/>
    <xf numFmtId="0" fontId="10" fillId="0" borderId="0" xfId="0" applyFont="1" applyFill="1" applyBorder="1" applyAlignment="1">
      <alignment horizontal="left"/>
    </xf>
    <xf numFmtId="0" fontId="7" fillId="0" borderId="0" xfId="0" applyFont="1" applyBorder="1" applyAlignment="1"/>
    <xf numFmtId="0" fontId="3" fillId="0" borderId="0" xfId="0" applyFont="1" applyFill="1" applyBorder="1" applyAlignment="1"/>
    <xf numFmtId="49" fontId="6" fillId="8" borderId="0" xfId="0" applyNumberFormat="1" applyFont="1" applyFill="1" applyBorder="1" applyAlignment="1">
      <alignment textRotation="45"/>
    </xf>
    <xf numFmtId="0" fontId="6" fillId="2" borderId="0" xfId="0" applyFont="1" applyFill="1" applyBorder="1" applyAlignment="1">
      <alignment textRotation="45"/>
    </xf>
    <xf numFmtId="0" fontId="6" fillId="2" borderId="0" xfId="0" applyFont="1" applyFill="1" applyBorder="1" applyAlignment="1">
      <alignment textRotation="45" shrinkToFit="1"/>
    </xf>
    <xf numFmtId="0" fontId="6" fillId="3" borderId="0" xfId="0" applyFont="1" applyFill="1" applyBorder="1" applyAlignment="1">
      <alignment textRotation="45"/>
    </xf>
    <xf numFmtId="0" fontId="6" fillId="4" borderId="0" xfId="0" applyFont="1" applyFill="1" applyBorder="1" applyAlignment="1">
      <alignment textRotation="45"/>
    </xf>
    <xf numFmtId="0" fontId="6" fillId="4" borderId="0" xfId="0" applyFont="1" applyFill="1" applyBorder="1" applyAlignment="1">
      <alignment textRotation="45" wrapText="1"/>
    </xf>
    <xf numFmtId="0" fontId="6" fillId="5" borderId="0" xfId="0" applyFont="1" applyFill="1" applyBorder="1" applyAlignment="1">
      <alignment textRotation="45"/>
    </xf>
    <xf numFmtId="0" fontId="6" fillId="6" borderId="0" xfId="0" applyFont="1" applyFill="1" applyBorder="1" applyAlignment="1">
      <alignment textRotation="45"/>
    </xf>
    <xf numFmtId="0" fontId="6" fillId="7" borderId="0" xfId="0" applyFont="1" applyFill="1" applyBorder="1" applyAlignment="1">
      <alignment textRotation="45"/>
    </xf>
    <xf numFmtId="0" fontId="7" fillId="0" borderId="0" xfId="0" applyNumberFormat="1" applyFont="1" applyBorder="1" applyAlignment="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xf numFmtId="0" fontId="1" fillId="0" borderId="0" xfId="0" applyFont="1" applyFill="1"/>
    <xf numFmtId="0" fontId="1" fillId="0" borderId="0" xfId="0" applyFont="1" applyFill="1" applyAlignment="1">
      <alignment vertical="center"/>
    </xf>
    <xf numFmtId="49" fontId="6" fillId="16" borderId="0" xfId="0" applyNumberFormat="1" applyFont="1" applyFill="1" applyBorder="1" applyAlignment="1">
      <alignment textRotation="45"/>
    </xf>
    <xf numFmtId="165" fontId="6" fillId="16" borderId="0" xfId="2" applyNumberFormat="1" applyFont="1" applyFill="1" applyBorder="1" applyAlignment="1">
      <alignment textRotation="45" wrapText="1"/>
    </xf>
    <xf numFmtId="0" fontId="6" fillId="16" borderId="0" xfId="0" applyFont="1" applyFill="1" applyBorder="1" applyAlignment="1">
      <alignment textRotation="45" wrapText="1"/>
    </xf>
    <xf numFmtId="49" fontId="7" fillId="0" borderId="0" xfId="0" applyNumberFormat="1" applyFont="1" applyFill="1" applyBorder="1" applyAlignment="1">
      <alignment vertical="center"/>
    </xf>
    <xf numFmtId="49" fontId="7" fillId="0" borderId="0" xfId="0" applyNumberFormat="1" applyFont="1" applyFill="1" applyBorder="1" applyAlignment="1"/>
    <xf numFmtId="0" fontId="7" fillId="0" borderId="0" xfId="0" applyFont="1" applyFill="1" applyBorder="1" applyAlignment="1">
      <alignment vertical="center"/>
    </xf>
    <xf numFmtId="0" fontId="7" fillId="0" borderId="0" xfId="0" applyFont="1" applyFill="1" applyBorder="1" applyAlignment="1"/>
    <xf numFmtId="0" fontId="14" fillId="0" borderId="0" xfId="3" applyNumberFormat="1" applyFont="1" applyFill="1" applyBorder="1" applyAlignment="1">
      <alignment vertical="center"/>
    </xf>
    <xf numFmtId="0" fontId="14" fillId="0" borderId="0" xfId="3" applyNumberFormat="1" applyFont="1" applyFill="1" applyBorder="1" applyAlignment="1"/>
    <xf numFmtId="0" fontId="7"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0" xfId="0" applyNumberFormat="1" applyFont="1" applyFill="1" applyBorder="1" applyAlignment="1"/>
    <xf numFmtId="0" fontId="0" fillId="0" borderId="0" xfId="0" applyBorder="1"/>
    <xf numFmtId="0" fontId="16" fillId="0" borderId="0" xfId="0" applyNumberFormat="1" applyFont="1" applyBorder="1" applyAlignment="1">
      <alignment wrapText="1" readingOrder="1"/>
    </xf>
    <xf numFmtId="0" fontId="16" fillId="0" borderId="0" xfId="0" applyNumberFormat="1" applyFont="1" applyBorder="1" applyAlignment="1">
      <alignment horizontal="center" vertical="top" wrapText="1" readingOrder="1"/>
    </xf>
    <xf numFmtId="0" fontId="17" fillId="0" borderId="0" xfId="0" applyNumberFormat="1" applyFont="1" applyBorder="1" applyAlignment="1">
      <alignment horizontal="left" vertical="top" wrapText="1" readingOrder="1"/>
    </xf>
    <xf numFmtId="0" fontId="17" fillId="0" borderId="0" xfId="0" applyNumberFormat="1" applyFont="1" applyBorder="1" applyAlignment="1">
      <alignment wrapText="1" readingOrder="1"/>
    </xf>
    <xf numFmtId="0" fontId="15" fillId="0" borderId="0" xfId="0" applyNumberFormat="1" applyFont="1" applyBorder="1" applyAlignment="1">
      <alignment vertical="top" wrapText="1" readingOrder="1"/>
    </xf>
    <xf numFmtId="0" fontId="16" fillId="0" borderId="0" xfId="0" applyNumberFormat="1" applyFont="1" applyBorder="1" applyAlignment="1">
      <alignment vertical="top" wrapText="1" readingOrder="1"/>
    </xf>
    <xf numFmtId="0" fontId="17" fillId="0" borderId="0" xfId="0" applyNumberFormat="1" applyFont="1" applyBorder="1" applyAlignment="1">
      <alignment vertical="top" wrapText="1" readingOrder="1"/>
    </xf>
    <xf numFmtId="0" fontId="18" fillId="17" borderId="0" xfId="0" applyNumberFormat="1" applyFont="1" applyFill="1" applyBorder="1" applyAlignment="1">
      <alignment horizontal="left" vertical="top" readingOrder="1"/>
    </xf>
    <xf numFmtId="0" fontId="18" fillId="18" borderId="0" xfId="2" applyNumberFormat="1" applyFont="1" applyFill="1" applyBorder="1" applyAlignment="1">
      <alignment horizontal="left" vertical="top" readingOrder="1"/>
    </xf>
    <xf numFmtId="0" fontId="18" fillId="18" borderId="0" xfId="0" applyNumberFormat="1" applyFont="1" applyFill="1" applyBorder="1" applyAlignment="1">
      <alignment horizontal="left" vertical="top" wrapText="1" readingOrder="1"/>
    </xf>
    <xf numFmtId="0" fontId="18" fillId="2" borderId="0" xfId="0" applyNumberFormat="1" applyFont="1" applyFill="1" applyBorder="1" applyAlignment="1">
      <alignment vertical="center" readingOrder="1"/>
    </xf>
    <xf numFmtId="0" fontId="18" fillId="2" borderId="0" xfId="0" applyNumberFormat="1" applyFont="1" applyFill="1" applyBorder="1" applyAlignment="1">
      <alignment vertical="center" shrinkToFit="1" readingOrder="1"/>
    </xf>
    <xf numFmtId="0" fontId="18" fillId="3" borderId="0" xfId="0" applyNumberFormat="1" applyFont="1" applyFill="1" applyBorder="1" applyAlignment="1">
      <alignment vertical="center" readingOrder="1"/>
    </xf>
    <xf numFmtId="0" fontId="17" fillId="3" borderId="0" xfId="0" applyNumberFormat="1" applyFont="1" applyFill="1" applyBorder="1" applyAlignment="1">
      <alignment vertical="center" readingOrder="1"/>
    </xf>
    <xf numFmtId="0" fontId="18" fillId="4" borderId="0" xfId="0" applyNumberFormat="1" applyFont="1" applyFill="1" applyBorder="1" applyAlignment="1">
      <alignment vertical="center" readingOrder="1"/>
    </xf>
    <xf numFmtId="0" fontId="18" fillId="4" borderId="0" xfId="0" applyNumberFormat="1" applyFont="1" applyFill="1" applyBorder="1" applyAlignment="1">
      <alignment vertical="center" wrapText="1" readingOrder="1"/>
    </xf>
    <xf numFmtId="0" fontId="18" fillId="5" borderId="0" xfId="0" applyNumberFormat="1" applyFont="1" applyFill="1" applyBorder="1" applyAlignment="1">
      <alignment vertical="center" readingOrder="1"/>
    </xf>
    <xf numFmtId="0" fontId="16" fillId="0" borderId="0" xfId="0" quotePrefix="1" applyNumberFormat="1" applyFont="1" applyBorder="1" applyAlignment="1">
      <alignment vertical="top" wrapText="1" readingOrder="1"/>
    </xf>
    <xf numFmtId="0" fontId="18" fillId="6" borderId="0" xfId="0" applyNumberFormat="1" applyFont="1" applyFill="1" applyBorder="1" applyAlignment="1">
      <alignment vertical="center" readingOrder="1"/>
    </xf>
    <xf numFmtId="0" fontId="18" fillId="7" borderId="0" xfId="0" applyNumberFormat="1" applyFont="1" applyFill="1" applyBorder="1" applyAlignment="1">
      <alignment vertical="center" readingOrder="1"/>
    </xf>
    <xf numFmtId="0" fontId="2" fillId="0" borderId="1" xfId="0" applyFont="1" applyBorder="1" applyAlignment="1">
      <alignment horizontal="center"/>
    </xf>
    <xf numFmtId="0" fontId="0" fillId="0" borderId="0" xfId="0" applyAlignment="1">
      <alignment horizontal="left"/>
    </xf>
    <xf numFmtId="0" fontId="0" fillId="0" borderId="1" xfId="0" applyBorder="1" applyAlignment="1"/>
    <xf numFmtId="0" fontId="2" fillId="0" borderId="1" xfId="0" applyFont="1" applyBorder="1" applyAlignment="1">
      <alignment horizontal="left"/>
    </xf>
    <xf numFmtId="0" fontId="3" fillId="0" borderId="1" xfId="0" applyFont="1" applyBorder="1" applyAlignment="1">
      <alignment horizontal="left"/>
    </xf>
    <xf numFmtId="0" fontId="3" fillId="0" borderId="1" xfId="0" applyNumberFormat="1" applyFont="1" applyBorder="1" applyAlignment="1">
      <alignment horizontal="left" wrapText="1"/>
    </xf>
    <xf numFmtId="0" fontId="3" fillId="0" borderId="1" xfId="0" applyFont="1" applyBorder="1" applyAlignment="1">
      <alignment horizontal="left" wrapText="1"/>
    </xf>
    <xf numFmtId="0" fontId="0" fillId="0" borderId="0" xfId="0" applyAlignment="1"/>
    <xf numFmtId="49" fontId="18" fillId="10" borderId="0" xfId="1" applyNumberFormat="1" applyFont="1" applyFill="1" applyBorder="1" applyAlignment="1">
      <alignment horizontal="left" vertical="top" readingOrder="1"/>
    </xf>
    <xf numFmtId="0" fontId="17" fillId="4" borderId="0" xfId="0" applyFont="1" applyFill="1" applyBorder="1" applyAlignment="1"/>
    <xf numFmtId="49" fontId="16" fillId="0" borderId="0" xfId="1" applyNumberFormat="1" applyFont="1" applyBorder="1" applyAlignment="1">
      <alignment horizontal="left" vertical="top" readingOrder="1"/>
    </xf>
    <xf numFmtId="165" fontId="6" fillId="16" borderId="0" xfId="2" applyNumberFormat="1" applyFont="1" applyFill="1" applyBorder="1" applyAlignment="1">
      <alignment textRotation="45"/>
    </xf>
    <xf numFmtId="0" fontId="6" fillId="16" borderId="0" xfId="0" applyFont="1" applyFill="1" applyBorder="1" applyAlignment="1">
      <alignment textRotation="45"/>
    </xf>
    <xf numFmtId="3" fontId="7" fillId="0" borderId="0" xfId="0" applyNumberFormat="1" applyFont="1" applyBorder="1" applyAlignment="1"/>
    <xf numFmtId="14" fontId="7" fillId="0" borderId="0" xfId="0" applyNumberFormat="1" applyFont="1" applyBorder="1" applyAlignment="1"/>
    <xf numFmtId="0" fontId="20" fillId="0" borderId="0" xfId="0" applyFont="1" applyFill="1" applyBorder="1" applyAlignment="1"/>
    <xf numFmtId="0" fontId="19" fillId="0" borderId="0" xfId="0" applyFont="1" applyBorder="1" applyAlignment="1"/>
    <xf numFmtId="0" fontId="7" fillId="0" borderId="0" xfId="0" applyFont="1" applyAlignment="1"/>
    <xf numFmtId="0" fontId="19" fillId="0" borderId="0" xfId="0" applyFont="1" applyAlignment="1"/>
    <xf numFmtId="0" fontId="0" fillId="0" borderId="0" xfId="0" applyFill="1"/>
    <xf numFmtId="0" fontId="19" fillId="0" borderId="0" xfId="0" applyFont="1" applyBorder="1"/>
    <xf numFmtId="14" fontId="7" fillId="0" borderId="0" xfId="0" applyNumberFormat="1" applyFont="1" applyBorder="1"/>
    <xf numFmtId="0" fontId="7" fillId="0" borderId="0" xfId="0" applyNumberFormat="1" applyFont="1" applyBorder="1"/>
    <xf numFmtId="0" fontId="20" fillId="0" borderId="0" xfId="0" applyFont="1" applyFill="1" applyAlignment="1" applyProtection="1">
      <alignment vertical="center"/>
    </xf>
    <xf numFmtId="0" fontId="20" fillId="0" borderId="0" xfId="0" applyFont="1" applyFill="1" applyAlignment="1" applyProtection="1"/>
    <xf numFmtId="0" fontId="20" fillId="0" borderId="0" xfId="0" applyFont="1" applyFill="1" applyAlignment="1"/>
    <xf numFmtId="0" fontId="21" fillId="0" borderId="0" xfId="3" applyNumberFormat="1" applyFont="1" applyFill="1" applyAlignment="1" applyProtection="1"/>
    <xf numFmtId="0" fontId="20" fillId="0" borderId="0" xfId="0" applyFont="1" applyFill="1" applyAlignment="1">
      <alignment vertical="center"/>
    </xf>
    <xf numFmtId="49" fontId="19" fillId="0" borderId="0" xfId="0" applyNumberFormat="1" applyFont="1" applyFill="1" applyBorder="1" applyAlignment="1">
      <alignment vertical="center"/>
    </xf>
    <xf numFmtId="49" fontId="19" fillId="0" borderId="0" xfId="0" applyNumberFormat="1" applyFont="1" applyFill="1" applyBorder="1" applyAlignment="1"/>
    <xf numFmtId="0" fontId="19" fillId="0" borderId="0" xfId="0" applyFont="1" applyFill="1" applyBorder="1" applyAlignment="1">
      <alignment vertical="center"/>
    </xf>
    <xf numFmtId="0" fontId="19" fillId="0" borderId="0" xfId="0" applyFont="1" applyFill="1" applyBorder="1" applyAlignment="1"/>
    <xf numFmtId="0" fontId="22" fillId="0" borderId="0" xfId="3" applyNumberFormat="1" applyFont="1" applyFill="1" applyBorder="1" applyAlignment="1">
      <alignment vertical="center"/>
    </xf>
    <xf numFmtId="0" fontId="22" fillId="0" borderId="0" xfId="3" applyNumberFormat="1" applyFont="1" applyFill="1" applyBorder="1" applyAlignment="1"/>
    <xf numFmtId="0" fontId="19" fillId="0" borderId="0" xfId="0" applyFont="1" applyFill="1" applyBorder="1"/>
    <xf numFmtId="0" fontId="23" fillId="0" borderId="0" xfId="0" applyFont="1" applyBorder="1" applyAlignment="1"/>
    <xf numFmtId="0" fontId="24" fillId="0" borderId="0" xfId="0" applyFont="1" applyFill="1" applyBorder="1" applyAlignment="1"/>
    <xf numFmtId="0" fontId="23" fillId="0" borderId="0" xfId="0" applyFont="1" applyBorder="1"/>
    <xf numFmtId="0" fontId="23" fillId="0" borderId="0" xfId="0" applyFont="1" applyAlignment="1"/>
    <xf numFmtId="0" fontId="23" fillId="0" borderId="0" xfId="0" applyFont="1" applyFill="1" applyBorder="1"/>
    <xf numFmtId="49" fontId="23" fillId="0" borderId="0" xfId="0" applyNumberFormat="1" applyFont="1" applyFill="1" applyBorder="1" applyAlignment="1"/>
    <xf numFmtId="0" fontId="23" fillId="0" borderId="0" xfId="0" applyFont="1" applyFill="1" applyBorder="1" applyAlignment="1">
      <alignment vertical="center"/>
    </xf>
    <xf numFmtId="0" fontId="23" fillId="0" borderId="0" xfId="0" applyFont="1" applyFill="1" applyBorder="1" applyAlignment="1"/>
    <xf numFmtId="0" fontId="25" fillId="0" borderId="0" xfId="3" applyNumberFormat="1" applyFont="1" applyFill="1" applyBorder="1" applyAlignment="1"/>
    <xf numFmtId="0" fontId="21" fillId="0" borderId="0" xfId="3" applyNumberFormat="1" applyFont="1" applyFill="1" applyBorder="1" applyAlignment="1" applyProtection="1"/>
    <xf numFmtId="166" fontId="7" fillId="0" borderId="0" xfId="5" applyNumberFormat="1" applyFont="1" applyBorder="1" applyAlignment="1"/>
    <xf numFmtId="166" fontId="7" fillId="0" borderId="0" xfId="5" applyNumberFormat="1" applyFont="1" applyAlignment="1"/>
    <xf numFmtId="166" fontId="0" fillId="0" borderId="0" xfId="5" applyNumberFormat="1" applyFont="1"/>
    <xf numFmtId="49" fontId="23" fillId="0" borderId="0" xfId="0" applyNumberFormat="1" applyFont="1" applyFill="1" applyBorder="1" applyAlignment="1">
      <alignment vertical="center"/>
    </xf>
    <xf numFmtId="0" fontId="23" fillId="0" borderId="0" xfId="0" applyNumberFormat="1" applyFont="1" applyFill="1" applyBorder="1"/>
    <xf numFmtId="0" fontId="15" fillId="0" borderId="0" xfId="0" applyNumberFormat="1" applyFont="1" applyBorder="1" applyAlignment="1">
      <alignment horizontal="center" wrapText="1" readingOrder="1"/>
    </xf>
    <xf numFmtId="0" fontId="16" fillId="0" borderId="0" xfId="0" applyNumberFormat="1" applyFont="1" applyBorder="1" applyAlignment="1">
      <alignment horizontal="center" wrapText="1" readingOrder="1"/>
    </xf>
    <xf numFmtId="0" fontId="17" fillId="0" borderId="0" xfId="0" applyNumberFormat="1" applyFont="1" applyBorder="1" applyAlignment="1">
      <alignment wrapText="1" readingOrder="1"/>
    </xf>
  </cellXfs>
  <cellStyles count="6">
    <cellStyle name="Lien hypertexte" xfId="3" builtinId="8"/>
    <cellStyle name="Milliers" xfId="5" builtinId="3"/>
    <cellStyle name="Milliers 2" xfId="2"/>
    <cellStyle name="Normal" xfId="0" builtinId="0"/>
    <cellStyle name="Normal 2" xfId="1"/>
    <cellStyle name="Pourcentage" xfId="4" builtinId="5"/>
  </cellStyles>
  <dxfs count="162">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ndense val="0"/>
        <extend val="0"/>
        <color indexed="1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b/>
        <i val="0"/>
        <condense val="0"/>
        <extend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5" tint="0.39994506668294322"/>
        <name val="Cambria"/>
        <scheme val="none"/>
      </font>
    </dxf>
    <dxf>
      <font>
        <b/>
        <i val="0"/>
        <strike val="0"/>
        <condense val="0"/>
        <extend val="0"/>
        <outline val="0"/>
        <shadow val="0"/>
        <u val="none"/>
        <vertAlign val="baseline"/>
        <sz val="10"/>
        <color auto="1"/>
        <name val="Arial"/>
        <scheme val="none"/>
      </font>
      <fill>
        <patternFill patternType="solid">
          <fgColor theme="4"/>
          <bgColor theme="4"/>
        </patternFill>
      </fill>
      <alignment horizontal="general" vertical="bottom" textRotation="45" wrapText="0" indent="0" justifyLastLine="0" shrinkToFit="0" readingOrder="0"/>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ertAlign val="baseline"/>
        <sz val="11"/>
        <color auto="1"/>
        <name val="Calibri"/>
        <scheme val="minor"/>
      </font>
      <numFmt numFmtId="0" formatCode="General"/>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ertAlign val="baseline"/>
        <sz val="11"/>
        <color auto="1"/>
        <name val="Calibri"/>
        <scheme val="minor"/>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45"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ertAlign val="baseline"/>
        <sz val="10"/>
        <color auto="1"/>
        <name val="MS Sans Serif"/>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ertAlign val="baseline"/>
        <sz val="10"/>
        <color auto="1"/>
        <name val="MS Sans Serif"/>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34"/>
          <bgColor indexed="13"/>
        </patternFill>
      </fill>
      <alignment horizontal="center" vertical="center" textRotation="45" wrapText="0" indent="0" justifyLastLine="0" shrinkToFit="0" readingOrder="0"/>
    </dxf>
    <dxf>
      <font>
        <strike val="0"/>
        <outline val="0"/>
        <shadow val="0"/>
        <u val="none"/>
        <vertAlign val="baseline"/>
        <color auto="1"/>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color indexed="8"/>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auto="1"/>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indexed="8"/>
        <name val="Arial"/>
        <scheme val="none"/>
      </font>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sz val="10"/>
        <color indexed="8"/>
        <name val="Arial"/>
        <scheme val="none"/>
      </font>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color auto="1"/>
      </font>
    </dxf>
    <dxf>
      <font>
        <b/>
        <i val="0"/>
        <strike val="0"/>
        <condense val="0"/>
        <extend val="0"/>
        <outline val="0"/>
        <shadow val="0"/>
        <u val="none"/>
        <vertAlign val="baseline"/>
        <sz val="10"/>
        <color auto="1"/>
        <name val="Arial"/>
        <scheme val="none"/>
      </font>
      <fill>
        <patternFill patternType="solid">
          <fgColor indexed="34"/>
          <bgColor indexed="13"/>
        </patternFill>
      </fill>
      <alignment horizontal="center" vertical="center" textRotation="45"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34"/>
          <bgColor indexed="13"/>
        </patternFill>
      </fill>
      <alignment horizontal="center" vertical="center" textRotation="45" wrapText="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1"/>
        <color auto="1"/>
        <name val="Calibri"/>
        <scheme val="minor"/>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i val="0"/>
        <strike val="0"/>
        <condense val="0"/>
        <extend val="0"/>
        <outline val="0"/>
        <shadow val="0"/>
        <u val="none"/>
        <vertAlign val="baseline"/>
        <sz val="10"/>
        <color auto="1"/>
        <name val="Arial"/>
        <scheme val="none"/>
      </font>
      <fill>
        <patternFill patternType="solid">
          <fgColor indexed="45"/>
          <bgColor indexed="46"/>
        </patternFill>
      </fill>
      <alignment horizontal="center" vertical="center" textRotation="45" wrapText="0" indent="0" justifyLastLine="0" shrinkToFit="0" readingOrder="0"/>
      <border diagonalUp="0" diagonalDown="0" outline="0">
        <left style="thin">
          <color indexed="8"/>
        </left>
        <right style="thin">
          <color indexed="8"/>
        </right>
        <top/>
        <bottom/>
      </border>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numFmt numFmtId="19" formatCode="dd/mm/yyyy"/>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indent="0" justifyLastLine="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alignment horizontal="general" vertical="bottom" textRotation="0" wrapText="0" indent="0" justifyLastLine="0" shrinkToFit="0" readingOrder="0"/>
    </dxf>
    <dxf>
      <font>
        <strike val="0"/>
        <outline val="0"/>
        <shadow val="0"/>
        <u val="none"/>
        <vertAlign val="baseline"/>
        <color auto="1"/>
      </font>
      <numFmt numFmtId="166" formatCode="_-* #,##0\ _€_-;\-* #,##0\ _€_-;_-* &quot;-&quot;??\ _€_-;_-@_-"/>
      <alignment horizontal="general" vertical="bottom" indent="0" justifyLastLine="0" readingOrder="0"/>
    </dxf>
    <dxf>
      <font>
        <strike val="0"/>
        <outline val="0"/>
        <shadow val="0"/>
        <u val="none"/>
        <vertAlign val="baseline"/>
        <color auto="1"/>
      </font>
      <alignment horizontal="general" vertical="bottom" indent="0" justifyLastLine="0" readingOrder="0"/>
    </dxf>
    <dxf>
      <font>
        <strike val="0"/>
        <outline val="0"/>
        <shadow val="0"/>
        <u val="none"/>
        <vertAlign val="baseline"/>
        <color auto="1"/>
      </font>
      <numFmt numFmtId="0" formatCode="General"/>
      <alignment horizontal="general" vertical="bottom" indent="0" justifyLastLine="0" readingOrder="0"/>
    </dxf>
    <dxf>
      <font>
        <strike val="0"/>
        <outline val="0"/>
        <shadow val="0"/>
        <u val="none"/>
        <vertAlign val="baseline"/>
        <color auto="1"/>
      </font>
      <alignment horizontal="general" vertical="bottom" indent="0" justifyLastLine="0" readingOrder="0"/>
    </dxf>
    <dxf>
      <font>
        <b/>
        <i val="0"/>
        <strike val="0"/>
        <condense val="0"/>
        <extend val="0"/>
        <outline val="0"/>
        <shadow val="0"/>
        <u val="none"/>
        <vertAlign val="baseline"/>
        <sz val="10"/>
        <color auto="1"/>
        <name val="Arial"/>
        <scheme val="none"/>
      </font>
      <fill>
        <patternFill patternType="solid">
          <fgColor theme="4"/>
          <bgColor theme="4"/>
        </patternFill>
      </fill>
      <alignment horizontal="general" vertical="bottom" textRotation="45"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1536321</xdr:colOff>
      <xdr:row>1</xdr:row>
      <xdr:rowOff>638175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441071"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PROJETS/_CCPRO_Voirie/Communes/Orange_OfficielVoir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dom2\sig\_PROJETS\_CCPRO_Voirie\Orange\Travail%20Brigitte\Tables\LiensVoiesResidenc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t-Propos"/>
      <sheetName val="Licence d'utilisation"/>
      <sheetName val="DGFIP"/>
      <sheetName val="LIVRE"/>
      <sheetName val="INSEE"/>
      <sheetName val="OSM"/>
      <sheetName val="GMAO"/>
      <sheetName val="Résumé"/>
      <sheetName val="Graphique"/>
      <sheetName val="VOIRIE"/>
      <sheetName val="HORS VOIES"/>
      <sheetName val="LIEUX-DITS"/>
      <sheetName val="PARKING"/>
      <sheetName val="ZAE"/>
      <sheetName val="DIVERS"/>
      <sheetName val="DEB_FIN"/>
      <sheetName val="LIENS"/>
      <sheetName val="THEMES"/>
      <sheetName val="Feuil1"/>
      <sheetName val="Relations"/>
      <sheetName val="Parser_Relations"/>
      <sheetName val="Orange_OfficielVoirie"/>
    </sheetNames>
    <sheetDataSet>
      <sheetData sheetId="0"/>
      <sheetData sheetId="1"/>
      <sheetData sheetId="2"/>
      <sheetData sheetId="3"/>
      <sheetData sheetId="4">
        <row r="2">
          <cell r="L2" t="str">
            <v>84087V000038</v>
          </cell>
        </row>
      </sheetData>
      <sheetData sheetId="5"/>
      <sheetData sheetId="6"/>
      <sheetData sheetId="7"/>
      <sheetData sheetId="8"/>
      <sheetData sheetId="9">
        <row r="1">
          <cell r="A1" t="str">
            <v>CODCOM</v>
          </cell>
          <cell r="B1" t="str">
            <v>ID_RIVOLI</v>
          </cell>
          <cell r="C1" t="str">
            <v>ID_OSM</v>
          </cell>
          <cell r="D1" t="str">
            <v>ID_INTERNE</v>
          </cell>
          <cell r="E1" t="str">
            <v>ID_GMAO</v>
          </cell>
          <cell r="F1" t="str">
            <v>ID_COURBI</v>
          </cell>
          <cell r="G1" t="str">
            <v>TYPE</v>
          </cell>
          <cell r="H1" t="str">
            <v>ARTICLE</v>
          </cell>
          <cell r="I1" t="str">
            <v>LIBELLE</v>
          </cell>
          <cell r="J1" t="str">
            <v>LIBELLE_COMPLET</v>
          </cell>
          <cell r="K1" t="str">
            <v>LIBELLE_MAJUSCULE</v>
          </cell>
          <cell r="L1" t="str">
            <v>CLASSANT</v>
          </cell>
          <cell r="M1" t="str">
            <v>LIEN_OSM</v>
          </cell>
          <cell r="N1" t="str">
            <v>OBJET_OSM</v>
          </cell>
          <cell r="O1" t="str">
            <v>JOSM</v>
          </cell>
          <cell r="P1" t="str">
            <v>CODE_VOIE</v>
          </cell>
          <cell r="Q1" t="str">
            <v>CATEGORIE</v>
          </cell>
          <cell r="R1" t="str">
            <v>ANCIEN_NOM</v>
          </cell>
          <cell r="S1" t="str">
            <v>AUTRE_TOPONYMIE</v>
          </cell>
          <cell r="T1" t="str">
            <v>NOUVEAU_NOM</v>
          </cell>
          <cell r="U1" t="str">
            <v>NUMEROTATION</v>
          </cell>
          <cell r="V1" t="str">
            <v>QUARTIER</v>
          </cell>
          <cell r="W1" t="str">
            <v>ANNEE_CREATION</v>
          </cell>
          <cell r="X1" t="str">
            <v>DATE_DELIB_CREATION</v>
          </cell>
          <cell r="Y1" t="str">
            <v>NUM_DELIB_CREATION</v>
          </cell>
          <cell r="Z1" t="str">
            <v>CLASSEMENT</v>
          </cell>
          <cell r="AA1" t="str">
            <v>STATUT</v>
          </cell>
          <cell r="AB1" t="str">
            <v>CLASSIFICATION</v>
          </cell>
          <cell r="AC1" t="str">
            <v>GESTIONNAIRE</v>
          </cell>
          <cell r="AD1" t="str">
            <v>ANNEE_SUPPRESSION</v>
          </cell>
          <cell r="AE1" t="str">
            <v>DATE_DELIB_SUPPR</v>
          </cell>
          <cell r="AF1" t="str">
            <v>NUM_DELIB_SUPPR</v>
          </cell>
          <cell r="AG1" t="str">
            <v>BDD_DGFiP</v>
          </cell>
          <cell r="AH1" t="str">
            <v>BDD_COMM</v>
          </cell>
          <cell r="AI1" t="str">
            <v>DICO_RUE</v>
          </cell>
          <cell r="AJ1" t="str">
            <v>BDD_GMAO</v>
          </cell>
          <cell r="AK1" t="str">
            <v>BDD_OSM</v>
          </cell>
          <cell r="AL1" t="str">
            <v>BDD_INSEE</v>
          </cell>
          <cell r="AM1" t="str">
            <v>TOTAL_BASES</v>
          </cell>
          <cell r="AN1" t="str">
            <v>INFO</v>
          </cell>
          <cell r="AO1" t="str">
            <v>WIKIPEDIA</v>
          </cell>
          <cell r="AP1" t="str">
            <v>Longueur (m)</v>
          </cell>
          <cell r="AQ1" t="str">
            <v>Largeur (m)</v>
          </cell>
          <cell r="AR1" t="str">
            <v>THEME</v>
          </cell>
          <cell r="AS1" t="str">
            <v>SEXE</v>
          </cell>
          <cell r="AT1" t="str">
            <v>relation</v>
          </cell>
        </row>
        <row r="2">
          <cell r="I2" t="str">
            <v>Chemin des Abeillers</v>
          </cell>
        </row>
        <row r="3">
          <cell r="I3" t="str">
            <v>abrian</v>
          </cell>
        </row>
        <row r="4">
          <cell r="I4" t="str">
            <v>abrian</v>
          </cell>
        </row>
        <row r="5">
          <cell r="I5" t="str">
            <v>bas abrian</v>
          </cell>
        </row>
        <row r="6">
          <cell r="I6" t="str">
            <v>haut abrian</v>
          </cell>
        </row>
        <row r="7">
          <cell r="I7" t="str">
            <v>1714 chemin de l'abrian</v>
          </cell>
        </row>
        <row r="8">
          <cell r="I8" t="str">
            <v>acapulco</v>
          </cell>
        </row>
        <row r="9">
          <cell r="I9" t="str">
            <v>aigras</v>
          </cell>
        </row>
        <row r="10">
          <cell r="I10" t="str">
            <v>albizzias</v>
          </cell>
        </row>
        <row r="11">
          <cell r="I11" t="str">
            <v>docteur allauzen</v>
          </cell>
        </row>
        <row r="12">
          <cell r="I12" t="str">
            <v>allemagne</v>
          </cell>
        </row>
        <row r="13">
          <cell r="I13" t="str">
            <v>salvador allende</v>
          </cell>
        </row>
        <row r="14">
          <cell r="I14" t="str">
            <v>alpages</v>
          </cell>
        </row>
        <row r="15">
          <cell r="I15" t="str">
            <v>alpes</v>
          </cell>
        </row>
        <row r="16">
          <cell r="I16" t="str">
            <v>alsace-lorraine</v>
          </cell>
        </row>
        <row r="17">
          <cell r="I17" t="str">
            <v>amandiers</v>
          </cell>
        </row>
        <row r="18">
          <cell r="I18" t="str">
            <v>amarante</v>
          </cell>
        </row>
        <row r="19">
          <cell r="I19" t="str">
            <v>amarines</v>
          </cell>
        </row>
        <row r="20">
          <cell r="I20" t="str">
            <v>anciens combattants d'indochine et d'a.f.n.</v>
          </cell>
        </row>
        <row r="21">
          <cell r="I21" t="str">
            <v>androune</v>
          </cell>
        </row>
        <row r="22">
          <cell r="I22" t="str">
            <v>anémones</v>
          </cell>
        </row>
        <row r="23">
          <cell r="I23" t="str">
            <v>anglaises</v>
          </cell>
        </row>
        <row r="24">
          <cell r="I24" t="str">
            <v>guillaume apollinaire</v>
          </cell>
        </row>
        <row r="25">
          <cell r="I25" t="str">
            <v>aquitaine</v>
          </cell>
        </row>
        <row r="26">
          <cell r="I26" t="str">
            <v>arausio</v>
          </cell>
        </row>
        <row r="27">
          <cell r="I27" t="str">
            <v>arbousiers</v>
          </cell>
        </row>
        <row r="28">
          <cell r="I28" t="str">
            <v>arc de triomphe</v>
          </cell>
        </row>
        <row r="29">
          <cell r="I29" t="str">
            <v>arc de triomphe</v>
          </cell>
        </row>
        <row r="30">
          <cell r="I30" t="str">
            <v>91 rond-point de l'arc de triomphe</v>
          </cell>
        </row>
        <row r="31">
          <cell r="I31" t="str">
            <v>ardennes</v>
          </cell>
        </row>
        <row r="32">
          <cell r="I32" t="str">
            <v>ardennes</v>
          </cell>
        </row>
        <row r="33">
          <cell r="I33" t="str">
            <v>142 impasse des ardennes</v>
          </cell>
        </row>
        <row r="34">
          <cell r="I34" t="str">
            <v>argensol</v>
          </cell>
        </row>
        <row r="35">
          <cell r="I35" t="str">
            <v>438 avenue de l'argensol</v>
          </cell>
        </row>
        <row r="36">
          <cell r="I36" t="str">
            <v>437 avenue de l'argensol</v>
          </cell>
        </row>
        <row r="37">
          <cell r="I37" t="str">
            <v>438 avenue de l'argensol</v>
          </cell>
        </row>
        <row r="38">
          <cell r="I38" t="str">
            <v>849 avenue de l'argensol</v>
          </cell>
        </row>
        <row r="39">
          <cell r="I39" t="str">
            <v>armée d'afrique</v>
          </cell>
        </row>
        <row r="40">
          <cell r="I40" t="str">
            <v>arnage</v>
          </cell>
        </row>
        <row r="41">
          <cell r="I41" t="str">
            <v>raymond aron</v>
          </cell>
        </row>
        <row r="42">
          <cell r="I42" t="str">
            <v>antoine artaud</v>
          </cell>
        </row>
        <row r="43">
          <cell r="I43" t="str">
            <v>artois</v>
          </cell>
        </row>
        <row r="44">
          <cell r="I44" t="str">
            <v>théodore aubanel</v>
          </cell>
        </row>
        <row r="45">
          <cell r="I45" t="str">
            <v>capitaine marius augier</v>
          </cell>
        </row>
        <row r="46">
          <cell r="I46" t="str">
            <v>émile augier</v>
          </cell>
        </row>
        <row r="47">
          <cell r="I47" t="str">
            <v>aurasica</v>
          </cell>
        </row>
        <row r="48">
          <cell r="I48" t="str">
            <v>autoroutière</v>
          </cell>
        </row>
        <row r="49">
          <cell r="I49" t="str">
            <v>autriche</v>
          </cell>
        </row>
        <row r="50">
          <cell r="I50" t="str">
            <v>auvergne</v>
          </cell>
        </row>
        <row r="51">
          <cell r="I51" t="str">
            <v>avesnes</v>
          </cell>
        </row>
        <row r="52">
          <cell r="I52" t="str">
            <v>avignon</v>
          </cell>
        </row>
        <row r="53">
          <cell r="I53" t="str">
            <v>avignon à gare d'orange</v>
          </cell>
        </row>
        <row r="54">
          <cell r="I54" t="str">
            <v>avignon</v>
          </cell>
        </row>
        <row r="55">
          <cell r="I55" t="str">
            <v>aygues</v>
          </cell>
        </row>
        <row r="56">
          <cell r="I56" t="str">
            <v>rodolphe d'aymard</v>
          </cell>
        </row>
        <row r="57">
          <cell r="I57" t="str">
            <v>bahamas</v>
          </cell>
        </row>
        <row r="58">
          <cell r="I58" t="str">
            <v>césar baldaccini</v>
          </cell>
        </row>
        <row r="59">
          <cell r="I59" t="str">
            <v>césar baldaccini</v>
          </cell>
        </row>
        <row r="60">
          <cell r="I60" t="str">
            <v>gilbert balester</v>
          </cell>
        </row>
        <row r="61">
          <cell r="I61" t="str">
            <v>honoré de balzac</v>
          </cell>
        </row>
        <row r="62">
          <cell r="I62" t="str">
            <v>baragnes</v>
          </cell>
        </row>
        <row r="63">
          <cell r="I63" t="str">
            <v>henri barbusse</v>
          </cell>
        </row>
        <row r="64">
          <cell r="I64" t="str">
            <v>baronnette</v>
          </cell>
        </row>
        <row r="65">
          <cell r="I65" t="str">
            <v>barrière</v>
          </cell>
        </row>
        <row r="66">
          <cell r="I66" t="str">
            <v>bartavelles</v>
          </cell>
        </row>
        <row r="67">
          <cell r="I67" t="str">
            <v>437 rue des bartavelles</v>
          </cell>
        </row>
        <row r="68">
          <cell r="I68" t="str">
            <v>701 rue des bartavelles</v>
          </cell>
        </row>
        <row r="69">
          <cell r="I69" t="str">
            <v>86 rue des bartavelles</v>
          </cell>
        </row>
        <row r="70">
          <cell r="I70" t="str">
            <v>julia bartet</v>
          </cell>
        </row>
        <row r="71">
          <cell r="I71" t="str">
            <v>joseph bastet</v>
          </cell>
        </row>
        <row r="72">
          <cell r="I72" t="str">
            <v>bastidouns</v>
          </cell>
        </row>
        <row r="73">
          <cell r="I73" t="str">
            <v>batie</v>
          </cell>
        </row>
        <row r="74">
          <cell r="I74" t="str">
            <v>275 impasse de la batie</v>
          </cell>
        </row>
        <row r="75">
          <cell r="I75" t="str">
            <v>106 impasse de la batie</v>
          </cell>
        </row>
        <row r="76">
          <cell r="I76" t="str">
            <v>charles baudelaire</v>
          </cell>
        </row>
        <row r="77">
          <cell r="I77" t="str">
            <v>baussenque</v>
          </cell>
        </row>
        <row r="78">
          <cell r="I78" t="str">
            <v>bazarettes</v>
          </cell>
        </row>
        <row r="79">
          <cell r="I79" t="str">
            <v>béarn</v>
          </cell>
        </row>
        <row r="80">
          <cell r="I80" t="str">
            <v>beauchêne</v>
          </cell>
        </row>
        <row r="81">
          <cell r="I81" t="str">
            <v>beausoleil</v>
          </cell>
        </row>
        <row r="82">
          <cell r="I82" t="str">
            <v>bédaride est</v>
          </cell>
        </row>
        <row r="83">
          <cell r="I83" t="str">
            <v>bédaride ouest</v>
          </cell>
        </row>
        <row r="84">
          <cell r="I84" t="str">
            <v>bédarrides sud</v>
          </cell>
        </row>
        <row r="85">
          <cell r="I85" t="str">
            <v>bédarrides nord</v>
          </cell>
        </row>
        <row r="86">
          <cell r="I86" t="str">
            <v>bel air</v>
          </cell>
        </row>
        <row r="87">
          <cell r="I87" t="str">
            <v>bel enfant</v>
          </cell>
        </row>
        <row r="88">
          <cell r="I88" t="str">
            <v>bel enfant</v>
          </cell>
        </row>
        <row r="89">
          <cell r="I89" t="str">
            <v>belgique</v>
          </cell>
        </row>
        <row r="90">
          <cell r="I90" t="str">
            <v>joachim du bellay</v>
          </cell>
        </row>
        <row r="91">
          <cell r="I91" t="str">
            <v>albert de belleroche</v>
          </cell>
        </row>
        <row r="92">
          <cell r="I92" t="str">
            <v>146 rue albert de belleroche</v>
          </cell>
        </row>
        <row r="93">
          <cell r="I93" t="str">
            <v>bénicroix</v>
          </cell>
        </row>
        <row r="94">
          <cell r="I94" t="str">
            <v>bergerie</v>
          </cell>
        </row>
        <row r="95">
          <cell r="I95" t="str">
            <v>bergers</v>
          </cell>
        </row>
        <row r="96">
          <cell r="I96" t="str">
            <v>hector berlioz</v>
          </cell>
        </row>
        <row r="97">
          <cell r="I97" t="str">
            <v>bermudes</v>
          </cell>
        </row>
        <row r="98">
          <cell r="I98" t="str">
            <v>paul bert</v>
          </cell>
        </row>
        <row r="99">
          <cell r="I99" t="str">
            <v>bertaude</v>
          </cell>
        </row>
        <row r="100">
          <cell r="I100" t="str">
            <v>marcellin berthelot</v>
          </cell>
        </row>
        <row r="101">
          <cell r="I101" t="str">
            <v>bigonnet ouest</v>
          </cell>
        </row>
        <row r="102">
          <cell r="I102" t="str">
            <v>bigonnet est</v>
          </cell>
        </row>
        <row r="103">
          <cell r="I103" t="str">
            <v>georges bizet</v>
          </cell>
        </row>
        <row r="104">
          <cell r="I104" t="str">
            <v>alexandre blanc</v>
          </cell>
        </row>
        <row r="105">
          <cell r="I105" t="str">
            <v>blanc</v>
          </cell>
        </row>
        <row r="106">
          <cell r="I106" t="str">
            <v>709 chemin blanc</v>
          </cell>
        </row>
        <row r="107">
          <cell r="I107" t="str">
            <v>1132 chemin blanc</v>
          </cell>
        </row>
        <row r="108">
          <cell r="I108" t="str">
            <v>1515 chemin blanc</v>
          </cell>
        </row>
        <row r="109">
          <cell r="I109" t="str">
            <v>1861 chemin blanc</v>
          </cell>
        </row>
        <row r="110">
          <cell r="I110" t="str">
            <v>blanchisseurs</v>
          </cell>
        </row>
        <row r="111">
          <cell r="I111" t="str">
            <v>207 rue des blanchisseurs</v>
          </cell>
        </row>
        <row r="112">
          <cell r="I112" t="str">
            <v>153 rue des blanchisseurs</v>
          </cell>
        </row>
        <row r="113">
          <cell r="I113" t="str">
            <v>153 rue des blanchisseurs</v>
          </cell>
        </row>
        <row r="114">
          <cell r="I114" t="str">
            <v>207 rue des blanchisseurs</v>
          </cell>
        </row>
        <row r="115">
          <cell r="I115" t="str">
            <v>bleuets</v>
          </cell>
        </row>
        <row r="116">
          <cell r="I116" t="str">
            <v>blissonne</v>
          </cell>
        </row>
        <row r="117">
          <cell r="I117" t="str">
            <v>nicolas boileau</v>
          </cell>
        </row>
        <row r="118">
          <cell r="I118" t="str">
            <v>bois lauzon</v>
          </cell>
        </row>
        <row r="119">
          <cell r="I119" t="str">
            <v>frères boissel</v>
          </cell>
        </row>
        <row r="120">
          <cell r="I120" t="str">
            <v>gabriel boissy</v>
          </cell>
        </row>
        <row r="121">
          <cell r="I121" t="str">
            <v>bonamourde</v>
          </cell>
        </row>
        <row r="122">
          <cell r="I122" t="str">
            <v>bonne barbe</v>
          </cell>
        </row>
        <row r="123">
          <cell r="I123" t="str">
            <v>william et catherine booth</v>
          </cell>
        </row>
        <row r="124">
          <cell r="I124" t="str">
            <v>bora-bora</v>
          </cell>
        </row>
        <row r="125">
          <cell r="I125" t="str">
            <v>henri bosco</v>
          </cell>
        </row>
        <row r="126">
          <cell r="I126" t="str">
            <v>jacques-bénigne bossuet</v>
          </cell>
        </row>
        <row r="127">
          <cell r="I127" t="str">
            <v>botanique de saint-eutrope</v>
          </cell>
        </row>
        <row r="128">
          <cell r="I128" t="str">
            <v>bachaga boualem</v>
          </cell>
        </row>
        <row r="129">
          <cell r="I129" t="str">
            <v>bougainvilliers</v>
          </cell>
        </row>
        <row r="130">
          <cell r="I130" t="str">
            <v>petit bouigard</v>
          </cell>
        </row>
        <row r="131">
          <cell r="I131" t="str">
            <v>bouigards</v>
          </cell>
        </row>
        <row r="132">
          <cell r="I132" t="str">
            <v>bouigards</v>
          </cell>
        </row>
        <row r="133">
          <cell r="I133" t="str">
            <v>limite des bouigards</v>
          </cell>
        </row>
        <row r="134">
          <cell r="I134" t="str">
            <v>bourbonnais</v>
          </cell>
        </row>
        <row r="135">
          <cell r="I135" t="str">
            <v>antoine bourdelle</v>
          </cell>
        </row>
        <row r="136">
          <cell r="I136" t="str">
            <v>bourgogne</v>
          </cell>
        </row>
        <row r="137">
          <cell r="I137" t="str">
            <v>bouton d'or</v>
          </cell>
        </row>
        <row r="138">
          <cell r="I138" t="str">
            <v>bouvière</v>
          </cell>
        </row>
        <row r="139">
          <cell r="I139" t="str">
            <v>152 chemin de bouvière</v>
          </cell>
        </row>
        <row r="140">
          <cell r="I140" t="str">
            <v>193 chemin de bouvière</v>
          </cell>
        </row>
        <row r="141">
          <cell r="I141" t="str">
            <v>louis braille</v>
          </cell>
        </row>
        <row r="142">
          <cell r="I142" t="str">
            <v>sir frank brangwyn</v>
          </cell>
        </row>
        <row r="143">
          <cell r="I143" t="str">
            <v>georges brassens</v>
          </cell>
        </row>
        <row r="144">
          <cell r="I144" t="str">
            <v>bresque</v>
          </cell>
        </row>
        <row r="145">
          <cell r="I145" t="str">
            <v>bretagne</v>
          </cell>
        </row>
        <row r="146">
          <cell r="I146" t="str">
            <v>aristide briand</v>
          </cell>
        </row>
        <row r="147">
          <cell r="I147" t="str">
            <v>pierre brossolette</v>
          </cell>
        </row>
        <row r="148">
          <cell r="I148" t="str">
            <v>andré bruey</v>
          </cell>
        </row>
        <row r="149">
          <cell r="I149" t="str">
            <v>bruyères</v>
          </cell>
        </row>
        <row r="150">
          <cell r="I150" t="str">
            <v>147 rue des bruyères</v>
          </cell>
        </row>
        <row r="151">
          <cell r="I151" t="str">
            <v>cabernet</v>
          </cell>
        </row>
        <row r="152">
          <cell r="I152" t="str">
            <v>jaumes cabrières</v>
          </cell>
        </row>
        <row r="153">
          <cell r="I153" t="str">
            <v>cactus</v>
          </cell>
        </row>
        <row r="154">
          <cell r="I154" t="str">
            <v>caderousse</v>
          </cell>
        </row>
        <row r="155">
          <cell r="I155" t="str">
            <v>227 route de caderousse</v>
          </cell>
        </row>
        <row r="156">
          <cell r="I156" t="str">
            <v>cagnan</v>
          </cell>
        </row>
        <row r="157">
          <cell r="I157" t="str">
            <v>calabrun</v>
          </cell>
        </row>
        <row r="158">
          <cell r="I158" t="str">
            <v>caladas</v>
          </cell>
        </row>
        <row r="159">
          <cell r="I159" t="str">
            <v>camaret</v>
          </cell>
        </row>
        <row r="160">
          <cell r="I160" t="str">
            <v>347 route de camaret</v>
          </cell>
        </row>
        <row r="161">
          <cell r="I161" t="str">
            <v>347 route de camaret</v>
          </cell>
        </row>
        <row r="162">
          <cell r="I162" t="str">
            <v>camélias</v>
          </cell>
        </row>
        <row r="163">
          <cell r="I163" t="str">
            <v>albert camus</v>
          </cell>
        </row>
        <row r="164">
          <cell r="I164" t="str">
            <v>canal</v>
          </cell>
        </row>
        <row r="165">
          <cell r="I165" t="str">
            <v>cansoun</v>
          </cell>
        </row>
        <row r="166">
          <cell r="I166" t="str">
            <v>capoulié</v>
          </cell>
        </row>
        <row r="167">
          <cell r="I167" t="str">
            <v>henri capty</v>
          </cell>
        </row>
        <row r="168">
          <cell r="I168" t="str">
            <v>capucines</v>
          </cell>
        </row>
        <row r="169">
          <cell r="I169" t="str">
            <v>carignan</v>
          </cell>
        </row>
        <row r="170">
          <cell r="I170" t="str">
            <v>caristie</v>
          </cell>
        </row>
        <row r="171">
          <cell r="I171" t="str">
            <v>caristie</v>
          </cell>
        </row>
        <row r="172">
          <cell r="I172" t="str">
            <v>caritat</v>
          </cell>
        </row>
        <row r="173">
          <cell r="I173" t="str">
            <v>carmes</v>
          </cell>
        </row>
        <row r="174">
          <cell r="I174" t="str">
            <v>sadi carnot</v>
          </cell>
        </row>
        <row r="175">
          <cell r="I175" t="str">
            <v>jean-baptiste carpeaux</v>
          </cell>
        </row>
        <row r="176">
          <cell r="I176" t="str">
            <v>alexis carrel</v>
          </cell>
        </row>
        <row r="177">
          <cell r="I177" t="str">
            <v>625 rue alexis carrel</v>
          </cell>
        </row>
        <row r="178">
          <cell r="I178" t="str">
            <v>casernes</v>
          </cell>
        </row>
        <row r="179">
          <cell r="I179" t="str">
            <v>rené cassin</v>
          </cell>
        </row>
        <row r="180">
          <cell r="I180" t="str">
            <v>cavalade</v>
          </cell>
        </row>
        <row r="181">
          <cell r="I181" t="str">
            <v>cavalade</v>
          </cell>
        </row>
        <row r="182">
          <cell r="I182" t="str">
            <v>cayenne</v>
          </cell>
        </row>
        <row r="183">
          <cell r="I183" t="str">
            <v>cèdres</v>
          </cell>
        </row>
        <row r="184">
          <cell r="I184" t="str">
            <v>cèdres</v>
          </cell>
        </row>
        <row r="185">
          <cell r="I185" t="str">
            <v>cévennes</v>
          </cell>
        </row>
        <row r="186">
          <cell r="I186" t="str">
            <v>paul cézanne</v>
          </cell>
        </row>
        <row r="187">
          <cell r="I187" t="str">
            <v>philibert de chalons</v>
          </cell>
        </row>
        <row r="188">
          <cell r="I188" t="str">
            <v>françois chambovet</v>
          </cell>
        </row>
        <row r="189">
          <cell r="I189" t="str">
            <v>champ fleuri</v>
          </cell>
        </row>
        <row r="190">
          <cell r="I190" t="str">
            <v>champlain</v>
          </cell>
        </row>
        <row r="191">
          <cell r="I191" t="str">
            <v>champlain</v>
          </cell>
        </row>
        <row r="192">
          <cell r="I192" t="str">
            <v>champovin nord</v>
          </cell>
        </row>
        <row r="193">
          <cell r="I193" t="str">
            <v>champovin sud</v>
          </cell>
        </row>
        <row r="194">
          <cell r="I194" t="str">
            <v>chaponnet</v>
          </cell>
        </row>
        <row r="195">
          <cell r="I195" t="str">
            <v>docteur charcot</v>
          </cell>
        </row>
        <row r="196">
          <cell r="I196" t="str">
            <v>chardonnay</v>
          </cell>
        </row>
        <row r="197">
          <cell r="I197" t="str">
            <v>charité</v>
          </cell>
        </row>
        <row r="198">
          <cell r="I198" t="str">
            <v>châteaumar</v>
          </cell>
        </row>
        <row r="199">
          <cell r="I199" t="str">
            <v>châteauneuf</v>
          </cell>
        </row>
        <row r="200">
          <cell r="I200" t="str">
            <v>châteauneuf</v>
          </cell>
        </row>
        <row r="201">
          <cell r="I201" t="str">
            <v>châteauneuf</v>
          </cell>
        </row>
        <row r="202">
          <cell r="I202" t="str">
            <v>chêne</v>
          </cell>
        </row>
        <row r="203">
          <cell r="I203" t="str">
            <v>grands chênes</v>
          </cell>
        </row>
        <row r="204">
          <cell r="I204" t="str">
            <v>chênes verts</v>
          </cell>
        </row>
        <row r="205">
          <cell r="I205" t="str">
            <v>561 rue des chênes verts</v>
          </cell>
        </row>
        <row r="206">
          <cell r="I206" t="str">
            <v>279 rue des chênes verts</v>
          </cell>
        </row>
        <row r="207">
          <cell r="I207" t="str">
            <v>421 rue des chênes verts</v>
          </cell>
        </row>
        <row r="208">
          <cell r="I208" t="str">
            <v>259 rue des chênes verts</v>
          </cell>
        </row>
        <row r="209">
          <cell r="I209" t="str">
            <v>chèvrefeuilles</v>
          </cell>
        </row>
        <row r="210">
          <cell r="I210" t="str">
            <v>chèvrefeuilles</v>
          </cell>
        </row>
        <row r="211">
          <cell r="I211" t="str">
            <v>80 impasse des chèvrefeuilles</v>
          </cell>
        </row>
        <row r="212">
          <cell r="I212" t="str">
            <v>281 impasse des chèvrefeuilles</v>
          </cell>
        </row>
        <row r="213">
          <cell r="I213" t="str">
            <v>cigales</v>
          </cell>
        </row>
        <row r="214">
          <cell r="I214" t="str">
            <v>cigalières</v>
          </cell>
        </row>
        <row r="215">
          <cell r="I215" t="str">
            <v>cinsault</v>
          </cell>
        </row>
        <row r="216">
          <cell r="I216" t="str">
            <v>rené clair</v>
          </cell>
        </row>
        <row r="217">
          <cell r="I217" t="str">
            <v>clavin</v>
          </cell>
        </row>
        <row r="218">
          <cell r="I218" t="str">
            <v>clématites</v>
          </cell>
        </row>
        <row r="219">
          <cell r="I219" t="str">
            <v>georges clemenceau</v>
          </cell>
        </row>
        <row r="220">
          <cell r="I220" t="str">
            <v>cloche</v>
          </cell>
        </row>
        <row r="221">
          <cell r="I221" t="str">
            <v>cloître</v>
          </cell>
        </row>
        <row r="222">
          <cell r="I222" t="str">
            <v>clos</v>
          </cell>
        </row>
        <row r="223">
          <cell r="I223" t="str">
            <v>clos cavalier</v>
          </cell>
        </row>
        <row r="224">
          <cell r="I224" t="str">
            <v>clos cavalier</v>
          </cell>
        </row>
        <row r="225">
          <cell r="I225" t="str">
            <v>coirol</v>
          </cell>
        </row>
        <row r="226">
          <cell r="I226" t="str">
            <v>coivedel</v>
          </cell>
        </row>
        <row r="227">
          <cell r="I227" t="str">
            <v>ancien collège</v>
          </cell>
        </row>
        <row r="228">
          <cell r="I228" t="str">
            <v>collégiens</v>
          </cell>
        </row>
        <row r="229">
          <cell r="I229" t="str">
            <v>colline</v>
          </cell>
        </row>
        <row r="230">
          <cell r="I230" t="str">
            <v>colombes</v>
          </cell>
        </row>
        <row r="231">
          <cell r="I231" t="str">
            <v>colombier</v>
          </cell>
        </row>
        <row r="232">
          <cell r="I232" t="str">
            <v>colombier</v>
          </cell>
        </row>
        <row r="233">
          <cell r="I233" t="str">
            <v>colombier</v>
          </cell>
        </row>
        <row r="234">
          <cell r="I234" t="str">
            <v>colonne</v>
          </cell>
        </row>
        <row r="235">
          <cell r="I235" t="str">
            <v>concorde</v>
          </cell>
        </row>
        <row r="236">
          <cell r="I236" t="str">
            <v>nicolas de condorcet</v>
          </cell>
        </row>
        <row r="237">
          <cell r="I237" t="str">
            <v>conque</v>
          </cell>
        </row>
        <row r="238">
          <cell r="I238" t="str">
            <v>contrescarpe</v>
          </cell>
        </row>
        <row r="239">
          <cell r="I239" t="str">
            <v>263 rue contrescarpe</v>
          </cell>
        </row>
        <row r="240">
          <cell r="I240" t="str">
            <v>coquelicots</v>
          </cell>
        </row>
        <row r="241">
          <cell r="I241" t="str">
            <v>cordeliers</v>
          </cell>
        </row>
        <row r="242">
          <cell r="I242" t="str">
            <v>pierre corneille</v>
          </cell>
        </row>
        <row r="243">
          <cell r="I243" t="str">
            <v>costa</v>
          </cell>
        </row>
        <row r="244">
          <cell r="I244" t="str">
            <v>costières du coudoulet</v>
          </cell>
        </row>
        <row r="245">
          <cell r="I245" t="str">
            <v>coteau</v>
          </cell>
        </row>
        <row r="246">
          <cell r="I246" t="str">
            <v>coteau</v>
          </cell>
        </row>
        <row r="247">
          <cell r="I247" t="str">
            <v>pierre de coubertin</v>
          </cell>
        </row>
        <row r="248">
          <cell r="I248" t="str">
            <v>coudoulet nord</v>
          </cell>
        </row>
        <row r="249">
          <cell r="I249" t="str">
            <v>coudoulet sud</v>
          </cell>
        </row>
        <row r="250">
          <cell r="I250" t="str">
            <v>coupo santo</v>
          </cell>
        </row>
        <row r="251">
          <cell r="I251" t="str">
            <v>courbe</v>
          </cell>
        </row>
        <row r="252">
          <cell r="I252" t="str">
            <v>courrèges</v>
          </cell>
        </row>
        <row r="253">
          <cell r="I253" t="str">
            <v>courtebotte</v>
          </cell>
        </row>
        <row r="254">
          <cell r="I254" t="str">
            <v>courthézon</v>
          </cell>
        </row>
        <row r="255">
          <cell r="I255" t="str">
            <v>crémades</v>
          </cell>
        </row>
        <row r="256">
          <cell r="I256" t="str">
            <v>croix rouge</v>
          </cell>
        </row>
        <row r="257">
          <cell r="I257" t="str">
            <v>814 chemin de la croix rouge</v>
          </cell>
        </row>
        <row r="258">
          <cell r="I258" t="str">
            <v>ambroise croizat</v>
          </cell>
        </row>
        <row r="259">
          <cell r="I259" t="str">
            <v>pierre et marie curie</v>
          </cell>
        </row>
        <row r="260">
          <cell r="I260" t="str">
            <v>cyan</v>
          </cell>
        </row>
        <row r="261">
          <cell r="I261" t="str">
            <v>dahlias</v>
          </cell>
        </row>
        <row r="262">
          <cell r="I262" t="str">
            <v>édouard daladier</v>
          </cell>
        </row>
        <row r="263">
          <cell r="I263" t="str">
            <v>damance</v>
          </cell>
        </row>
        <row r="264">
          <cell r="I264" t="str">
            <v>danemark</v>
          </cell>
        </row>
        <row r="265">
          <cell r="I265" t="str">
            <v>louis daquin</v>
          </cell>
        </row>
        <row r="266">
          <cell r="I266" t="str">
            <v>charles dardun</v>
          </cell>
        </row>
        <row r="267">
          <cell r="I267" t="str">
            <v>dardun</v>
          </cell>
        </row>
        <row r="268">
          <cell r="I268" t="str">
            <v>alphonse daudet</v>
          </cell>
        </row>
        <row r="269">
          <cell r="I269" t="str">
            <v>dauphiné</v>
          </cell>
        </row>
        <row r="270">
          <cell r="I270" t="str">
            <v>claude debussy</v>
          </cell>
        </row>
        <row r="271">
          <cell r="I271" t="str">
            <v>albert delsuc</v>
          </cell>
        </row>
        <row r="272">
          <cell r="I272" t="str">
            <v>hélie denoix de saint-marc</v>
          </cell>
        </row>
        <row r="273">
          <cell r="I273" t="str">
            <v>rené descartes</v>
          </cell>
        </row>
        <row r="274">
          <cell r="I274" t="str">
            <v>denis diderot</v>
          </cell>
        </row>
        <row r="275">
          <cell r="I275" t="str">
            <v>digue d'aygues</v>
          </cell>
        </row>
        <row r="276">
          <cell r="I276" t="str">
            <v>draille du plan</v>
          </cell>
        </row>
        <row r="277">
          <cell r="I277" t="str">
            <v>jacques duclos</v>
          </cell>
        </row>
        <row r="278">
          <cell r="I278" t="str">
            <v>alfred dugat</v>
          </cell>
        </row>
        <row r="279">
          <cell r="I279" t="str">
            <v>alexandre dumas</v>
          </cell>
        </row>
        <row r="280">
          <cell r="I280" t="str">
            <v>henri dunant</v>
          </cell>
        </row>
        <row r="281">
          <cell r="I281" t="str">
            <v>582 rue henri dunant</v>
          </cell>
        </row>
        <row r="282">
          <cell r="I282" t="str">
            <v>charles dupuy</v>
          </cell>
        </row>
        <row r="283">
          <cell r="I283" t="str">
            <v>albin durand</v>
          </cell>
        </row>
        <row r="284">
          <cell r="I284" t="str">
            <v>école d'agriculture</v>
          </cell>
        </row>
        <row r="285">
          <cell r="I285" t="str">
            <v>écureuils</v>
          </cell>
        </row>
        <row r="286">
          <cell r="I286" t="str">
            <v>paul éluard</v>
          </cell>
        </row>
        <row r="287">
          <cell r="I287" t="str">
            <v>émeraude</v>
          </cell>
        </row>
        <row r="288">
          <cell r="I288" t="str">
            <v>enfer</v>
          </cell>
        </row>
        <row r="289">
          <cell r="I289" t="str">
            <v>petit enfer</v>
          </cell>
        </row>
        <row r="290">
          <cell r="I290" t="str">
            <v>escadron 1/5 vendée</v>
          </cell>
        </row>
        <row r="291">
          <cell r="I291" t="str">
            <v>espagne</v>
          </cell>
        </row>
        <row r="292">
          <cell r="I292" t="str">
            <v>esparradou</v>
          </cell>
        </row>
        <row r="293">
          <cell r="I293" t="str">
            <v>esquicho coudo</v>
          </cell>
        </row>
        <row r="294">
          <cell r="I294" t="str">
            <v>honoré d'estienne d'orves</v>
          </cell>
        </row>
        <row r="295">
          <cell r="I295" t="str">
            <v>étang</v>
          </cell>
        </row>
        <row r="296">
          <cell r="I296" t="str">
            <v>étang</v>
          </cell>
        </row>
        <row r="297">
          <cell r="I297" t="str">
            <v>131 rue de l'étang</v>
          </cell>
        </row>
        <row r="298">
          <cell r="I298" t="str">
            <v>étudiants</v>
          </cell>
        </row>
        <row r="299">
          <cell r="I299" t="str">
            <v>europe</v>
          </cell>
        </row>
        <row r="300">
          <cell r="I300" t="str">
            <v>jean-henri fabre</v>
          </cell>
        </row>
        <row r="301">
          <cell r="I301" t="str">
            <v>fabrique</v>
          </cell>
        </row>
        <row r="302">
          <cell r="I302" t="str">
            <v>fagacées</v>
          </cell>
        </row>
        <row r="303">
          <cell r="I303" t="str">
            <v>faubourg</v>
          </cell>
        </row>
        <row r="304">
          <cell r="I304" t="str">
            <v>félix faure</v>
          </cell>
        </row>
        <row r="305">
          <cell r="I305" t="str">
            <v>ferme</v>
          </cell>
        </row>
        <row r="306">
          <cell r="I306" t="str">
            <v>ferme de la gironde</v>
          </cell>
        </row>
        <row r="307">
          <cell r="I307" t="str">
            <v>jules ferry</v>
          </cell>
        </row>
        <row r="308">
          <cell r="I308" t="str">
            <v>flandres</v>
          </cell>
        </row>
        <row r="309">
          <cell r="I309" t="str">
            <v>alexander fleming</v>
          </cell>
        </row>
        <row r="310">
          <cell r="I310" t="str">
            <v>flore</v>
          </cell>
        </row>
        <row r="311">
          <cell r="I311" t="str">
            <v>flore</v>
          </cell>
        </row>
        <row r="312">
          <cell r="I312" t="str">
            <v>maréchal foch</v>
          </cell>
        </row>
        <row r="313">
          <cell r="I313" t="str">
            <v>raoul follereau</v>
          </cell>
        </row>
        <row r="314">
          <cell r="I314" t="str">
            <v>fond du sac</v>
          </cell>
        </row>
        <row r="315">
          <cell r="I315" t="str">
            <v>font des goths</v>
          </cell>
        </row>
        <row r="316">
          <cell r="I316" t="str">
            <v>101 chemin du font des goths</v>
          </cell>
        </row>
        <row r="317">
          <cell r="I317" t="str">
            <v>99 chemin du font des goths</v>
          </cell>
        </row>
        <row r="318">
          <cell r="I318" t="str">
            <v>jean de la fontaine</v>
          </cell>
        </row>
        <row r="319">
          <cell r="I319" t="str">
            <v>fontanelle</v>
          </cell>
        </row>
        <row r="320">
          <cell r="I320" t="str">
            <v>jules formigé</v>
          </cell>
        </row>
        <row r="321">
          <cell r="I321" t="str">
            <v>vieux fossés</v>
          </cell>
        </row>
        <row r="322">
          <cell r="I322" t="str">
            <v>four capelu</v>
          </cell>
        </row>
        <row r="323">
          <cell r="I323" t="str">
            <v>fourches</v>
          </cell>
        </row>
        <row r="324">
          <cell r="I324" t="str">
            <v>fourchesvieilles</v>
          </cell>
        </row>
        <row r="325">
          <cell r="I325" t="str">
            <v>alain fournier</v>
          </cell>
        </row>
        <row r="326">
          <cell r="I326" t="str">
            <v>fours à chaux</v>
          </cell>
        </row>
        <row r="327">
          <cell r="I327" t="str">
            <v>anatole france</v>
          </cell>
        </row>
        <row r="328">
          <cell r="I328" t="str">
            <v>franche-comté</v>
          </cell>
        </row>
        <row r="329">
          <cell r="I329" t="str">
            <v>frigoulet</v>
          </cell>
        </row>
        <row r="330">
          <cell r="I330" t="str">
            <v>grande fusterie</v>
          </cell>
        </row>
        <row r="331">
          <cell r="I331" t="str">
            <v>petite fusterie</v>
          </cell>
        </row>
        <row r="332">
          <cell r="I332" t="str">
            <v>gabet</v>
          </cell>
        </row>
        <row r="333">
          <cell r="I333" t="str">
            <v>gaffe</v>
          </cell>
        </row>
        <row r="334">
          <cell r="I334" t="str">
            <v>galettes</v>
          </cell>
        </row>
        <row r="335">
          <cell r="I335" t="str">
            <v>léon gambetta</v>
          </cell>
        </row>
        <row r="336">
          <cell r="I336" t="str">
            <v>abel gance</v>
          </cell>
        </row>
        <row r="337">
          <cell r="I337" t="str">
            <v>gardiole</v>
          </cell>
        </row>
        <row r="338">
          <cell r="I338" t="str">
            <v>gasparin</v>
          </cell>
        </row>
        <row r="339">
          <cell r="I339" t="str">
            <v>charles de gaulle</v>
          </cell>
        </row>
        <row r="340">
          <cell r="I340" t="str">
            <v>gaulois</v>
          </cell>
        </row>
        <row r="341">
          <cell r="I341" t="str">
            <v>gauthier</v>
          </cell>
        </row>
        <row r="342">
          <cell r="I342" t="str">
            <v>genêts</v>
          </cell>
        </row>
        <row r="343">
          <cell r="I343" t="str">
            <v>maurice genevoix</v>
          </cell>
        </row>
        <row r="344">
          <cell r="I344" t="str">
            <v>genévrier</v>
          </cell>
        </row>
        <row r="345">
          <cell r="I345" t="str">
            <v>genouillère</v>
          </cell>
        </row>
        <row r="346">
          <cell r="I346" t="str">
            <v>alphonse gent</v>
          </cell>
        </row>
        <row r="347">
          <cell r="I347" t="str">
            <v>géraniums</v>
          </cell>
        </row>
        <row r="348">
          <cell r="I348" t="str">
            <v>gibelin</v>
          </cell>
        </row>
        <row r="349">
          <cell r="I349" t="str">
            <v>andré gide</v>
          </cell>
        </row>
        <row r="350">
          <cell r="I350" t="str">
            <v>jean giono</v>
          </cell>
        </row>
        <row r="351">
          <cell r="I351" t="str">
            <v>louis giorgi</v>
          </cell>
        </row>
        <row r="352">
          <cell r="I352" t="str">
            <v>girard</v>
          </cell>
        </row>
        <row r="353">
          <cell r="I353" t="str">
            <v>paul giraud</v>
          </cell>
        </row>
        <row r="354">
          <cell r="I354" t="str">
            <v>girbes</v>
          </cell>
        </row>
        <row r="355">
          <cell r="I355" t="str">
            <v>giroflées</v>
          </cell>
        </row>
        <row r="356">
          <cell r="I356" t="str">
            <v>gironde</v>
          </cell>
        </row>
        <row r="357">
          <cell r="I357" t="str">
            <v>gironde ouest</v>
          </cell>
        </row>
        <row r="358">
          <cell r="I358" t="str">
            <v>glaieuls</v>
          </cell>
        </row>
        <row r="359">
          <cell r="I359" t="str">
            <v>glycines</v>
          </cell>
        </row>
        <row r="360">
          <cell r="I360" t="str">
            <v>commandant goumin</v>
          </cell>
        </row>
        <row r="361">
          <cell r="I361" t="str">
            <v>charles gounod</v>
          </cell>
        </row>
        <row r="362">
          <cell r="I362" t="str">
            <v>gourmande</v>
          </cell>
        </row>
        <row r="363">
          <cell r="I363" t="str">
            <v>louis gout</v>
          </cell>
        </row>
        <row r="364">
          <cell r="I364" t="str">
            <v>grange tombée</v>
          </cell>
        </row>
        <row r="365">
          <cell r="I365" t="str">
            <v>graves</v>
          </cell>
        </row>
        <row r="366">
          <cell r="I366" t="str">
            <v>graves</v>
          </cell>
        </row>
        <row r="367">
          <cell r="I367" t="str">
            <v>gravière</v>
          </cell>
        </row>
        <row r="368">
          <cell r="I368" t="str">
            <v>grèce</v>
          </cell>
        </row>
        <row r="369">
          <cell r="I369" t="str">
            <v>grenache</v>
          </cell>
        </row>
        <row r="370">
          <cell r="I370" t="str">
            <v>grenadiers</v>
          </cell>
        </row>
        <row r="371">
          <cell r="I371" t="str">
            <v>grès</v>
          </cell>
        </row>
        <row r="372">
          <cell r="I372" t="str">
            <v>grès</v>
          </cell>
        </row>
        <row r="373">
          <cell r="I373" t="str">
            <v>641 route du grès</v>
          </cell>
        </row>
        <row r="374">
          <cell r="I374" t="str">
            <v>811 route du grès</v>
          </cell>
        </row>
        <row r="375">
          <cell r="I375" t="str">
            <v>2580 route du grès</v>
          </cell>
        </row>
        <row r="376">
          <cell r="I376" t="str">
            <v>2835 route du grès</v>
          </cell>
        </row>
        <row r="377">
          <cell r="I377" t="str">
            <v>2689 route du grès</v>
          </cell>
        </row>
        <row r="378">
          <cell r="I378" t="str">
            <v>gué de beaulieu</v>
          </cell>
        </row>
        <row r="379">
          <cell r="I379" t="str">
            <v>63 chemin du gué de beaulieu</v>
          </cell>
        </row>
        <row r="380">
          <cell r="I380" t="str">
            <v>538 chemin du gué de beaulieu</v>
          </cell>
        </row>
        <row r="381">
          <cell r="I381" t="str">
            <v>1012 chemin du gué de beaulieu</v>
          </cell>
        </row>
        <row r="382">
          <cell r="I382" t="str">
            <v>1208 chemin du gué de beaulieu</v>
          </cell>
        </row>
        <row r="383">
          <cell r="I383" t="str">
            <v>1342 chemin du gué de beaulieu</v>
          </cell>
        </row>
        <row r="384">
          <cell r="I384" t="str">
            <v>gué de guille</v>
          </cell>
        </row>
        <row r="385">
          <cell r="I385" t="str">
            <v>sacha guitry</v>
          </cell>
        </row>
        <row r="386">
          <cell r="I386" t="str">
            <v>guyenne</v>
          </cell>
        </row>
        <row r="387">
          <cell r="I387" t="str">
            <v>201 rue de guyenne</v>
          </cell>
        </row>
        <row r="388">
          <cell r="I388" t="str">
            <v>337 rue de guyenne</v>
          </cell>
        </row>
        <row r="389">
          <cell r="I389" t="str">
            <v>gymnase giono</v>
          </cell>
        </row>
        <row r="390">
          <cell r="I390" t="str">
            <v>herbes</v>
          </cell>
        </row>
        <row r="391">
          <cell r="I391" t="str">
            <v>hergé</v>
          </cell>
        </row>
        <row r="392">
          <cell r="I392" t="str">
            <v>jean hervé</v>
          </cell>
        </row>
        <row r="393">
          <cell r="I393" t="str">
            <v>ancien hôpital</v>
          </cell>
        </row>
        <row r="394">
          <cell r="I394" t="str">
            <v>hortensias</v>
          </cell>
        </row>
        <row r="395">
          <cell r="I395" t="str">
            <v>ancien hôtel de ville</v>
          </cell>
        </row>
        <row r="396">
          <cell r="I396" t="str">
            <v>victor hugo</v>
          </cell>
        </row>
        <row r="397">
          <cell r="I397" t="str">
            <v>hydra</v>
          </cell>
        </row>
        <row r="398">
          <cell r="I398" t="str">
            <v>jacques imbert</v>
          </cell>
        </row>
        <row r="399">
          <cell r="I399" t="str">
            <v>jacques imbert</v>
          </cell>
        </row>
        <row r="400">
          <cell r="I400" t="str">
            <v>iris</v>
          </cell>
        </row>
        <row r="401">
          <cell r="I401" t="str">
            <v>irlande</v>
          </cell>
        </row>
        <row r="402">
          <cell r="I402" t="str">
            <v>italie</v>
          </cell>
        </row>
        <row r="403">
          <cell r="I403" t="str">
            <v>jacinthes</v>
          </cell>
        </row>
        <row r="404">
          <cell r="I404" t="str">
            <v>jardin des sens</v>
          </cell>
        </row>
        <row r="405">
          <cell r="I405" t="str">
            <v>jardinier</v>
          </cell>
        </row>
        <row r="406">
          <cell r="I406" t="str">
            <v>jardinière</v>
          </cell>
        </row>
        <row r="407">
          <cell r="I407" t="str">
            <v>jardins</v>
          </cell>
        </row>
        <row r="408">
          <cell r="I408" t="str">
            <v>jardins</v>
          </cell>
        </row>
        <row r="409">
          <cell r="I409" t="str">
            <v>jardins de l'araïs</v>
          </cell>
        </row>
        <row r="410">
          <cell r="I410" t="str">
            <v>jasmin</v>
          </cell>
        </row>
        <row r="411">
          <cell r="I411" t="str">
            <v>jaufrette</v>
          </cell>
        </row>
        <row r="412">
          <cell r="I412" t="str">
            <v>jean jaurès</v>
          </cell>
        </row>
        <row r="413">
          <cell r="I413" t="str">
            <v>orange à jonquières</v>
          </cell>
        </row>
        <row r="414">
          <cell r="I414" t="str">
            <v>jonquières</v>
          </cell>
        </row>
        <row r="415">
          <cell r="I415" t="str">
            <v>739 route de jonquières</v>
          </cell>
        </row>
        <row r="416">
          <cell r="I416" t="str">
            <v>jonquilles</v>
          </cell>
        </row>
        <row r="417">
          <cell r="I417" t="str">
            <v>jonquilles</v>
          </cell>
        </row>
        <row r="418">
          <cell r="I418" t="str">
            <v>437 rue des jonquilles</v>
          </cell>
        </row>
        <row r="419">
          <cell r="I419" t="str">
            <v>293 rue des jonquilles</v>
          </cell>
        </row>
        <row r="420">
          <cell r="I420" t="str">
            <v>louis jouvet</v>
          </cell>
        </row>
        <row r="421">
          <cell r="I421" t="str">
            <v>18 juin 1940</v>
          </cell>
        </row>
        <row r="422">
          <cell r="I422" t="str">
            <v>maréchal juin</v>
          </cell>
        </row>
        <row r="423">
          <cell r="I423" t="str">
            <v>katyn</v>
          </cell>
        </row>
        <row r="424">
          <cell r="I424" t="str">
            <v>kielce</v>
          </cell>
        </row>
        <row r="425">
          <cell r="I425" t="str">
            <v>auguste lacour</v>
          </cell>
        </row>
        <row r="426">
          <cell r="I426" t="str">
            <v>alphonse de lamartine</v>
          </cell>
        </row>
        <row r="427">
          <cell r="I427" t="str">
            <v>albert lambert</v>
          </cell>
        </row>
        <row r="428">
          <cell r="I428" t="str">
            <v>lampourdier</v>
          </cell>
        </row>
        <row r="429">
          <cell r="I429" t="str">
            <v>langes</v>
          </cell>
        </row>
        <row r="430">
          <cell r="I430" t="str">
            <v>langes</v>
          </cell>
        </row>
        <row r="431">
          <cell r="I431" t="str">
            <v>langes</v>
          </cell>
        </row>
        <row r="432">
          <cell r="I432" t="str">
            <v>languedoc</v>
          </cell>
        </row>
        <row r="433">
          <cell r="I433" t="str">
            <v>languedoc</v>
          </cell>
        </row>
        <row r="434">
          <cell r="I434" t="str">
            <v>56 impasse du languedoc</v>
          </cell>
        </row>
        <row r="435">
          <cell r="I435" t="str">
            <v>68 impasse du languedoc</v>
          </cell>
        </row>
        <row r="436">
          <cell r="I436" t="str">
            <v>languedocienne</v>
          </cell>
        </row>
        <row r="437">
          <cell r="I437" t="str">
            <v>laroche</v>
          </cell>
        </row>
        <row r="438">
          <cell r="I438" t="str">
            <v>lucien laroyenne</v>
          </cell>
        </row>
        <row r="439">
          <cell r="I439" t="str">
            <v>maréchal de lattre de tassigny</v>
          </cell>
        </row>
        <row r="440">
          <cell r="I440" t="str">
            <v>laugier</v>
          </cell>
        </row>
        <row r="441">
          <cell r="I441" t="str">
            <v>lauriers</v>
          </cell>
        </row>
        <row r="442">
          <cell r="I442" t="str">
            <v>lauriol</v>
          </cell>
        </row>
        <row r="443">
          <cell r="I443" t="str">
            <v>lauze</v>
          </cell>
        </row>
        <row r="444">
          <cell r="I444" t="str">
            <v>lavande</v>
          </cell>
        </row>
        <row r="445">
          <cell r="I445" t="str">
            <v>lavoisier</v>
          </cell>
        </row>
        <row r="446">
          <cell r="I446" t="str">
            <v>147 avenue de lavoisier</v>
          </cell>
        </row>
        <row r="447">
          <cell r="I447" t="str">
            <v>380 avenue de lavoisier</v>
          </cell>
        </row>
        <row r="448">
          <cell r="I448" t="str">
            <v>566 avenue de lavoisier</v>
          </cell>
        </row>
        <row r="449">
          <cell r="I449" t="str">
            <v>147 avenue de lavoisier</v>
          </cell>
        </row>
        <row r="450">
          <cell r="I450" t="str">
            <v>566 avenue de lavoisier</v>
          </cell>
        </row>
        <row r="451">
          <cell r="I451" t="str">
            <v>leaunes</v>
          </cell>
        </row>
        <row r="452">
          <cell r="I452" t="str">
            <v>général leclerc</v>
          </cell>
        </row>
        <row r="453">
          <cell r="I453" t="str">
            <v>alexandre ledru-rollin</v>
          </cell>
        </row>
        <row r="454">
          <cell r="I454" t="str">
            <v>levade</v>
          </cell>
        </row>
        <row r="455">
          <cell r="I455" t="str">
            <v>levant</v>
          </cell>
        </row>
        <row r="456">
          <cell r="I456" t="str">
            <v>cité leydier</v>
          </cell>
        </row>
        <row r="457">
          <cell r="I457" t="str">
            <v>libération</v>
          </cell>
        </row>
        <row r="458">
          <cell r="I458" t="str">
            <v>liberté</v>
          </cell>
        </row>
        <row r="459">
          <cell r="I459" t="str">
            <v>liberté</v>
          </cell>
        </row>
        <row r="460">
          <cell r="I460" t="str">
            <v>ligures</v>
          </cell>
        </row>
        <row r="461">
          <cell r="I461" t="str">
            <v>lilas</v>
          </cell>
        </row>
        <row r="462">
          <cell r="I462" t="str">
            <v>lilas</v>
          </cell>
        </row>
        <row r="463">
          <cell r="I463" t="str">
            <v>limousin</v>
          </cell>
        </row>
        <row r="464">
          <cell r="I464" t="str">
            <v>long d'aygues</v>
          </cell>
        </row>
        <row r="465">
          <cell r="I465" t="str">
            <v>général raymond lorho</v>
          </cell>
        </row>
        <row r="466">
          <cell r="I466" t="str">
            <v>luberon</v>
          </cell>
        </row>
        <row r="467">
          <cell r="I467" t="str">
            <v>lubières</v>
          </cell>
        </row>
        <row r="468">
          <cell r="I468" t="str">
            <v>luxembourg</v>
          </cell>
        </row>
        <row r="469">
          <cell r="I469" t="str">
            <v>lyon</v>
          </cell>
        </row>
        <row r="470">
          <cell r="I470" t="str">
            <v>magenta</v>
          </cell>
        </row>
        <row r="471">
          <cell r="I471" t="str">
            <v>magnolias</v>
          </cell>
        </row>
        <row r="472">
          <cell r="I472" t="str">
            <v>grand mail</v>
          </cell>
        </row>
        <row r="473">
          <cell r="I473" t="str">
            <v>aristide maillol</v>
          </cell>
        </row>
        <row r="474">
          <cell r="I474" t="str">
            <v>maîtres drapiers</v>
          </cell>
        </row>
        <row r="475">
          <cell r="I475" t="str">
            <v>majouraux</v>
          </cell>
        </row>
        <row r="476">
          <cell r="I476" t="str">
            <v>françois de malherbe</v>
          </cell>
        </row>
        <row r="477">
          <cell r="I477" t="str">
            <v>malibu</v>
          </cell>
        </row>
        <row r="478">
          <cell r="I478" t="str">
            <v>andré malraux</v>
          </cell>
        </row>
        <row r="479">
          <cell r="I479" t="str">
            <v>jean marais</v>
          </cell>
        </row>
        <row r="480">
          <cell r="I480" t="str">
            <v>baptiste marcet</v>
          </cell>
        </row>
        <row r="481">
          <cell r="I481" t="str">
            <v>marguerites</v>
          </cell>
        </row>
        <row r="482">
          <cell r="I482" t="str">
            <v>paul mariéton</v>
          </cell>
        </row>
        <row r="483">
          <cell r="I483" t="str">
            <v>paul mariéton</v>
          </cell>
        </row>
        <row r="484">
          <cell r="I484" t="str">
            <v>pierre marivaux</v>
          </cell>
        </row>
        <row r="485">
          <cell r="I485" t="str">
            <v>paul marquion</v>
          </cell>
        </row>
        <row r="486">
          <cell r="I486" t="str">
            <v>marquis</v>
          </cell>
        </row>
        <row r="487">
          <cell r="I487" t="str">
            <v>99 chemin du marquis</v>
          </cell>
        </row>
        <row r="488">
          <cell r="I488" t="str">
            <v>129 chemin du marquis</v>
          </cell>
        </row>
        <row r="489">
          <cell r="I489" t="str">
            <v>449 chemin du marquis</v>
          </cell>
        </row>
        <row r="490">
          <cell r="I490" t="str">
            <v>martignan</v>
          </cell>
        </row>
        <row r="491">
          <cell r="I491" t="str">
            <v>massif central</v>
          </cell>
        </row>
        <row r="492">
          <cell r="I492" t="str">
            <v>321 impasse du massif central</v>
          </cell>
        </row>
        <row r="493">
          <cell r="I493" t="str">
            <v>361 impasse du massif central</v>
          </cell>
        </row>
        <row r="494">
          <cell r="I494" t="str">
            <v>258 bis impasse du massif central</v>
          </cell>
        </row>
        <row r="495">
          <cell r="I495" t="str">
            <v>henri matisse</v>
          </cell>
        </row>
        <row r="496">
          <cell r="I496" t="str">
            <v>maucoil</v>
          </cell>
        </row>
        <row r="497">
          <cell r="I497" t="str">
            <v>maucoil</v>
          </cell>
        </row>
        <row r="498">
          <cell r="I498" t="str">
            <v>françois mauriac</v>
          </cell>
        </row>
        <row r="499">
          <cell r="I499" t="str">
            <v>mayarde</v>
          </cell>
        </row>
        <row r="500">
          <cell r="I500" t="str">
            <v>mazeau</v>
          </cell>
        </row>
        <row r="501">
          <cell r="I501" t="str">
            <v>mercadier</v>
          </cell>
        </row>
        <row r="502">
          <cell r="I502" t="str">
            <v>prosper mérimée</v>
          </cell>
        </row>
        <row r="503">
          <cell r="I503" t="str">
            <v>jean mermoz</v>
          </cell>
        </row>
        <row r="504">
          <cell r="I504" t="str">
            <v>andré messager</v>
          </cell>
        </row>
        <row r="505">
          <cell r="I505" t="str">
            <v>adrien meynard</v>
          </cell>
        </row>
        <row r="506">
          <cell r="I506" t="str">
            <v>meyne est</v>
          </cell>
        </row>
        <row r="507">
          <cell r="I507" t="str">
            <v>meyne ouest</v>
          </cell>
        </row>
        <row r="508">
          <cell r="I508" t="str">
            <v>meyne claire</v>
          </cell>
        </row>
        <row r="509">
          <cell r="I509" t="str">
            <v>meyne claire</v>
          </cell>
        </row>
        <row r="510">
          <cell r="I510" t="str">
            <v>jules michelet</v>
          </cell>
        </row>
        <row r="511">
          <cell r="I511" t="str">
            <v>midi</v>
          </cell>
        </row>
        <row r="512">
          <cell r="I512" t="str">
            <v>mignonne</v>
          </cell>
        </row>
        <row r="513">
          <cell r="I513" t="str">
            <v>gonzague millet</v>
          </cell>
        </row>
        <row r="514">
          <cell r="I514" t="str">
            <v>mimosas</v>
          </cell>
        </row>
        <row r="515">
          <cell r="I515" t="str">
            <v>mistouns</v>
          </cell>
        </row>
        <row r="516">
          <cell r="I516" t="str">
            <v>frédéric mistral</v>
          </cell>
        </row>
        <row r="517">
          <cell r="I517" t="str">
            <v>molière</v>
          </cell>
        </row>
        <row r="518">
          <cell r="I518" t="str">
            <v>claude monet</v>
          </cell>
        </row>
        <row r="519">
          <cell r="I519" t="str">
            <v>monge</v>
          </cell>
        </row>
        <row r="520">
          <cell r="I520" t="str">
            <v>jacques monod</v>
          </cell>
        </row>
        <row r="521">
          <cell r="I521" t="str">
            <v>michel de montaigne</v>
          </cell>
        </row>
        <row r="522">
          <cell r="I522" t="str">
            <v>montard</v>
          </cell>
        </row>
        <row r="523">
          <cell r="I523" t="str">
            <v>montesquieu</v>
          </cell>
        </row>
        <row r="524">
          <cell r="I524" t="str">
            <v>montherlant</v>
          </cell>
        </row>
        <row r="525">
          <cell r="I525" t="str">
            <v>montmirail</v>
          </cell>
        </row>
        <row r="526">
          <cell r="I526" t="str">
            <v>charles morel</v>
          </cell>
        </row>
        <row r="527">
          <cell r="I527" t="str">
            <v>raphaël mossé</v>
          </cell>
        </row>
        <row r="528">
          <cell r="I528" t="str">
            <v>mossé-baze</v>
          </cell>
        </row>
        <row r="529">
          <cell r="I529" t="str">
            <v>jean moulin</v>
          </cell>
        </row>
        <row r="530">
          <cell r="I530" t="str">
            <v>moulin</v>
          </cell>
        </row>
        <row r="531">
          <cell r="I531" t="str">
            <v>moulin blanc</v>
          </cell>
        </row>
        <row r="532">
          <cell r="I532" t="str">
            <v>frères mounet</v>
          </cell>
        </row>
        <row r="533">
          <cell r="I533" t="str">
            <v>moutounié</v>
          </cell>
        </row>
        <row r="534">
          <cell r="I534" t="str">
            <v>casimir moynier</v>
          </cell>
        </row>
        <row r="535">
          <cell r="I535" t="str">
            <v>muguet</v>
          </cell>
        </row>
        <row r="536">
          <cell r="I536" t="str">
            <v>muriers</v>
          </cell>
        </row>
        <row r="537">
          <cell r="I537" t="str">
            <v>nativité</v>
          </cell>
        </row>
        <row r="538">
          <cell r="I538" t="str">
            <v>négades</v>
          </cell>
        </row>
        <row r="539">
          <cell r="I539" t="str">
            <v>négades</v>
          </cell>
        </row>
        <row r="540">
          <cell r="I540" t="str">
            <v>gérard de nerval</v>
          </cell>
        </row>
        <row r="541">
          <cell r="I541" t="str">
            <v>nicéphore niépce</v>
          </cell>
        </row>
        <row r="542">
          <cell r="I542" t="str">
            <v>nivernais</v>
          </cell>
        </row>
        <row r="543">
          <cell r="I543" t="str">
            <v>noble</v>
          </cell>
        </row>
        <row r="544">
          <cell r="I544" t="str">
            <v>nogaret</v>
          </cell>
        </row>
        <row r="545">
          <cell r="I545" t="str">
            <v>nogaret</v>
          </cell>
        </row>
        <row r="546">
          <cell r="I546" t="str">
            <v>96 chemin de nogaret</v>
          </cell>
        </row>
        <row r="547">
          <cell r="I547" t="str">
            <v>201 chemin de nogaret</v>
          </cell>
        </row>
        <row r="548">
          <cell r="I548" t="str">
            <v>96 chemin de nogaret</v>
          </cell>
        </row>
        <row r="549">
          <cell r="I549" t="str">
            <v>nogent</v>
          </cell>
        </row>
        <row r="550">
          <cell r="I550" t="str">
            <v>henri noguères</v>
          </cell>
        </row>
        <row r="551">
          <cell r="I551" t="str">
            <v>154 rue henri noguères</v>
          </cell>
        </row>
        <row r="552">
          <cell r="I552" t="str">
            <v>notre dame</v>
          </cell>
        </row>
        <row r="553">
          <cell r="I553" t="str">
            <v>oeillets</v>
          </cell>
        </row>
        <row r="554">
          <cell r="I554" t="str">
            <v>olivades</v>
          </cell>
        </row>
        <row r="555">
          <cell r="I555" t="str">
            <v>olivettes</v>
          </cell>
        </row>
        <row r="556">
          <cell r="I556" t="str">
            <v>oliviers</v>
          </cell>
        </row>
        <row r="557">
          <cell r="I557" t="str">
            <v>oliviers</v>
          </cell>
        </row>
        <row r="558">
          <cell r="I558" t="str">
            <v>guillaume d'orange</v>
          </cell>
        </row>
        <row r="559">
          <cell r="I559" t="str">
            <v>marcel pagnol</v>
          </cell>
        </row>
        <row r="560">
          <cell r="I560" t="str">
            <v>paul painlevé</v>
          </cell>
        </row>
        <row r="561">
          <cell r="I561" t="str">
            <v>paix</v>
          </cell>
        </row>
        <row r="562">
          <cell r="I562" t="str">
            <v>palais royal</v>
          </cell>
        </row>
        <row r="563">
          <cell r="I563" t="str">
            <v>palestor</v>
          </cell>
        </row>
        <row r="564">
          <cell r="I564" t="str">
            <v>420 chemin de palestor</v>
          </cell>
        </row>
        <row r="565">
          <cell r="I565" t="str">
            <v>palud</v>
          </cell>
        </row>
        <row r="566">
          <cell r="I566" t="str">
            <v>papes</v>
          </cell>
        </row>
        <row r="567">
          <cell r="I567" t="str">
            <v>pâquerettes</v>
          </cell>
        </row>
        <row r="568">
          <cell r="I568" t="str">
            <v>parc</v>
          </cell>
        </row>
        <row r="569">
          <cell r="I569" t="str">
            <v>parc d'artillerie</v>
          </cell>
        </row>
        <row r="570">
          <cell r="I570" t="str">
            <v>nationale 7 de paris à antibes</v>
          </cell>
        </row>
        <row r="571">
          <cell r="I571" t="str">
            <v>parlement</v>
          </cell>
        </row>
        <row r="572">
          <cell r="I572" t="str">
            <v>parlement</v>
          </cell>
        </row>
        <row r="573">
          <cell r="I573" t="str">
            <v>parties</v>
          </cell>
        </row>
        <row r="574">
          <cell r="I574" t="str">
            <v>blaise pascal</v>
          </cell>
        </row>
        <row r="575">
          <cell r="I575" t="str">
            <v>passerelle</v>
          </cell>
        </row>
        <row r="576">
          <cell r="I576" t="str">
            <v>vieille passerelle</v>
          </cell>
        </row>
        <row r="577">
          <cell r="I577" t="str">
            <v>143 chemin de la passerelle</v>
          </cell>
        </row>
        <row r="578">
          <cell r="I578" t="str">
            <v>louis pasteur</v>
          </cell>
        </row>
        <row r="579">
          <cell r="I579" t="str">
            <v>pastourelles</v>
          </cell>
        </row>
        <row r="580">
          <cell r="I580" t="str">
            <v>patissière</v>
          </cell>
        </row>
        <row r="581">
          <cell r="I581" t="str">
            <v>patrasse</v>
          </cell>
        </row>
        <row r="582">
          <cell r="I582" t="str">
            <v>pays bas</v>
          </cell>
        </row>
        <row r="583">
          <cell r="I583" t="str">
            <v>péage</v>
          </cell>
        </row>
        <row r="584">
          <cell r="I584" t="str">
            <v>charles péguy</v>
          </cell>
        </row>
        <row r="585">
          <cell r="I585" t="str">
            <v>pépinière</v>
          </cell>
        </row>
        <row r="586">
          <cell r="I586" t="str">
            <v>jacques perret</v>
          </cell>
        </row>
        <row r="587">
          <cell r="I587" t="str">
            <v>yvonne pertat</v>
          </cell>
        </row>
        <row r="588">
          <cell r="I588" t="str">
            <v>pervenches</v>
          </cell>
        </row>
        <row r="589">
          <cell r="I589" t="str">
            <v>peupliers</v>
          </cell>
        </row>
        <row r="590">
          <cell r="I590" t="str">
            <v>peupliers</v>
          </cell>
        </row>
        <row r="591">
          <cell r="I591" t="str">
            <v>197 chemin des peyrières blanches</v>
          </cell>
        </row>
        <row r="592">
          <cell r="I592" t="str">
            <v>peyrières blanches</v>
          </cell>
        </row>
        <row r="593">
          <cell r="I593" t="str">
            <v>peyrières blanches</v>
          </cell>
        </row>
        <row r="594">
          <cell r="I594" t="str">
            <v>152 Chemin des Peyrières Blanches</v>
          </cell>
        </row>
        <row r="595">
          <cell r="I595" t="str">
            <v>peyron</v>
          </cell>
        </row>
        <row r="596">
          <cell r="I596" t="str">
            <v>phocéens</v>
          </cell>
        </row>
        <row r="597">
          <cell r="I597" t="str">
            <v>92 rue des phocéens</v>
          </cell>
        </row>
        <row r="598">
          <cell r="I598" t="str">
            <v>picardan</v>
          </cell>
        </row>
        <row r="599">
          <cell r="I599" t="str">
            <v>picardie</v>
          </cell>
        </row>
        <row r="600">
          <cell r="I600" t="str">
            <v>jean picart le doux</v>
          </cell>
        </row>
        <row r="601">
          <cell r="I601" t="str">
            <v>pieds rouges</v>
          </cell>
        </row>
        <row r="602">
          <cell r="I602" t="str">
            <v>pierres blanches</v>
          </cell>
        </row>
        <row r="603">
          <cell r="I603" t="str">
            <v>antoine pinay</v>
          </cell>
        </row>
        <row r="604">
          <cell r="I604" t="str">
            <v>pise</v>
          </cell>
        </row>
        <row r="605">
          <cell r="I605" t="str">
            <v>grand place</v>
          </cell>
        </row>
        <row r="606">
          <cell r="I606" t="str">
            <v>plaisance</v>
          </cell>
        </row>
        <row r="607">
          <cell r="I607" t="str">
            <v>plaisance</v>
          </cell>
        </row>
        <row r="608">
          <cell r="I608" t="str">
            <v>planas de meyne</v>
          </cell>
        </row>
        <row r="609">
          <cell r="I609" t="str">
            <v>1973 chemin du planas de meyne</v>
          </cell>
        </row>
        <row r="610">
          <cell r="I610" t="str">
            <v>2192 chemin du planas de meyne</v>
          </cell>
        </row>
        <row r="611">
          <cell r="I611" t="str">
            <v>1973 chemin du planas de meyne</v>
          </cell>
        </row>
        <row r="612">
          <cell r="I612" t="str">
            <v>2192 chemin du planas de meyne</v>
          </cell>
        </row>
        <row r="613">
          <cell r="I613" t="str">
            <v>plane</v>
          </cell>
        </row>
        <row r="614">
          <cell r="I614" t="str">
            <v>jean plantevin</v>
          </cell>
        </row>
        <row r="615">
          <cell r="I615" t="str">
            <v>pointue</v>
          </cell>
        </row>
        <row r="616">
          <cell r="I616" t="str">
            <v>poitou</v>
          </cell>
        </row>
        <row r="617">
          <cell r="I617" t="str">
            <v>poitou</v>
          </cell>
        </row>
        <row r="618">
          <cell r="I618" t="str">
            <v>pologne</v>
          </cell>
        </row>
        <row r="619">
          <cell r="I619" t="str">
            <v>pont de biasse</v>
          </cell>
        </row>
        <row r="620">
          <cell r="I620" t="str">
            <v>pont de l'évéché</v>
          </cell>
        </row>
        <row r="621">
          <cell r="I621" t="str">
            <v>pont neuf</v>
          </cell>
        </row>
        <row r="622">
          <cell r="I622" t="str">
            <v>neuf</v>
          </cell>
        </row>
        <row r="623">
          <cell r="I623" t="str">
            <v>amédée de pontbriand</v>
          </cell>
        </row>
        <row r="624">
          <cell r="I624" t="str">
            <v>pontillac</v>
          </cell>
        </row>
        <row r="625">
          <cell r="I625" t="str">
            <v>porte claire</v>
          </cell>
        </row>
        <row r="626">
          <cell r="I626" t="str">
            <v>portette</v>
          </cell>
        </row>
        <row r="627">
          <cell r="I627" t="str">
            <v>portugal</v>
          </cell>
        </row>
        <row r="628">
          <cell r="I628" t="str">
            <v>pourpre</v>
          </cell>
        </row>
        <row r="629">
          <cell r="I629" t="str">
            <v>pourtoules</v>
          </cell>
        </row>
        <row r="630">
          <cell r="I630" t="str">
            <v>pourtoules</v>
          </cell>
        </row>
        <row r="631">
          <cell r="I631" t="str">
            <v>pradines</v>
          </cell>
        </row>
        <row r="632">
          <cell r="I632" t="str">
            <v>pradines</v>
          </cell>
        </row>
        <row r="633">
          <cell r="I633" t="str">
            <v>pradoun</v>
          </cell>
        </row>
        <row r="634">
          <cell r="I634" t="str">
            <v>pré carré</v>
          </cell>
        </row>
        <row r="635">
          <cell r="I635" t="str">
            <v>petit prébois</v>
          </cell>
        </row>
        <row r="636">
          <cell r="I636" t="str">
            <v>prés</v>
          </cell>
        </row>
        <row r="637">
          <cell r="I637" t="str">
            <v>prés</v>
          </cell>
        </row>
        <row r="638">
          <cell r="I638" t="str">
            <v>prés de croze</v>
          </cell>
        </row>
        <row r="639">
          <cell r="I639" t="str">
            <v>43 impasse des prés de croze</v>
          </cell>
        </row>
        <row r="640">
          <cell r="I640" t="str">
            <v>43 impasse des prés de croze</v>
          </cell>
        </row>
        <row r="641">
          <cell r="I641" t="str">
            <v>georges prêtre</v>
          </cell>
        </row>
        <row r="642">
          <cell r="I642" t="str">
            <v>georges prêtre</v>
          </cell>
        </row>
        <row r="643">
          <cell r="I643" t="str">
            <v>jacques prévert</v>
          </cell>
        </row>
        <row r="644">
          <cell r="I644" t="str">
            <v>primevères</v>
          </cell>
        </row>
        <row r="645">
          <cell r="I645" t="str">
            <v>princes</v>
          </cell>
        </row>
        <row r="646">
          <cell r="I646" t="str">
            <v>princes des baux</v>
          </cell>
        </row>
        <row r="647">
          <cell r="I647" t="str">
            <v>princes de nassau</v>
          </cell>
        </row>
        <row r="648">
          <cell r="I648" t="str">
            <v>princes d'orange</v>
          </cell>
        </row>
        <row r="649">
          <cell r="I649" t="str">
            <v>provence</v>
          </cell>
        </row>
        <row r="650">
          <cell r="I650" t="str">
            <v>provence prolongée</v>
          </cell>
        </row>
        <row r="651">
          <cell r="I651" t="str">
            <v>pierre puget</v>
          </cell>
        </row>
        <row r="652">
          <cell r="I652" t="str">
            <v>puys</v>
          </cell>
        </row>
        <row r="653">
          <cell r="I653" t="str">
            <v>pyrénées</v>
          </cell>
        </row>
        <row r="654">
          <cell r="I654" t="str">
            <v>queyradel</v>
          </cell>
        </row>
        <row r="655">
          <cell r="I655" t="str">
            <v>282 chemin de queyradel</v>
          </cell>
        </row>
        <row r="656">
          <cell r="I656" t="str">
            <v>282 chemin de queyradel</v>
          </cell>
        </row>
        <row r="657">
          <cell r="I657" t="str">
            <v>françois rabelais</v>
          </cell>
        </row>
        <row r="658">
          <cell r="I658" t="str">
            <v>jean racine</v>
          </cell>
        </row>
        <row r="659">
          <cell r="I659" t="str">
            <v>ramade</v>
          </cell>
        </row>
        <row r="660">
          <cell r="I660" t="str">
            <v>ramas</v>
          </cell>
        </row>
        <row r="661">
          <cell r="I661" t="str">
            <v>docteur raymond rassat</v>
          </cell>
        </row>
        <row r="662">
          <cell r="I662" t="str">
            <v>docteur raymond rassat</v>
          </cell>
        </row>
        <row r="663">
          <cell r="I663" t="str">
            <v>ratavoux</v>
          </cell>
        </row>
        <row r="664">
          <cell r="I664" t="str">
            <v>maurice ravel</v>
          </cell>
        </row>
        <row r="665">
          <cell r="I665" t="str">
            <v>antony réal</v>
          </cell>
        </row>
        <row r="666">
          <cell r="I666" t="str">
            <v>antony réal</v>
          </cell>
        </row>
        <row r="667">
          <cell r="I667" t="str">
            <v>jean reboul</v>
          </cell>
        </row>
        <row r="668">
          <cell r="I668" t="str">
            <v>1er régiment étranger de cavalerie</v>
          </cell>
        </row>
        <row r="669">
          <cell r="I669" t="str">
            <v>regardelles</v>
          </cell>
        </row>
        <row r="670">
          <cell r="I670" t="str">
            <v>vieux remparts</v>
          </cell>
        </row>
        <row r="671">
          <cell r="I671" t="str">
            <v>renaissance</v>
          </cell>
        </row>
        <row r="672">
          <cell r="I672" t="str">
            <v>renaissance</v>
          </cell>
        </row>
        <row r="673">
          <cell r="I673" t="str">
            <v>ernest renan</v>
          </cell>
        </row>
        <row r="674">
          <cell r="I674" t="str">
            <v>jules renard</v>
          </cell>
        </row>
        <row r="675">
          <cell r="I675" t="str">
            <v>auguste renoir</v>
          </cell>
        </row>
        <row r="676">
          <cell r="I676" t="str">
            <v>renoyer</v>
          </cell>
        </row>
        <row r="677">
          <cell r="I677" t="str">
            <v>république</v>
          </cell>
        </row>
        <row r="678">
          <cell r="I678" t="str">
            <v>république</v>
          </cell>
        </row>
        <row r="679">
          <cell r="I679" t="str">
            <v>restanques</v>
          </cell>
        </row>
        <row r="680">
          <cell r="I680" t="str">
            <v>agis rigord</v>
          </cell>
        </row>
        <row r="681">
          <cell r="I681" t="str">
            <v>rimonet est</v>
          </cell>
        </row>
        <row r="682">
          <cell r="I682" t="str">
            <v>205 chemin de rimonet est</v>
          </cell>
        </row>
        <row r="683">
          <cell r="I683" t="str">
            <v>félix ripert</v>
          </cell>
        </row>
        <row r="684">
          <cell r="I684" t="str">
            <v>félix ripert</v>
          </cell>
        </row>
        <row r="685">
          <cell r="I685" t="str">
            <v>roard</v>
          </cell>
        </row>
        <row r="686">
          <cell r="I686" t="str">
            <v>madeleine roch</v>
          </cell>
        </row>
        <row r="687">
          <cell r="I687" t="str">
            <v>hernest roche</v>
          </cell>
        </row>
        <row r="688">
          <cell r="I688" t="str">
            <v>fernand de rocher</v>
          </cell>
        </row>
        <row r="689">
          <cell r="I689" t="str">
            <v>auguste rodin</v>
          </cell>
        </row>
        <row r="690">
          <cell r="I690" t="str">
            <v>romain rolland</v>
          </cell>
        </row>
        <row r="691">
          <cell r="I691" t="str">
            <v>romains</v>
          </cell>
        </row>
        <row r="692">
          <cell r="I692" t="str">
            <v>romarins</v>
          </cell>
        </row>
        <row r="693">
          <cell r="I693" t="str">
            <v>rome</v>
          </cell>
        </row>
        <row r="694">
          <cell r="I694" t="str">
            <v>pierre de ronsard</v>
          </cell>
        </row>
        <row r="695">
          <cell r="I695" t="str">
            <v>roquemaure</v>
          </cell>
        </row>
        <row r="696">
          <cell r="I696" t="str">
            <v>1023 route de roquemaure</v>
          </cell>
        </row>
        <row r="697">
          <cell r="I697" t="str">
            <v>rose trémière</v>
          </cell>
        </row>
        <row r="698">
          <cell r="I698" t="str">
            <v>201 chemin de la rose trémière</v>
          </cell>
        </row>
        <row r="699">
          <cell r="I699" t="str">
            <v>481 chemin de la rose trémière</v>
          </cell>
        </row>
        <row r="700">
          <cell r="I700" t="str">
            <v>484 chemin de la rose trémière</v>
          </cell>
        </row>
        <row r="701">
          <cell r="I701" t="str">
            <v>489 chemin de la rose trémière</v>
          </cell>
        </row>
        <row r="702">
          <cell r="I702" t="str">
            <v>rosiers</v>
          </cell>
        </row>
        <row r="703">
          <cell r="I703" t="str">
            <v>roussanne</v>
          </cell>
        </row>
        <row r="704">
          <cell r="I704" t="str">
            <v>jean-jacques rousseau</v>
          </cell>
        </row>
        <row r="705">
          <cell r="I705" t="str">
            <v>roussillon</v>
          </cell>
        </row>
        <row r="706">
          <cell r="I706" t="str">
            <v>roussillon</v>
          </cell>
        </row>
        <row r="707">
          <cell r="I707" t="str">
            <v>docteur émile roux</v>
          </cell>
        </row>
        <row r="708">
          <cell r="I708" t="str">
            <v>royale</v>
          </cell>
        </row>
        <row r="709">
          <cell r="I709" t="str">
            <v>royaume uni</v>
          </cell>
        </row>
        <row r="710">
          <cell r="I710" t="str">
            <v>russamp</v>
          </cell>
        </row>
        <row r="711">
          <cell r="I711" t="str">
            <v>sables</v>
          </cell>
        </row>
        <row r="712">
          <cell r="I712" t="str">
            <v>sables</v>
          </cell>
        </row>
        <row r="713">
          <cell r="I713" t="str">
            <v>saint-bardon</v>
          </cell>
        </row>
        <row r="714">
          <cell r="I714" t="str">
            <v>saint-clair</v>
          </cell>
        </row>
        <row r="715">
          <cell r="I715" t="str">
            <v>saint-clément</v>
          </cell>
        </row>
        <row r="716">
          <cell r="I716" t="str">
            <v>charles-augustin sainte-beuve</v>
          </cell>
        </row>
        <row r="717">
          <cell r="I717" t="str">
            <v>saint-eugène</v>
          </cell>
        </row>
        <row r="718">
          <cell r="I718" t="str">
            <v>saint-exupéry</v>
          </cell>
        </row>
        <row r="719">
          <cell r="I719" t="str">
            <v>saint-florent</v>
          </cell>
        </row>
        <row r="720">
          <cell r="I720" t="str">
            <v>saint-florent</v>
          </cell>
        </row>
        <row r="721">
          <cell r="I721" t="str">
            <v>saint-jean</v>
          </cell>
        </row>
        <row r="722">
          <cell r="I722" t="str">
            <v>saint-jean</v>
          </cell>
        </row>
        <row r="723">
          <cell r="I723" t="str">
            <v>saint-jean</v>
          </cell>
        </row>
        <row r="724">
          <cell r="I724" t="str">
            <v>saint-laurent</v>
          </cell>
        </row>
        <row r="725">
          <cell r="I725" t="str">
            <v>saint-lazare</v>
          </cell>
        </row>
        <row r="726">
          <cell r="I726" t="str">
            <v>lycée saint-louis</v>
          </cell>
        </row>
        <row r="727">
          <cell r="I727" t="str">
            <v>saint-louis</v>
          </cell>
        </row>
        <row r="728">
          <cell r="I728" t="str">
            <v>saint-martin</v>
          </cell>
        </row>
        <row r="729">
          <cell r="I729" t="str">
            <v>saint-paul</v>
          </cell>
        </row>
        <row r="730">
          <cell r="I730" t="str">
            <v>roger salengro</v>
          </cell>
        </row>
        <row r="731">
          <cell r="I731" t="str">
            <v>santos dumont</v>
          </cell>
        </row>
        <row r="732">
          <cell r="I732" t="str">
            <v>jean-paul sartre</v>
          </cell>
        </row>
        <row r="733">
          <cell r="I733" t="str">
            <v>chanoine sautel</v>
          </cell>
        </row>
        <row r="734">
          <cell r="I734" t="str">
            <v>sauvageonne</v>
          </cell>
        </row>
        <row r="735">
          <cell r="I735" t="str">
            <v>184 chemin de la sauvageonne</v>
          </cell>
        </row>
        <row r="736">
          <cell r="I736" t="str">
            <v>256 chemin de la sauvageonne</v>
          </cell>
        </row>
        <row r="737">
          <cell r="I737" t="str">
            <v>478 chemin de la sauvageonne</v>
          </cell>
        </row>
        <row r="738">
          <cell r="I738" t="str">
            <v>104 chemin de la sauvageonne</v>
          </cell>
        </row>
        <row r="739">
          <cell r="I739" t="str">
            <v>104 chemin de la sauvageonne</v>
          </cell>
        </row>
        <row r="740">
          <cell r="I740" t="str">
            <v>sauvignon</v>
          </cell>
        </row>
        <row r="741">
          <cell r="I741" t="str">
            <v>savoie</v>
          </cell>
        </row>
        <row r="742">
          <cell r="I742" t="str">
            <v>franz schubert</v>
          </cell>
        </row>
        <row r="743">
          <cell r="I743" t="str">
            <v>docteur albert schweitzer</v>
          </cell>
        </row>
        <row r="744">
          <cell r="I744" t="str">
            <v>segond weber</v>
          </cell>
        </row>
        <row r="745">
          <cell r="I745" t="str">
            <v>joseph séguret</v>
          </cell>
        </row>
        <row r="746">
          <cell r="I746" t="str">
            <v>seigneau</v>
          </cell>
        </row>
        <row r="747">
          <cell r="I747" t="str">
            <v>pierre sémard</v>
          </cell>
        </row>
        <row r="748">
          <cell r="I748" t="str">
            <v>sept cantons</v>
          </cell>
        </row>
        <row r="749">
          <cell r="I749" t="str">
            <v>sept cantons</v>
          </cell>
        </row>
        <row r="750">
          <cell r="I750" t="str">
            <v>sept combes</v>
          </cell>
        </row>
        <row r="751">
          <cell r="I751" t="str">
            <v>sérignan</v>
          </cell>
        </row>
        <row r="752">
          <cell r="I752" t="str">
            <v>sérignan</v>
          </cell>
        </row>
        <row r="753">
          <cell r="I753" t="str">
            <v>silvain</v>
          </cell>
        </row>
        <row r="754">
          <cell r="I754" t="str">
            <v>soleil</v>
          </cell>
        </row>
        <row r="755">
          <cell r="I755" t="str">
            <v>soleil</v>
          </cell>
        </row>
        <row r="756">
          <cell r="I756" t="str">
            <v>soleil couchant</v>
          </cell>
        </row>
        <row r="757">
          <cell r="I757" t="str">
            <v>andré solinot</v>
          </cell>
        </row>
        <row r="758">
          <cell r="I758" t="str">
            <v>sommelongue</v>
          </cell>
        </row>
        <row r="759">
          <cell r="I759" t="str">
            <v>sources</v>
          </cell>
        </row>
        <row r="760">
          <cell r="I760" t="str">
            <v>sources</v>
          </cell>
        </row>
        <row r="761">
          <cell r="I761" t="str">
            <v>spartacus</v>
          </cell>
        </row>
        <row r="762">
          <cell r="I762" t="str">
            <v>spartacus</v>
          </cell>
        </row>
        <row r="763">
          <cell r="I763" t="str">
            <v>sparte</v>
          </cell>
        </row>
        <row r="764">
          <cell r="I764" t="str">
            <v>spoleto</v>
          </cell>
        </row>
        <row r="765">
          <cell r="I765" t="str">
            <v>stassart</v>
          </cell>
        </row>
        <row r="766">
          <cell r="I766" t="str">
            <v>sully</v>
          </cell>
        </row>
        <row r="767">
          <cell r="I767" t="str">
            <v>syrah</v>
          </cell>
        </row>
        <row r="768">
          <cell r="I768" t="str">
            <v>syrah</v>
          </cell>
        </row>
        <row r="769">
          <cell r="I769" t="str">
            <v>guillaume le taciturne</v>
          </cell>
        </row>
        <row r="770">
          <cell r="I770" t="str">
            <v>tahiti</v>
          </cell>
        </row>
        <row r="771">
          <cell r="I771" t="str">
            <v>taillades</v>
          </cell>
        </row>
        <row r="772">
          <cell r="I772" t="str">
            <v>tambour d'arcole</v>
          </cell>
        </row>
        <row r="773">
          <cell r="I773" t="str">
            <v>tanneurs</v>
          </cell>
        </row>
        <row r="774">
          <cell r="I774" t="str">
            <v>tanneurs</v>
          </cell>
        </row>
        <row r="775">
          <cell r="I775" t="str">
            <v>276 rue du terrier</v>
          </cell>
        </row>
        <row r="776">
          <cell r="I776" t="str">
            <v>terrier</v>
          </cell>
        </row>
        <row r="777">
          <cell r="I777" t="str">
            <v>305 rue du terrier</v>
          </cell>
        </row>
        <row r="778">
          <cell r="I778" t="str">
            <v>273 rue du terrier</v>
          </cell>
        </row>
        <row r="779">
          <cell r="I779" t="str">
            <v>273 rue du terrier</v>
          </cell>
        </row>
        <row r="780">
          <cell r="I780" t="str">
            <v>thermes</v>
          </cell>
        </row>
        <row r="781">
          <cell r="I781" t="str">
            <v>thomasse</v>
          </cell>
        </row>
        <row r="782">
          <cell r="I782" t="str">
            <v>maurice thorez</v>
          </cell>
        </row>
        <row r="783">
          <cell r="I783" t="str">
            <v>thym</v>
          </cell>
        </row>
        <row r="784">
          <cell r="I784" t="str">
            <v>tillet</v>
          </cell>
        </row>
        <row r="785">
          <cell r="I785" t="str">
            <v>tilleuls</v>
          </cell>
        </row>
        <row r="786">
          <cell r="I786" t="str">
            <v>touraine</v>
          </cell>
        </row>
        <row r="787">
          <cell r="I787" t="str">
            <v>tourgayranne</v>
          </cell>
        </row>
        <row r="788">
          <cell r="I788" t="str">
            <v>tourre</v>
          </cell>
        </row>
        <row r="789">
          <cell r="I789" t="str">
            <v>tourre</v>
          </cell>
        </row>
        <row r="790">
          <cell r="I790" t="str">
            <v>tourre</v>
          </cell>
        </row>
        <row r="791">
          <cell r="I791" t="str">
            <v>treize arches</v>
          </cell>
        </row>
        <row r="792">
          <cell r="I792" t="str">
            <v>tulipes</v>
          </cell>
        </row>
        <row r="793">
          <cell r="I793" t="str">
            <v>uchaux</v>
          </cell>
        </row>
        <row r="794">
          <cell r="I794" t="str">
            <v>université</v>
          </cell>
        </row>
        <row r="795">
          <cell r="I795" t="str">
            <v>vénissat nord</v>
          </cell>
        </row>
        <row r="796">
          <cell r="I796" t="str">
            <v>vénissat sud</v>
          </cell>
        </row>
        <row r="797">
          <cell r="I797" t="str">
            <v>ventoux</v>
          </cell>
        </row>
        <row r="798">
          <cell r="I798" t="str">
            <v>vercors</v>
          </cell>
        </row>
        <row r="799">
          <cell r="I799" t="str">
            <v>giuseppe verdi</v>
          </cell>
        </row>
        <row r="800">
          <cell r="I800" t="str">
            <v>928 avenue de verdun</v>
          </cell>
        </row>
        <row r="801">
          <cell r="I801" t="str">
            <v>verdun</v>
          </cell>
        </row>
        <row r="802">
          <cell r="I802" t="str">
            <v>366 avenue de verdun</v>
          </cell>
        </row>
        <row r="803">
          <cell r="I803" t="str">
            <v>210 avenue de verdun</v>
          </cell>
        </row>
        <row r="804">
          <cell r="I804" t="str">
            <v>82 avenue de verdun</v>
          </cell>
        </row>
        <row r="805">
          <cell r="I805" t="str">
            <v>73 avenue de verdun</v>
          </cell>
        </row>
        <row r="806">
          <cell r="I806" t="str">
            <v>578 avenue de verdun</v>
          </cell>
        </row>
        <row r="807">
          <cell r="I807" t="str">
            <v>vergers de naïs</v>
          </cell>
        </row>
        <row r="808">
          <cell r="I808" t="str">
            <v>paul verlaine</v>
          </cell>
        </row>
        <row r="809">
          <cell r="I809" t="str">
            <v>verte</v>
          </cell>
        </row>
        <row r="810">
          <cell r="I810" t="str">
            <v>veyrières</v>
          </cell>
        </row>
        <row r="811">
          <cell r="I811" t="str">
            <v>veysonne</v>
          </cell>
        </row>
        <row r="812">
          <cell r="I812" t="str">
            <v>victoire</v>
          </cell>
        </row>
        <row r="813">
          <cell r="I813" t="str">
            <v>frédéric vidal</v>
          </cell>
        </row>
        <row r="814">
          <cell r="I814" t="str">
            <v>vignes</v>
          </cell>
        </row>
        <row r="815">
          <cell r="I815" t="str">
            <v>village</v>
          </cell>
        </row>
        <row r="816">
          <cell r="I816" t="str">
            <v>villeneuve</v>
          </cell>
        </row>
        <row r="817">
          <cell r="I817" t="str">
            <v>vins du rhône</v>
          </cell>
        </row>
        <row r="818">
          <cell r="I818" t="str">
            <v>viognier</v>
          </cell>
        </row>
        <row r="819">
          <cell r="I819" t="str">
            <v>violette</v>
          </cell>
        </row>
        <row r="820">
          <cell r="I820" t="str">
            <v>violette</v>
          </cell>
        </row>
        <row r="821">
          <cell r="I821" t="str">
            <v>violette</v>
          </cell>
        </row>
        <row r="822">
          <cell r="I822" t="str">
            <v>171 avenue de la violette</v>
          </cell>
        </row>
        <row r="823">
          <cell r="I823" t="str">
            <v>107 avenue de la violette</v>
          </cell>
        </row>
        <row r="824">
          <cell r="I824" t="str">
            <v>81 avenue de la violette</v>
          </cell>
        </row>
        <row r="825">
          <cell r="I825" t="str">
            <v>emmanuel vitria</v>
          </cell>
        </row>
        <row r="826">
          <cell r="I826" t="str">
            <v>voltaire</v>
          </cell>
        </row>
        <row r="827">
          <cell r="I827" t="str">
            <v>vosges</v>
          </cell>
        </row>
        <row r="828">
          <cell r="I828" t="str">
            <v>frères wetter</v>
          </cell>
        </row>
        <row r="829">
          <cell r="I829" t="str">
            <v>reine wilhelmine</v>
          </cell>
        </row>
        <row r="830">
          <cell r="I830" t="str">
            <v>antoine yrondelle</v>
          </cell>
        </row>
        <row r="831">
          <cell r="I831" t="str">
            <v>émile zola</v>
          </cell>
        </row>
      </sheetData>
      <sheetData sheetId="10"/>
      <sheetData sheetId="11"/>
      <sheetData sheetId="12"/>
      <sheetData sheetId="13"/>
      <sheetData sheetId="14">
        <row r="2">
          <cell r="D2" t="str">
            <v>84087D000001</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IRIE"/>
      <sheetName val="HORS VOIES"/>
      <sheetName val="PARKING"/>
      <sheetName val="ZAE"/>
      <sheetName val="DIVERS"/>
      <sheetName val="Liens"/>
    </sheetNames>
    <sheetDataSet>
      <sheetData sheetId="0">
        <row r="1">
          <cell r="A1" t="str">
            <v>CODCOM</v>
          </cell>
          <cell r="B1" t="str">
            <v>RIVOLI</v>
          </cell>
          <cell r="C1" t="str">
            <v>OSM_ID</v>
          </cell>
          <cell r="D1" t="str">
            <v>ID_INTERNE</v>
          </cell>
          <cell r="E1" t="str">
            <v>TYPE</v>
          </cell>
          <cell r="F1" t="str">
            <v>ARTICLE</v>
          </cell>
          <cell r="G1" t="str">
            <v>LIBELLE</v>
          </cell>
          <cell r="H1" t="str">
            <v>ADRESSE_COMPLETE</v>
          </cell>
          <cell r="I1" t="str">
            <v>CLASSANT</v>
          </cell>
          <cell r="J1" t="str">
            <v>LIEN_OSM</v>
          </cell>
          <cell r="K1" t="str">
            <v>EDITER_OSM</v>
          </cell>
          <cell r="L1" t="str">
            <v>DETAIL_OSM</v>
          </cell>
          <cell r="M1" t="str">
            <v>CODE_VOIE</v>
          </cell>
          <cell r="N1" t="str">
            <v>CATEGORIE</v>
          </cell>
          <cell r="O1" t="str">
            <v>ANCIEN_NOM</v>
          </cell>
          <cell r="P1" t="str">
            <v>AUTRE_TOPONYMIE</v>
          </cell>
          <cell r="Q1" t="str">
            <v>NOUVEAU_NOM</v>
          </cell>
          <cell r="R1" t="str">
            <v>NUMEROTATION</v>
          </cell>
          <cell r="S1" t="str">
            <v>QUARTIER</v>
          </cell>
          <cell r="T1" t="str">
            <v>ANNEE_CREATION</v>
          </cell>
          <cell r="U1" t="str">
            <v>DATE_DELIB_CREATION</v>
          </cell>
          <cell r="V1" t="str">
            <v>NUM_DELIB_CREATION</v>
          </cell>
          <cell r="W1" t="str">
            <v>CLASSEMENT</v>
          </cell>
          <cell r="X1" t="str">
            <v>STATUT</v>
          </cell>
          <cell r="Y1" t="str">
            <v>GESTIONNAIRE</v>
          </cell>
          <cell r="Z1" t="str">
            <v>ANNEE_SUPPRESSION</v>
          </cell>
          <cell r="AA1" t="str">
            <v>DATE_DELIB_SUPPR</v>
          </cell>
          <cell r="AB1" t="str">
            <v>NUM_DELIB_SUPPR</v>
          </cell>
          <cell r="AC1" t="str">
            <v>BDD_DGFiP</v>
          </cell>
          <cell r="AD1" t="str">
            <v>BDD_MO</v>
          </cell>
          <cell r="AE1" t="str">
            <v>DICO_RUE</v>
          </cell>
          <cell r="AF1" t="str">
            <v>BDD_OSM</v>
          </cell>
          <cell r="AG1" t="str">
            <v>BDD_INSEE</v>
          </cell>
          <cell r="AH1" t="str">
            <v>TOTAL_BASES</v>
          </cell>
          <cell r="AI1" t="str">
            <v>INFO</v>
          </cell>
          <cell r="AJ1" t="str">
            <v>TENANT_IDENT</v>
          </cell>
          <cell r="AK1" t="str">
            <v>TENANT_LIBELLE</v>
          </cell>
          <cell r="AL1" t="str">
            <v>ABOUTISSANT_IDENT</v>
          </cell>
          <cell r="AM1" t="str">
            <v>ABOUTISSANT_LIBELLE</v>
          </cell>
        </row>
        <row r="2">
          <cell r="H2" t="str">
            <v>Chemin des Abeillers</v>
          </cell>
        </row>
        <row r="3">
          <cell r="H3" t="str">
            <v>Impasse 1714 Chemin de l'Abrian</v>
          </cell>
        </row>
        <row r="4">
          <cell r="H4" t="str">
            <v>Chemin de l'Abrian</v>
          </cell>
        </row>
        <row r="5">
          <cell r="H5" t="str">
            <v>Traverse d'Abrian</v>
          </cell>
        </row>
        <row r="6">
          <cell r="H6" t="str">
            <v>Chemin du Bas Abrian</v>
          </cell>
        </row>
        <row r="7">
          <cell r="H7" t="str">
            <v>Chemin du Haut Abrian</v>
          </cell>
        </row>
        <row r="8">
          <cell r="H8" t="str">
            <v>Impasse Acapulco</v>
          </cell>
        </row>
        <row r="9">
          <cell r="H9" t="str">
            <v>Chemin des Aigras</v>
          </cell>
        </row>
        <row r="10">
          <cell r="H10" t="str">
            <v>Allée des Albizzias</v>
          </cell>
        </row>
        <row r="11">
          <cell r="H11" t="str">
            <v>Rue du Docteur Allauzen</v>
          </cell>
        </row>
        <row r="12">
          <cell r="H12" t="str">
            <v>Rue d'Allemagne</v>
          </cell>
        </row>
        <row r="13">
          <cell r="H13" t="str">
            <v>Rue Salvador Allende</v>
          </cell>
        </row>
        <row r="14">
          <cell r="H14" t="str">
            <v>Place des Alpages</v>
          </cell>
        </row>
        <row r="15">
          <cell r="H15" t="str">
            <v>Impasse des Alpes</v>
          </cell>
        </row>
        <row r="16">
          <cell r="H16" t="str">
            <v>Rue d'Alsace-Lorraine</v>
          </cell>
        </row>
        <row r="17">
          <cell r="H17" t="str">
            <v>Chemin des Amandiers</v>
          </cell>
        </row>
        <row r="18">
          <cell r="H18" t="str">
            <v>Rue Amarante</v>
          </cell>
        </row>
        <row r="19">
          <cell r="H19" t="str">
            <v>Rue des Amarines</v>
          </cell>
        </row>
        <row r="20">
          <cell r="H20" t="str">
            <v>Place des Anciens Combattants d'Indochine Et d'A.F.N.</v>
          </cell>
        </row>
        <row r="21">
          <cell r="H21" t="str">
            <v>Impasse de l'Androune</v>
          </cell>
        </row>
        <row r="22">
          <cell r="H22" t="str">
            <v>Impasse des Anémones</v>
          </cell>
        </row>
        <row r="23">
          <cell r="H23" t="str">
            <v>Chemin des Anglaises</v>
          </cell>
        </row>
        <row r="24">
          <cell r="H24" t="str">
            <v>Rue Guillaume Apollinaire</v>
          </cell>
        </row>
        <row r="25">
          <cell r="H25" t="str">
            <v>Rue d'Aquitaine</v>
          </cell>
        </row>
        <row r="26">
          <cell r="H26" t="str">
            <v>Rue d'Arausio</v>
          </cell>
        </row>
        <row r="27">
          <cell r="H27" t="str">
            <v>Rue des Arbousiers</v>
          </cell>
        </row>
        <row r="28">
          <cell r="H28" t="str">
            <v>Avenue de l'Arc de Triomphe</v>
          </cell>
        </row>
        <row r="29">
          <cell r="H29" t="str">
            <v>Rond-Point de l'Arc de Triomphe</v>
          </cell>
        </row>
        <row r="30">
          <cell r="H30" t="str">
            <v>Impasse des Ardennes</v>
          </cell>
        </row>
        <row r="31">
          <cell r="H31" t="str">
            <v>Rue des Ardennes</v>
          </cell>
        </row>
        <row r="32">
          <cell r="H32" t="str">
            <v>Impasse 437 Avenue de l'Argensol</v>
          </cell>
        </row>
        <row r="33">
          <cell r="H33" t="str">
            <v>Impasse 438 Avenue de l'Argensol</v>
          </cell>
        </row>
        <row r="34">
          <cell r="H34" t="str">
            <v>Avenue de l'Argensol</v>
          </cell>
        </row>
        <row r="35">
          <cell r="H35" t="str">
            <v>Rue de l'Armée d'Afrique</v>
          </cell>
        </row>
        <row r="36">
          <cell r="H36" t="str">
            <v>Chemin de l'Arnage</v>
          </cell>
        </row>
        <row r="37">
          <cell r="H37" t="str">
            <v>Rue Raymond Aron</v>
          </cell>
        </row>
        <row r="38">
          <cell r="H38" t="str">
            <v>Avenue Antoine Artaud</v>
          </cell>
        </row>
        <row r="39">
          <cell r="H39" t="str">
            <v>Rue d'Artois</v>
          </cell>
        </row>
        <row r="40">
          <cell r="H40" t="str">
            <v>Place Théodore Aubanel</v>
          </cell>
        </row>
        <row r="41">
          <cell r="H41" t="str">
            <v>Allée du Capitaine Marius Augier</v>
          </cell>
        </row>
        <row r="42">
          <cell r="H42" t="str">
            <v>Rue Émile Augier</v>
          </cell>
        </row>
        <row r="43">
          <cell r="H43" t="str">
            <v>Impasse de l'Aurasica</v>
          </cell>
        </row>
        <row r="44">
          <cell r="H44" t="str">
            <v>Impasse Autoroutière</v>
          </cell>
        </row>
        <row r="45">
          <cell r="H45" t="str">
            <v>Rue d'Autriche</v>
          </cell>
        </row>
        <row r="46">
          <cell r="H46" t="str">
            <v>Allée d'Auvergne</v>
          </cell>
        </row>
        <row r="47">
          <cell r="H47" t="str">
            <v>Rue des Avesnes</v>
          </cell>
        </row>
        <row r="48">
          <cell r="H48" t="str">
            <v>Ancienne Route d'Avignon</v>
          </cell>
        </row>
        <row r="49">
          <cell r="H49" t="str">
            <v>Route d'Avignon</v>
          </cell>
        </row>
        <row r="50">
          <cell r="H50" t="str">
            <v>Route d'Avignon à Gare d'Orange</v>
          </cell>
        </row>
        <row r="51">
          <cell r="H51" t="str">
            <v>Chemin de l'Aygues</v>
          </cell>
        </row>
        <row r="52">
          <cell r="H52" t="str">
            <v>Avenue Rodolphe d'Aymard</v>
          </cell>
        </row>
        <row r="53">
          <cell r="H53" t="str">
            <v>Rue des Bahamas</v>
          </cell>
        </row>
        <row r="54">
          <cell r="H54" t="str">
            <v>Impasse César Baldaccini</v>
          </cell>
        </row>
        <row r="55">
          <cell r="H55" t="str">
            <v>Rue César Baldaccini</v>
          </cell>
        </row>
        <row r="56">
          <cell r="H56" t="str">
            <v>Rue Gilbert Balester</v>
          </cell>
        </row>
        <row r="57">
          <cell r="H57" t="str">
            <v>Rue Honoré de Balzac</v>
          </cell>
        </row>
        <row r="58">
          <cell r="H58" t="str">
            <v>Chemin des Baragnes</v>
          </cell>
        </row>
        <row r="59">
          <cell r="H59" t="str">
            <v>Rue Henri Barbusse</v>
          </cell>
        </row>
        <row r="60">
          <cell r="H60" t="str">
            <v>Rue de la Baronnette</v>
          </cell>
        </row>
        <row r="61">
          <cell r="H61" t="str">
            <v>Chemin de la Barrière</v>
          </cell>
        </row>
        <row r="62">
          <cell r="H62" t="str">
            <v>Impasse 437 Rue des Bartavelles</v>
          </cell>
        </row>
        <row r="63">
          <cell r="H63" t="str">
            <v>Impasse 701 Rue des Bartavelles</v>
          </cell>
        </row>
        <row r="64">
          <cell r="H64" t="str">
            <v>Impasse 86 Rue des Bartavelles</v>
          </cell>
        </row>
        <row r="65">
          <cell r="H65" t="str">
            <v>Rue des Bartavelles</v>
          </cell>
        </row>
        <row r="66">
          <cell r="H66" t="str">
            <v>Montée Julia Bartet</v>
          </cell>
        </row>
        <row r="67">
          <cell r="H67" t="str">
            <v>Rue Joseph Bastet</v>
          </cell>
        </row>
        <row r="68">
          <cell r="H68" t="str">
            <v>Impasse des Bastidouns</v>
          </cell>
        </row>
        <row r="69">
          <cell r="H69" t="str">
            <v>Impasse 106 Impasse de la Batie</v>
          </cell>
        </row>
        <row r="70">
          <cell r="H70" t="str">
            <v>Impasse 275 Impasse de la Batie</v>
          </cell>
        </row>
        <row r="71">
          <cell r="H71" t="str">
            <v>Impasse de la Batie</v>
          </cell>
        </row>
        <row r="72">
          <cell r="H72" t="str">
            <v>Rue Charles Baudelaire</v>
          </cell>
        </row>
        <row r="73">
          <cell r="H73" t="str">
            <v>Chemin de la Baussenque</v>
          </cell>
        </row>
        <row r="74">
          <cell r="H74" t="str">
            <v>Rue des Bazarettes</v>
          </cell>
        </row>
        <row r="75">
          <cell r="H75" t="str">
            <v>Impasse du Béarn</v>
          </cell>
        </row>
        <row r="76">
          <cell r="H76" t="str">
            <v>Chemin de Beauchêne</v>
          </cell>
        </row>
        <row r="77">
          <cell r="H77" t="str">
            <v>Impasse Beausoleil</v>
          </cell>
        </row>
        <row r="78">
          <cell r="H78" t="str">
            <v>Chemin de la Bédaride Est</v>
          </cell>
        </row>
        <row r="79">
          <cell r="H79" t="str">
            <v>Chemin de la Bédaride Ouest</v>
          </cell>
        </row>
        <row r="80">
          <cell r="H80" t="str">
            <v>Chemin de Bédarrides Nord</v>
          </cell>
        </row>
        <row r="81">
          <cell r="H81" t="str">
            <v>Chemin de Bédarrides Sud</v>
          </cell>
        </row>
        <row r="82">
          <cell r="H82" t="str">
            <v>Chemin de Bel Air</v>
          </cell>
        </row>
        <row r="83">
          <cell r="H83" t="str">
            <v>Chemin du Bel Enfant</v>
          </cell>
        </row>
        <row r="84">
          <cell r="H84" t="str">
            <v>Rue du Bel Enfant</v>
          </cell>
        </row>
        <row r="85">
          <cell r="H85" t="str">
            <v>Rue de Belgique</v>
          </cell>
        </row>
        <row r="86">
          <cell r="H86" t="str">
            <v>Rue Joachim du Bellay</v>
          </cell>
        </row>
        <row r="87">
          <cell r="H87" t="str">
            <v>Rue Albert de Belleroche</v>
          </cell>
        </row>
        <row r="88">
          <cell r="H88" t="str">
            <v>Rue Bénicroix</v>
          </cell>
        </row>
        <row r="89">
          <cell r="H89" t="str">
            <v>Place de la Bergerie</v>
          </cell>
        </row>
        <row r="90">
          <cell r="H90" t="str">
            <v>Allée des Bergers</v>
          </cell>
        </row>
        <row r="91">
          <cell r="H91" t="str">
            <v>Rue Hector Berlioz</v>
          </cell>
        </row>
        <row r="92">
          <cell r="H92" t="str">
            <v>Rue des Bermudes</v>
          </cell>
        </row>
        <row r="93">
          <cell r="H93" t="str">
            <v>Rue Paul Bert</v>
          </cell>
        </row>
        <row r="94">
          <cell r="H94" t="str">
            <v>Chemin de la Bertaude</v>
          </cell>
        </row>
        <row r="95">
          <cell r="H95" t="str">
            <v>Rue Marcellin Berthelot</v>
          </cell>
        </row>
        <row r="96">
          <cell r="H96" t="str">
            <v>Chemin de Bigonnet Est</v>
          </cell>
        </row>
        <row r="97">
          <cell r="H97" t="str">
            <v>Chemin de Bigonnet Ouest</v>
          </cell>
        </row>
        <row r="98">
          <cell r="H98" t="str">
            <v>Rue Georges Bizet</v>
          </cell>
        </row>
        <row r="99">
          <cell r="H99" t="str">
            <v>Impasse 1132 Chemin Blanc</v>
          </cell>
        </row>
        <row r="100">
          <cell r="H100" t="str">
            <v>Impasse 146 Rue Albert de Belleroche</v>
          </cell>
        </row>
        <row r="101">
          <cell r="H101" t="str">
            <v>Impasse 1515 Chemin Blanc</v>
          </cell>
        </row>
        <row r="102">
          <cell r="H102" t="str">
            <v>Impasse 709 Chemin Blanc</v>
          </cell>
        </row>
        <row r="103">
          <cell r="H103" t="str">
            <v>Rue Alexandre Blanc</v>
          </cell>
        </row>
        <row r="104">
          <cell r="H104" t="str">
            <v>Chemin Blanc</v>
          </cell>
        </row>
        <row r="105">
          <cell r="H105" t="str">
            <v>Impasse 153 Rue des Blanchisseurs</v>
          </cell>
        </row>
        <row r="106">
          <cell r="H106" t="str">
            <v>Impasse 207 Rue des Blanchisseurs</v>
          </cell>
        </row>
        <row r="107">
          <cell r="H107" t="str">
            <v>Rue des Blanchisseurs</v>
          </cell>
        </row>
        <row r="108">
          <cell r="H108" t="str">
            <v>Impasse des Bleuets</v>
          </cell>
        </row>
        <row r="109">
          <cell r="H109" t="str">
            <v>Rue Nicolas Boileau</v>
          </cell>
        </row>
        <row r="110">
          <cell r="H110" t="str">
            <v>Chemin du Bois Lauzon</v>
          </cell>
        </row>
        <row r="111">
          <cell r="H111" t="str">
            <v>Impasse des Frères Boissel</v>
          </cell>
        </row>
        <row r="112">
          <cell r="H112" t="str">
            <v>Rue Gabriel Boissy</v>
          </cell>
        </row>
        <row r="113">
          <cell r="H113" t="str">
            <v>Chemin Bonamourde</v>
          </cell>
        </row>
        <row r="114">
          <cell r="H114" t="str">
            <v>Chemin de Bonne Barbe</v>
          </cell>
        </row>
        <row r="115">
          <cell r="H115" t="str">
            <v>Rue William Et Catherine Booth</v>
          </cell>
        </row>
        <row r="116">
          <cell r="H116" t="str">
            <v>Impasse Bora-Bora</v>
          </cell>
        </row>
        <row r="117">
          <cell r="H117" t="str">
            <v>Rue Henri Bosco</v>
          </cell>
        </row>
        <row r="118">
          <cell r="H118" t="str">
            <v>Place Jacques Bossuet</v>
          </cell>
        </row>
        <row r="119">
          <cell r="H119" t="str">
            <v>Promenade Botanique de Saint-Eutrope</v>
          </cell>
        </row>
        <row r="120">
          <cell r="H120" t="str">
            <v>Chemin du Bachaga Boualem</v>
          </cell>
        </row>
        <row r="121">
          <cell r="H121" t="str">
            <v>Rue des Bougainvilliers</v>
          </cell>
        </row>
        <row r="122">
          <cell r="H122" t="str">
            <v>Chemin Petit Bouigard</v>
          </cell>
        </row>
        <row r="123">
          <cell r="H123" t="str">
            <v>Chemin des Bouigards</v>
          </cell>
        </row>
        <row r="124">
          <cell r="H124" t="str">
            <v>Traverse des Bouigards</v>
          </cell>
        </row>
        <row r="125">
          <cell r="H125" t="str">
            <v>Chemin en Limite des Bouigards</v>
          </cell>
        </row>
        <row r="126">
          <cell r="H126" t="str">
            <v>Rue du Bourbonnais</v>
          </cell>
        </row>
        <row r="127">
          <cell r="H127" t="str">
            <v>Rue Antoine Bourdelle</v>
          </cell>
        </row>
        <row r="128">
          <cell r="H128" t="str">
            <v>Impasse de Bourgogne</v>
          </cell>
        </row>
        <row r="129">
          <cell r="H129" t="str">
            <v>Rue Bouton d'Or</v>
          </cell>
        </row>
        <row r="130">
          <cell r="H130" t="str">
            <v>Chemin Bouvière</v>
          </cell>
        </row>
        <row r="131">
          <cell r="H131" t="str">
            <v>Rue Louis Braille</v>
          </cell>
        </row>
        <row r="132">
          <cell r="H132" t="str">
            <v>Rue Sir Frank Brangwyn</v>
          </cell>
        </row>
        <row r="133">
          <cell r="H133" t="str">
            <v>Rue Georges Brassens</v>
          </cell>
        </row>
        <row r="134">
          <cell r="H134" t="str">
            <v>Chemin de Bresque</v>
          </cell>
        </row>
        <row r="135">
          <cell r="H135" t="str">
            <v>Rue de Bretagne</v>
          </cell>
        </row>
        <row r="136">
          <cell r="H136" t="str">
            <v>Cours Aristide Briand</v>
          </cell>
        </row>
        <row r="137">
          <cell r="H137" t="str">
            <v>Rue Pierre Brosselette</v>
          </cell>
        </row>
        <row r="138">
          <cell r="H138" t="str">
            <v>Place André Bruey</v>
          </cell>
        </row>
        <row r="139">
          <cell r="H139" t="str">
            <v>Impasse 147 Rue des Bruyères</v>
          </cell>
        </row>
        <row r="140">
          <cell r="H140" t="str">
            <v>Rue des Bruyères</v>
          </cell>
        </row>
        <row r="141">
          <cell r="H141" t="str">
            <v>Chemin des Jaumes Cabrières</v>
          </cell>
        </row>
        <row r="142">
          <cell r="H142" t="str">
            <v>Impasse des Cactus</v>
          </cell>
        </row>
        <row r="143">
          <cell r="H143" t="str">
            <v>Route de Caderousse</v>
          </cell>
        </row>
        <row r="144">
          <cell r="H144" t="str">
            <v>Traverse de Cagnan</v>
          </cell>
        </row>
        <row r="145">
          <cell r="H145" t="str">
            <v>Rue du Calabrun</v>
          </cell>
        </row>
        <row r="146">
          <cell r="H146" t="str">
            <v>Impasse du Caladas</v>
          </cell>
        </row>
        <row r="147">
          <cell r="H147" t="str">
            <v>Route de Camaret</v>
          </cell>
        </row>
        <row r="148">
          <cell r="H148" t="str">
            <v>Impasse des Camélias</v>
          </cell>
        </row>
        <row r="149">
          <cell r="H149" t="str">
            <v>Rue Albert Camus</v>
          </cell>
        </row>
        <row r="150">
          <cell r="H150" t="str">
            <v>Passage du Canal</v>
          </cell>
        </row>
        <row r="151">
          <cell r="H151" t="str">
            <v>Rue Henri Capty</v>
          </cell>
        </row>
        <row r="152">
          <cell r="H152" t="str">
            <v>Rue des Capucines</v>
          </cell>
        </row>
        <row r="153">
          <cell r="H153" t="str">
            <v>Rue Carignan</v>
          </cell>
        </row>
        <row r="154">
          <cell r="H154" t="str">
            <v>Impasse Caristie</v>
          </cell>
        </row>
        <row r="155">
          <cell r="H155" t="str">
            <v>Rue Caristie</v>
          </cell>
        </row>
        <row r="156">
          <cell r="H156" t="str">
            <v>Chemin de Caritat</v>
          </cell>
        </row>
        <row r="157">
          <cell r="H157" t="str">
            <v>Rue des Carmes</v>
          </cell>
        </row>
        <row r="158">
          <cell r="H158" t="str">
            <v>Rue Sadi Carnot</v>
          </cell>
        </row>
        <row r="159">
          <cell r="H159" t="str">
            <v>Rue Jean-Baptiste Carpeaux</v>
          </cell>
        </row>
        <row r="160">
          <cell r="H160" t="str">
            <v>Impasse 625 Rue Alexis Carrel</v>
          </cell>
        </row>
        <row r="161">
          <cell r="H161" t="str">
            <v>Rue Alexis Carrel</v>
          </cell>
        </row>
        <row r="162">
          <cell r="H162" t="str">
            <v>Impasse des Casernes</v>
          </cell>
        </row>
        <row r="163">
          <cell r="H163" t="str">
            <v>Rond-Point René Cassin</v>
          </cell>
        </row>
        <row r="164">
          <cell r="H164" t="str">
            <v>Chemin de la Cavalade</v>
          </cell>
        </row>
        <row r="165">
          <cell r="H165" t="str">
            <v>Traverse de la Cavalade</v>
          </cell>
        </row>
        <row r="166">
          <cell r="H166" t="str">
            <v>Chemin de Cayenne</v>
          </cell>
        </row>
        <row r="167">
          <cell r="H167" t="str">
            <v>Chemin des Cèdres</v>
          </cell>
        </row>
        <row r="168">
          <cell r="H168" t="str">
            <v>Place des Cèdres</v>
          </cell>
        </row>
        <row r="169">
          <cell r="H169" t="str">
            <v>Impasse des Cévennes</v>
          </cell>
        </row>
        <row r="170">
          <cell r="H170" t="str">
            <v>Rue Paul Cézanne</v>
          </cell>
        </row>
        <row r="171">
          <cell r="H171" t="str">
            <v>Montée Philibert de Chalons</v>
          </cell>
        </row>
        <row r="172">
          <cell r="H172" t="str">
            <v>Rue François Chambovet</v>
          </cell>
        </row>
        <row r="173">
          <cell r="H173" t="str">
            <v>Impasse du Champ Fleuri</v>
          </cell>
        </row>
        <row r="174">
          <cell r="H174" t="str">
            <v>Avenue de Champlain</v>
          </cell>
        </row>
        <row r="175">
          <cell r="H175" t="str">
            <v>Chemin de Champlain</v>
          </cell>
        </row>
        <row r="176">
          <cell r="H176" t="str">
            <v>Chemin de Champovin Nord</v>
          </cell>
        </row>
        <row r="177">
          <cell r="H177" t="str">
            <v>Chemin de Champovin Sud</v>
          </cell>
        </row>
        <row r="178">
          <cell r="H178" t="str">
            <v>Chemin Chaponnet</v>
          </cell>
        </row>
        <row r="179">
          <cell r="H179" t="str">
            <v>Place du Docteur Charcot</v>
          </cell>
        </row>
        <row r="180">
          <cell r="H180" t="str">
            <v>Impasse de la Charité</v>
          </cell>
        </row>
        <row r="181">
          <cell r="H181" t="str">
            <v>Chemin de Châteaumar</v>
          </cell>
        </row>
        <row r="182">
          <cell r="H182" t="str">
            <v>Nouvelle Route de Châteauneuf</v>
          </cell>
        </row>
        <row r="183">
          <cell r="H183" t="str">
            <v>Route de Châteauneuf</v>
          </cell>
        </row>
        <row r="184">
          <cell r="H184" t="str">
            <v>Rue de Châteauneuf</v>
          </cell>
        </row>
        <row r="185">
          <cell r="H185" t="str">
            <v>Chemin du Chêne</v>
          </cell>
        </row>
        <row r="186">
          <cell r="H186" t="str">
            <v>Rue des Grands Chênes</v>
          </cell>
        </row>
        <row r="187">
          <cell r="H187" t="str">
            <v>Impasse 259 Rue des Chênes Verts</v>
          </cell>
        </row>
        <row r="188">
          <cell r="H188" t="str">
            <v>Impasse 279 Rue des Chênes Verts</v>
          </cell>
        </row>
        <row r="189">
          <cell r="H189" t="str">
            <v>Impasse 421 Rue des Chênes Verts</v>
          </cell>
        </row>
        <row r="190">
          <cell r="H190" t="str">
            <v>Impasse 561 Rue des Chênes Verts</v>
          </cell>
        </row>
        <row r="191">
          <cell r="H191" t="str">
            <v>Rue des Chênes Verts</v>
          </cell>
        </row>
        <row r="192">
          <cell r="H192" t="str">
            <v>Impasse 80 Impasse des Chèvrefeuilles</v>
          </cell>
        </row>
        <row r="193">
          <cell r="H193" t="str">
            <v>Impasse des Chèvrefeuilles</v>
          </cell>
        </row>
        <row r="194">
          <cell r="H194" t="str">
            <v>Rue des Chèvrefeuilles</v>
          </cell>
        </row>
        <row r="195">
          <cell r="H195" t="str">
            <v>Chemin des Cigales</v>
          </cell>
        </row>
        <row r="196">
          <cell r="H196" t="str">
            <v>Chemin des Cigalières</v>
          </cell>
        </row>
        <row r="197">
          <cell r="H197" t="str">
            <v>Rue Cinsault</v>
          </cell>
        </row>
        <row r="198">
          <cell r="H198" t="str">
            <v>Place René Clair</v>
          </cell>
        </row>
        <row r="199">
          <cell r="H199" t="str">
            <v>Traverse de Clavin</v>
          </cell>
        </row>
        <row r="200">
          <cell r="H200" t="str">
            <v>Rue des Clématites</v>
          </cell>
        </row>
        <row r="201">
          <cell r="H201" t="str">
            <v>Place Georges Clemenceau</v>
          </cell>
        </row>
        <row r="202">
          <cell r="H202" t="str">
            <v>Impasse de la Cloche</v>
          </cell>
        </row>
        <row r="203">
          <cell r="H203" t="str">
            <v>Place du Cloître</v>
          </cell>
        </row>
        <row r="204">
          <cell r="H204" t="str">
            <v>Chemin du Clos</v>
          </cell>
        </row>
        <row r="205">
          <cell r="H205" t="str">
            <v>Chemin de Clos Cavalier</v>
          </cell>
        </row>
        <row r="206">
          <cell r="H206" t="str">
            <v>Traverse Clos Cavalier</v>
          </cell>
        </row>
        <row r="207">
          <cell r="H207" t="str">
            <v>Chemin de Coirol</v>
          </cell>
        </row>
        <row r="208">
          <cell r="H208" t="str">
            <v>Traverse de Coivedel</v>
          </cell>
        </row>
        <row r="209">
          <cell r="H209" t="str">
            <v>Rue de l'Ancien Collège</v>
          </cell>
        </row>
        <row r="210">
          <cell r="H210" t="str">
            <v>Place des Collégiens</v>
          </cell>
        </row>
        <row r="211">
          <cell r="H211" t="str">
            <v>Chemin de la Colline</v>
          </cell>
        </row>
        <row r="212">
          <cell r="H212" t="str">
            <v>Impasse des Colombes</v>
          </cell>
        </row>
        <row r="213">
          <cell r="H213" t="str">
            <v>Chemin du Colombier</v>
          </cell>
        </row>
        <row r="214">
          <cell r="H214" t="str">
            <v>Rue du Colombier</v>
          </cell>
        </row>
        <row r="215">
          <cell r="H215" t="str">
            <v>Traverse du Colombier</v>
          </cell>
        </row>
        <row r="216">
          <cell r="H216" t="str">
            <v>Traverse de la Colonne</v>
          </cell>
        </row>
        <row r="217">
          <cell r="H217" t="str">
            <v>Rue de la Concorde</v>
          </cell>
        </row>
        <row r="218">
          <cell r="H218" t="str">
            <v>Rue Nicolas de Condorcet</v>
          </cell>
        </row>
        <row r="219">
          <cell r="H219" t="str">
            <v>Impasse de la Conque</v>
          </cell>
        </row>
        <row r="220">
          <cell r="H220" t="str">
            <v>Impasse 263 Rue Contrescarpe</v>
          </cell>
        </row>
        <row r="221">
          <cell r="H221" t="str">
            <v>Rue Contrescarpe</v>
          </cell>
        </row>
        <row r="222">
          <cell r="H222" t="str">
            <v>Rue des Coquelicots</v>
          </cell>
        </row>
        <row r="223">
          <cell r="H223" t="str">
            <v>Place des Cordeliers</v>
          </cell>
        </row>
        <row r="224">
          <cell r="H224" t="str">
            <v>Rue Pierre Corneille</v>
          </cell>
        </row>
        <row r="225">
          <cell r="H225" t="str">
            <v>Chemin Costières du Coudoulet</v>
          </cell>
        </row>
        <row r="226">
          <cell r="H226" t="str">
            <v>Impasse du Coteau</v>
          </cell>
        </row>
        <row r="227">
          <cell r="H227" t="str">
            <v>Rue du Coteau</v>
          </cell>
        </row>
        <row r="228">
          <cell r="H228" t="str">
            <v>Avenue Pierre de Coubertin</v>
          </cell>
        </row>
        <row r="229">
          <cell r="H229" t="str">
            <v>Chemin du Coudoulet Nord</v>
          </cell>
        </row>
        <row r="230">
          <cell r="H230" t="str">
            <v>Chemin du Coudoulet Sud</v>
          </cell>
        </row>
        <row r="231">
          <cell r="H231" t="str">
            <v>Rue Courbe</v>
          </cell>
        </row>
        <row r="232">
          <cell r="H232" t="str">
            <v>Avenue des Courrèges</v>
          </cell>
        </row>
        <row r="233">
          <cell r="H233" t="str">
            <v>Chemin de Courtebotte</v>
          </cell>
        </row>
        <row r="234">
          <cell r="H234" t="str">
            <v>Route de Courthézon</v>
          </cell>
        </row>
        <row r="235">
          <cell r="H235" t="str">
            <v>Avenue des Crémades</v>
          </cell>
        </row>
        <row r="236">
          <cell r="H236" t="str">
            <v>Impasse 814 Chemin de la Croix Rouge</v>
          </cell>
        </row>
        <row r="237">
          <cell r="H237" t="str">
            <v>Chemin de la Croix Rouge</v>
          </cell>
        </row>
        <row r="238">
          <cell r="H238" t="str">
            <v>Allée Ambroise Croizat</v>
          </cell>
        </row>
        <row r="239">
          <cell r="H239" t="str">
            <v>Rue Pierre Et Marie Curie</v>
          </cell>
        </row>
        <row r="240">
          <cell r="H240" t="str">
            <v>Impasse Cyan</v>
          </cell>
        </row>
        <row r="241">
          <cell r="H241" t="str">
            <v>Rue des Dahlias</v>
          </cell>
        </row>
        <row r="242">
          <cell r="H242" t="str">
            <v>Boulevard Édouard Daladier</v>
          </cell>
        </row>
        <row r="243">
          <cell r="H243" t="str">
            <v>Chemin Damance</v>
          </cell>
        </row>
        <row r="244">
          <cell r="H244" t="str">
            <v>Rue du Danemark</v>
          </cell>
        </row>
        <row r="245">
          <cell r="H245" t="str">
            <v>Rue Louis Daquin</v>
          </cell>
        </row>
        <row r="246">
          <cell r="H246" t="str">
            <v>Avenue Charles Dardun</v>
          </cell>
        </row>
        <row r="247">
          <cell r="H247" t="str">
            <v>Chemin Dardun</v>
          </cell>
        </row>
        <row r="248">
          <cell r="H248" t="str">
            <v>Rue Alphonse Daudet</v>
          </cell>
        </row>
        <row r="249">
          <cell r="H249" t="str">
            <v>Impasse du Dauphiné</v>
          </cell>
        </row>
        <row r="250">
          <cell r="H250" t="str">
            <v>Rue Claude Debussy</v>
          </cell>
        </row>
        <row r="251">
          <cell r="H251" t="str">
            <v>Rue Albert Delsuc</v>
          </cell>
        </row>
        <row r="252">
          <cell r="H252" t="str">
            <v>Rue René Descartes</v>
          </cell>
        </row>
        <row r="253">
          <cell r="H253" t="str">
            <v>Square Denis Diderot</v>
          </cell>
        </row>
        <row r="254">
          <cell r="H254" t="str">
            <v>Chemin de la Digue d'Aygues</v>
          </cell>
        </row>
        <row r="255">
          <cell r="H255" t="str">
            <v>Chemin Draille du Plan</v>
          </cell>
        </row>
        <row r="256">
          <cell r="H256" t="str">
            <v>Rue Jacques Duclos</v>
          </cell>
        </row>
        <row r="257">
          <cell r="H257" t="str">
            <v>Rue Alfred Dugat</v>
          </cell>
        </row>
        <row r="258">
          <cell r="H258" t="str">
            <v>Rue Alexandre Dumas</v>
          </cell>
        </row>
        <row r="259">
          <cell r="H259" t="str">
            <v>Impasse 580 Rue Henri Dunant</v>
          </cell>
        </row>
        <row r="260">
          <cell r="H260" t="str">
            <v>Rue Henri Dunant</v>
          </cell>
        </row>
        <row r="261">
          <cell r="H261" t="str">
            <v>Rue Charles Dupuy</v>
          </cell>
        </row>
        <row r="262">
          <cell r="H262" t="str">
            <v>Rue Albin Durand</v>
          </cell>
        </row>
        <row r="263">
          <cell r="H263" t="str">
            <v>Chemin de l'École d'Agriculture</v>
          </cell>
        </row>
        <row r="264">
          <cell r="H264" t="str">
            <v>Chemin des Écureuils</v>
          </cell>
        </row>
        <row r="265">
          <cell r="H265" t="str">
            <v>Place Paul Éluard</v>
          </cell>
        </row>
        <row r="266">
          <cell r="H266" t="str">
            <v>Rue Émeraude</v>
          </cell>
        </row>
        <row r="267">
          <cell r="H267" t="str">
            <v>Chemin de l'Enfer</v>
          </cell>
        </row>
        <row r="268">
          <cell r="H268" t="str">
            <v>Chemin du Petit Enfer</v>
          </cell>
        </row>
        <row r="269">
          <cell r="H269" t="str">
            <v>Allée de l'Escadron 1/5 Vendée</v>
          </cell>
        </row>
        <row r="270">
          <cell r="H270" t="str">
            <v>Rue d'Espagne</v>
          </cell>
        </row>
        <row r="271">
          <cell r="H271" t="str">
            <v>Impasse de l'Esparradou</v>
          </cell>
        </row>
        <row r="272">
          <cell r="H272" t="str">
            <v>Rue Esquicho Coudo</v>
          </cell>
        </row>
        <row r="273">
          <cell r="H273" t="str">
            <v>Rue Honoré d'Estienne d'Orves</v>
          </cell>
        </row>
        <row r="274">
          <cell r="H274" t="str">
            <v>Impasse 131 Rue de l'Étang</v>
          </cell>
        </row>
        <row r="275">
          <cell r="H275" t="str">
            <v>Impasse de l'Étang</v>
          </cell>
        </row>
        <row r="276">
          <cell r="H276" t="str">
            <v>Rue de l'Étang</v>
          </cell>
        </row>
        <row r="277">
          <cell r="H277" t="str">
            <v>Avenue des Étudiants</v>
          </cell>
        </row>
        <row r="278">
          <cell r="H278" t="str">
            <v>Avenue de l'Europe</v>
          </cell>
        </row>
        <row r="279">
          <cell r="H279" t="str">
            <v>Avenue Jean-Henri Fabre</v>
          </cell>
        </row>
        <row r="280">
          <cell r="H280" t="str">
            <v>Rue de la Fabrique</v>
          </cell>
        </row>
        <row r="281">
          <cell r="H281" t="str">
            <v>Rue des Fagacées</v>
          </cell>
        </row>
        <row r="282">
          <cell r="H282" t="str">
            <v>Rue du Faubourg</v>
          </cell>
        </row>
        <row r="283">
          <cell r="H283" t="str">
            <v>Rue Félix Faure</v>
          </cell>
        </row>
        <row r="284">
          <cell r="H284" t="str">
            <v>Allée de la Ferme</v>
          </cell>
        </row>
        <row r="285">
          <cell r="H285" t="str">
            <v>Chemin Ferme de la Gironde</v>
          </cell>
        </row>
        <row r="286">
          <cell r="H286" t="str">
            <v>Rue Jules Ferry</v>
          </cell>
        </row>
        <row r="287">
          <cell r="H287" t="str">
            <v>Rue des Flandres</v>
          </cell>
        </row>
        <row r="288">
          <cell r="H288" t="str">
            <v>Chemin Alexander Fleming</v>
          </cell>
        </row>
        <row r="289">
          <cell r="H289" t="str">
            <v>Allée de Flore</v>
          </cell>
        </row>
        <row r="290">
          <cell r="H290" t="str">
            <v>Impasse de Flore</v>
          </cell>
        </row>
        <row r="291">
          <cell r="H291" t="str">
            <v>Avenue du Maréchal Foch</v>
          </cell>
        </row>
        <row r="292">
          <cell r="H292" t="str">
            <v>Rue Raoul Follereau</v>
          </cell>
        </row>
        <row r="293">
          <cell r="H293" t="str">
            <v>Rue du Fond du Sac</v>
          </cell>
        </row>
        <row r="294">
          <cell r="H294" t="str">
            <v>Chemin du Font des Goths</v>
          </cell>
        </row>
        <row r="295">
          <cell r="H295" t="str">
            <v>Rue Jean de la Fontaine</v>
          </cell>
        </row>
        <row r="296">
          <cell r="H296" t="str">
            <v>Chemin Fontanelle</v>
          </cell>
        </row>
        <row r="297">
          <cell r="H297" t="str">
            <v>Rue Jules Formigé</v>
          </cell>
        </row>
        <row r="298">
          <cell r="H298" t="str">
            <v>Rue des Vieux Fossés</v>
          </cell>
        </row>
        <row r="299">
          <cell r="H299" t="str">
            <v>Passage Four Capelu</v>
          </cell>
        </row>
        <row r="300">
          <cell r="H300" t="str">
            <v>Chemin des Fourches</v>
          </cell>
        </row>
        <row r="301">
          <cell r="H301" t="str">
            <v>Avenue de Fourchesvieilles</v>
          </cell>
        </row>
        <row r="302">
          <cell r="H302" t="str">
            <v>Chemin des Fours à Chaux</v>
          </cell>
        </row>
        <row r="303">
          <cell r="H303" t="str">
            <v>Rue Anatole France</v>
          </cell>
        </row>
        <row r="304">
          <cell r="H304" t="str">
            <v>Impasse de Franche-Comté</v>
          </cell>
        </row>
        <row r="305">
          <cell r="H305" t="str">
            <v>Chemin Frigoulet</v>
          </cell>
        </row>
        <row r="306">
          <cell r="H306" t="str">
            <v>Rue Grande Fusterie</v>
          </cell>
        </row>
        <row r="307">
          <cell r="H307" t="str">
            <v>Rue Petite Fusterie</v>
          </cell>
        </row>
        <row r="308">
          <cell r="H308" t="str">
            <v>Route de Gabet</v>
          </cell>
        </row>
        <row r="309">
          <cell r="H309" t="str">
            <v>Chemin de la Gaffe</v>
          </cell>
        </row>
        <row r="310">
          <cell r="H310" t="str">
            <v>Chemin des Galettes</v>
          </cell>
        </row>
        <row r="311">
          <cell r="H311" t="str">
            <v>Rue Léon Gambetta</v>
          </cell>
        </row>
        <row r="312">
          <cell r="H312" t="str">
            <v>Rue Abel Gance</v>
          </cell>
        </row>
        <row r="313">
          <cell r="H313" t="str">
            <v>Chemin de la Gardiole</v>
          </cell>
        </row>
        <row r="314">
          <cell r="H314" t="str">
            <v>Rue Gasparin</v>
          </cell>
        </row>
        <row r="315">
          <cell r="H315" t="str">
            <v>Avenue Charles de Gaulle</v>
          </cell>
        </row>
        <row r="316">
          <cell r="H316" t="str">
            <v>Rue des Gaulois</v>
          </cell>
        </row>
        <row r="317">
          <cell r="H317" t="str">
            <v>Plan Gauthier</v>
          </cell>
        </row>
        <row r="318">
          <cell r="H318" t="str">
            <v>Impasse des Genêts</v>
          </cell>
        </row>
        <row r="319">
          <cell r="H319" t="str">
            <v>Rue Maurice Genevoix</v>
          </cell>
        </row>
        <row r="320">
          <cell r="H320" t="str">
            <v>Rue du Genévrier</v>
          </cell>
        </row>
        <row r="321">
          <cell r="H321" t="str">
            <v>Chemin de la Genouillère</v>
          </cell>
        </row>
        <row r="322">
          <cell r="H322" t="str">
            <v>Rue Alphonse Gent</v>
          </cell>
        </row>
        <row r="323">
          <cell r="H323" t="str">
            <v>Impasse des Géraniums</v>
          </cell>
        </row>
        <row r="324">
          <cell r="H324" t="str">
            <v>Impasse Gibelin</v>
          </cell>
        </row>
        <row r="325">
          <cell r="H325" t="str">
            <v>Rue André Gide</v>
          </cell>
        </row>
        <row r="326">
          <cell r="H326" t="str">
            <v>Rue Jean Giono</v>
          </cell>
        </row>
        <row r="327">
          <cell r="H327" t="str">
            <v>Place Louis Giorgi</v>
          </cell>
        </row>
        <row r="328">
          <cell r="H328" t="str">
            <v>Impasse Girard</v>
          </cell>
        </row>
        <row r="329">
          <cell r="H329" t="str">
            <v>Rue Paul Giraud</v>
          </cell>
        </row>
        <row r="330">
          <cell r="H330" t="str">
            <v>Rue des Girbes</v>
          </cell>
        </row>
        <row r="331">
          <cell r="H331" t="str">
            <v>Impasse des Giroflées</v>
          </cell>
        </row>
        <row r="332">
          <cell r="H332" t="str">
            <v>Chemin de la Gironde</v>
          </cell>
        </row>
        <row r="333">
          <cell r="H333" t="str">
            <v>Chemin de la Gironde Ouest</v>
          </cell>
        </row>
        <row r="334">
          <cell r="H334" t="str">
            <v>Impasse des Glaieuls</v>
          </cell>
        </row>
        <row r="335">
          <cell r="H335" t="str">
            <v>Impasse des Glycines</v>
          </cell>
        </row>
        <row r="336">
          <cell r="H336" t="str">
            <v>Rue du Commandant Goumin</v>
          </cell>
        </row>
        <row r="337">
          <cell r="H337" t="str">
            <v>Rue Charles Gounod</v>
          </cell>
        </row>
        <row r="338">
          <cell r="H338" t="str">
            <v>Rue Gourmande</v>
          </cell>
        </row>
        <row r="339">
          <cell r="H339" t="str">
            <v xml:space="preserve"> Rue Louis Gout</v>
          </cell>
        </row>
        <row r="340">
          <cell r="H340" t="str">
            <v>Chemin de la Grange Tombée</v>
          </cell>
        </row>
        <row r="341">
          <cell r="H341" t="str">
            <v>Chemin des Graves</v>
          </cell>
        </row>
        <row r="342">
          <cell r="H342" t="str">
            <v>Traverse des Graves</v>
          </cell>
        </row>
        <row r="343">
          <cell r="H343" t="str">
            <v>Chemin de la Gravière</v>
          </cell>
        </row>
        <row r="344">
          <cell r="H344" t="str">
            <v>Avenue de Grèce</v>
          </cell>
        </row>
        <row r="345">
          <cell r="H345" t="str">
            <v>Rue Grenache</v>
          </cell>
        </row>
        <row r="346">
          <cell r="H346" t="str">
            <v>Impasse des Grenadiers</v>
          </cell>
        </row>
        <row r="347">
          <cell r="H347" t="str">
            <v>Impasse 2580 Route du Grès</v>
          </cell>
        </row>
        <row r="348">
          <cell r="H348" t="str">
            <v>Impasse 2835 Route du Grès</v>
          </cell>
        </row>
        <row r="349">
          <cell r="H349" t="str">
            <v>Impasse 641 Route du Grès</v>
          </cell>
        </row>
        <row r="350">
          <cell r="H350" t="str">
            <v>Impasse 811 Route du Grès</v>
          </cell>
        </row>
        <row r="351">
          <cell r="H351" t="str">
            <v>Ancienne Route du Grès</v>
          </cell>
        </row>
        <row r="352">
          <cell r="H352" t="str">
            <v>Route du Grès</v>
          </cell>
        </row>
        <row r="353">
          <cell r="H353" t="str">
            <v>Chemin du Gué de Beaulieu</v>
          </cell>
        </row>
        <row r="354">
          <cell r="H354" t="str">
            <v>Chemin du Gué de Guille</v>
          </cell>
        </row>
        <row r="355">
          <cell r="H355" t="str">
            <v>Place Sacha Guitry</v>
          </cell>
        </row>
        <row r="356">
          <cell r="H356" t="str">
            <v>Impasse 201 Rue de Guyenne</v>
          </cell>
        </row>
        <row r="357">
          <cell r="H357" t="str">
            <v>Impasse 337 Rue de Guyenne</v>
          </cell>
        </row>
        <row r="358">
          <cell r="H358" t="str">
            <v>Rue de Guyenne</v>
          </cell>
        </row>
        <row r="359">
          <cell r="H359" t="str">
            <v>Impasse du Gymnase</v>
          </cell>
        </row>
        <row r="360">
          <cell r="H360" t="str">
            <v>Place aux Herbes</v>
          </cell>
        </row>
        <row r="361">
          <cell r="H361" t="str">
            <v>Rue Hergé</v>
          </cell>
        </row>
        <row r="362">
          <cell r="H362" t="str">
            <v>Rue Jean Hervé</v>
          </cell>
        </row>
        <row r="363">
          <cell r="H363" t="str">
            <v>Rue de l'Ancien Hôpital</v>
          </cell>
        </row>
        <row r="364">
          <cell r="H364" t="str">
            <v>Impasse des Hortensias</v>
          </cell>
        </row>
        <row r="365">
          <cell r="H365" t="str">
            <v>Rue de l'Ancien Hôtel de Ville</v>
          </cell>
        </row>
        <row r="366">
          <cell r="H366" t="str">
            <v>Rue Victor Hugo</v>
          </cell>
        </row>
        <row r="367">
          <cell r="H367" t="str">
            <v>Rond-Point d'Hydra</v>
          </cell>
        </row>
        <row r="368">
          <cell r="H368" t="str">
            <v>Avenue Jacques Imbert</v>
          </cell>
        </row>
        <row r="369">
          <cell r="H369" t="str">
            <v>Impasse Jacques Imbert</v>
          </cell>
        </row>
        <row r="370">
          <cell r="H370" t="str">
            <v>Impasse des Iris</v>
          </cell>
        </row>
        <row r="371">
          <cell r="H371" t="str">
            <v>Rue d'Irlande</v>
          </cell>
        </row>
        <row r="372">
          <cell r="H372" t="str">
            <v>Rue d'Italie</v>
          </cell>
        </row>
        <row r="373">
          <cell r="H373" t="str">
            <v>Rue des Jacinthes</v>
          </cell>
        </row>
        <row r="374">
          <cell r="H374" t="str">
            <v>Rue du Jardin des Sens</v>
          </cell>
        </row>
        <row r="375">
          <cell r="H375" t="str">
            <v>Rue du Jardinier</v>
          </cell>
        </row>
        <row r="376">
          <cell r="H376" t="str">
            <v>Chemin de la Jardinière</v>
          </cell>
        </row>
        <row r="377">
          <cell r="H377" t="str">
            <v>Impasse des Jardins</v>
          </cell>
        </row>
        <row r="378">
          <cell r="H378" t="str">
            <v>Rue des Jardins</v>
          </cell>
        </row>
        <row r="379">
          <cell r="H379" t="str">
            <v>Rue des Jardins de l'Araïs</v>
          </cell>
        </row>
        <row r="380">
          <cell r="H380" t="str">
            <v>Impasse du Jasmin</v>
          </cell>
        </row>
        <row r="381">
          <cell r="H381" t="str">
            <v>Chemin Jaufrette</v>
          </cell>
        </row>
        <row r="382">
          <cell r="H382" t="str">
            <v>Rue Jean Jaurès</v>
          </cell>
        </row>
        <row r="383">
          <cell r="H383" t="str">
            <v>Impasse 739 Route de Jonquieres</v>
          </cell>
        </row>
        <row r="384">
          <cell r="H384" t="str">
            <v>Route de Jonquières</v>
          </cell>
        </row>
        <row r="385">
          <cell r="H385" t="str">
            <v>Impasse 497 Rue des Jonquilles</v>
          </cell>
        </row>
        <row r="386">
          <cell r="H386" t="str">
            <v>Impasse des Jonquilles</v>
          </cell>
        </row>
        <row r="387">
          <cell r="H387" t="str">
            <v>Rue des Jonquilles</v>
          </cell>
        </row>
        <row r="388">
          <cell r="H388" t="str">
            <v>Allée Louis Jouvet</v>
          </cell>
        </row>
        <row r="389">
          <cell r="H389" t="str">
            <v>Avenue du 18 Juin 1940</v>
          </cell>
        </row>
        <row r="390">
          <cell r="H390" t="str">
            <v>Rue du Maréchal Juin</v>
          </cell>
        </row>
        <row r="391">
          <cell r="H391" t="str">
            <v>Rue Katyn</v>
          </cell>
        </row>
        <row r="392">
          <cell r="H392" t="str">
            <v>Rue Kielce</v>
          </cell>
        </row>
        <row r="393">
          <cell r="H393" t="str">
            <v>Rue Auguste Lacour</v>
          </cell>
        </row>
        <row r="394">
          <cell r="H394" t="str">
            <v>Rue Alphonse de Lamartine</v>
          </cell>
        </row>
        <row r="395">
          <cell r="H395" t="str">
            <v>Montée Albert Lambert</v>
          </cell>
        </row>
        <row r="396">
          <cell r="H396" t="str">
            <v>Chemin du Lampourdier</v>
          </cell>
        </row>
        <row r="397">
          <cell r="H397" t="str">
            <v>Impasse de Langes</v>
          </cell>
        </row>
        <row r="398">
          <cell r="H398" t="str">
            <v>Place de Langes</v>
          </cell>
        </row>
        <row r="399">
          <cell r="H399" t="str">
            <v>Pont de Langes</v>
          </cell>
        </row>
        <row r="400">
          <cell r="H400" t="str">
            <v>Impasse du Languedoc</v>
          </cell>
        </row>
        <row r="401">
          <cell r="H401" t="str">
            <v>Rue du Languedoc</v>
          </cell>
        </row>
        <row r="402">
          <cell r="H402" t="str">
            <v>Autoroute la Languedocienne</v>
          </cell>
        </row>
        <row r="403">
          <cell r="H403" t="str">
            <v>Impasse Laroche</v>
          </cell>
        </row>
        <row r="404">
          <cell r="H404" t="str">
            <v>Place Lucien Laroyenne</v>
          </cell>
        </row>
        <row r="405">
          <cell r="H405" t="str">
            <v>Avenue du Maréchal de Lattre de Tassigny</v>
          </cell>
        </row>
        <row r="406">
          <cell r="H406" t="str">
            <v>Impasse Laugier</v>
          </cell>
        </row>
        <row r="407">
          <cell r="H407" t="str">
            <v>Impasse des Lauriers</v>
          </cell>
        </row>
        <row r="408">
          <cell r="H408" t="str">
            <v>Chemin de Lauriol</v>
          </cell>
        </row>
        <row r="409">
          <cell r="H409" t="str">
            <v>Impasse de la Lavande</v>
          </cell>
        </row>
        <row r="410">
          <cell r="H410" t="str">
            <v>Impasse 147 Avenue de Lavoisier</v>
          </cell>
        </row>
        <row r="411">
          <cell r="H411" t="str">
            <v>Impasse 380 Avenue de Lavoisier</v>
          </cell>
        </row>
        <row r="412">
          <cell r="H412" t="str">
            <v>Impasse 566 Avenue de Lavoisier</v>
          </cell>
        </row>
        <row r="413">
          <cell r="H413" t="str">
            <v>Avenue de Lavoisier</v>
          </cell>
        </row>
        <row r="414">
          <cell r="H414" t="str">
            <v>Montée de Leaunes</v>
          </cell>
        </row>
        <row r="415">
          <cell r="H415" t="str">
            <v>Rue du Général Leclerc</v>
          </cell>
        </row>
        <row r="416">
          <cell r="H416" t="str">
            <v>Rue Alexandre Ledru-Rollin</v>
          </cell>
        </row>
        <row r="417">
          <cell r="H417" t="str">
            <v>Rue de la Levade</v>
          </cell>
        </row>
        <row r="418">
          <cell r="H418" t="str">
            <v>Place du Levant</v>
          </cell>
        </row>
        <row r="419">
          <cell r="H419" t="str">
            <v>Rue Cité Leydier</v>
          </cell>
        </row>
        <row r="420">
          <cell r="H420" t="str">
            <v>Place de la Libération</v>
          </cell>
        </row>
        <row r="421">
          <cell r="H421" t="str">
            <v>Place de la Liberté</v>
          </cell>
        </row>
        <row r="422">
          <cell r="H422" t="str">
            <v>Rue de la Liberté</v>
          </cell>
        </row>
        <row r="423">
          <cell r="H423" t="str">
            <v>Place des Ligures</v>
          </cell>
        </row>
        <row r="424">
          <cell r="H424" t="str">
            <v>Impasse des Lilas</v>
          </cell>
        </row>
        <row r="425">
          <cell r="H425" t="str">
            <v>Rue des Lilas</v>
          </cell>
        </row>
        <row r="426">
          <cell r="H426" t="str">
            <v>Rue du Limousin</v>
          </cell>
        </row>
        <row r="427">
          <cell r="H427" t="str">
            <v>Chemin du Long d'Aygues</v>
          </cell>
        </row>
        <row r="428">
          <cell r="H428" t="str">
            <v>Avenue Général Raymond Lorho</v>
          </cell>
        </row>
        <row r="429">
          <cell r="H429" t="str">
            <v>Impasse du Luberon</v>
          </cell>
        </row>
        <row r="430">
          <cell r="H430" t="str">
            <v>Rue de Lubières</v>
          </cell>
        </row>
        <row r="431">
          <cell r="H431" t="str">
            <v>Rue du Luxembourg</v>
          </cell>
        </row>
        <row r="432">
          <cell r="H432" t="str">
            <v>Route de Lyon</v>
          </cell>
        </row>
        <row r="433">
          <cell r="H433" t="str">
            <v>Rue Magenta</v>
          </cell>
        </row>
        <row r="434">
          <cell r="H434" t="str">
            <v>Allée des Magnolias</v>
          </cell>
        </row>
        <row r="435">
          <cell r="H435" t="str">
            <v>Place du Grand Mail</v>
          </cell>
        </row>
        <row r="436">
          <cell r="H436" t="str">
            <v>Rue Aristide Maillol</v>
          </cell>
        </row>
        <row r="437">
          <cell r="H437" t="str">
            <v>Place des Maîtres Drapiers</v>
          </cell>
        </row>
        <row r="438">
          <cell r="H438" t="str">
            <v>Place des Majouraux</v>
          </cell>
        </row>
        <row r="439">
          <cell r="H439" t="str">
            <v>Rue François de Malherbe</v>
          </cell>
        </row>
        <row r="440">
          <cell r="H440" t="str">
            <v>Impasse Malibu</v>
          </cell>
        </row>
        <row r="441">
          <cell r="H441" t="str">
            <v>Rue André Malraux</v>
          </cell>
        </row>
        <row r="442">
          <cell r="H442" t="str">
            <v>Rue Jean Marais</v>
          </cell>
        </row>
        <row r="443">
          <cell r="H443" t="str">
            <v>Rue Baptiste Marcet</v>
          </cell>
        </row>
        <row r="444">
          <cell r="H444" t="str">
            <v>Impasse des Marguerites</v>
          </cell>
        </row>
        <row r="445">
          <cell r="H445" t="str">
            <v>Impasse Paul Mariéton</v>
          </cell>
        </row>
        <row r="446">
          <cell r="H446" t="str">
            <v>Rue Paul Mariéton</v>
          </cell>
        </row>
        <row r="447">
          <cell r="H447" t="str">
            <v>Impasse Pierre Marivaux</v>
          </cell>
        </row>
        <row r="448">
          <cell r="H448" t="str">
            <v>Rue Paul Marquion</v>
          </cell>
        </row>
        <row r="449">
          <cell r="H449" t="str">
            <v>Chemin du Marquis</v>
          </cell>
        </row>
        <row r="450">
          <cell r="H450" t="str">
            <v>Chemin de Martignan</v>
          </cell>
        </row>
        <row r="451">
          <cell r="H451" t="str">
            <v>Impasse 258 Bis Impasse du Massif Central</v>
          </cell>
        </row>
        <row r="452">
          <cell r="H452" t="str">
            <v>Impasse 321 Impasse du Massif Central</v>
          </cell>
        </row>
        <row r="453">
          <cell r="H453" t="str">
            <v>Impasse 361 Impasse du Massif Central</v>
          </cell>
        </row>
        <row r="454">
          <cell r="H454" t="str">
            <v>Impasse du Massif Central</v>
          </cell>
        </row>
        <row r="455">
          <cell r="H455" t="str">
            <v>Rue Henri Matisse</v>
          </cell>
        </row>
        <row r="456">
          <cell r="H456" t="str">
            <v>Chemin de Maucoil</v>
          </cell>
        </row>
        <row r="457">
          <cell r="H457" t="str">
            <v>Rue François Mauriac</v>
          </cell>
        </row>
        <row r="458">
          <cell r="H458" t="str">
            <v>Chemin Mayarde</v>
          </cell>
        </row>
        <row r="459">
          <cell r="H459" t="str">
            <v>Rue du Mazeau</v>
          </cell>
        </row>
        <row r="460">
          <cell r="H460" t="str">
            <v>Chemin Mercadier</v>
          </cell>
        </row>
        <row r="461">
          <cell r="H461" t="str">
            <v>Rue Prosper Mérimée</v>
          </cell>
        </row>
        <row r="462">
          <cell r="H462" t="str">
            <v>Impasse Jean Mermoz</v>
          </cell>
        </row>
        <row r="463">
          <cell r="H463" t="str">
            <v>Rue André Messager</v>
          </cell>
        </row>
        <row r="464">
          <cell r="H464" t="str">
            <v>Impasse Adrien Meynard</v>
          </cell>
        </row>
        <row r="465">
          <cell r="H465" t="str">
            <v>Chemin de Meyne Est</v>
          </cell>
        </row>
        <row r="466">
          <cell r="H466" t="str">
            <v>Chemin de Meyne Ouest</v>
          </cell>
        </row>
        <row r="467">
          <cell r="H467" t="str">
            <v>Chemin de Meyne Claire</v>
          </cell>
        </row>
        <row r="468">
          <cell r="H468" t="str">
            <v>Rue de Meyne Claire</v>
          </cell>
        </row>
        <row r="469">
          <cell r="H469" t="str">
            <v>Place Jules Michelet</v>
          </cell>
        </row>
        <row r="470">
          <cell r="H470" t="str">
            <v>Allée du Midi</v>
          </cell>
        </row>
        <row r="471">
          <cell r="H471" t="str">
            <v>Place Mignonne</v>
          </cell>
        </row>
        <row r="472">
          <cell r="H472" t="str">
            <v>Rue Gonzague Millet</v>
          </cell>
        </row>
        <row r="473">
          <cell r="H473" t="str">
            <v>Rue des Mimosas</v>
          </cell>
        </row>
        <row r="474">
          <cell r="H474" t="str">
            <v>Rue des Mistouns</v>
          </cell>
        </row>
        <row r="475">
          <cell r="H475" t="str">
            <v>Avenue Frédéric Mistral</v>
          </cell>
        </row>
        <row r="476">
          <cell r="H476" t="str">
            <v>Rue Molière</v>
          </cell>
        </row>
        <row r="477">
          <cell r="H477" t="str">
            <v>Rue Claude Monet</v>
          </cell>
        </row>
        <row r="478">
          <cell r="H478" t="str">
            <v>Allée Monge</v>
          </cell>
        </row>
        <row r="479">
          <cell r="H479" t="str">
            <v>Rue Jacques Monod</v>
          </cell>
        </row>
        <row r="480">
          <cell r="H480" t="str">
            <v>Rue Michel de Montaigne</v>
          </cell>
        </row>
        <row r="481">
          <cell r="H481" t="str">
            <v>Chemin Montard</v>
          </cell>
        </row>
        <row r="482">
          <cell r="H482" t="str">
            <v>Rue Montesquieu</v>
          </cell>
        </row>
        <row r="483">
          <cell r="H483" t="str">
            <v>Placette de Montherlant</v>
          </cell>
        </row>
        <row r="484">
          <cell r="H484" t="str">
            <v>Allée Montmirail</v>
          </cell>
        </row>
        <row r="485">
          <cell r="H485" t="str">
            <v>Rue Charles Morel</v>
          </cell>
        </row>
        <row r="486">
          <cell r="H486" t="str">
            <v>Allée Raphael Mossé</v>
          </cell>
        </row>
        <row r="487">
          <cell r="H487" t="str">
            <v>Rue Mossé-Baze</v>
          </cell>
        </row>
        <row r="488">
          <cell r="H488" t="str">
            <v>Avenue Jean Moulin</v>
          </cell>
        </row>
        <row r="489">
          <cell r="H489" t="str">
            <v>Chemin du Moulin</v>
          </cell>
        </row>
        <row r="490">
          <cell r="H490" t="str">
            <v>Chemin du Moulin Blanc</v>
          </cell>
        </row>
        <row r="491">
          <cell r="H491" t="str">
            <v>Place des Frères Mounet</v>
          </cell>
        </row>
        <row r="492">
          <cell r="H492" t="str">
            <v>Impasse du Moutounié</v>
          </cell>
        </row>
        <row r="493">
          <cell r="H493" t="str">
            <v>Rue Casimir Moynier</v>
          </cell>
        </row>
        <row r="494">
          <cell r="H494" t="str">
            <v>Impasse du Muguet</v>
          </cell>
        </row>
        <row r="495">
          <cell r="H495" t="str">
            <v>Allée des Muriers</v>
          </cell>
        </row>
        <row r="496">
          <cell r="H496" t="str">
            <v>Rue de la Nativité</v>
          </cell>
        </row>
        <row r="497">
          <cell r="H497" t="str">
            <v>Chemin des Négades</v>
          </cell>
        </row>
        <row r="498">
          <cell r="H498" t="str">
            <v>Traverse des Négades</v>
          </cell>
        </row>
        <row r="499">
          <cell r="H499" t="str">
            <v>Rue Gérard de Nerval</v>
          </cell>
        </row>
        <row r="500">
          <cell r="H500" t="str">
            <v>Le Pont Neuf</v>
          </cell>
        </row>
        <row r="501">
          <cell r="H501" t="str">
            <v>Allée Nicéphore Niépce</v>
          </cell>
        </row>
        <row r="502">
          <cell r="H502" t="str">
            <v>Rue du Nivernais</v>
          </cell>
        </row>
        <row r="503">
          <cell r="H503" t="str">
            <v>Rue du Noble</v>
          </cell>
        </row>
        <row r="504">
          <cell r="H504" t="str">
            <v>Chemin de Nogaret</v>
          </cell>
        </row>
        <row r="505">
          <cell r="H505" t="str">
            <v>Impasse Nogaret</v>
          </cell>
        </row>
        <row r="506">
          <cell r="H506" t="str">
            <v>Avenue de Nogent</v>
          </cell>
        </row>
        <row r="507">
          <cell r="H507" t="str">
            <v>Rue Henri Noguères</v>
          </cell>
        </row>
        <row r="508">
          <cell r="H508" t="str">
            <v>Rue Notre Dame</v>
          </cell>
        </row>
        <row r="509">
          <cell r="H509" t="str">
            <v>Impasse des Œillets</v>
          </cell>
        </row>
        <row r="510">
          <cell r="H510" t="str">
            <v>Impasse des Olivades</v>
          </cell>
        </row>
        <row r="511">
          <cell r="H511" t="str">
            <v>Chemin des Olivettes</v>
          </cell>
        </row>
        <row r="512">
          <cell r="H512" t="str">
            <v>Allée des Oliviers</v>
          </cell>
        </row>
        <row r="513">
          <cell r="H513" t="str">
            <v>Chemin des Oliviers</v>
          </cell>
        </row>
        <row r="514">
          <cell r="H514" t="str">
            <v>Rue Guillaume d'Orange</v>
          </cell>
        </row>
        <row r="515">
          <cell r="H515" t="str">
            <v>Ancienne Route d'Orange à Jonquières</v>
          </cell>
        </row>
        <row r="516">
          <cell r="H516" t="str">
            <v>Ancienne Route de Sérignan</v>
          </cell>
        </row>
        <row r="517">
          <cell r="H517" t="str">
            <v>Rue Marcel Pagnol</v>
          </cell>
        </row>
        <row r="518">
          <cell r="H518" t="str">
            <v>Rue Paul Painlevé</v>
          </cell>
        </row>
        <row r="519">
          <cell r="H519" t="str">
            <v>Rue de la Paix</v>
          </cell>
        </row>
        <row r="520">
          <cell r="H520" t="str">
            <v>Rue du Palais Royal</v>
          </cell>
        </row>
        <row r="521">
          <cell r="H521" t="str">
            <v>Impasse 420 Chemin de Palestor</v>
          </cell>
        </row>
        <row r="522">
          <cell r="H522" t="str">
            <v>Chemin de Palestor</v>
          </cell>
        </row>
        <row r="523">
          <cell r="H523" t="str">
            <v>Chemin de la Palud</v>
          </cell>
        </row>
        <row r="524">
          <cell r="H524" t="str">
            <v>Rue des Papes</v>
          </cell>
        </row>
        <row r="525">
          <cell r="H525" t="str">
            <v>Impasse des Pâquerettes</v>
          </cell>
        </row>
        <row r="526">
          <cell r="H526" t="str">
            <v>Route du Parc</v>
          </cell>
        </row>
        <row r="527">
          <cell r="H527" t="str">
            <v>Chemin du Parc d'Artillerie</v>
          </cell>
        </row>
        <row r="528">
          <cell r="H528" t="str">
            <v>Route Nationale 7 de Paris à Antibes</v>
          </cell>
        </row>
        <row r="529">
          <cell r="H529" t="str">
            <v>Impasse du Parlement</v>
          </cell>
        </row>
        <row r="530">
          <cell r="H530" t="str">
            <v>Rue du Parlement</v>
          </cell>
        </row>
        <row r="531">
          <cell r="H531" t="str">
            <v>Chemin des Parties</v>
          </cell>
        </row>
        <row r="532">
          <cell r="H532" t="str">
            <v>Rue Blaise Pascal</v>
          </cell>
        </row>
        <row r="533">
          <cell r="H533" t="str">
            <v>Impasse 143 Chemin de la Passerelle</v>
          </cell>
        </row>
        <row r="534">
          <cell r="H534" t="str">
            <v>Chemin de la Passerelle</v>
          </cell>
        </row>
        <row r="535">
          <cell r="H535" t="str">
            <v>Chemin de la Vieille Passerelle</v>
          </cell>
        </row>
        <row r="536">
          <cell r="H536" t="str">
            <v>Rue Louis Pasteur</v>
          </cell>
        </row>
        <row r="537">
          <cell r="H537" t="str">
            <v>Allée des Pastourelles</v>
          </cell>
        </row>
        <row r="538">
          <cell r="H538" t="str">
            <v>Chemin de la Patissière</v>
          </cell>
        </row>
        <row r="539">
          <cell r="H539" t="str">
            <v>Chemin de la Patrasse</v>
          </cell>
        </row>
        <row r="540">
          <cell r="H540" t="str">
            <v>Rue des Pays Bas</v>
          </cell>
        </row>
        <row r="541">
          <cell r="H541" t="str">
            <v>Chemin du Péage</v>
          </cell>
        </row>
        <row r="542">
          <cell r="H542" t="str">
            <v>Chemin de la Pépinière</v>
          </cell>
        </row>
        <row r="543">
          <cell r="H543" t="str">
            <v>Rue Jacques Perret</v>
          </cell>
        </row>
        <row r="544">
          <cell r="H544" t="str">
            <v>Rue Yvonne Pertat</v>
          </cell>
        </row>
        <row r="545">
          <cell r="H545" t="str">
            <v>Impasse des Pervenches</v>
          </cell>
        </row>
        <row r="546">
          <cell r="H546" t="str">
            <v>Impasse des Peupliers</v>
          </cell>
        </row>
        <row r="547">
          <cell r="H547" t="str">
            <v>Rue des Peupliers</v>
          </cell>
        </row>
        <row r="548">
          <cell r="H548" t="str">
            <v>Impasse 197 Chemin des Peyrières Blanches</v>
          </cell>
        </row>
        <row r="549">
          <cell r="H549" t="str">
            <v>Impasse 152 Chemin des Peyrières Blanches</v>
          </cell>
        </row>
        <row r="550">
          <cell r="H550" t="str">
            <v>Chemin des Peyrières Blanches</v>
          </cell>
        </row>
        <row r="551">
          <cell r="H551" t="str">
            <v>Traverse des Peyrières Blanches</v>
          </cell>
        </row>
        <row r="552">
          <cell r="H552" t="str">
            <v>Chemin du Peyron</v>
          </cell>
        </row>
        <row r="553">
          <cell r="H553" t="str">
            <v>Impasse 92 Rue des Phocéens</v>
          </cell>
        </row>
        <row r="554">
          <cell r="H554" t="str">
            <v>Rue des Phocéens</v>
          </cell>
        </row>
        <row r="555">
          <cell r="H555" t="str">
            <v>Rue le Picardan</v>
          </cell>
        </row>
        <row r="556">
          <cell r="H556" t="str">
            <v>Rue de Picardie</v>
          </cell>
        </row>
        <row r="557">
          <cell r="H557" t="str">
            <v>Rue Jean Picart le Doux</v>
          </cell>
        </row>
        <row r="558">
          <cell r="H558" t="str">
            <v>Chemin des Pieds Rouges</v>
          </cell>
        </row>
        <row r="559">
          <cell r="H559" t="str">
            <v>Chemin des Pierres Blanches</v>
          </cell>
        </row>
        <row r="560">
          <cell r="H560" t="str">
            <v>Avenue Antoine Pinay</v>
          </cell>
        </row>
        <row r="561">
          <cell r="H561" t="str">
            <v>Rue de la Pise</v>
          </cell>
        </row>
        <row r="562">
          <cell r="H562" t="str">
            <v>Grand Place</v>
          </cell>
        </row>
        <row r="563">
          <cell r="H563" t="str">
            <v>Impasse Plaisance</v>
          </cell>
        </row>
        <row r="564">
          <cell r="H564" t="str">
            <v>Rue Plaisance</v>
          </cell>
        </row>
        <row r="565">
          <cell r="H565" t="str">
            <v>Chemin du Planas de Meyne</v>
          </cell>
        </row>
        <row r="566">
          <cell r="H566" t="str">
            <v>Chemin de la Plane</v>
          </cell>
        </row>
        <row r="567">
          <cell r="H567" t="str">
            <v>Rue Jean Plantevin</v>
          </cell>
        </row>
        <row r="568">
          <cell r="H568" t="str">
            <v>Chemin de la Pointue</v>
          </cell>
        </row>
        <row r="569">
          <cell r="H569" t="str">
            <v>Impasse du Poitou</v>
          </cell>
        </row>
        <row r="570">
          <cell r="H570" t="str">
            <v>Rue du Poitou</v>
          </cell>
        </row>
        <row r="571">
          <cell r="H571" t="str">
            <v>Rond-Point de Pologne</v>
          </cell>
        </row>
        <row r="572">
          <cell r="H572" t="str">
            <v>Chemin Pont de Biasse</v>
          </cell>
        </row>
        <row r="573">
          <cell r="H573" t="str">
            <v>Rue du Pont de l'Évéché</v>
          </cell>
        </row>
        <row r="574">
          <cell r="H574" t="str">
            <v>Rue du Pont Neuf</v>
          </cell>
        </row>
        <row r="575">
          <cell r="H575" t="str">
            <v>Rue Amedée de Pontbriand</v>
          </cell>
        </row>
        <row r="576">
          <cell r="H576" t="str">
            <v>Rue Pontillac</v>
          </cell>
        </row>
        <row r="577">
          <cell r="H577" t="str">
            <v>Chemin de Porte Claire</v>
          </cell>
        </row>
        <row r="578">
          <cell r="H578" t="str">
            <v>Rue de la Portette</v>
          </cell>
        </row>
        <row r="579">
          <cell r="H579" t="str">
            <v>Rue du Portugal</v>
          </cell>
        </row>
        <row r="580">
          <cell r="H580" t="str">
            <v>Rue Pourpre</v>
          </cell>
        </row>
        <row r="581">
          <cell r="H581" t="str">
            <v>Cours Pourtoules</v>
          </cell>
        </row>
        <row r="582">
          <cell r="H582" t="str">
            <v>Rue Pourtoules</v>
          </cell>
        </row>
        <row r="583">
          <cell r="H583" t="str">
            <v>Chemin Pradines</v>
          </cell>
        </row>
        <row r="584">
          <cell r="H584" t="str">
            <v>Traverse de Pradines</v>
          </cell>
        </row>
        <row r="585">
          <cell r="H585" t="str">
            <v>Rue du Pradoun</v>
          </cell>
        </row>
        <row r="586">
          <cell r="H586" t="str">
            <v>Impasse du Pré Carré</v>
          </cell>
        </row>
        <row r="587">
          <cell r="H587" t="str">
            <v>Chemin du Petit Prébois</v>
          </cell>
        </row>
        <row r="588">
          <cell r="H588" t="str">
            <v>Chemin des Prés</v>
          </cell>
        </row>
        <row r="589">
          <cell r="H589" t="str">
            <v>Rue des Prés</v>
          </cell>
        </row>
        <row r="590">
          <cell r="H590" t="str">
            <v>Impasse des Prés de Croze</v>
          </cell>
        </row>
        <row r="591">
          <cell r="H591" t="str">
            <v>Parvis Georges Prêtre</v>
          </cell>
        </row>
        <row r="592">
          <cell r="H592" t="str">
            <v>Rue Georges Prêtre</v>
          </cell>
        </row>
        <row r="593">
          <cell r="H593" t="str">
            <v>Place Jacques Prévert</v>
          </cell>
        </row>
        <row r="594">
          <cell r="H594" t="str">
            <v>Rue des Primevères</v>
          </cell>
        </row>
        <row r="595">
          <cell r="H595" t="str">
            <v>Chemin des Princes</v>
          </cell>
        </row>
        <row r="596">
          <cell r="H596" t="str">
            <v>Descente des Princes des Baux</v>
          </cell>
        </row>
        <row r="597">
          <cell r="H597" t="str">
            <v>Montée des Princes de Nassau</v>
          </cell>
        </row>
        <row r="598">
          <cell r="H598" t="str">
            <v>Rue des Princes d'Orange</v>
          </cell>
        </row>
        <row r="599">
          <cell r="H599" t="str">
            <v>Rue de Provence</v>
          </cell>
        </row>
        <row r="600">
          <cell r="H600" t="str">
            <v>Rue de Provence Prolongée</v>
          </cell>
        </row>
        <row r="601">
          <cell r="H601" t="str">
            <v>Rue Pierre Puget</v>
          </cell>
        </row>
        <row r="602">
          <cell r="H602" t="str">
            <v>Chemin des Puys</v>
          </cell>
        </row>
        <row r="603">
          <cell r="H603" t="str">
            <v>Rue des Pyrénées</v>
          </cell>
        </row>
        <row r="604">
          <cell r="H604" t="str">
            <v>Chemin de Queyradel</v>
          </cell>
        </row>
        <row r="605">
          <cell r="H605" t="str">
            <v>Place François Rabelais</v>
          </cell>
        </row>
        <row r="606">
          <cell r="H606" t="str">
            <v>Rue Jean Racine</v>
          </cell>
        </row>
        <row r="607">
          <cell r="H607" t="str">
            <v>Rue Ramade</v>
          </cell>
        </row>
        <row r="608">
          <cell r="H608" t="str">
            <v>Chemin de Ramas</v>
          </cell>
        </row>
        <row r="609">
          <cell r="H609" t="str">
            <v>Allée du Docteur Raymond Rassat</v>
          </cell>
        </row>
        <row r="610">
          <cell r="H610" t="str">
            <v>Impasse du Docteur Raymond Rassat</v>
          </cell>
        </row>
        <row r="611">
          <cell r="H611" t="str">
            <v>Chemin de Ratavoux</v>
          </cell>
        </row>
        <row r="612">
          <cell r="H612" t="str">
            <v>Passage Maurice Ravel</v>
          </cell>
        </row>
        <row r="613">
          <cell r="H613" t="str">
            <v>Impasse Antony Réal</v>
          </cell>
        </row>
        <row r="614">
          <cell r="H614" t="str">
            <v>Rue Antony Réal</v>
          </cell>
        </row>
        <row r="615">
          <cell r="H615" t="str">
            <v>Rue Jean Reboul</v>
          </cell>
        </row>
        <row r="616">
          <cell r="H616" t="str">
            <v>Rue des Regardelles</v>
          </cell>
        </row>
        <row r="617">
          <cell r="H617" t="str">
            <v>Rue des Vieux Remparts</v>
          </cell>
        </row>
        <row r="618">
          <cell r="H618" t="str">
            <v>Impasse de la Renaissance</v>
          </cell>
        </row>
        <row r="619">
          <cell r="H619" t="str">
            <v>Rue de la Renaissance</v>
          </cell>
        </row>
        <row r="620">
          <cell r="H620" t="str">
            <v>Rue Ernest Renan</v>
          </cell>
        </row>
        <row r="621">
          <cell r="H621" t="str">
            <v>Impasse Jules Renard</v>
          </cell>
        </row>
        <row r="622">
          <cell r="H622" t="str">
            <v>Rue Auguste Renoir</v>
          </cell>
        </row>
        <row r="623">
          <cell r="H623" t="str">
            <v>Rue du Renoyer</v>
          </cell>
        </row>
        <row r="624">
          <cell r="H624" t="str">
            <v>Place de la République</v>
          </cell>
        </row>
        <row r="625">
          <cell r="H625" t="str">
            <v>Rue de la République</v>
          </cell>
        </row>
        <row r="626">
          <cell r="H626" t="str">
            <v>Rue des Restanques</v>
          </cell>
        </row>
        <row r="627">
          <cell r="H627" t="str">
            <v>Rue Agis Rigord</v>
          </cell>
        </row>
        <row r="628">
          <cell r="H628" t="str">
            <v>Chemin de Rimonet Est</v>
          </cell>
        </row>
        <row r="629">
          <cell r="H629" t="str">
            <v>Impasse 205 Chemin de Rimonet Est</v>
          </cell>
        </row>
        <row r="630">
          <cell r="H630" t="str">
            <v>Avenue Félix Ripert</v>
          </cell>
        </row>
        <row r="631">
          <cell r="H631" t="str">
            <v>Impasse Félix Ripert</v>
          </cell>
        </row>
        <row r="632">
          <cell r="H632" t="str">
            <v>Chemin du Roard</v>
          </cell>
        </row>
        <row r="633">
          <cell r="H633" t="str">
            <v>Rue Madeleine Roch</v>
          </cell>
        </row>
        <row r="634">
          <cell r="H634" t="str">
            <v>Allée Ernest Roche</v>
          </cell>
        </row>
        <row r="635">
          <cell r="H635" t="str">
            <v>Rue Fernand de Rocher</v>
          </cell>
        </row>
        <row r="636">
          <cell r="H636" t="str">
            <v>Rue Auguste Rodin</v>
          </cell>
        </row>
        <row r="637">
          <cell r="H637" t="str">
            <v>Rue Romain Rolland</v>
          </cell>
        </row>
        <row r="638">
          <cell r="H638" t="str">
            <v>Placette des Romains</v>
          </cell>
        </row>
        <row r="639">
          <cell r="H639" t="str">
            <v>Allée des Romarins</v>
          </cell>
        </row>
        <row r="640">
          <cell r="H640" t="str">
            <v>Rue de Rome</v>
          </cell>
        </row>
        <row r="641">
          <cell r="H641" t="str">
            <v>Rue Pierre de Ronsard</v>
          </cell>
        </row>
        <row r="642">
          <cell r="H642" t="str">
            <v>Impasse 1023 Route de Roquemaure</v>
          </cell>
        </row>
        <row r="643">
          <cell r="H643" t="str">
            <v>Route de Roquemaure</v>
          </cell>
        </row>
        <row r="644">
          <cell r="H644" t="str">
            <v>Impasse 201 Chemin de la Rose Trémière</v>
          </cell>
        </row>
        <row r="645">
          <cell r="H645" t="str">
            <v>Impasse 481 Chemin de la Rose Trémière</v>
          </cell>
        </row>
        <row r="646">
          <cell r="H646" t="str">
            <v>Impasse 484 Chemin de la Rose Trémière</v>
          </cell>
        </row>
        <row r="647">
          <cell r="H647" t="str">
            <v>Impasse 489 Chemin de la Rose Trémière</v>
          </cell>
        </row>
        <row r="648">
          <cell r="H648" t="str">
            <v>Chemin de la Rose Trémière</v>
          </cell>
        </row>
        <row r="649">
          <cell r="H649" t="str">
            <v>Impasse des Rosiers</v>
          </cell>
        </row>
        <row r="650">
          <cell r="H650" t="str">
            <v>Rue Roussanne</v>
          </cell>
        </row>
        <row r="651">
          <cell r="H651" t="str">
            <v>Rue Jean-Jacques Rousseau</v>
          </cell>
        </row>
        <row r="652">
          <cell r="H652" t="str">
            <v>Impasse du Roussillon</v>
          </cell>
        </row>
        <row r="653">
          <cell r="H653" t="str">
            <v>Rue du Roussillon</v>
          </cell>
        </row>
        <row r="654">
          <cell r="H654" t="str">
            <v>Rue du Docteur Émile Roux</v>
          </cell>
        </row>
        <row r="655">
          <cell r="H655" t="str">
            <v>Ancienne Route Royale</v>
          </cell>
        </row>
        <row r="656">
          <cell r="H656" t="str">
            <v>Rue du Royaume Uni</v>
          </cell>
        </row>
        <row r="657">
          <cell r="H657" t="str">
            <v>Chemin Russamp</v>
          </cell>
        </row>
        <row r="658">
          <cell r="H658" t="str">
            <v>Place des Sables</v>
          </cell>
        </row>
        <row r="659">
          <cell r="H659" t="str">
            <v>Rue des Sables</v>
          </cell>
        </row>
        <row r="660">
          <cell r="H660" t="str">
            <v>Chemin Saint-Bardon</v>
          </cell>
        </row>
        <row r="661">
          <cell r="H661" t="str">
            <v>Rue Saint-Clair</v>
          </cell>
        </row>
        <row r="662">
          <cell r="H662" t="str">
            <v>Rue Saint-Clément</v>
          </cell>
        </row>
        <row r="663">
          <cell r="H663" t="str">
            <v>Rue Sainte-Beuve</v>
          </cell>
        </row>
        <row r="664">
          <cell r="H664" t="str">
            <v>Rue Saint-Eugène</v>
          </cell>
        </row>
        <row r="665">
          <cell r="H665" t="str">
            <v>Rue Saint-Exupéry</v>
          </cell>
        </row>
        <row r="666">
          <cell r="H666" t="str">
            <v>Impasse Saint-Florent</v>
          </cell>
        </row>
        <row r="667">
          <cell r="H667" t="str">
            <v>Rue Saint-Florent</v>
          </cell>
        </row>
        <row r="668">
          <cell r="H668" t="str">
            <v>Chemin Saint-Jean</v>
          </cell>
        </row>
        <row r="669">
          <cell r="H669" t="str">
            <v>Place Saint-Jean</v>
          </cell>
        </row>
        <row r="670">
          <cell r="H670" t="str">
            <v>Rue Saint-Jean</v>
          </cell>
        </row>
        <row r="671">
          <cell r="H671" t="str">
            <v>Chemin de Saint-Laurent</v>
          </cell>
        </row>
        <row r="672">
          <cell r="H672" t="str">
            <v>Impasse Saint-Lazare</v>
          </cell>
        </row>
        <row r="673">
          <cell r="H673" t="str">
            <v>Descente du Lycée Saint-Louis</v>
          </cell>
        </row>
        <row r="674">
          <cell r="H674" t="str">
            <v>Impasse Saint-Louis</v>
          </cell>
        </row>
        <row r="675">
          <cell r="H675" t="str">
            <v>Rue Saint-Martin</v>
          </cell>
        </row>
        <row r="676">
          <cell r="H676" t="str">
            <v>Chemin de Saint-Paul</v>
          </cell>
        </row>
        <row r="677">
          <cell r="H677" t="str">
            <v>Rue Roger Salengro</v>
          </cell>
        </row>
        <row r="678">
          <cell r="H678" t="str">
            <v>Rue Santos Dumont</v>
          </cell>
        </row>
        <row r="679">
          <cell r="H679" t="str">
            <v>Rue Jean-Paul Sartre</v>
          </cell>
        </row>
        <row r="680">
          <cell r="H680" t="str">
            <v>Square du Chanoine Sautel</v>
          </cell>
        </row>
        <row r="681">
          <cell r="H681" t="str">
            <v>Impasse 184 Chemin de la Sauvageonne</v>
          </cell>
        </row>
        <row r="682">
          <cell r="H682" t="str">
            <v>Impasse 256 Chemin de la Sauvageonne</v>
          </cell>
        </row>
        <row r="683">
          <cell r="H683" t="str">
            <v>Impasse 478 Chemin de la Sauvageonne</v>
          </cell>
        </row>
        <row r="684">
          <cell r="H684" t="str">
            <v>Chemin de la Sauvageonne</v>
          </cell>
        </row>
        <row r="685">
          <cell r="H685" t="str">
            <v>Impasse de Savoie</v>
          </cell>
        </row>
        <row r="686">
          <cell r="H686" t="str">
            <v>Rue Franz Schubert</v>
          </cell>
        </row>
        <row r="687">
          <cell r="H687" t="str">
            <v>Rue du Docteur Albert Schweitzer</v>
          </cell>
        </row>
        <row r="688">
          <cell r="H688" t="str">
            <v>Rue Segond Weber</v>
          </cell>
        </row>
        <row r="689">
          <cell r="H689" t="str">
            <v>Impasse Joseph Séguret</v>
          </cell>
        </row>
        <row r="690">
          <cell r="H690" t="str">
            <v>Impasse Seigneau</v>
          </cell>
        </row>
        <row r="691">
          <cell r="H691" t="str">
            <v>Rue Pierre Sémard</v>
          </cell>
        </row>
        <row r="692">
          <cell r="H692" t="str">
            <v>Rue des Sept Cantons</v>
          </cell>
        </row>
        <row r="693">
          <cell r="H693" t="str">
            <v>Chemin des Sept Combes</v>
          </cell>
        </row>
        <row r="694">
          <cell r="H694" t="str">
            <v>Route de Sérignan</v>
          </cell>
        </row>
        <row r="695">
          <cell r="H695" t="str">
            <v>Place Silvain</v>
          </cell>
        </row>
        <row r="696">
          <cell r="H696" t="str">
            <v>Autoroute du Soleil</v>
          </cell>
        </row>
        <row r="697">
          <cell r="H697" t="str">
            <v>Place du Soleil</v>
          </cell>
        </row>
        <row r="698">
          <cell r="H698" t="str">
            <v>Impasse du Soleil Couchant</v>
          </cell>
        </row>
        <row r="699">
          <cell r="H699" t="str">
            <v>Place André Solinot</v>
          </cell>
        </row>
        <row r="700">
          <cell r="H700" t="str">
            <v>Chemin Sommelongue</v>
          </cell>
        </row>
        <row r="701">
          <cell r="H701" t="str">
            <v>Chemin des Sources</v>
          </cell>
        </row>
        <row r="702">
          <cell r="H702" t="str">
            <v>Rue des Sources</v>
          </cell>
        </row>
        <row r="703">
          <cell r="H703" t="str">
            <v>Montée Spartacus</v>
          </cell>
        </row>
        <row r="704">
          <cell r="H704" t="str">
            <v>Traverse Spartacus</v>
          </cell>
        </row>
        <row r="705">
          <cell r="H705" t="str">
            <v>Rue de Sparte</v>
          </cell>
        </row>
        <row r="706">
          <cell r="H706" t="str">
            <v>Rue Spoleto</v>
          </cell>
        </row>
        <row r="707">
          <cell r="H707" t="str">
            <v>Rue de Stassart</v>
          </cell>
        </row>
        <row r="708">
          <cell r="H708" t="str">
            <v>Rue de Sully</v>
          </cell>
        </row>
        <row r="709">
          <cell r="H709" t="str">
            <v>Rue Syrah</v>
          </cell>
        </row>
        <row r="710">
          <cell r="H710" t="str">
            <v>Avenue Guillaume le Taciturne</v>
          </cell>
        </row>
        <row r="711">
          <cell r="H711" t="str">
            <v>Rue Tahiti</v>
          </cell>
        </row>
        <row r="712">
          <cell r="H712" t="str">
            <v>Chemin des Taillades</v>
          </cell>
        </row>
        <row r="713">
          <cell r="H713" t="str">
            <v>Rue du Tambour d'Arcole</v>
          </cell>
        </row>
        <row r="714">
          <cell r="H714" t="str">
            <v>Place des Tanneurs</v>
          </cell>
        </row>
        <row r="715">
          <cell r="H715" t="str">
            <v>Rue des Tanneurs</v>
          </cell>
        </row>
        <row r="716">
          <cell r="H716" t="str">
            <v>Impasse 276 Rue du Terrier</v>
          </cell>
        </row>
        <row r="717">
          <cell r="H717" t="str">
            <v>Impasse 305 Rue du Terrier</v>
          </cell>
        </row>
        <row r="718">
          <cell r="H718" t="str">
            <v>Rue du Terrier</v>
          </cell>
        </row>
        <row r="719">
          <cell r="H719" t="str">
            <v>Avenue des Thermes</v>
          </cell>
        </row>
        <row r="720">
          <cell r="H720" t="str">
            <v>Traverse de la Thomasse</v>
          </cell>
        </row>
        <row r="721">
          <cell r="H721" t="str">
            <v>Rue Maurice Thorez</v>
          </cell>
        </row>
        <row r="722">
          <cell r="H722" t="str">
            <v>Allée du Thym</v>
          </cell>
        </row>
        <row r="723">
          <cell r="H723" t="str">
            <v>Rue du Tillet</v>
          </cell>
        </row>
        <row r="724">
          <cell r="H724" t="str">
            <v>Rue des Tilleuls</v>
          </cell>
        </row>
        <row r="725">
          <cell r="H725" t="str">
            <v>Impasse de Touraine</v>
          </cell>
        </row>
        <row r="726">
          <cell r="H726" t="str">
            <v>Rue Tourgayranne</v>
          </cell>
        </row>
        <row r="727">
          <cell r="H727" t="str">
            <v>Impasse de Tourre</v>
          </cell>
        </row>
        <row r="728">
          <cell r="H728" t="str">
            <v>Rue de Tourre</v>
          </cell>
        </row>
        <row r="729">
          <cell r="H729" t="str">
            <v>Traverse de Tourre</v>
          </cell>
        </row>
        <row r="730">
          <cell r="H730" t="str">
            <v>Rue des Treize Arches</v>
          </cell>
        </row>
        <row r="731">
          <cell r="H731" t="str">
            <v>Impasse des Tulipes</v>
          </cell>
        </row>
        <row r="732">
          <cell r="H732" t="str">
            <v>Route d'Uchaux</v>
          </cell>
        </row>
        <row r="733">
          <cell r="H733" t="str">
            <v>Rue de l'Université</v>
          </cell>
        </row>
        <row r="734">
          <cell r="H734" t="str">
            <v>Chemin Vénissat Nord</v>
          </cell>
        </row>
        <row r="735">
          <cell r="H735" t="str">
            <v>Chemin Vénissat Sud</v>
          </cell>
        </row>
        <row r="736">
          <cell r="H736" t="str">
            <v>Impasse du Ventoux</v>
          </cell>
        </row>
        <row r="737">
          <cell r="H737" t="str">
            <v>Impasse du Vercors</v>
          </cell>
        </row>
        <row r="738">
          <cell r="H738" t="str">
            <v>Esplanade Giuseppe Verdi</v>
          </cell>
        </row>
        <row r="739">
          <cell r="H739" t="str">
            <v>Impasse 210 Avenue de Verdun</v>
          </cell>
        </row>
        <row r="740">
          <cell r="H740" t="str">
            <v>Impasse 366 Avenue de Verdun</v>
          </cell>
        </row>
        <row r="741">
          <cell r="H741" t="str">
            <v>Impasse 73 Avenue de Verdun</v>
          </cell>
        </row>
        <row r="742">
          <cell r="H742" t="str">
            <v>Impasse 82 Avenue de Verdun</v>
          </cell>
        </row>
        <row r="743">
          <cell r="H743" t="str">
            <v>Impasse 928 Avenue de Verdun</v>
          </cell>
        </row>
        <row r="744">
          <cell r="H744" t="str">
            <v>Avenue de Verdun</v>
          </cell>
        </row>
        <row r="745">
          <cell r="H745" t="str">
            <v>Rue des Vergers de Naïs</v>
          </cell>
        </row>
        <row r="746">
          <cell r="H746" t="str">
            <v>Allée Paul Verlaine</v>
          </cell>
        </row>
        <row r="747">
          <cell r="H747" t="str">
            <v>Rue Verte</v>
          </cell>
        </row>
        <row r="748">
          <cell r="H748" t="str">
            <v>Rue des Veyrières</v>
          </cell>
        </row>
        <row r="749">
          <cell r="H749" t="str">
            <v>Chemin de la Veysonne</v>
          </cell>
        </row>
        <row r="750">
          <cell r="H750" t="str">
            <v>Rue de la Victoire</v>
          </cell>
        </row>
        <row r="751">
          <cell r="H751" t="str">
            <v>Rue Frédéric Vidal</v>
          </cell>
        </row>
        <row r="752">
          <cell r="H752" t="str">
            <v>Chemin des Vignes</v>
          </cell>
        </row>
        <row r="753">
          <cell r="H753" t="str">
            <v>Rue du Village</v>
          </cell>
        </row>
        <row r="754">
          <cell r="H754" t="str">
            <v>Rue Villeneuve</v>
          </cell>
        </row>
        <row r="755">
          <cell r="H755" t="str">
            <v>Carrefour des Vins du Rhone</v>
          </cell>
        </row>
        <row r="756">
          <cell r="H756" t="str">
            <v>Impasse 107 Avenue de la Violette</v>
          </cell>
        </row>
        <row r="757">
          <cell r="H757" t="str">
            <v>Impasse 171 Avenue de la Violette</v>
          </cell>
        </row>
        <row r="758">
          <cell r="H758" t="str">
            <v>Impasse 81 Avenue de la Violette</v>
          </cell>
        </row>
        <row r="759">
          <cell r="H759" t="str">
            <v>Avenue de la Violette</v>
          </cell>
        </row>
        <row r="760">
          <cell r="H760" t="str">
            <v>Chemin de la Violette</v>
          </cell>
        </row>
        <row r="761">
          <cell r="H761" t="str">
            <v>Rue de la Violette</v>
          </cell>
        </row>
        <row r="762">
          <cell r="H762" t="str">
            <v>Allée Emmanuel Vitria</v>
          </cell>
        </row>
        <row r="763">
          <cell r="H763" t="str">
            <v>Square Voltaire</v>
          </cell>
        </row>
        <row r="764">
          <cell r="H764" t="str">
            <v>Rue des Vosges</v>
          </cell>
        </row>
        <row r="765">
          <cell r="H765" t="str">
            <v>Rue des Frères Wetter</v>
          </cell>
        </row>
        <row r="766">
          <cell r="H766" t="str">
            <v>Rue de la Reine Wilhelmine</v>
          </cell>
        </row>
        <row r="767">
          <cell r="H767" t="str">
            <v>Rue Antoine Yrondelle</v>
          </cell>
        </row>
        <row r="768">
          <cell r="H768" t="str">
            <v>Rue Émile Zola</v>
          </cell>
        </row>
        <row r="772">
          <cell r="H772" t="str">
            <v>Impasse 96 Chemin de Nogaret</v>
          </cell>
        </row>
        <row r="773">
          <cell r="H773" t="str">
            <v>Impasse 273 Rue du Terrier</v>
          </cell>
        </row>
        <row r="774">
          <cell r="H774" t="str">
            <v>Impasse 293 Rue des Jonquilles</v>
          </cell>
        </row>
        <row r="775">
          <cell r="H775" t="str">
            <v>Impasse 578 Avenue de Verdun</v>
          </cell>
        </row>
        <row r="776">
          <cell r="H776" t="str">
            <v>Impasse 347 Route de Camaret</v>
          </cell>
        </row>
        <row r="777">
          <cell r="H777" t="str">
            <v>Impasse 2689 Route du Grès</v>
          </cell>
        </row>
      </sheetData>
      <sheetData sheetId="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1" name="TablVoies" displayName="TablVoies" ref="A1:AO1575" totalsRowShown="0" headerRowDxfId="161" dataDxfId="160">
  <autoFilter ref="A1:AO1575">
    <filterColumn colId="0">
      <filters>
        <filter val="84087"/>
      </filters>
    </filterColumn>
  </autoFilter>
  <sortState ref="A2:AO1576">
    <sortCondition ref="D1:D1576"/>
  </sortState>
  <tableColumns count="41">
    <tableColumn id="1" name="CODCOM" dataDxfId="159"/>
    <tableColumn id="2" name="ID_RIVOLI" dataDxfId="158"/>
    <tableColumn id="3" name="ID_OSM" dataDxfId="157" dataCellStyle="Milliers"/>
    <tableColumn id="4" name="ID_INTERNE" dataDxfId="156"/>
    <tableColumn id="5" name="ID_GMAO" dataDxfId="155"/>
    <tableColumn id="32" name="ID_COURBI" dataDxfId="154"/>
    <tableColumn id="6" name="TYPE" dataDxfId="153"/>
    <tableColumn id="7" name="ARTICLE" dataDxfId="152"/>
    <tableColumn id="8" name="LIBELLE" dataDxfId="151"/>
    <tableColumn id="9" name="LIBELLE_COMPLET" dataDxfId="150"/>
    <tableColumn id="10" name="LIBELLE_MAJUSCULE" dataDxfId="149"/>
    <tableColumn id="11" name="CLASSANT" dataDxfId="148"/>
    <tableColumn id="12" name="LIEN_OSM" dataCellStyle="Normal">
      <calculatedColumnFormula>IF(TablVoies[[#This Row],[ID_OSM]]="Non trouvé","Pas de lien",HYPERLINK(("http://www.openstreetmap.org/?"&amp;TablVoies[[#This Row],[OBJET_OSM]]&amp;"="&amp;TablVoies[[#This Row],[ID_OSM]]),"Localiser"))</calculatedColumnFormula>
    </tableColumn>
    <tableColumn id="13" name="OBJET_OSM" dataDxfId="147"/>
    <tableColumn id="14" name="JOSM" dataCellStyle="Normal">
      <calculatedColumnFormula>IF(TablVoies[[#This Row],[ID_OSM]]="Non trouvé","Pas de lien",HYPERLINK("http://localhost:8111/import?url=http://api.openstreetmap.org/api/0.6/"&amp;TablVoies[[#This Row],[OBJET_OSM]]&amp;"/"&amp;TablVoies[[#This Row],[ID_OSM]]&amp;"/full","JOSM"))</calculatedColumnFormula>
    </tableColumn>
    <tableColumn id="34" name="REF_LOCAL_PRINCIPAL" dataCellStyle="Normal"/>
    <tableColumn id="35" name="EMPRISE_REFERENCE"/>
    <tableColumn id="15" name="REF_LOCAL_SECONDAIRE" dataDxfId="146"/>
    <tableColumn id="16" name="CATEGORIE" dataDxfId="145"/>
    <tableColumn id="17" name="ANCIEN_NOM" dataDxfId="144"/>
    <tableColumn id="18" name="AUTRE_TOPONYMIE" dataDxfId="143"/>
    <tableColumn id="19" name="NOUVEAU_NOM" dataDxfId="142"/>
    <tableColumn id="20" name="NUMEROTATION" dataDxfId="141"/>
    <tableColumn id="21" name="QUARTIER" dataDxfId="140"/>
    <tableColumn id="22" name="ANNEE_CREATION" dataDxfId="139"/>
    <tableColumn id="23" name="DATE_DELIB_CREATION" dataDxfId="138"/>
    <tableColumn id="24" name="NUM_DELIB_CREATION" dataDxfId="137"/>
    <tableColumn id="25" name="CLASSEMENT" dataDxfId="136"/>
    <tableColumn id="26" name="STATUT" dataDxfId="135"/>
    <tableColumn id="27" name="CLASSIFICATION" dataDxfId="134"/>
    <tableColumn id="28" name="GESTIONNAIRE" dataDxfId="133"/>
    <tableColumn id="29" name="ANNEE_SUPPRESSION" dataDxfId="132"/>
    <tableColumn id="30" name="DATE_DELIB_SUPPR" dataDxfId="131"/>
    <tableColumn id="31" name="NUM_DELIB_SUPPR" dataDxfId="130"/>
    <tableColumn id="33" name="FICHE_COURBI" dataDxfId="129"/>
    <tableColumn id="39" name="INFO" dataDxfId="128"/>
    <tableColumn id="40" name="WIKIPEDIA" dataDxfId="127"/>
    <tableColumn id="41" name="Longueur" dataDxfId="126"/>
    <tableColumn id="42" name="Largeur" dataDxfId="125"/>
    <tableColumn id="43" name="THEME" dataDxfId="124"/>
    <tableColumn id="44" name="SEXE" dataDxfId="123"/>
  </tableColumns>
  <tableStyleInfo name="TableStyleMedium2" showFirstColumn="0" showLastColumn="0" showRowStripes="1" showColumnStripes="0"/>
</table>
</file>

<file path=xl/tables/table2.xml><?xml version="1.0" encoding="utf-8"?>
<table xmlns="http://schemas.openxmlformats.org/spreadsheetml/2006/main" id="3" name="TablHabitats" displayName="TablHabitats" ref="A1:Z354" totalsRowShown="0" headerRowDxfId="122" dataDxfId="121">
  <autoFilter ref="A1:Z354">
    <filterColumn colId="0">
      <filters>
        <filter val="84087"/>
      </filters>
    </filterColumn>
  </autoFilter>
  <sortState ref="A2:Z348">
    <sortCondition ref="D1:D348"/>
  </sortState>
  <tableColumns count="26">
    <tableColumn id="1" name="CODCOM" dataDxfId="120"/>
    <tableColumn id="2" name="ID_RIVOLI" dataDxfId="119"/>
    <tableColumn id="3" name="ID_OSM" dataDxfId="118"/>
    <tableColumn id="4" name="ID_INTERNE" dataDxfId="117"/>
    <tableColumn id="5" name="ID_GMAO" dataDxfId="116"/>
    <tableColumn id="6" name="ID_COURBI" dataDxfId="115"/>
    <tableColumn id="7" name="TYPE" dataDxfId="114"/>
    <tableColumn id="8" name="ARTICLE" dataDxfId="113"/>
    <tableColumn id="9" name="LIBELLE" dataDxfId="112"/>
    <tableColumn id="10" name="LIBELLE_COMPLET" dataDxfId="111"/>
    <tableColumn id="11" name="LIBELLE_MAJUSCULE" dataDxfId="110"/>
    <tableColumn id="22" name="CLASSANT" dataDxfId="109"/>
    <tableColumn id="12" name="LIEN_OSM" dataDxfId="108"/>
    <tableColumn id="13" name="OBJET_OSM" dataDxfId="107"/>
    <tableColumn id="14" name="JOSM" dataDxfId="106"/>
    <tableColumn id="15" name="OPERATION_AGT" dataDxfId="105"/>
    <tableColumn id="16" name="ANNEE_CREATION" dataDxfId="104"/>
    <tableColumn id="17" name="DATE_PERMIS_LOTIR" dataDxfId="103"/>
    <tableColumn id="18" name="NUM_PERMIS_LOTIR" dataDxfId="102"/>
    <tableColumn id="19" name="ARCHIVES" dataDxfId="101"/>
    <tableColumn id="23" name="ANCIEN_NOM" dataDxfId="100"/>
    <tableColumn id="24" name="AUTRE_TOPONYMIE" dataDxfId="99"/>
    <tableColumn id="27" name="INFO" dataDxfId="98"/>
    <tableColumn id="28" name="NB_LOGEMENTS" dataDxfId="97"/>
    <tableColumn id="29" name="HLM" dataDxfId="96"/>
    <tableColumn id="30" name="GESTIONNAIRE" dataDxfId="95"/>
  </tableColumns>
  <tableStyleInfo name="TableStyleMedium2" showFirstColumn="0" showLastColumn="0" showRowStripes="1" showColumnStripes="0"/>
</table>
</file>

<file path=xl/tables/table3.xml><?xml version="1.0" encoding="utf-8"?>
<table xmlns="http://schemas.openxmlformats.org/spreadsheetml/2006/main" id="4" name="Tableau4" displayName="Tableau4" ref="A1:P508" totalsRowShown="0" headerRowDxfId="94">
  <autoFilter ref="A1:P508"/>
  <sortState ref="A2:P658">
    <sortCondition ref="A1:A658"/>
  </sortState>
  <tableColumns count="16">
    <tableColumn id="1" name="CODCOM"/>
    <tableColumn id="2" name="CODE_EDIGEO"/>
    <tableColumn id="3" name="ID_RIVOLI"/>
    <tableColumn id="4" name="ID_OSM"/>
    <tableColumn id="5" name="ID_INTERNE"/>
    <tableColumn id="6" name="ID_GMAO"/>
    <tableColumn id="7" name="ARTICLE"/>
    <tableColumn id="8" name="LIBELLE"/>
    <tableColumn id="9" name="LIBELLE_COMPLET"/>
    <tableColumn id="13" name="LIBELLE_MAJUSCULE"/>
    <tableColumn id="14" name="LIBELLE_EDIGEO"/>
    <tableColumn id="15" name="LIBELLE_MAJIC"/>
    <tableColumn id="16" name="BATI"/>
    <tableColumn id="10" name="LIEN_OSM">
      <calculatedColumnFormula>IF(Tableau4[[#This Row],[ID_RIVOLI]]="Non trouvé","Pas de lien",HYPERLINK(("http://www.openstreetmap.org/?"&amp;Tableau4[[#This Row],[OBJET_OSM]]&amp;"="&amp;Tableau4[[#This Row],[ID_RIVOLI]]),"Localiser"))</calculatedColumnFormula>
    </tableColumn>
    <tableColumn id="11" name="OBJET_OSM"/>
    <tableColumn id="12" name="DETAIL_OSM">
      <calculatedColumnFormula>IF(Tableau4[[#This Row],[ID_RIVOLI]]="Non trouvé","Pas de lien",HYPERLINK("http://localhost:8111/import?url=http://api.openstreetmap.org/api/0.6/"&amp;Tableau4[[#This Row],[OBJET_OSM]]&amp;"/"&amp;Tableau4[[#This Row],[ID_RIVOLI]]&amp;"/full","JOSM"))</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6" name="Tableau6" displayName="Tableau6" ref="A1:M57" totalsRowShown="0" headerRowDxfId="93" dataDxfId="92">
  <autoFilter ref="A1:M57">
    <filterColumn colId="0">
      <filters>
        <filter val="84087"/>
      </filters>
    </filterColumn>
  </autoFilter>
  <sortState ref="A2:M71">
    <sortCondition ref="A1:A71"/>
  </sortState>
  <tableColumns count="13">
    <tableColumn id="1" name="CODCOM" dataDxfId="91"/>
    <tableColumn id="2" name="ID_RIVOLI" dataDxfId="90"/>
    <tableColumn id="3" name="ID_OSM" dataDxfId="89"/>
    <tableColumn id="4" name="ID_INTERNE" dataDxfId="88"/>
    <tableColumn id="5" name="ID_GMAO" dataDxfId="87"/>
    <tableColumn id="6" name="TYPE" dataDxfId="86"/>
    <tableColumn id="7" name="ARTICLE" dataDxfId="85"/>
    <tableColumn id="8" name="LIBELLE" dataDxfId="84"/>
    <tableColumn id="9" name="LIBELLE_COMPLET" dataDxfId="83"/>
    <tableColumn id="10" name="LIBELLE_MAJUSCULE" dataDxfId="82"/>
    <tableColumn id="11" name="LIEN_OSM" dataDxfId="81" dataCellStyle="Lien hypertexte">
      <calculatedColumnFormula>IF(Tableau6[[#This Row],[ID_OSM]]="Non trouvé","Pas de lien",HYPERLINK(("http://www.openstreetmap.org/?"&amp;Tableau6[[#This Row],[OBJET_OSM]]&amp;"="&amp;Tableau6[[#This Row],[ID_OSM]]),"Localiser"))</calculatedColumnFormula>
    </tableColumn>
    <tableColumn id="12" name="OBJET_OSM" dataDxfId="80"/>
    <tableColumn id="13" name="JOSM" dataDxfId="79" dataCellStyle="Lien hypertexte">
      <calculatedColumnFormula>IF(Tableau6[[#This Row],[ID_OSM]]="Non trouvé","Pas de lien",HYPERLINK("http://localhost:8111/import?url=http://api.openstreetmap.org/api/0.6/"&amp;Tableau6[[#This Row],[OBJET_OSM]]&amp;"/"&amp;Tableau6[[#This Row],[ID_OSM]]&amp;"/full","JOSM"))</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7" name="Tableau7" displayName="Tableau7" ref="A1:N16" totalsRowShown="0" headerRowDxfId="78" dataDxfId="77">
  <autoFilter ref="A1:N16"/>
  <sortState ref="A2:N31">
    <sortCondition ref="A1:A31"/>
  </sortState>
  <tableColumns count="14">
    <tableColumn id="1" name="CODCOM" dataDxfId="76"/>
    <tableColumn id="2" name="ID_RIVOLI" dataDxfId="75"/>
    <tableColumn id="3" name="ID_OSM" dataDxfId="74"/>
    <tableColumn id="4" name="ID_INTERNE" dataDxfId="73"/>
    <tableColumn id="5" name="ID_GMAO" dataDxfId="72"/>
    <tableColumn id="6" name="TYPE" dataDxfId="71"/>
    <tableColumn id="7" name="ARTICLE" dataDxfId="70"/>
    <tableColumn id="8" name="LIBELLE" dataDxfId="69"/>
    <tableColumn id="9" name="LIBELLE_COMPLET" dataDxfId="68"/>
    <tableColumn id="10" name="LIBELLE_MAJUSCULE" dataDxfId="67"/>
    <tableColumn id="11" name="LIEN_OSM" dataDxfId="66" dataCellStyle="Lien hypertexte">
      <calculatedColumnFormula>IF(Tableau7[[#This Row],[ID_OSM]]="Non trouvé","Pas de lien",HYPERLINK(("http://www.openstreetmap.org/?"&amp;Tableau7[[#This Row],[OBJET_OSM]]&amp;"="&amp;Tableau7[[#This Row],[ID_OSM]]),"Localiser"))</calculatedColumnFormula>
    </tableColumn>
    <tableColumn id="12" name="OBJET_OSM" dataDxfId="65"/>
    <tableColumn id="13" name="DETAIL_OSM" dataDxfId="64" dataCellStyle="Lien hypertexte">
      <calculatedColumnFormula>IF(Tableau7[[#This Row],[ID_OSM]]="Non trouvé","Pas de lien",HYPERLINK("http://www.openstreetmap.org/browse/"&amp;Tableau7[[#This Row],[OBJET_OSM]]&amp;"/"&amp;Tableau7[[#This Row],[ID_OSM]],"Détail"))</calculatedColumnFormula>
    </tableColumn>
    <tableColumn id="14" name="CODE" dataDxfId="63"/>
  </tableColumns>
  <tableStyleInfo name="TableStyleMedium2" showFirstColumn="0" showLastColumn="0" showRowStripes="1" showColumnStripes="0"/>
</table>
</file>

<file path=xl/tables/table6.xml><?xml version="1.0" encoding="utf-8"?>
<table xmlns="http://schemas.openxmlformats.org/spreadsheetml/2006/main" id="8" name="Tableau8" displayName="Tableau8" ref="A1:N118" totalsRowShown="0" headerRowDxfId="62" dataDxfId="61">
  <autoFilter ref="A1:N118"/>
  <sortState ref="A2:N108">
    <sortCondition ref="D1:D108"/>
  </sortState>
  <tableColumns count="14">
    <tableColumn id="1" name="CODCOM" dataDxfId="60"/>
    <tableColumn id="2" name="ID_RIVOLI" dataDxfId="59"/>
    <tableColumn id="3" name="ID_OSM" dataDxfId="58"/>
    <tableColumn id="4" name="ID_INTERNE" dataDxfId="57"/>
    <tableColumn id="5" name="ID_GMAO" dataDxfId="56"/>
    <tableColumn id="6" name="TYPE" dataDxfId="55"/>
    <tableColumn id="7" name="ARTICLE" dataDxfId="54"/>
    <tableColumn id="8" name="LIBELLE" dataDxfId="53"/>
    <tableColumn id="9" name="LIBELLE_COMPLET" dataDxfId="52"/>
    <tableColumn id="10" name="LIBELLE_MAJUSCULE" dataDxfId="51"/>
    <tableColumn id="11" name="LIEN_OSM" dataDxfId="50" dataCellStyle="Lien hypertexte"/>
    <tableColumn id="12" name="OBJET_OSM" dataDxfId="49"/>
    <tableColumn id="13" name="DETAIL_OSM" dataDxfId="48" dataCellStyle="Lien hypertexte">
      <calculatedColumnFormula>IF(Tableau8[[#This Row],[ID_OSM]]="Non trouvé","Pas de lien",HYPERLINK("http://localhost:8111/import?url=http://api.openstreetmap.org/api/0.6/"&amp;Tableau8[[#This Row],[OBJET_OSM]]&amp;"/"&amp;Tableau8[[#This Row],[ID_OSM]]&amp;"/full","JOSM"))</calculatedColumnFormula>
    </tableColumn>
    <tableColumn id="21" name="INFO" dataDxfId="47"/>
  </tableColumns>
  <tableStyleInfo name="TableStyleMedium2" showFirstColumn="0" showLastColumn="0" showRowStripes="1" showColumnStripes="0"/>
</table>
</file>

<file path=xl/tables/table7.xml><?xml version="1.0" encoding="utf-8"?>
<table xmlns="http://schemas.openxmlformats.org/spreadsheetml/2006/main" id="5" name="Tableau5" displayName="Tableau5" ref="A1:H410" totalsRowShown="0" headerRowDxfId="46" dataDxfId="45">
  <autoFilter ref="A1:H410"/>
  <sortState ref="A2:H541">
    <sortCondition ref="A1:A541"/>
  </sortState>
  <tableColumns count="8">
    <tableColumn id="1" name="ID_VOIE" dataDxfId="44"/>
    <tableColumn id="7" name="ID_GMAO_VOIE" dataDxfId="43"/>
    <tableColumn id="2" name="NOM_VOIE" dataDxfId="42"/>
    <tableColumn id="3" name="LIEN" dataDxfId="41"/>
    <tableColumn id="4" name="ID_LOT" dataDxfId="40"/>
    <tableColumn id="8" name="ID_GMAO_LOT" dataDxfId="39"/>
    <tableColumn id="5" name="NOM_LOT" dataDxfId="38"/>
    <tableColumn id="6" name="NUMERO" dataDxfId="37"/>
  </tableColumns>
  <tableStyleInfo name="TableStyleMedium9" showFirstColumn="0" showLastColumn="0" showRowStripes="1" showColumnStripes="0"/>
</table>
</file>

<file path=xl/tables/table8.xml><?xml version="1.0" encoding="utf-8"?>
<table xmlns="http://schemas.openxmlformats.org/spreadsheetml/2006/main" id="2" name="Tableau2" displayName="Tableau2" ref="A1:AM19" totalsRowShown="0" headerRowDxfId="36">
  <autoFilter ref="A1:AM19"/>
  <tableColumns count="39">
    <tableColumn id="1" name="CODCOM"/>
    <tableColumn id="2" name="ID_RIVOLI"/>
    <tableColumn id="3" name="ID_OSM"/>
    <tableColumn id="4" name="ID_INTERNE"/>
    <tableColumn id="5" name="ID_GMAO"/>
    <tableColumn id="6" name="ID_COURBI"/>
    <tableColumn id="7" name="TYPE"/>
    <tableColumn id="8" name="ARTICLE"/>
    <tableColumn id="9" name="LIBELLE"/>
    <tableColumn id="10" name="LIBELLE_COMPLET"/>
    <tableColumn id="11" name="LIBELLE_MAJUSCULE"/>
    <tableColumn id="12" name="CLASSANT"/>
    <tableColumn id="13" name="LIEN_OSM"/>
    <tableColumn id="14" name="OBJET_OSM"/>
    <tableColumn id="15" name="JOSM"/>
    <tableColumn id="16" name="CODE_VOIE"/>
    <tableColumn id="17" name="CATEGORIE"/>
    <tableColumn id="18" name="ANCIEN_NOM"/>
    <tableColumn id="19" name="AUTRE_TOPONYMIE"/>
    <tableColumn id="20" name="NOUVEAU_NOM"/>
    <tableColumn id="21" name="NUMEROTATION"/>
    <tableColumn id="22" name="QUARTIER"/>
    <tableColumn id="23" name="ANNEE_CREATION"/>
    <tableColumn id="24" name="DATE_DELIB_CREATION"/>
    <tableColumn id="25" name="NUM_DELIB_CREATION"/>
    <tableColumn id="26" name="CLASSEMENT"/>
    <tableColumn id="27" name="STATUT"/>
    <tableColumn id="28" name="CLASSIFICATION"/>
    <tableColumn id="29" name="GESTIONNAIRE"/>
    <tableColumn id="30" name="ANNEE_SUPPRESSION"/>
    <tableColumn id="31" name="DATE_DELIB_SUPPR"/>
    <tableColumn id="32" name="NUM_DELIB_SUPPR"/>
    <tableColumn id="33" name="FICHE_COURBI"/>
    <tableColumn id="34" name="INFO"/>
    <tableColumn id="35" name="WIKIPEDIA"/>
    <tableColumn id="36" name="Longueur"/>
    <tableColumn id="37" name="Largeur"/>
    <tableColumn id="38" name="THEME"/>
    <tableColumn id="39" name="SEX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xml.rels><?xml version="1.0" encoding="UTF-8" standalone="yes"?>
<Relationships xmlns="http://schemas.openxmlformats.org/package/2006/relationships"><Relationship Id="rId2" Type="http://schemas.openxmlformats.org/officeDocument/2006/relationships/hyperlink" Target="http://vvlibri.org/fr/licence/odbl/10/fr/legalcode" TargetMode="External"/><Relationship Id="rId1" Type="http://schemas.openxmlformats.org/officeDocument/2006/relationships/hyperlink" Target="http://vvlibri.org/fr/licence/odbl/10/fr"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40" zoomScaleNormal="100" workbookViewId="0">
      <selection activeCell="B53" sqref="B53"/>
    </sheetView>
    <sheetView workbookViewId="1">
      <selection sqref="A1:C1"/>
    </sheetView>
  </sheetViews>
  <sheetFormatPr baseColWidth="10" defaultColWidth="11.42578125" defaultRowHeight="15"/>
  <cols>
    <col min="1" max="1" width="31.28515625" style="89" bestFit="1" customWidth="1"/>
    <col min="2" max="2" width="53.7109375" style="89" bestFit="1" customWidth="1"/>
    <col min="3" max="3" width="31.28515625" style="89" bestFit="1" customWidth="1"/>
    <col min="4" max="16384" width="11.42578125" style="89"/>
  </cols>
  <sheetData>
    <row r="1" spans="1:3" ht="15.75">
      <c r="A1" s="160" t="s">
        <v>13980</v>
      </c>
      <c r="B1" s="160"/>
      <c r="C1" s="160"/>
    </row>
    <row r="2" spans="1:3" ht="55.5" customHeight="1">
      <c r="A2" s="90"/>
      <c r="B2" s="91"/>
      <c r="C2" s="161"/>
    </row>
    <row r="3" spans="1:3" ht="31.5">
      <c r="A3" s="92" t="s">
        <v>17141</v>
      </c>
      <c r="B3" s="93" t="s">
        <v>15703</v>
      </c>
      <c r="C3" s="161"/>
    </row>
    <row r="4" spans="1:3" ht="15.75">
      <c r="A4" s="90"/>
      <c r="B4" s="90"/>
      <c r="C4" s="90"/>
    </row>
    <row r="5" spans="1:3" ht="92.25" customHeight="1">
      <c r="A5" s="162" t="s">
        <v>17142</v>
      </c>
      <c r="B5" s="162"/>
      <c r="C5" s="162"/>
    </row>
    <row r="6" spans="1:3" ht="15.75">
      <c r="A6" s="90"/>
      <c r="B6" s="90"/>
      <c r="C6" s="90"/>
    </row>
    <row r="7" spans="1:3" ht="31.5">
      <c r="A7" s="94" t="s">
        <v>13981</v>
      </c>
      <c r="B7" s="94" t="s">
        <v>14031</v>
      </c>
      <c r="C7" s="95"/>
    </row>
    <row r="8" spans="1:3" ht="15.75">
      <c r="A8" s="96" t="s">
        <v>13982</v>
      </c>
      <c r="B8" s="95"/>
      <c r="C8" s="95"/>
    </row>
    <row r="9" spans="1:3" ht="15.75">
      <c r="A9" s="94" t="s">
        <v>0</v>
      </c>
      <c r="B9" s="94" t="s">
        <v>13983</v>
      </c>
      <c r="C9" s="94" t="s">
        <v>1</v>
      </c>
    </row>
    <row r="10" spans="1:3" ht="15.75">
      <c r="A10" s="97" t="s">
        <v>2</v>
      </c>
      <c r="B10" s="96" t="s">
        <v>13984</v>
      </c>
      <c r="C10" s="95"/>
    </row>
    <row r="11" spans="1:3" ht="15.75">
      <c r="A11" s="97" t="s">
        <v>3</v>
      </c>
      <c r="B11" s="96" t="s">
        <v>13985</v>
      </c>
      <c r="C11" s="95"/>
    </row>
    <row r="12" spans="1:3" ht="15.75">
      <c r="A12" s="98" t="s">
        <v>4</v>
      </c>
      <c r="B12" s="96" t="s">
        <v>13986</v>
      </c>
      <c r="C12" s="95"/>
    </row>
    <row r="13" spans="1:3" ht="15.75">
      <c r="A13" s="99" t="s">
        <v>5</v>
      </c>
      <c r="B13" s="96" t="s">
        <v>13987</v>
      </c>
      <c r="C13" s="95"/>
    </row>
    <row r="14" spans="1:3" ht="31.5">
      <c r="A14" s="99" t="s">
        <v>6</v>
      </c>
      <c r="B14" s="96" t="s">
        <v>13988</v>
      </c>
      <c r="C14" s="95"/>
    </row>
    <row r="15" spans="1:3" ht="31.5">
      <c r="A15" s="99" t="s">
        <v>39</v>
      </c>
      <c r="B15" s="96" t="s">
        <v>13989</v>
      </c>
      <c r="C15" s="95"/>
    </row>
    <row r="16" spans="1:3" ht="15.75">
      <c r="A16" s="100" t="s">
        <v>7</v>
      </c>
      <c r="B16" s="96" t="s">
        <v>13990</v>
      </c>
      <c r="C16" s="95"/>
    </row>
    <row r="17" spans="1:3" ht="15.75">
      <c r="A17" s="100" t="s">
        <v>8</v>
      </c>
      <c r="B17" s="96" t="s">
        <v>13991</v>
      </c>
      <c r="C17" s="95"/>
    </row>
    <row r="18" spans="1:3" ht="15.75">
      <c r="A18" s="101" t="s">
        <v>9</v>
      </c>
      <c r="B18" s="96" t="s">
        <v>13992</v>
      </c>
      <c r="C18" s="95"/>
    </row>
    <row r="19" spans="1:3" ht="15.75">
      <c r="A19" s="101" t="s">
        <v>10</v>
      </c>
      <c r="B19" s="96" t="s">
        <v>13993</v>
      </c>
      <c r="C19" s="95"/>
    </row>
    <row r="20" spans="1:3" ht="15.75">
      <c r="A20" s="101" t="s">
        <v>11</v>
      </c>
      <c r="B20" s="96" t="s">
        <v>13994</v>
      </c>
      <c r="C20" s="95"/>
    </row>
    <row r="21" spans="1:3" ht="15.75">
      <c r="A21" s="101" t="s">
        <v>12</v>
      </c>
      <c r="B21" s="96" t="s">
        <v>13995</v>
      </c>
      <c r="C21" s="95"/>
    </row>
    <row r="22" spans="1:3" ht="15.75">
      <c r="A22" s="102" t="s">
        <v>13</v>
      </c>
      <c r="B22" s="96" t="s">
        <v>13996</v>
      </c>
      <c r="C22" s="95"/>
    </row>
    <row r="23" spans="1:3" ht="15.75">
      <c r="A23" s="103" t="s">
        <v>14</v>
      </c>
      <c r="B23" s="96" t="s">
        <v>13997</v>
      </c>
      <c r="C23" s="95"/>
    </row>
    <row r="24" spans="1:3" ht="15.75">
      <c r="A24" s="102" t="s">
        <v>40</v>
      </c>
      <c r="B24" s="96" t="s">
        <v>13998</v>
      </c>
      <c r="C24" s="95"/>
    </row>
    <row r="25" spans="1:3" ht="15.75">
      <c r="A25" s="118" t="s">
        <v>5630</v>
      </c>
      <c r="B25" s="96" t="s">
        <v>13999</v>
      </c>
      <c r="C25" s="95" t="s">
        <v>14000</v>
      </c>
    </row>
    <row r="26" spans="1:3" ht="15.75">
      <c r="A26" s="104" t="s">
        <v>15</v>
      </c>
      <c r="B26" s="96" t="s">
        <v>14001</v>
      </c>
      <c r="C26" s="95"/>
    </row>
    <row r="27" spans="1:3" ht="63">
      <c r="A27" s="104" t="s">
        <v>16</v>
      </c>
      <c r="B27" s="96" t="s">
        <v>14002</v>
      </c>
      <c r="C27" s="96" t="s">
        <v>14030</v>
      </c>
    </row>
    <row r="28" spans="1:3" ht="15.75">
      <c r="A28" s="105" t="s">
        <v>17</v>
      </c>
      <c r="B28" s="96" t="s">
        <v>14003</v>
      </c>
      <c r="C28" s="95"/>
    </row>
    <row r="29" spans="1:3" ht="15.75">
      <c r="A29" s="105" t="s">
        <v>18</v>
      </c>
      <c r="B29" s="96" t="s">
        <v>14004</v>
      </c>
      <c r="C29" s="95"/>
    </row>
    <row r="30" spans="1:3" ht="15.75">
      <c r="A30" s="105" t="s">
        <v>19</v>
      </c>
      <c r="B30" s="96" t="s">
        <v>14005</v>
      </c>
      <c r="C30" s="95"/>
    </row>
    <row r="31" spans="1:3" ht="31.5">
      <c r="A31" s="105" t="s">
        <v>20</v>
      </c>
      <c r="B31" s="96" t="s">
        <v>14006</v>
      </c>
      <c r="C31" s="95" t="s">
        <v>21</v>
      </c>
    </row>
    <row r="32" spans="1:3" ht="15.75">
      <c r="A32" s="105" t="s">
        <v>22</v>
      </c>
      <c r="B32" s="96" t="s">
        <v>23</v>
      </c>
      <c r="C32" s="95"/>
    </row>
    <row r="33" spans="1:3" ht="15.75">
      <c r="A33" s="106" t="s">
        <v>24</v>
      </c>
      <c r="B33" s="96" t="s">
        <v>14007</v>
      </c>
      <c r="C33" s="95"/>
    </row>
    <row r="34" spans="1:3" ht="15.75">
      <c r="A34" s="106" t="s">
        <v>14033</v>
      </c>
      <c r="B34" s="96" t="s">
        <v>14008</v>
      </c>
      <c r="C34" s="95"/>
    </row>
    <row r="35" spans="1:3" ht="15.75">
      <c r="A35" s="106" t="s">
        <v>14009</v>
      </c>
      <c r="B35" s="96" t="s">
        <v>14010</v>
      </c>
      <c r="C35" s="95"/>
    </row>
    <row r="36" spans="1:3" ht="15.75">
      <c r="A36" s="106" t="s">
        <v>27</v>
      </c>
      <c r="B36" s="96" t="s">
        <v>14011</v>
      </c>
      <c r="C36" s="95"/>
    </row>
    <row r="37" spans="1:3" ht="15.75">
      <c r="A37" s="106" t="s">
        <v>28</v>
      </c>
      <c r="B37" s="96" t="s">
        <v>14012</v>
      </c>
      <c r="C37" s="95"/>
    </row>
    <row r="38" spans="1:3" ht="126">
      <c r="A38" s="106" t="s">
        <v>29</v>
      </c>
      <c r="B38" s="96" t="s">
        <v>14013</v>
      </c>
      <c r="C38" s="107" t="s">
        <v>14014</v>
      </c>
    </row>
    <row r="39" spans="1:3" ht="15.75">
      <c r="A39" s="106" t="s">
        <v>30</v>
      </c>
      <c r="B39" s="96" t="s">
        <v>14015</v>
      </c>
      <c r="C39" s="95"/>
    </row>
    <row r="40" spans="1:3" ht="15.75">
      <c r="A40" s="106" t="s">
        <v>31</v>
      </c>
      <c r="B40" s="96" t="s">
        <v>14016</v>
      </c>
      <c r="C40" s="95"/>
    </row>
    <row r="41" spans="1:3" ht="15.75">
      <c r="A41" s="106" t="s">
        <v>14032</v>
      </c>
      <c r="B41" s="96" t="s">
        <v>14017</v>
      </c>
      <c r="C41" s="95"/>
    </row>
    <row r="42" spans="1:3" ht="15.75">
      <c r="A42" s="106" t="s">
        <v>14018</v>
      </c>
      <c r="B42" s="96" t="s">
        <v>14019</v>
      </c>
      <c r="C42" s="95"/>
    </row>
    <row r="43" spans="1:3" ht="15.75">
      <c r="A43" s="108" t="s">
        <v>34</v>
      </c>
      <c r="B43" s="96" t="s">
        <v>13365</v>
      </c>
      <c r="C43" s="95"/>
    </row>
    <row r="44" spans="1:3" ht="15.75">
      <c r="A44" s="109" t="s">
        <v>14020</v>
      </c>
      <c r="B44" s="96" t="s">
        <v>14021</v>
      </c>
      <c r="C44" s="95"/>
    </row>
    <row r="45" spans="1:3" ht="15.75">
      <c r="A45" s="109" t="s">
        <v>13366</v>
      </c>
      <c r="B45" s="96" t="s">
        <v>14022</v>
      </c>
      <c r="C45" s="95"/>
    </row>
    <row r="46" spans="1:3" ht="15.75">
      <c r="A46" s="109" t="s">
        <v>13367</v>
      </c>
      <c r="B46" s="96" t="s">
        <v>14023</v>
      </c>
      <c r="C46" s="95"/>
    </row>
    <row r="47" spans="1:3" ht="204.75">
      <c r="A47" s="109" t="s">
        <v>36</v>
      </c>
      <c r="B47" s="96" t="s">
        <v>14024</v>
      </c>
      <c r="C47" s="107" t="s">
        <v>14025</v>
      </c>
    </row>
    <row r="48" spans="1:3" ht="31.5">
      <c r="A48" s="109" t="s">
        <v>37</v>
      </c>
      <c r="B48" s="96" t="s">
        <v>14026</v>
      </c>
      <c r="C48" s="95"/>
    </row>
    <row r="49" spans="1:3" s="13" customFormat="1" ht="15.75">
      <c r="A49" s="119" t="s">
        <v>5634</v>
      </c>
      <c r="B49" s="120" t="s">
        <v>14027</v>
      </c>
      <c r="C49" s="120"/>
    </row>
    <row r="50" spans="1:3" s="13" customFormat="1" ht="15.75">
      <c r="A50" s="119" t="s">
        <v>5635</v>
      </c>
      <c r="B50" s="120" t="s">
        <v>14028</v>
      </c>
      <c r="C50" s="120"/>
    </row>
    <row r="51" spans="1:3" s="13" customFormat="1" ht="15.75">
      <c r="A51" s="119" t="s">
        <v>30</v>
      </c>
      <c r="B51" s="120" t="s">
        <v>14029</v>
      </c>
      <c r="C51" s="120"/>
    </row>
  </sheetData>
  <mergeCells count="3">
    <mergeCell ref="A1:C1"/>
    <mergeCell ref="C2:C3"/>
    <mergeCell ref="A5:C5"/>
  </mergeCells>
  <conditionalFormatting sqref="A43">
    <cfRule type="cellIs" dxfId="35" priority="2" stopIfTrue="1" operator="equal">
      <formula>"non"</formula>
    </cfRule>
  </conditionalFormatting>
  <conditionalFormatting sqref="A16">
    <cfRule type="cellIs" dxfId="34" priority="7" operator="equal">
      <formula>"Non trouvé"</formula>
    </cfRule>
  </conditionalFormatting>
  <conditionalFormatting sqref="A12">
    <cfRule type="cellIs" dxfId="33" priority="6" operator="equal">
      <formula>"Non référencé"</formula>
    </cfRule>
  </conditionalFormatting>
  <conditionalFormatting sqref="A13">
    <cfRule type="cellIs" dxfId="32" priority="5" operator="equal">
      <formula>"NC"</formula>
    </cfRule>
  </conditionalFormatting>
  <conditionalFormatting sqref="A14:A15">
    <cfRule type="duplicateValues" dxfId="31" priority="4"/>
  </conditionalFormatting>
  <conditionalFormatting sqref="A47">
    <cfRule type="cellIs" dxfId="30" priority="3" stopIfTrue="1" operator="equal">
      <formula>"Non catégorisé"</formula>
    </cfRule>
  </conditionalFormatting>
  <pageMargins left="0.7" right="0.7" top="0.75" bottom="0.75" header="0.3" footer="0.3"/>
  <pageSetup paperSize="9" scale="75" fitToHeight="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0"/>
  <sheetViews>
    <sheetView workbookViewId="0">
      <selection activeCell="G14" sqref="G14"/>
    </sheetView>
    <sheetView workbookViewId="1"/>
  </sheetViews>
  <sheetFormatPr baseColWidth="10" defaultColWidth="11.42578125" defaultRowHeight="15"/>
  <cols>
    <col min="1" max="1" width="13.42578125" style="58" bestFit="1" customWidth="1"/>
    <col min="2" max="2" width="17.28515625" style="58" bestFit="1" customWidth="1"/>
    <col min="3" max="3" width="38.7109375" style="58" bestFit="1" customWidth="1"/>
    <col min="4" max="4" width="15" style="58" bestFit="1" customWidth="1"/>
    <col min="5" max="5" width="12.85546875" style="58" bestFit="1" customWidth="1"/>
    <col min="6" max="6" width="26.5703125" style="58" bestFit="1" customWidth="1"/>
    <col min="7" max="7" width="36.140625" style="58" bestFit="1" customWidth="1"/>
    <col min="8" max="16384" width="11.42578125" style="58"/>
  </cols>
  <sheetData>
    <row r="1" spans="1:8">
      <c r="A1" s="58" t="s">
        <v>8651</v>
      </c>
      <c r="B1" s="59" t="s">
        <v>9285</v>
      </c>
      <c r="C1" s="58" t="s">
        <v>8652</v>
      </c>
      <c r="D1" s="58" t="s">
        <v>8653</v>
      </c>
      <c r="E1" s="58" t="s">
        <v>8654</v>
      </c>
      <c r="F1" s="58" t="s">
        <v>9286</v>
      </c>
      <c r="G1" s="58" t="s">
        <v>8655</v>
      </c>
      <c r="H1" s="58" t="s">
        <v>8656</v>
      </c>
    </row>
    <row r="2" spans="1:8">
      <c r="A2" s="58" t="s">
        <v>12688</v>
      </c>
      <c r="C2" s="58" t="s">
        <v>12689</v>
      </c>
      <c r="D2" s="58" t="s">
        <v>8658</v>
      </c>
      <c r="E2" s="58" t="s">
        <v>12694</v>
      </c>
      <c r="G2" s="58" t="s">
        <v>12695</v>
      </c>
    </row>
    <row r="3" spans="1:8">
      <c r="A3" s="58" t="s">
        <v>9303</v>
      </c>
      <c r="B3" s="58" t="s">
        <v>9304</v>
      </c>
      <c r="C3" s="58" t="s">
        <v>9305</v>
      </c>
      <c r="D3" s="58" t="s">
        <v>8658</v>
      </c>
      <c r="E3" s="58" t="s">
        <v>15661</v>
      </c>
      <c r="G3" s="58" t="s">
        <v>15693</v>
      </c>
    </row>
    <row r="4" spans="1:8">
      <c r="A4" s="58" t="s">
        <v>9338</v>
      </c>
      <c r="B4" s="58" t="s">
        <v>9339</v>
      </c>
      <c r="C4" s="58" t="s">
        <v>9341</v>
      </c>
      <c r="D4" s="58" t="s">
        <v>8658</v>
      </c>
      <c r="E4" s="58" t="s">
        <v>15674</v>
      </c>
      <c r="F4" s="149"/>
      <c r="G4" s="58" t="s">
        <v>15690</v>
      </c>
    </row>
    <row r="5" spans="1:8">
      <c r="A5" s="58" t="s">
        <v>9480</v>
      </c>
      <c r="B5" s="58" t="s">
        <v>9481</v>
      </c>
      <c r="C5" s="58" t="s">
        <v>9483</v>
      </c>
      <c r="D5" s="58" t="s">
        <v>8657</v>
      </c>
      <c r="E5" s="58" t="s">
        <v>15661</v>
      </c>
      <c r="G5" s="58" t="s">
        <v>15693</v>
      </c>
    </row>
    <row r="6" spans="1:8">
      <c r="A6" s="58" t="s">
        <v>9490</v>
      </c>
      <c r="B6" s="58" t="s">
        <v>9491</v>
      </c>
      <c r="C6" s="58" t="s">
        <v>9493</v>
      </c>
      <c r="D6" s="58" t="s">
        <v>8658</v>
      </c>
      <c r="E6" s="58" t="s">
        <v>15674</v>
      </c>
      <c r="G6" s="58" t="s">
        <v>15690</v>
      </c>
    </row>
    <row r="7" spans="1:8">
      <c r="A7" s="58" t="s">
        <v>9497</v>
      </c>
      <c r="B7" s="58" t="s">
        <v>9498</v>
      </c>
      <c r="C7" s="58" t="s">
        <v>15692</v>
      </c>
      <c r="D7" s="58" t="s">
        <v>8658</v>
      </c>
      <c r="E7" s="58" t="s">
        <v>15673</v>
      </c>
      <c r="G7" s="58" t="s">
        <v>15691</v>
      </c>
    </row>
    <row r="8" spans="1:8">
      <c r="A8" s="58" t="s">
        <v>9585</v>
      </c>
      <c r="B8" s="58" t="s">
        <v>9586</v>
      </c>
      <c r="C8" s="58" t="s">
        <v>9588</v>
      </c>
      <c r="D8" s="58" t="s">
        <v>8658</v>
      </c>
      <c r="E8" s="58" t="s">
        <v>15674</v>
      </c>
      <c r="G8" s="58" t="s">
        <v>15690</v>
      </c>
    </row>
    <row r="9" spans="1:8">
      <c r="A9" s="58" t="s">
        <v>9608</v>
      </c>
      <c r="B9" s="58" t="s">
        <v>9609</v>
      </c>
      <c r="C9" s="58" t="s">
        <v>9611</v>
      </c>
      <c r="D9" s="58" t="s">
        <v>8658</v>
      </c>
      <c r="E9" s="58" t="s">
        <v>15673</v>
      </c>
      <c r="G9" s="58" t="s">
        <v>15691</v>
      </c>
    </row>
    <row r="10" spans="1:8">
      <c r="A10" s="58" t="s">
        <v>9615</v>
      </c>
      <c r="B10" s="58" t="s">
        <v>9616</v>
      </c>
      <c r="C10" s="58" t="s">
        <v>9617</v>
      </c>
      <c r="D10" s="58" t="s">
        <v>8658</v>
      </c>
      <c r="E10" s="58" t="s">
        <v>15673</v>
      </c>
      <c r="G10" s="58" t="s">
        <v>15691</v>
      </c>
    </row>
    <row r="11" spans="1:8">
      <c r="A11" s="58" t="s">
        <v>9718</v>
      </c>
      <c r="B11" s="58" t="s">
        <v>9719</v>
      </c>
      <c r="C11" s="58" t="s">
        <v>9721</v>
      </c>
      <c r="D11" s="58" t="s">
        <v>8658</v>
      </c>
      <c r="E11" s="58" t="s">
        <v>15661</v>
      </c>
      <c r="G11" s="58" t="s">
        <v>15693</v>
      </c>
    </row>
    <row r="12" spans="1:8">
      <c r="A12" s="58" t="s">
        <v>9734</v>
      </c>
      <c r="B12" s="58" t="s">
        <v>9735</v>
      </c>
      <c r="C12" s="58" t="s">
        <v>9737</v>
      </c>
      <c r="D12" s="58" t="s">
        <v>8658</v>
      </c>
      <c r="E12" s="58" t="s">
        <v>15673</v>
      </c>
      <c r="G12" s="58" t="s">
        <v>15691</v>
      </c>
    </row>
    <row r="13" spans="1:8">
      <c r="A13" s="58" t="s">
        <v>9754</v>
      </c>
      <c r="B13" s="58" t="s">
        <v>9755</v>
      </c>
      <c r="C13" s="58" t="s">
        <v>9757</v>
      </c>
      <c r="D13" s="58" t="s">
        <v>8658</v>
      </c>
      <c r="E13" s="58" t="s">
        <v>15674</v>
      </c>
      <c r="G13" s="58" t="s">
        <v>15690</v>
      </c>
    </row>
    <row r="14" spans="1:8">
      <c r="A14" s="58" t="s">
        <v>9841</v>
      </c>
      <c r="B14" s="58" t="s">
        <v>9842</v>
      </c>
      <c r="C14" s="58" t="s">
        <v>9844</v>
      </c>
      <c r="D14" s="58" t="s">
        <v>8658</v>
      </c>
      <c r="E14" s="58" t="s">
        <v>15673</v>
      </c>
      <c r="G14" s="58" t="s">
        <v>15691</v>
      </c>
    </row>
    <row r="15" spans="1:8">
      <c r="A15" s="58" t="s">
        <v>6195</v>
      </c>
      <c r="C15" s="58" t="s">
        <v>2399</v>
      </c>
      <c r="D15" s="58" t="s">
        <v>8657</v>
      </c>
      <c r="E15" s="58" t="s">
        <v>6195</v>
      </c>
      <c r="G15" s="58" t="s">
        <v>2399</v>
      </c>
    </row>
    <row r="16" spans="1:8">
      <c r="A16" s="58" t="s">
        <v>8340</v>
      </c>
      <c r="C16" s="58" t="s">
        <v>8341</v>
      </c>
      <c r="D16" s="58" t="s">
        <v>8657</v>
      </c>
      <c r="E16" s="58" t="s">
        <v>5810</v>
      </c>
      <c r="G16" s="58" t="s">
        <v>5812</v>
      </c>
    </row>
    <row r="17" spans="1:7">
      <c r="A17" s="58" t="s">
        <v>8353</v>
      </c>
      <c r="C17" s="58" t="s">
        <v>1094</v>
      </c>
      <c r="D17" s="58" t="s">
        <v>8657</v>
      </c>
      <c r="E17" s="58" t="s">
        <v>5776</v>
      </c>
      <c r="G17" s="58" t="s">
        <v>5778</v>
      </c>
    </row>
    <row r="18" spans="1:7">
      <c r="A18" s="58" t="s">
        <v>8420</v>
      </c>
      <c r="C18" s="58" t="s">
        <v>8421</v>
      </c>
      <c r="D18" s="58" t="s">
        <v>8657</v>
      </c>
      <c r="E18" s="58" t="s">
        <v>6183</v>
      </c>
      <c r="G18" s="58" t="s">
        <v>8660</v>
      </c>
    </row>
    <row r="19" spans="1:7">
      <c r="A19" s="58" t="s">
        <v>8548</v>
      </c>
      <c r="C19" s="58" t="s">
        <v>8549</v>
      </c>
      <c r="D19" s="58" t="s">
        <v>8657</v>
      </c>
      <c r="E19" s="58" t="s">
        <v>5831</v>
      </c>
      <c r="G19" s="58" t="s">
        <v>5833</v>
      </c>
    </row>
    <row r="20" spans="1:7">
      <c r="A20" s="58" t="s">
        <v>8568</v>
      </c>
      <c r="C20" s="58" t="s">
        <v>6665</v>
      </c>
      <c r="D20" s="58" t="s">
        <v>8657</v>
      </c>
      <c r="E20" s="58" t="s">
        <v>6077</v>
      </c>
      <c r="G20" s="58" t="s">
        <v>6079</v>
      </c>
    </row>
    <row r="21" spans="1:7">
      <c r="A21" s="58" t="s">
        <v>8588</v>
      </c>
      <c r="C21" s="58" t="s">
        <v>8590</v>
      </c>
      <c r="D21" s="58" t="s">
        <v>8657</v>
      </c>
      <c r="E21" s="58" t="s">
        <v>6207</v>
      </c>
      <c r="G21" s="58" t="s">
        <v>6209</v>
      </c>
    </row>
    <row r="22" spans="1:7">
      <c r="A22" s="58" t="s">
        <v>8593</v>
      </c>
      <c r="C22" s="58" t="s">
        <v>8595</v>
      </c>
      <c r="D22" s="58" t="s">
        <v>8657</v>
      </c>
      <c r="E22" s="58" t="s">
        <v>5789</v>
      </c>
      <c r="G22" s="58" t="s">
        <v>5790</v>
      </c>
    </row>
    <row r="23" spans="1:7">
      <c r="A23" s="58" t="s">
        <v>894</v>
      </c>
      <c r="C23" s="58" t="s">
        <v>897</v>
      </c>
      <c r="D23" s="58" t="s">
        <v>8657</v>
      </c>
      <c r="E23" s="58" t="s">
        <v>5684</v>
      </c>
      <c r="G23" s="58" t="s">
        <v>5686</v>
      </c>
    </row>
    <row r="24" spans="1:7">
      <c r="A24" s="58" t="s">
        <v>894</v>
      </c>
      <c r="C24" s="58" t="s">
        <v>897</v>
      </c>
      <c r="D24" s="58" t="s">
        <v>8657</v>
      </c>
      <c r="E24" s="58" t="s">
        <v>6374</v>
      </c>
      <c r="G24" s="58" t="s">
        <v>2420</v>
      </c>
    </row>
    <row r="25" spans="1:7">
      <c r="A25" s="58" t="s">
        <v>4805</v>
      </c>
      <c r="C25" s="58" t="s">
        <v>4808</v>
      </c>
      <c r="D25" s="58" t="s">
        <v>8658</v>
      </c>
      <c r="E25" s="58" t="s">
        <v>6606</v>
      </c>
      <c r="G25" s="58" t="s">
        <v>6608</v>
      </c>
    </row>
    <row r="26" spans="1:7">
      <c r="A26" s="58" t="s">
        <v>3614</v>
      </c>
      <c r="C26" s="58" t="s">
        <v>3617</v>
      </c>
      <c r="D26" s="58" t="s">
        <v>8657</v>
      </c>
      <c r="E26" s="58" t="s">
        <v>5925</v>
      </c>
      <c r="G26" s="58" t="s">
        <v>3259</v>
      </c>
    </row>
    <row r="27" spans="1:7">
      <c r="A27" s="58" t="s">
        <v>3614</v>
      </c>
      <c r="C27" s="58" t="s">
        <v>3617</v>
      </c>
      <c r="D27" s="58" t="s">
        <v>8657</v>
      </c>
      <c r="E27" s="58" t="s">
        <v>6299</v>
      </c>
      <c r="G27" s="58" t="s">
        <v>6301</v>
      </c>
    </row>
    <row r="28" spans="1:7">
      <c r="A28" s="58" t="s">
        <v>3621</v>
      </c>
      <c r="C28" s="58" t="s">
        <v>3624</v>
      </c>
      <c r="D28" s="58" t="s">
        <v>8657</v>
      </c>
      <c r="E28" s="58" t="s">
        <v>6490</v>
      </c>
      <c r="G28" s="58" t="s">
        <v>6492</v>
      </c>
    </row>
    <row r="29" spans="1:7">
      <c r="A29" s="58" t="s">
        <v>3621</v>
      </c>
      <c r="C29" s="58" t="s">
        <v>3624</v>
      </c>
      <c r="D29" s="58" t="s">
        <v>8657</v>
      </c>
      <c r="E29" s="58" t="s">
        <v>6555</v>
      </c>
      <c r="G29" s="58" t="s">
        <v>6557</v>
      </c>
    </row>
    <row r="30" spans="1:7">
      <c r="A30" s="58" t="s">
        <v>3635</v>
      </c>
      <c r="C30" s="58" t="s">
        <v>3638</v>
      </c>
      <c r="D30" s="58" t="s">
        <v>8657</v>
      </c>
      <c r="E30" s="58" t="s">
        <v>5835</v>
      </c>
      <c r="G30" s="58" t="s">
        <v>5837</v>
      </c>
    </row>
    <row r="31" spans="1:7">
      <c r="A31" s="58" t="s">
        <v>3635</v>
      </c>
      <c r="C31" s="58" t="s">
        <v>3638</v>
      </c>
      <c r="D31" s="58" t="s">
        <v>8657</v>
      </c>
      <c r="E31" s="58" t="s">
        <v>5861</v>
      </c>
      <c r="G31" s="58" t="s">
        <v>5863</v>
      </c>
    </row>
    <row r="32" spans="1:7">
      <c r="A32" s="58" t="s">
        <v>3635</v>
      </c>
      <c r="C32" s="58" t="s">
        <v>3638</v>
      </c>
      <c r="D32" s="58" t="s">
        <v>8657</v>
      </c>
      <c r="E32" s="58" t="s">
        <v>6036</v>
      </c>
      <c r="G32" s="58" t="s">
        <v>6038</v>
      </c>
    </row>
    <row r="33" spans="1:8">
      <c r="A33" s="58" t="s">
        <v>3628</v>
      </c>
      <c r="C33" s="58" t="s">
        <v>3631</v>
      </c>
      <c r="D33" s="58" t="s">
        <v>8658</v>
      </c>
      <c r="E33" s="58" t="s">
        <v>6307</v>
      </c>
      <c r="G33" s="58" t="s">
        <v>6309</v>
      </c>
    </row>
    <row r="34" spans="1:8">
      <c r="A34" s="58" t="s">
        <v>3642</v>
      </c>
      <c r="C34" s="58" t="s">
        <v>3645</v>
      </c>
      <c r="D34" s="58" t="s">
        <v>8657</v>
      </c>
      <c r="E34" s="58" t="s">
        <v>5911</v>
      </c>
      <c r="G34" s="58" t="s">
        <v>3246</v>
      </c>
    </row>
    <row r="35" spans="1:8">
      <c r="A35" s="58" t="s">
        <v>3642</v>
      </c>
      <c r="C35" s="58" t="s">
        <v>3645</v>
      </c>
      <c r="D35" s="58" t="s">
        <v>8657</v>
      </c>
      <c r="E35" s="58" t="s">
        <v>5984</v>
      </c>
      <c r="G35" s="58" t="s">
        <v>5986</v>
      </c>
    </row>
    <row r="36" spans="1:8">
      <c r="A36" s="58" t="s">
        <v>3642</v>
      </c>
      <c r="C36" s="58" t="s">
        <v>3645</v>
      </c>
      <c r="D36" s="58" t="s">
        <v>8657</v>
      </c>
      <c r="E36" s="58" t="s">
        <v>6339</v>
      </c>
      <c r="G36" s="58" t="s">
        <v>6341</v>
      </c>
    </row>
    <row r="37" spans="1:8">
      <c r="A37" s="58" t="s">
        <v>652</v>
      </c>
      <c r="C37" s="58" t="s">
        <v>655</v>
      </c>
      <c r="D37" s="58" t="s">
        <v>8658</v>
      </c>
      <c r="E37" s="58" t="s">
        <v>6388</v>
      </c>
      <c r="G37" s="58" t="s">
        <v>6390</v>
      </c>
    </row>
    <row r="38" spans="1:8">
      <c r="A38" s="58" t="s">
        <v>3649</v>
      </c>
      <c r="C38" s="58" t="s">
        <v>3652</v>
      </c>
      <c r="D38" s="58" t="s">
        <v>8657</v>
      </c>
      <c r="E38" s="58" t="s">
        <v>6187</v>
      </c>
      <c r="G38" s="58" t="s">
        <v>6189</v>
      </c>
    </row>
    <row r="39" spans="1:8">
      <c r="A39" s="58" t="s">
        <v>3669</v>
      </c>
      <c r="C39" s="58" t="s">
        <v>3672</v>
      </c>
      <c r="D39" s="58" t="s">
        <v>8657</v>
      </c>
      <c r="E39" s="58" t="s">
        <v>6264</v>
      </c>
      <c r="G39" s="58" t="s">
        <v>6266</v>
      </c>
    </row>
    <row r="40" spans="1:8">
      <c r="A40" s="58" t="s">
        <v>3669</v>
      </c>
      <c r="C40" s="58" t="s">
        <v>3672</v>
      </c>
      <c r="D40" s="58" t="s">
        <v>8657</v>
      </c>
      <c r="E40" s="58" t="s">
        <v>6388</v>
      </c>
      <c r="G40" s="58" t="s">
        <v>6390</v>
      </c>
    </row>
    <row r="41" spans="1:8">
      <c r="A41" s="58" t="s">
        <v>3669</v>
      </c>
      <c r="C41" s="58" t="s">
        <v>3672</v>
      </c>
      <c r="D41" s="58" t="s">
        <v>8657</v>
      </c>
      <c r="E41" s="58" t="s">
        <v>6393</v>
      </c>
      <c r="G41" s="58" t="s">
        <v>6395</v>
      </c>
      <c r="H41" s="58">
        <v>1028</v>
      </c>
    </row>
    <row r="42" spans="1:8">
      <c r="A42" s="58" t="s">
        <v>3669</v>
      </c>
      <c r="C42" s="58" t="s">
        <v>3672</v>
      </c>
      <c r="D42" s="58" t="s">
        <v>8657</v>
      </c>
      <c r="E42" s="58" t="s">
        <v>6422</v>
      </c>
      <c r="G42" s="58" t="s">
        <v>6424</v>
      </c>
    </row>
    <row r="43" spans="1:8">
      <c r="A43" s="58" t="s">
        <v>3669</v>
      </c>
      <c r="C43" s="58" t="s">
        <v>3672</v>
      </c>
      <c r="D43" s="58" t="s">
        <v>8657</v>
      </c>
      <c r="E43" s="58" t="s">
        <v>6485</v>
      </c>
      <c r="G43" s="58" t="s">
        <v>6487</v>
      </c>
      <c r="H43" s="58">
        <v>728</v>
      </c>
    </row>
    <row r="44" spans="1:8">
      <c r="A44" s="58" t="s">
        <v>3387</v>
      </c>
      <c r="C44" s="58" t="s">
        <v>3390</v>
      </c>
      <c r="D44" s="58" t="s">
        <v>8658</v>
      </c>
      <c r="E44" s="58" t="s">
        <v>5984</v>
      </c>
      <c r="G44" s="58" t="s">
        <v>5986</v>
      </c>
    </row>
    <row r="45" spans="1:8">
      <c r="A45" s="58" t="s">
        <v>3683</v>
      </c>
      <c r="C45" s="58" t="s">
        <v>3686</v>
      </c>
      <c r="D45" s="58" t="s">
        <v>8658</v>
      </c>
      <c r="E45" s="58" t="s">
        <v>5668</v>
      </c>
      <c r="G45" s="58" t="s">
        <v>5670</v>
      </c>
    </row>
    <row r="46" spans="1:8">
      <c r="A46" s="58" t="s">
        <v>3690</v>
      </c>
      <c r="C46" s="58" t="s">
        <v>3693</v>
      </c>
      <c r="D46" s="58" t="s">
        <v>8658</v>
      </c>
      <c r="E46" s="58" t="s">
        <v>5746</v>
      </c>
      <c r="G46" s="58" t="s">
        <v>5748</v>
      </c>
    </row>
    <row r="47" spans="1:8">
      <c r="A47" s="58" t="s">
        <v>3141</v>
      </c>
      <c r="C47" s="58" t="s">
        <v>3144</v>
      </c>
      <c r="D47" s="58" t="s">
        <v>8657</v>
      </c>
      <c r="E47" s="58" t="s">
        <v>6533</v>
      </c>
      <c r="G47" s="58" t="s">
        <v>6535</v>
      </c>
      <c r="H47" s="58">
        <v>7</v>
      </c>
    </row>
    <row r="48" spans="1:8">
      <c r="A48" s="58" t="s">
        <v>4920</v>
      </c>
      <c r="C48" s="58" t="s">
        <v>4923</v>
      </c>
      <c r="D48" s="58" t="s">
        <v>8657</v>
      </c>
      <c r="E48" s="58" t="s">
        <v>6455</v>
      </c>
      <c r="G48" s="58" t="s">
        <v>6457</v>
      </c>
    </row>
    <row r="49" spans="1:8">
      <c r="A49" s="58" t="s">
        <v>3697</v>
      </c>
      <c r="C49" s="58" t="s">
        <v>3700</v>
      </c>
      <c r="D49" s="58" t="s">
        <v>8658</v>
      </c>
      <c r="E49" s="58" t="s">
        <v>6080</v>
      </c>
      <c r="G49" s="58" t="s">
        <v>6082</v>
      </c>
    </row>
    <row r="50" spans="1:8">
      <c r="A50" s="58" t="s">
        <v>3026</v>
      </c>
      <c r="C50" s="58" t="s">
        <v>3029</v>
      </c>
      <c r="D50" s="58" t="s">
        <v>8657</v>
      </c>
      <c r="E50" s="58" t="s">
        <v>5915</v>
      </c>
      <c r="G50" s="58" t="s">
        <v>5917</v>
      </c>
      <c r="H50" s="58">
        <v>34</v>
      </c>
    </row>
    <row r="51" spans="1:8">
      <c r="A51" s="58" t="s">
        <v>3026</v>
      </c>
      <c r="C51" s="58" t="s">
        <v>3029</v>
      </c>
      <c r="D51" s="58" t="s">
        <v>8657</v>
      </c>
      <c r="E51" s="58" t="s">
        <v>6110</v>
      </c>
      <c r="G51" s="58" t="s">
        <v>6112</v>
      </c>
      <c r="H51" s="58">
        <v>100</v>
      </c>
    </row>
    <row r="52" spans="1:8">
      <c r="A52" s="58" t="s">
        <v>3718</v>
      </c>
      <c r="C52" s="58" t="s">
        <v>3721</v>
      </c>
      <c r="D52" s="58" t="s">
        <v>8657</v>
      </c>
      <c r="E52" s="58" t="s">
        <v>6473</v>
      </c>
      <c r="G52" s="58" t="s">
        <v>6475</v>
      </c>
    </row>
    <row r="53" spans="1:8">
      <c r="A53" s="58" t="s">
        <v>3718</v>
      </c>
      <c r="C53" s="58" t="s">
        <v>3721</v>
      </c>
      <c r="D53" s="58" t="s">
        <v>8658</v>
      </c>
      <c r="E53" s="58" t="s">
        <v>6606</v>
      </c>
      <c r="G53" s="58" t="s">
        <v>6608</v>
      </c>
    </row>
    <row r="54" spans="1:8">
      <c r="A54" s="58" t="s">
        <v>3725</v>
      </c>
      <c r="C54" s="58" t="s">
        <v>3728</v>
      </c>
      <c r="D54" s="58" t="s">
        <v>8658</v>
      </c>
      <c r="E54" s="58" t="s">
        <v>6040</v>
      </c>
      <c r="G54" s="58" t="s">
        <v>6042</v>
      </c>
    </row>
    <row r="55" spans="1:8">
      <c r="A55" s="58" t="s">
        <v>3725</v>
      </c>
      <c r="C55" s="58" t="s">
        <v>3728</v>
      </c>
      <c r="D55" s="58" t="s">
        <v>8657</v>
      </c>
      <c r="E55" s="58" t="s">
        <v>6331</v>
      </c>
      <c r="G55" s="58" t="s">
        <v>2688</v>
      </c>
    </row>
    <row r="56" spans="1:8">
      <c r="A56" s="58" t="s">
        <v>4411</v>
      </c>
      <c r="C56" s="58" t="s">
        <v>4414</v>
      </c>
      <c r="D56" s="58" t="s">
        <v>8658</v>
      </c>
      <c r="E56" s="58" t="s">
        <v>6132</v>
      </c>
      <c r="G56" s="58" t="s">
        <v>6134</v>
      </c>
    </row>
    <row r="57" spans="1:8">
      <c r="A57" s="58" t="s">
        <v>3954</v>
      </c>
      <c r="C57" s="58" t="s">
        <v>3957</v>
      </c>
      <c r="D57" s="58" t="s">
        <v>8658</v>
      </c>
      <c r="E57" s="58" t="s">
        <v>6199</v>
      </c>
      <c r="G57" s="58" t="s">
        <v>5157</v>
      </c>
    </row>
    <row r="58" spans="1:8">
      <c r="A58" s="58" t="s">
        <v>177</v>
      </c>
      <c r="C58" s="58" t="s">
        <v>181</v>
      </c>
      <c r="D58" s="58" t="s">
        <v>8657</v>
      </c>
      <c r="E58" s="58" t="s">
        <v>6175</v>
      </c>
      <c r="G58" s="58" t="s">
        <v>6177</v>
      </c>
    </row>
    <row r="59" spans="1:8">
      <c r="A59" s="58" t="s">
        <v>3732</v>
      </c>
      <c r="C59" s="58" t="s">
        <v>3735</v>
      </c>
      <c r="D59" s="58" t="s">
        <v>8657</v>
      </c>
      <c r="E59" s="58" t="s">
        <v>5719</v>
      </c>
      <c r="G59" s="58" t="s">
        <v>1094</v>
      </c>
    </row>
    <row r="60" spans="1:8">
      <c r="A60" s="58" t="s">
        <v>4909</v>
      </c>
      <c r="C60" s="58" t="s">
        <v>4911</v>
      </c>
      <c r="D60" s="58" t="s">
        <v>8657</v>
      </c>
      <c r="E60" s="58" t="s">
        <v>6234</v>
      </c>
      <c r="G60" s="58" t="s">
        <v>6236</v>
      </c>
      <c r="H60" s="58">
        <v>43</v>
      </c>
    </row>
    <row r="61" spans="1:8">
      <c r="A61" s="58" t="s">
        <v>3753</v>
      </c>
      <c r="C61" s="58" t="s">
        <v>3756</v>
      </c>
      <c r="D61" s="58" t="s">
        <v>8657</v>
      </c>
      <c r="E61" s="58" t="s">
        <v>5680</v>
      </c>
      <c r="G61" s="58" t="s">
        <v>3755</v>
      </c>
    </row>
    <row r="62" spans="1:8">
      <c r="A62" s="58" t="s">
        <v>3753</v>
      </c>
      <c r="C62" s="58" t="s">
        <v>3756</v>
      </c>
      <c r="D62" s="58" t="s">
        <v>8657</v>
      </c>
      <c r="E62" s="58" t="s">
        <v>6223</v>
      </c>
      <c r="G62" s="58" t="s">
        <v>6225</v>
      </c>
    </row>
    <row r="63" spans="1:8">
      <c r="A63" s="58" t="s">
        <v>2910</v>
      </c>
      <c r="C63" s="58" t="s">
        <v>2913</v>
      </c>
      <c r="D63" s="58" t="s">
        <v>8657</v>
      </c>
      <c r="E63" s="58" t="s">
        <v>5835</v>
      </c>
      <c r="G63" s="58" t="s">
        <v>5837</v>
      </c>
    </row>
    <row r="64" spans="1:8">
      <c r="A64" s="58" t="s">
        <v>2917</v>
      </c>
      <c r="C64" s="58" t="s">
        <v>2920</v>
      </c>
      <c r="D64" s="58" t="s">
        <v>8658</v>
      </c>
      <c r="E64" s="58" t="s">
        <v>5865</v>
      </c>
      <c r="G64" s="58" t="s">
        <v>5867</v>
      </c>
    </row>
    <row r="65" spans="1:8">
      <c r="A65" s="58" t="s">
        <v>3167</v>
      </c>
      <c r="C65" s="58" t="s">
        <v>3170</v>
      </c>
      <c r="D65" s="58" t="s">
        <v>8658</v>
      </c>
      <c r="E65" s="58" t="s">
        <v>6388</v>
      </c>
      <c r="G65" s="58" t="s">
        <v>6390</v>
      </c>
    </row>
    <row r="66" spans="1:8">
      <c r="A66" s="58" t="s">
        <v>4549</v>
      </c>
      <c r="C66" s="58" t="s">
        <v>4551</v>
      </c>
      <c r="D66" s="58" t="s">
        <v>8658</v>
      </c>
      <c r="E66" s="58" t="s">
        <v>5888</v>
      </c>
      <c r="G66" s="58" t="s">
        <v>5890</v>
      </c>
    </row>
    <row r="67" spans="1:8">
      <c r="A67" s="58" t="s">
        <v>838</v>
      </c>
      <c r="C67" s="58" t="s">
        <v>841</v>
      </c>
      <c r="D67" s="58" t="s">
        <v>8657</v>
      </c>
      <c r="E67" s="58" t="s">
        <v>5648</v>
      </c>
      <c r="G67" s="58" t="s">
        <v>5650</v>
      </c>
    </row>
    <row r="68" spans="1:8">
      <c r="A68" s="58" t="s">
        <v>838</v>
      </c>
      <c r="C68" s="58" t="s">
        <v>841</v>
      </c>
      <c r="D68" s="58" t="s">
        <v>8657</v>
      </c>
      <c r="E68" s="58" t="s">
        <v>5759</v>
      </c>
      <c r="G68" s="58" t="s">
        <v>5761</v>
      </c>
    </row>
    <row r="69" spans="1:8">
      <c r="A69" s="58" t="s">
        <v>838</v>
      </c>
      <c r="C69" s="58" t="s">
        <v>841</v>
      </c>
      <c r="D69" s="58" t="s">
        <v>8657</v>
      </c>
      <c r="E69" s="58" t="s">
        <v>5764</v>
      </c>
      <c r="G69" s="58" t="s">
        <v>5766</v>
      </c>
    </row>
    <row r="70" spans="1:8">
      <c r="A70" s="58" t="s">
        <v>838</v>
      </c>
      <c r="C70" s="58" t="s">
        <v>841</v>
      </c>
      <c r="D70" s="58" t="s">
        <v>8657</v>
      </c>
      <c r="E70" s="58" t="s">
        <v>5884</v>
      </c>
      <c r="G70" s="58" t="s">
        <v>5886</v>
      </c>
    </row>
    <row r="71" spans="1:8">
      <c r="A71" s="58" t="s">
        <v>838</v>
      </c>
      <c r="C71" s="58" t="s">
        <v>841</v>
      </c>
      <c r="D71" s="58" t="s">
        <v>8657</v>
      </c>
      <c r="E71" s="58" t="s">
        <v>5989</v>
      </c>
      <c r="G71" s="58" t="s">
        <v>5991</v>
      </c>
    </row>
    <row r="72" spans="1:8">
      <c r="A72" s="58" t="s">
        <v>838</v>
      </c>
      <c r="C72" s="58" t="s">
        <v>841</v>
      </c>
      <c r="D72" s="58" t="s">
        <v>8657</v>
      </c>
      <c r="E72" s="58" t="s">
        <v>6064</v>
      </c>
      <c r="G72" s="58" t="s">
        <v>875</v>
      </c>
    </row>
    <row r="73" spans="1:8">
      <c r="A73" s="58" t="s">
        <v>838</v>
      </c>
      <c r="C73" s="58" t="s">
        <v>841</v>
      </c>
      <c r="D73" s="58" t="s">
        <v>8657</v>
      </c>
      <c r="E73" s="58" t="s">
        <v>6092</v>
      </c>
      <c r="G73" s="58" t="s">
        <v>6094</v>
      </c>
      <c r="H73" s="58">
        <v>222</v>
      </c>
    </row>
    <row r="74" spans="1:8">
      <c r="A74" s="58" t="s">
        <v>838</v>
      </c>
      <c r="C74" s="58" t="s">
        <v>841</v>
      </c>
      <c r="D74" s="58" t="s">
        <v>8657</v>
      </c>
      <c r="E74" s="58" t="s">
        <v>6259</v>
      </c>
      <c r="G74" s="58" t="s">
        <v>6261</v>
      </c>
    </row>
    <row r="75" spans="1:8">
      <c r="A75" s="58" t="s">
        <v>838</v>
      </c>
      <c r="C75" s="58" t="s">
        <v>841</v>
      </c>
      <c r="D75" s="58" t="s">
        <v>8657</v>
      </c>
      <c r="E75" s="58" t="s">
        <v>6302</v>
      </c>
      <c r="G75" s="58" t="s">
        <v>6304</v>
      </c>
    </row>
    <row r="76" spans="1:8">
      <c r="A76" s="58" t="s">
        <v>838</v>
      </c>
      <c r="C76" s="58" t="s">
        <v>841</v>
      </c>
      <c r="D76" s="58" t="s">
        <v>8657</v>
      </c>
      <c r="E76" s="58" t="s">
        <v>6538</v>
      </c>
      <c r="G76" s="58" t="s">
        <v>6540</v>
      </c>
    </row>
    <row r="77" spans="1:8">
      <c r="A77" s="58" t="s">
        <v>3760</v>
      </c>
      <c r="C77" s="58" t="s">
        <v>3763</v>
      </c>
      <c r="D77" s="58" t="s">
        <v>8657</v>
      </c>
      <c r="E77" s="58" t="s">
        <v>5719</v>
      </c>
      <c r="G77" s="58" t="s">
        <v>1094</v>
      </c>
    </row>
    <row r="78" spans="1:8">
      <c r="A78" s="58" t="s">
        <v>5243</v>
      </c>
      <c r="C78" s="58" t="s">
        <v>5246</v>
      </c>
      <c r="D78" s="58" t="s">
        <v>8658</v>
      </c>
      <c r="E78" s="58" t="s">
        <v>6490</v>
      </c>
      <c r="G78" s="58" t="s">
        <v>6492</v>
      </c>
    </row>
    <row r="79" spans="1:8">
      <c r="A79" s="58" t="s">
        <v>3774</v>
      </c>
      <c r="C79" s="58" t="s">
        <v>3777</v>
      </c>
      <c r="D79" s="58" t="s">
        <v>8657</v>
      </c>
      <c r="E79" s="58" t="s">
        <v>5719</v>
      </c>
      <c r="G79" s="58" t="s">
        <v>1094</v>
      </c>
    </row>
    <row r="80" spans="1:8">
      <c r="A80" s="58" t="s">
        <v>3961</v>
      </c>
      <c r="C80" s="58" t="s">
        <v>3964</v>
      </c>
      <c r="D80" s="58" t="s">
        <v>8658</v>
      </c>
      <c r="E80" s="58" t="s">
        <v>5715</v>
      </c>
      <c r="G80" s="58" t="s">
        <v>3963</v>
      </c>
    </row>
    <row r="81" spans="1:8">
      <c r="A81" s="58" t="s">
        <v>4943</v>
      </c>
      <c r="C81" s="58" t="s">
        <v>4946</v>
      </c>
      <c r="D81" s="58" t="s">
        <v>8657</v>
      </c>
      <c r="E81" s="58" t="s">
        <v>5698</v>
      </c>
      <c r="G81" s="58" t="s">
        <v>5700</v>
      </c>
      <c r="H81" s="58">
        <v>90</v>
      </c>
    </row>
    <row r="82" spans="1:8">
      <c r="A82" s="58" t="s">
        <v>4943</v>
      </c>
      <c r="C82" s="58" t="s">
        <v>4946</v>
      </c>
      <c r="D82" s="58" t="s">
        <v>8657</v>
      </c>
      <c r="E82" s="58" t="s">
        <v>6499</v>
      </c>
      <c r="G82" s="58" t="s">
        <v>6501</v>
      </c>
    </row>
    <row r="83" spans="1:8">
      <c r="A83" s="58" t="s">
        <v>3188</v>
      </c>
      <c r="C83" s="58" t="s">
        <v>3191</v>
      </c>
      <c r="D83" s="58" t="s">
        <v>8658</v>
      </c>
      <c r="E83" s="58" t="s">
        <v>6349</v>
      </c>
      <c r="G83" s="58" t="s">
        <v>6351</v>
      </c>
    </row>
    <row r="84" spans="1:8">
      <c r="A84" s="58" t="s">
        <v>3060</v>
      </c>
      <c r="C84" s="58" t="s">
        <v>3063</v>
      </c>
      <c r="D84" s="58" t="s">
        <v>8657</v>
      </c>
      <c r="E84" s="58" t="s">
        <v>5727</v>
      </c>
      <c r="G84" s="58" t="s">
        <v>5729</v>
      </c>
      <c r="H84" s="58">
        <v>5</v>
      </c>
    </row>
    <row r="85" spans="1:8">
      <c r="A85" s="58" t="s">
        <v>3195</v>
      </c>
      <c r="C85" s="58" t="s">
        <v>3198</v>
      </c>
      <c r="D85" s="58" t="s">
        <v>8657</v>
      </c>
      <c r="E85" s="58" t="s">
        <v>5719</v>
      </c>
      <c r="G85" s="58" t="s">
        <v>1094</v>
      </c>
    </row>
    <row r="86" spans="1:8">
      <c r="A86" s="58" t="s">
        <v>3195</v>
      </c>
      <c r="C86" s="58" t="s">
        <v>3198</v>
      </c>
      <c r="D86" s="58" t="s">
        <v>8657</v>
      </c>
      <c r="E86" s="58" t="s">
        <v>5732</v>
      </c>
      <c r="G86" s="58" t="s">
        <v>3197</v>
      </c>
    </row>
    <row r="87" spans="1:8">
      <c r="A87" s="58" t="s">
        <v>3195</v>
      </c>
      <c r="C87" s="58" t="s">
        <v>3198</v>
      </c>
      <c r="D87" s="58" t="s">
        <v>8657</v>
      </c>
      <c r="E87" s="58" t="s">
        <v>5732</v>
      </c>
      <c r="G87" s="58" t="s">
        <v>3197</v>
      </c>
    </row>
    <row r="88" spans="1:8">
      <c r="A88" s="58" t="s">
        <v>3195</v>
      </c>
      <c r="C88" s="58" t="s">
        <v>3198</v>
      </c>
      <c r="D88" s="58" t="s">
        <v>8657</v>
      </c>
      <c r="E88" s="58" t="s">
        <v>5920</v>
      </c>
      <c r="G88" s="58" t="s">
        <v>5922</v>
      </c>
      <c r="H88" s="58">
        <v>701</v>
      </c>
    </row>
    <row r="89" spans="1:8">
      <c r="A89" s="58" t="s">
        <v>3195</v>
      </c>
      <c r="C89" s="58" t="s">
        <v>3198</v>
      </c>
      <c r="D89" s="58" t="s">
        <v>8657</v>
      </c>
      <c r="E89" s="58" t="s">
        <v>6284</v>
      </c>
      <c r="G89" s="58" t="s">
        <v>6286</v>
      </c>
    </row>
    <row r="90" spans="1:8">
      <c r="A90" s="58" t="s">
        <v>3195</v>
      </c>
      <c r="C90" s="58" t="s">
        <v>3198</v>
      </c>
      <c r="D90" s="58" t="s">
        <v>8657</v>
      </c>
      <c r="E90" s="58" t="s">
        <v>6403</v>
      </c>
      <c r="G90" s="58" t="s">
        <v>6405</v>
      </c>
    </row>
    <row r="91" spans="1:8">
      <c r="A91" s="58" t="s">
        <v>3195</v>
      </c>
      <c r="C91" s="58" t="s">
        <v>3198</v>
      </c>
      <c r="D91" s="58" t="s">
        <v>8657</v>
      </c>
      <c r="E91" s="58" t="s">
        <v>6505</v>
      </c>
      <c r="G91" s="58" t="s">
        <v>6507</v>
      </c>
      <c r="H91" s="58">
        <v>86</v>
      </c>
    </row>
    <row r="92" spans="1:8">
      <c r="A92" s="58" t="s">
        <v>4020</v>
      </c>
      <c r="C92" s="58" t="s">
        <v>4023</v>
      </c>
      <c r="D92" s="58" t="s">
        <v>8658</v>
      </c>
      <c r="E92" s="58" t="s">
        <v>6199</v>
      </c>
      <c r="G92" s="58" t="s">
        <v>5157</v>
      </c>
    </row>
    <row r="93" spans="1:8">
      <c r="A93" s="58" t="s">
        <v>3973</v>
      </c>
      <c r="C93" s="58" t="s">
        <v>3976</v>
      </c>
      <c r="D93" s="58" t="s">
        <v>8657</v>
      </c>
      <c r="E93" s="58" t="s">
        <v>5792</v>
      </c>
      <c r="G93" s="58" t="s">
        <v>5794</v>
      </c>
    </row>
    <row r="94" spans="1:8">
      <c r="A94" s="58" t="s">
        <v>3973</v>
      </c>
      <c r="C94" s="58" t="s">
        <v>3976</v>
      </c>
      <c r="D94" s="58" t="s">
        <v>8657</v>
      </c>
      <c r="E94" s="58" t="s">
        <v>5805</v>
      </c>
      <c r="G94" s="58" t="s">
        <v>5807</v>
      </c>
    </row>
    <row r="95" spans="1:8">
      <c r="A95" s="58" t="s">
        <v>3973</v>
      </c>
      <c r="C95" s="58" t="s">
        <v>3976</v>
      </c>
      <c r="D95" s="58" t="s">
        <v>8657</v>
      </c>
      <c r="E95" s="58" t="s">
        <v>5969</v>
      </c>
      <c r="G95" s="58" t="s">
        <v>5971</v>
      </c>
    </row>
    <row r="96" spans="1:8">
      <c r="A96" s="58" t="s">
        <v>3202</v>
      </c>
      <c r="C96" s="58" t="s">
        <v>3205</v>
      </c>
      <c r="D96" s="58" t="s">
        <v>8658</v>
      </c>
      <c r="E96" s="58" t="s">
        <v>6199</v>
      </c>
      <c r="G96" s="58" t="s">
        <v>5157</v>
      </c>
    </row>
    <row r="97" spans="1:8">
      <c r="A97" s="58" t="s">
        <v>3788</v>
      </c>
      <c r="C97" s="58" t="s">
        <v>3791</v>
      </c>
      <c r="D97" s="58" t="s">
        <v>8658</v>
      </c>
      <c r="E97" s="58" t="s">
        <v>5759</v>
      </c>
      <c r="G97" s="58" t="s">
        <v>5761</v>
      </c>
    </row>
    <row r="98" spans="1:8">
      <c r="A98" s="58" t="s">
        <v>2587</v>
      </c>
      <c r="C98" s="58" t="s">
        <v>2589</v>
      </c>
      <c r="D98" s="58" t="s">
        <v>8657</v>
      </c>
      <c r="E98" s="58" t="s">
        <v>6119</v>
      </c>
      <c r="G98" s="58" t="s">
        <v>6121</v>
      </c>
    </row>
    <row r="99" spans="1:8">
      <c r="A99" s="58" t="s">
        <v>2807</v>
      </c>
      <c r="C99" s="58" t="s">
        <v>2810</v>
      </c>
      <c r="D99" s="58" t="s">
        <v>8657</v>
      </c>
      <c r="E99" s="58" t="s">
        <v>6593</v>
      </c>
      <c r="G99" s="58" t="s">
        <v>6595</v>
      </c>
      <c r="H99" s="58">
        <v>279</v>
      </c>
    </row>
    <row r="100" spans="1:8">
      <c r="A100" s="58" t="s">
        <v>4426</v>
      </c>
      <c r="C100" s="58" t="s">
        <v>4429</v>
      </c>
      <c r="D100" s="58" t="s">
        <v>8658</v>
      </c>
      <c r="E100" s="58" t="s">
        <v>5984</v>
      </c>
      <c r="G100" s="58" t="s">
        <v>5986</v>
      </c>
    </row>
    <row r="101" spans="1:8">
      <c r="A101" s="58" t="s">
        <v>709</v>
      </c>
      <c r="C101" s="58" t="s">
        <v>712</v>
      </c>
      <c r="D101" s="58" t="s">
        <v>8658</v>
      </c>
      <c r="E101" s="58" t="s">
        <v>5984</v>
      </c>
      <c r="G101" s="58" t="s">
        <v>5986</v>
      </c>
    </row>
    <row r="102" spans="1:8">
      <c r="A102" s="58" t="s">
        <v>3209</v>
      </c>
      <c r="C102" s="58" t="s">
        <v>3212</v>
      </c>
      <c r="D102" s="58" t="s">
        <v>8658</v>
      </c>
      <c r="E102" s="58" t="s">
        <v>6344</v>
      </c>
      <c r="G102" s="58" t="s">
        <v>6346</v>
      </c>
    </row>
    <row r="103" spans="1:8">
      <c r="A103" s="58" t="s">
        <v>2794</v>
      </c>
      <c r="C103" s="58" t="s">
        <v>2797</v>
      </c>
      <c r="D103" s="58" t="s">
        <v>8658</v>
      </c>
      <c r="E103" s="58" t="s">
        <v>6159</v>
      </c>
      <c r="G103" s="58" t="s">
        <v>826</v>
      </c>
    </row>
    <row r="104" spans="1:8">
      <c r="A104" s="58" t="s">
        <v>251</v>
      </c>
      <c r="C104" s="58" t="s">
        <v>254</v>
      </c>
      <c r="D104" s="58" t="s">
        <v>8657</v>
      </c>
      <c r="E104" s="58" t="s">
        <v>5979</v>
      </c>
      <c r="G104" s="58" t="s">
        <v>5981</v>
      </c>
    </row>
    <row r="105" spans="1:8">
      <c r="A105" s="58" t="s">
        <v>251</v>
      </c>
      <c r="C105" s="58" t="s">
        <v>254</v>
      </c>
      <c r="D105" s="58" t="s">
        <v>8657</v>
      </c>
      <c r="E105" s="58" t="s">
        <v>6080</v>
      </c>
      <c r="G105" s="58" t="s">
        <v>6082</v>
      </c>
    </row>
    <row r="106" spans="1:8">
      <c r="A106" s="58" t="s">
        <v>3216</v>
      </c>
      <c r="C106" s="58" t="s">
        <v>3219</v>
      </c>
      <c r="D106" s="58" t="s">
        <v>8657</v>
      </c>
      <c r="E106" s="58" t="s">
        <v>5780</v>
      </c>
      <c r="G106" s="58" t="s">
        <v>3218</v>
      </c>
    </row>
    <row r="107" spans="1:8">
      <c r="A107" s="58" t="s">
        <v>3216</v>
      </c>
      <c r="C107" s="58" t="s">
        <v>3219</v>
      </c>
      <c r="D107" s="58" t="s">
        <v>8657</v>
      </c>
      <c r="E107" s="58" t="s">
        <v>5959</v>
      </c>
      <c r="G107" s="58" t="s">
        <v>5961</v>
      </c>
      <c r="H107" s="58">
        <v>92</v>
      </c>
    </row>
    <row r="108" spans="1:8">
      <c r="A108" s="58" t="s">
        <v>3216</v>
      </c>
      <c r="C108" s="58" t="s">
        <v>3219</v>
      </c>
      <c r="D108" s="58" t="s">
        <v>8657</v>
      </c>
      <c r="E108" s="58" t="s">
        <v>6359</v>
      </c>
      <c r="G108" s="58" t="s">
        <v>6361</v>
      </c>
      <c r="H108" s="58">
        <v>135</v>
      </c>
    </row>
    <row r="109" spans="1:8">
      <c r="A109" s="58" t="s">
        <v>4982</v>
      </c>
      <c r="C109" s="58" t="s">
        <v>4985</v>
      </c>
      <c r="D109" s="58" t="s">
        <v>8658</v>
      </c>
      <c r="E109" s="58" t="s">
        <v>6344</v>
      </c>
      <c r="G109" s="58" t="s">
        <v>6346</v>
      </c>
    </row>
    <row r="110" spans="1:8">
      <c r="A110" s="58" t="s">
        <v>2592</v>
      </c>
      <c r="C110" s="58" t="s">
        <v>2595</v>
      </c>
      <c r="D110" s="58" t="s">
        <v>8657</v>
      </c>
      <c r="E110" s="58" t="s">
        <v>6294</v>
      </c>
      <c r="G110" s="58" t="s">
        <v>6296</v>
      </c>
    </row>
    <row r="111" spans="1:8">
      <c r="A111" s="58" t="s">
        <v>2592</v>
      </c>
      <c r="C111" s="58" t="s">
        <v>2595</v>
      </c>
      <c r="D111" s="58" t="s">
        <v>8657</v>
      </c>
      <c r="E111" s="58" t="s">
        <v>6431</v>
      </c>
      <c r="G111" s="58" t="s">
        <v>6433</v>
      </c>
    </row>
    <row r="112" spans="1:8">
      <c r="A112" s="58" t="s">
        <v>2801</v>
      </c>
      <c r="C112" s="58" t="s">
        <v>2804</v>
      </c>
      <c r="D112" s="58" t="s">
        <v>8657</v>
      </c>
      <c r="E112" s="58" t="s">
        <v>6398</v>
      </c>
      <c r="G112" s="58" t="s">
        <v>6400</v>
      </c>
      <c r="H112" s="58">
        <v>41</v>
      </c>
    </row>
    <row r="113" spans="1:7">
      <c r="A113" s="58" t="s">
        <v>2966</v>
      </c>
      <c r="C113" s="58" t="s">
        <v>2969</v>
      </c>
      <c r="D113" s="58" t="s">
        <v>8658</v>
      </c>
      <c r="E113" s="58" t="s">
        <v>5865</v>
      </c>
      <c r="G113" s="58" t="s">
        <v>5867</v>
      </c>
    </row>
    <row r="114" spans="1:7">
      <c r="A114" s="58" t="s">
        <v>2599</v>
      </c>
      <c r="C114" s="58" t="s">
        <v>2602</v>
      </c>
      <c r="D114" s="58" t="s">
        <v>8658</v>
      </c>
      <c r="E114" s="58" t="s">
        <v>6199</v>
      </c>
      <c r="G114" s="58" t="s">
        <v>5157</v>
      </c>
    </row>
    <row r="115" spans="1:7">
      <c r="A115" s="58" t="s">
        <v>5009</v>
      </c>
      <c r="C115" s="58" t="s">
        <v>5012</v>
      </c>
      <c r="D115" s="58" t="s">
        <v>8658</v>
      </c>
      <c r="E115" s="58" t="s">
        <v>5843</v>
      </c>
      <c r="G115" s="58" t="s">
        <v>5011</v>
      </c>
    </row>
    <row r="116" spans="1:7">
      <c r="A116" s="58" t="s">
        <v>3558</v>
      </c>
      <c r="C116" s="58" t="s">
        <v>3561</v>
      </c>
      <c r="D116" s="58" t="s">
        <v>8657</v>
      </c>
      <c r="E116" s="58" t="s">
        <v>5723</v>
      </c>
      <c r="G116" s="58" t="s">
        <v>5726</v>
      </c>
    </row>
    <row r="117" spans="1:7">
      <c r="A117" s="58" t="s">
        <v>3558</v>
      </c>
      <c r="C117" s="58" t="s">
        <v>3561</v>
      </c>
      <c r="D117" s="58" t="s">
        <v>8657</v>
      </c>
      <c r="E117" s="58" t="s">
        <v>6032</v>
      </c>
      <c r="G117" s="58" t="s">
        <v>633</v>
      </c>
    </row>
    <row r="118" spans="1:7">
      <c r="A118" s="58" t="s">
        <v>321</v>
      </c>
      <c r="C118" s="58" t="s">
        <v>324</v>
      </c>
      <c r="D118" s="58" t="s">
        <v>8657</v>
      </c>
      <c r="E118" s="58" t="s">
        <v>5852</v>
      </c>
      <c r="G118" s="58" t="s">
        <v>323</v>
      </c>
    </row>
    <row r="119" spans="1:7">
      <c r="A119" s="58" t="s">
        <v>817</v>
      </c>
      <c r="C119" s="58" t="s">
        <v>820</v>
      </c>
      <c r="D119" s="58" t="s">
        <v>8657</v>
      </c>
      <c r="E119" s="58" t="s">
        <v>6028</v>
      </c>
      <c r="G119" s="58" t="s">
        <v>6030</v>
      </c>
    </row>
    <row r="120" spans="1:7">
      <c r="A120" s="58" t="s">
        <v>817</v>
      </c>
      <c r="C120" s="58" t="s">
        <v>820</v>
      </c>
      <c r="D120" s="58" t="s">
        <v>8657</v>
      </c>
      <c r="E120" s="58" t="s">
        <v>6231</v>
      </c>
      <c r="G120" s="58" t="s">
        <v>6233</v>
      </c>
    </row>
    <row r="121" spans="1:7">
      <c r="A121" s="58" t="s">
        <v>947</v>
      </c>
      <c r="C121" s="58" t="s">
        <v>949</v>
      </c>
      <c r="D121" s="58" t="s">
        <v>8657</v>
      </c>
      <c r="E121" s="58" t="s">
        <v>5784</v>
      </c>
      <c r="G121" s="58" t="s">
        <v>5786</v>
      </c>
    </row>
    <row r="122" spans="1:7">
      <c r="A122" s="58" t="s">
        <v>4961</v>
      </c>
      <c r="C122" s="58" t="s">
        <v>4964</v>
      </c>
      <c r="D122" s="58" t="s">
        <v>8658</v>
      </c>
      <c r="E122" s="58" t="s">
        <v>6179</v>
      </c>
      <c r="G122" s="58" t="s">
        <v>4083</v>
      </c>
    </row>
    <row r="123" spans="1:7">
      <c r="A123" s="58" t="s">
        <v>758</v>
      </c>
      <c r="C123" s="58" t="s">
        <v>761</v>
      </c>
      <c r="D123" s="58" t="s">
        <v>8657</v>
      </c>
      <c r="E123" s="58" t="s">
        <v>6550</v>
      </c>
      <c r="G123" s="58" t="s">
        <v>854</v>
      </c>
    </row>
    <row r="124" spans="1:7">
      <c r="A124" s="58" t="s">
        <v>192</v>
      </c>
      <c r="C124" s="58" t="s">
        <v>195</v>
      </c>
      <c r="D124" s="58" t="s">
        <v>8657</v>
      </c>
      <c r="E124" s="58" t="s">
        <v>6152</v>
      </c>
      <c r="G124" s="58" t="s">
        <v>6153</v>
      </c>
    </row>
    <row r="125" spans="1:7">
      <c r="A125" s="58" t="s">
        <v>192</v>
      </c>
      <c r="C125" s="58" t="s">
        <v>195</v>
      </c>
      <c r="D125" s="58" t="s">
        <v>8657</v>
      </c>
      <c r="E125" s="58" t="s">
        <v>6155</v>
      </c>
      <c r="G125" s="58" t="s">
        <v>6157</v>
      </c>
    </row>
    <row r="126" spans="1:7">
      <c r="A126" s="58" t="s">
        <v>192</v>
      </c>
      <c r="C126" s="58" t="s">
        <v>195</v>
      </c>
      <c r="D126" s="58" t="s">
        <v>8657</v>
      </c>
      <c r="E126" s="58" t="s">
        <v>6520</v>
      </c>
      <c r="G126" s="58" t="s">
        <v>697</v>
      </c>
    </row>
    <row r="127" spans="1:7">
      <c r="A127" s="58" t="s">
        <v>2842</v>
      </c>
      <c r="C127" s="58" t="s">
        <v>2845</v>
      </c>
      <c r="D127" s="58" t="s">
        <v>8658</v>
      </c>
      <c r="E127" s="58" t="s">
        <v>6040</v>
      </c>
      <c r="G127" s="58" t="s">
        <v>6042</v>
      </c>
    </row>
    <row r="128" spans="1:7">
      <c r="A128" s="58" t="s">
        <v>3565</v>
      </c>
      <c r="C128" s="58" t="s">
        <v>3567</v>
      </c>
      <c r="D128" s="58" t="s">
        <v>8657</v>
      </c>
      <c r="E128" s="58" t="s">
        <v>5984</v>
      </c>
      <c r="G128" s="58" t="s">
        <v>5986</v>
      </c>
    </row>
    <row r="129" spans="1:8">
      <c r="A129" s="58" t="s">
        <v>3565</v>
      </c>
      <c r="C129" s="58" t="s">
        <v>3567</v>
      </c>
      <c r="D129" s="58" t="s">
        <v>8657</v>
      </c>
      <c r="E129" s="58" t="s">
        <v>6009</v>
      </c>
      <c r="G129" s="58" t="s">
        <v>6011</v>
      </c>
    </row>
    <row r="130" spans="1:8">
      <c r="A130" s="58" t="s">
        <v>3565</v>
      </c>
      <c r="C130" s="58" t="s">
        <v>3567</v>
      </c>
      <c r="D130" s="58" t="s">
        <v>8657</v>
      </c>
      <c r="E130" s="58" t="s">
        <v>6191</v>
      </c>
      <c r="G130" s="58" t="s">
        <v>8661</v>
      </c>
    </row>
    <row r="131" spans="1:8">
      <c r="A131" s="58" t="s">
        <v>2973</v>
      </c>
      <c r="C131" s="58" t="s">
        <v>2976</v>
      </c>
      <c r="D131" s="58" t="s">
        <v>8657</v>
      </c>
      <c r="E131" s="58" t="s">
        <v>6574</v>
      </c>
      <c r="G131" s="58" t="s">
        <v>6576</v>
      </c>
    </row>
    <row r="132" spans="1:8">
      <c r="A132" s="58" t="s">
        <v>3251</v>
      </c>
      <c r="C132" s="58" t="s">
        <v>3254</v>
      </c>
      <c r="D132" s="58" t="s">
        <v>8657</v>
      </c>
      <c r="E132" s="58" t="s">
        <v>5847</v>
      </c>
      <c r="G132" s="58" t="s">
        <v>5849</v>
      </c>
      <c r="H132" s="58">
        <v>651</v>
      </c>
    </row>
    <row r="133" spans="1:8">
      <c r="A133" s="58" t="s">
        <v>3251</v>
      </c>
      <c r="C133" s="58" t="s">
        <v>3254</v>
      </c>
      <c r="D133" s="58" t="s">
        <v>8657</v>
      </c>
      <c r="E133" s="58" t="s">
        <v>5893</v>
      </c>
      <c r="G133" s="58" t="s">
        <v>5895</v>
      </c>
    </row>
    <row r="134" spans="1:8">
      <c r="A134" s="58" t="s">
        <v>3251</v>
      </c>
      <c r="C134" s="58" t="s">
        <v>3254</v>
      </c>
      <c r="D134" s="58" t="s">
        <v>8657</v>
      </c>
      <c r="E134" s="58" t="s">
        <v>5902</v>
      </c>
      <c r="G134" s="58" t="s">
        <v>3253</v>
      </c>
    </row>
    <row r="135" spans="1:8">
      <c r="A135" s="58" t="s">
        <v>3251</v>
      </c>
      <c r="C135" s="58" t="s">
        <v>3254</v>
      </c>
      <c r="D135" s="58" t="s">
        <v>8657</v>
      </c>
      <c r="E135" s="58" t="s">
        <v>5906</v>
      </c>
      <c r="G135" s="58" t="s">
        <v>5908</v>
      </c>
    </row>
    <row r="136" spans="1:8">
      <c r="A136" s="58" t="s">
        <v>3251</v>
      </c>
      <c r="C136" s="58" t="s">
        <v>3254</v>
      </c>
      <c r="D136" s="58" t="s">
        <v>8657</v>
      </c>
      <c r="E136" s="58" t="s">
        <v>5974</v>
      </c>
      <c r="G136" s="58" t="s">
        <v>5976</v>
      </c>
    </row>
    <row r="137" spans="1:8">
      <c r="A137" s="58" t="s">
        <v>3251</v>
      </c>
      <c r="C137" s="58" t="s">
        <v>3254</v>
      </c>
      <c r="D137" s="58" t="s">
        <v>8657</v>
      </c>
      <c r="E137" s="58" t="s">
        <v>6274</v>
      </c>
      <c r="G137" s="58" t="s">
        <v>6276</v>
      </c>
    </row>
    <row r="138" spans="1:8">
      <c r="A138" s="58" t="s">
        <v>4055</v>
      </c>
      <c r="C138" s="58" t="s">
        <v>4057</v>
      </c>
      <c r="D138" s="58" t="s">
        <v>8657</v>
      </c>
      <c r="E138" s="58" t="s">
        <v>5826</v>
      </c>
      <c r="G138" s="58" t="s">
        <v>5828</v>
      </c>
    </row>
    <row r="139" spans="1:8">
      <c r="A139" s="58" t="s">
        <v>4055</v>
      </c>
      <c r="C139" s="58" t="s">
        <v>4057</v>
      </c>
      <c r="D139" s="58" t="s">
        <v>8657</v>
      </c>
      <c r="E139" s="58" t="s">
        <v>6106</v>
      </c>
      <c r="G139" s="58" t="s">
        <v>6108</v>
      </c>
    </row>
    <row r="140" spans="1:8">
      <c r="A140" s="58" t="s">
        <v>4055</v>
      </c>
      <c r="C140" s="58" t="s">
        <v>4057</v>
      </c>
      <c r="D140" s="58" t="s">
        <v>8657</v>
      </c>
      <c r="E140" s="58" t="s">
        <v>6312</v>
      </c>
      <c r="G140" s="58" t="s">
        <v>6314</v>
      </c>
    </row>
    <row r="141" spans="1:8">
      <c r="A141" s="58" t="s">
        <v>3244</v>
      </c>
      <c r="C141" s="58" t="s">
        <v>3247</v>
      </c>
      <c r="D141" s="58" t="s">
        <v>8658</v>
      </c>
      <c r="E141" s="58" t="s">
        <v>5911</v>
      </c>
      <c r="G141" s="58" t="s">
        <v>3246</v>
      </c>
    </row>
    <row r="142" spans="1:8">
      <c r="A142" s="58" t="s">
        <v>2875</v>
      </c>
      <c r="C142" s="58" t="s">
        <v>2878</v>
      </c>
      <c r="D142" s="58" t="s">
        <v>8658</v>
      </c>
      <c r="E142" s="58" t="s">
        <v>6555</v>
      </c>
      <c r="G142" s="58" t="s">
        <v>6557</v>
      </c>
    </row>
    <row r="143" spans="1:8">
      <c r="A143" s="58" t="s">
        <v>2882</v>
      </c>
      <c r="C143" s="58" t="s">
        <v>2885</v>
      </c>
      <c r="D143" s="58" t="s">
        <v>8658</v>
      </c>
      <c r="E143" s="58" t="s">
        <v>6503</v>
      </c>
      <c r="G143" s="58" t="s">
        <v>344</v>
      </c>
    </row>
    <row r="144" spans="1:8">
      <c r="A144" s="58" t="s">
        <v>3257</v>
      </c>
      <c r="C144" s="58" t="s">
        <v>3260</v>
      </c>
      <c r="D144" s="58" t="s">
        <v>8658</v>
      </c>
      <c r="E144" s="58" t="s">
        <v>5925</v>
      </c>
      <c r="G144" s="58" t="s">
        <v>3259</v>
      </c>
    </row>
    <row r="145" spans="1:8">
      <c r="A145" s="58" t="s">
        <v>1032</v>
      </c>
      <c r="C145" s="58" t="s">
        <v>1035</v>
      </c>
      <c r="D145" s="58" t="s">
        <v>8657</v>
      </c>
      <c r="E145" s="58" t="s">
        <v>6460</v>
      </c>
      <c r="G145" s="58" t="s">
        <v>6462</v>
      </c>
    </row>
    <row r="146" spans="1:8">
      <c r="A146" s="58" t="s">
        <v>1525</v>
      </c>
      <c r="C146" s="58" t="s">
        <v>1527</v>
      </c>
      <c r="D146" s="58" t="s">
        <v>8657</v>
      </c>
      <c r="E146" s="58" t="s">
        <v>5784</v>
      </c>
      <c r="G146" s="58" t="s">
        <v>5786</v>
      </c>
    </row>
    <row r="147" spans="1:8">
      <c r="A147" s="58" t="s">
        <v>2606</v>
      </c>
      <c r="C147" s="58" t="s">
        <v>2608</v>
      </c>
      <c r="D147" s="58" t="s">
        <v>8658</v>
      </c>
      <c r="E147" s="58" t="s">
        <v>6199</v>
      </c>
      <c r="G147" s="58" t="s">
        <v>5157</v>
      </c>
    </row>
    <row r="148" spans="1:8">
      <c r="A148" s="58" t="s">
        <v>2611</v>
      </c>
      <c r="C148" s="58" t="s">
        <v>2614</v>
      </c>
      <c r="D148" s="58" t="s">
        <v>8657</v>
      </c>
      <c r="E148" s="58" t="s">
        <v>5732</v>
      </c>
      <c r="G148" s="58" t="s">
        <v>3197</v>
      </c>
    </row>
    <row r="149" spans="1:8">
      <c r="A149" s="58" t="s">
        <v>2611</v>
      </c>
      <c r="C149" s="58" t="s">
        <v>2614</v>
      </c>
      <c r="D149" s="58" t="s">
        <v>8657</v>
      </c>
      <c r="E149" s="58" t="s">
        <v>5732</v>
      </c>
      <c r="G149" s="58" t="s">
        <v>3197</v>
      </c>
    </row>
    <row r="150" spans="1:8">
      <c r="A150" s="58" t="s">
        <v>3067</v>
      </c>
      <c r="C150" s="58" t="s">
        <v>3070</v>
      </c>
      <c r="D150" s="58" t="s">
        <v>8657</v>
      </c>
      <c r="E150" s="58" t="s">
        <v>6398</v>
      </c>
      <c r="G150" s="58" t="s">
        <v>6400</v>
      </c>
    </row>
    <row r="151" spans="1:8">
      <c r="A151" s="58" t="s">
        <v>265</v>
      </c>
      <c r="C151" s="58" t="s">
        <v>268</v>
      </c>
      <c r="D151" s="58" t="s">
        <v>8657</v>
      </c>
      <c r="E151" s="58" t="s">
        <v>6050</v>
      </c>
      <c r="G151" s="58" t="s">
        <v>6052</v>
      </c>
    </row>
    <row r="152" spans="1:8">
      <c r="A152" s="58" t="s">
        <v>2618</v>
      </c>
      <c r="C152" s="58" t="s">
        <v>2621</v>
      </c>
      <c r="D152" s="58" t="s">
        <v>8658</v>
      </c>
      <c r="E152" s="58" t="s">
        <v>6055</v>
      </c>
      <c r="G152" s="58" t="s">
        <v>6057</v>
      </c>
    </row>
    <row r="153" spans="1:8">
      <c r="A153" s="58" t="s">
        <v>866</v>
      </c>
      <c r="C153" s="58" t="s">
        <v>869</v>
      </c>
      <c r="D153" s="58" t="s">
        <v>8657</v>
      </c>
      <c r="E153" s="58" t="s">
        <v>6060</v>
      </c>
      <c r="G153" s="58" t="s">
        <v>868</v>
      </c>
    </row>
    <row r="154" spans="1:8">
      <c r="A154" s="58" t="s">
        <v>866</v>
      </c>
      <c r="C154" s="58" t="s">
        <v>869</v>
      </c>
      <c r="D154" s="58" t="s">
        <v>8657</v>
      </c>
      <c r="E154" s="58" t="s">
        <v>6068</v>
      </c>
      <c r="G154" s="58" t="s">
        <v>6070</v>
      </c>
    </row>
    <row r="155" spans="1:8">
      <c r="A155" s="58" t="s">
        <v>866</v>
      </c>
      <c r="C155" s="58" t="s">
        <v>869</v>
      </c>
      <c r="D155" s="58" t="s">
        <v>8657</v>
      </c>
      <c r="E155" s="58" t="s">
        <v>6490</v>
      </c>
      <c r="G155" s="58" t="s">
        <v>6492</v>
      </c>
    </row>
    <row r="156" spans="1:8">
      <c r="A156" s="58" t="s">
        <v>873</v>
      </c>
      <c r="C156" s="58" t="s">
        <v>876</v>
      </c>
      <c r="D156" s="58" t="s">
        <v>8657</v>
      </c>
      <c r="E156" s="58" t="s">
        <v>6068</v>
      </c>
      <c r="G156" s="58" t="s">
        <v>6070</v>
      </c>
    </row>
    <row r="157" spans="1:8">
      <c r="A157" s="58" t="s">
        <v>873</v>
      </c>
      <c r="C157" s="58" t="s">
        <v>876</v>
      </c>
      <c r="D157" s="58" t="s">
        <v>8657</v>
      </c>
      <c r="E157" s="58" t="s">
        <v>6503</v>
      </c>
      <c r="G157" s="58" t="s">
        <v>344</v>
      </c>
    </row>
    <row r="158" spans="1:8">
      <c r="A158" s="58" t="s">
        <v>873</v>
      </c>
      <c r="C158" s="58" t="s">
        <v>876</v>
      </c>
      <c r="D158" s="58" t="s">
        <v>8657</v>
      </c>
      <c r="E158" s="58" t="s">
        <v>6606</v>
      </c>
      <c r="G158" s="58" t="s">
        <v>6608</v>
      </c>
    </row>
    <row r="159" spans="1:8">
      <c r="A159" s="58" t="s">
        <v>442</v>
      </c>
      <c r="C159" s="58" t="s">
        <v>445</v>
      </c>
      <c r="D159" s="58" t="s">
        <v>8657</v>
      </c>
      <c r="E159" s="58" t="s">
        <v>6623</v>
      </c>
      <c r="G159" s="58" t="s">
        <v>6625</v>
      </c>
      <c r="H159" s="58">
        <v>814</v>
      </c>
    </row>
    <row r="160" spans="1:8">
      <c r="A160" s="58" t="s">
        <v>3271</v>
      </c>
      <c r="C160" s="58" t="s">
        <v>3274</v>
      </c>
      <c r="D160" s="58" t="s">
        <v>8658</v>
      </c>
      <c r="E160" s="58" t="s">
        <v>6299</v>
      </c>
      <c r="G160" s="58" t="s">
        <v>6301</v>
      </c>
    </row>
    <row r="161" spans="1:8">
      <c r="A161" s="58" t="s">
        <v>2632</v>
      </c>
      <c r="C161" s="58" t="s">
        <v>2635</v>
      </c>
      <c r="D161" s="58" t="s">
        <v>8658</v>
      </c>
      <c r="E161" s="58" t="s">
        <v>6227</v>
      </c>
      <c r="G161" s="58" t="s">
        <v>5282</v>
      </c>
    </row>
    <row r="162" spans="1:8">
      <c r="A162" s="58" t="s">
        <v>2639</v>
      </c>
      <c r="C162" s="58" t="s">
        <v>2642</v>
      </c>
      <c r="D162" s="58" t="s">
        <v>8657</v>
      </c>
      <c r="E162" s="58" t="s">
        <v>5902</v>
      </c>
      <c r="G162" s="58" t="s">
        <v>3253</v>
      </c>
    </row>
    <row r="163" spans="1:8">
      <c r="A163" s="58" t="s">
        <v>2639</v>
      </c>
      <c r="C163" s="58" t="s">
        <v>2642</v>
      </c>
      <c r="D163" s="58" t="s">
        <v>8657</v>
      </c>
      <c r="E163" s="58" t="s">
        <v>5906</v>
      </c>
      <c r="G163" s="58" t="s">
        <v>5908</v>
      </c>
    </row>
    <row r="164" spans="1:8">
      <c r="A164" s="58" t="s">
        <v>2639</v>
      </c>
      <c r="C164" s="58" t="s">
        <v>2642</v>
      </c>
      <c r="D164" s="58" t="s">
        <v>8658</v>
      </c>
      <c r="E164" s="58" t="s">
        <v>5974</v>
      </c>
      <c r="G164" s="58" t="s">
        <v>5976</v>
      </c>
    </row>
    <row r="165" spans="1:8">
      <c r="A165" s="58" t="s">
        <v>2337</v>
      </c>
      <c r="C165" s="58" t="s">
        <v>2340</v>
      </c>
      <c r="D165" s="58" t="s">
        <v>8658</v>
      </c>
      <c r="E165" s="58" t="s">
        <v>6080</v>
      </c>
      <c r="G165" s="58" t="s">
        <v>6082</v>
      </c>
    </row>
    <row r="166" spans="1:8">
      <c r="A166" s="58" t="s">
        <v>2344</v>
      </c>
      <c r="C166" s="58" t="s">
        <v>2347</v>
      </c>
      <c r="D166" s="58" t="s">
        <v>8657</v>
      </c>
      <c r="E166" s="58" t="s">
        <v>6317</v>
      </c>
      <c r="G166" s="58" t="s">
        <v>6319</v>
      </c>
      <c r="H166" s="58">
        <v>3</v>
      </c>
    </row>
    <row r="167" spans="1:8">
      <c r="A167" s="58" t="s">
        <v>688</v>
      </c>
      <c r="C167" s="58" t="s">
        <v>691</v>
      </c>
      <c r="D167" s="58" t="s">
        <v>8658</v>
      </c>
      <c r="E167" s="58" t="s">
        <v>6299</v>
      </c>
      <c r="G167" s="58" t="s">
        <v>6301</v>
      </c>
    </row>
    <row r="168" spans="1:8">
      <c r="A168" s="58" t="s">
        <v>3053</v>
      </c>
      <c r="C168" s="58" t="s">
        <v>3056</v>
      </c>
      <c r="D168" s="58" t="s">
        <v>8657</v>
      </c>
      <c r="E168" s="58" t="s">
        <v>5797</v>
      </c>
      <c r="G168" s="58" t="s">
        <v>5799</v>
      </c>
    </row>
    <row r="169" spans="1:8">
      <c r="A169" s="58" t="s">
        <v>3053</v>
      </c>
      <c r="C169" s="58" t="s">
        <v>3056</v>
      </c>
      <c r="D169" s="58" t="s">
        <v>8657</v>
      </c>
      <c r="E169" s="58" t="s">
        <v>5880</v>
      </c>
      <c r="G169" s="58" t="s">
        <v>5882</v>
      </c>
    </row>
    <row r="170" spans="1:8">
      <c r="A170" s="58" t="s">
        <v>3053</v>
      </c>
      <c r="C170" s="58" t="s">
        <v>3056</v>
      </c>
      <c r="D170" s="58" t="s">
        <v>8657</v>
      </c>
      <c r="E170" s="58" t="s">
        <v>6436</v>
      </c>
      <c r="G170" s="58" t="s">
        <v>6438</v>
      </c>
    </row>
    <row r="171" spans="1:8">
      <c r="A171" s="58" t="s">
        <v>3053</v>
      </c>
      <c r="C171" s="58" t="s">
        <v>3056</v>
      </c>
      <c r="D171" s="58" t="s">
        <v>8657</v>
      </c>
      <c r="E171" s="58" t="s">
        <v>6560</v>
      </c>
      <c r="G171" s="58" t="s">
        <v>6562</v>
      </c>
    </row>
    <row r="172" spans="1:8">
      <c r="A172" s="58" t="s">
        <v>887</v>
      </c>
      <c r="C172" s="58" t="s">
        <v>890</v>
      </c>
      <c r="D172" s="58" t="s">
        <v>8657</v>
      </c>
      <c r="E172" s="58" t="s">
        <v>5689</v>
      </c>
      <c r="G172" s="58" t="s">
        <v>5690</v>
      </c>
    </row>
    <row r="173" spans="1:8">
      <c r="A173" s="58" t="s">
        <v>887</v>
      </c>
      <c r="C173" s="58" t="s">
        <v>890</v>
      </c>
      <c r="D173" s="58" t="s">
        <v>8657</v>
      </c>
      <c r="E173" s="58" t="s">
        <v>5840</v>
      </c>
      <c r="G173" s="58" t="s">
        <v>5841</v>
      </c>
    </row>
    <row r="174" spans="1:8">
      <c r="A174" s="58" t="s">
        <v>3278</v>
      </c>
      <c r="C174" s="58" t="s">
        <v>3281</v>
      </c>
      <c r="D174" s="58" t="s">
        <v>8658</v>
      </c>
      <c r="E174" s="58" t="s">
        <v>5843</v>
      </c>
      <c r="G174" s="58" t="s">
        <v>5011</v>
      </c>
    </row>
    <row r="175" spans="1:8">
      <c r="A175" s="58" t="s">
        <v>3278</v>
      </c>
      <c r="C175" s="58" t="s">
        <v>3281</v>
      </c>
      <c r="D175" s="58" t="s">
        <v>8657</v>
      </c>
      <c r="E175" s="58" t="s">
        <v>5902</v>
      </c>
      <c r="G175" s="58" t="s">
        <v>3253</v>
      </c>
    </row>
    <row r="176" spans="1:8">
      <c r="A176" s="58" t="s">
        <v>3278</v>
      </c>
      <c r="C176" s="58" t="s">
        <v>3281</v>
      </c>
      <c r="D176" s="58" t="s">
        <v>8657</v>
      </c>
      <c r="E176" s="58" t="s">
        <v>5906</v>
      </c>
      <c r="G176" s="58" t="s">
        <v>5908</v>
      </c>
    </row>
    <row r="177" spans="1:8">
      <c r="A177" s="58" t="s">
        <v>771</v>
      </c>
      <c r="C177" s="58" t="s">
        <v>774</v>
      </c>
      <c r="D177" s="58" t="s">
        <v>8657</v>
      </c>
      <c r="E177" s="58" t="s">
        <v>5865</v>
      </c>
      <c r="G177" s="58" t="s">
        <v>5867</v>
      </c>
    </row>
    <row r="178" spans="1:8">
      <c r="A178" s="58" t="s">
        <v>771</v>
      </c>
      <c r="C178" s="58" t="s">
        <v>774</v>
      </c>
      <c r="D178" s="58" t="s">
        <v>8657</v>
      </c>
      <c r="E178" s="58" t="s">
        <v>6528</v>
      </c>
      <c r="G178" s="58" t="s">
        <v>6530</v>
      </c>
      <c r="H178" s="58">
        <v>229</v>
      </c>
    </row>
    <row r="179" spans="1:8">
      <c r="A179" s="58" t="s">
        <v>1279</v>
      </c>
      <c r="C179" s="58" t="s">
        <v>1282</v>
      </c>
      <c r="D179" s="58" t="s">
        <v>8657</v>
      </c>
      <c r="E179" s="58" t="s">
        <v>6327</v>
      </c>
      <c r="G179" s="58" t="s">
        <v>2682</v>
      </c>
    </row>
    <row r="180" spans="1:8">
      <c r="A180" s="58" t="s">
        <v>1279</v>
      </c>
      <c r="C180" s="58" t="s">
        <v>1282</v>
      </c>
      <c r="D180" s="58" t="s">
        <v>8657</v>
      </c>
      <c r="E180" s="58" t="s">
        <v>6344</v>
      </c>
      <c r="G180" s="58" t="s">
        <v>6346</v>
      </c>
    </row>
    <row r="181" spans="1:8">
      <c r="A181" s="58" t="s">
        <v>824</v>
      </c>
      <c r="C181" s="58" t="s">
        <v>827</v>
      </c>
      <c r="D181" s="58" t="s">
        <v>8657</v>
      </c>
      <c r="E181" s="58" t="s">
        <v>5636</v>
      </c>
      <c r="G181" s="58" t="s">
        <v>5639</v>
      </c>
    </row>
    <row r="182" spans="1:8">
      <c r="A182" s="58" t="s">
        <v>824</v>
      </c>
      <c r="C182" s="58" t="s">
        <v>827</v>
      </c>
      <c r="D182" s="58" t="s">
        <v>8657</v>
      </c>
      <c r="E182" s="58" t="s">
        <v>5668</v>
      </c>
      <c r="G182" s="58" t="s">
        <v>5670</v>
      </c>
    </row>
    <row r="183" spans="1:8">
      <c r="A183" s="58" t="s">
        <v>824</v>
      </c>
      <c r="C183" s="58" t="s">
        <v>827</v>
      </c>
      <c r="D183" s="58" t="s">
        <v>8657</v>
      </c>
      <c r="E183" s="58" t="s">
        <v>5813</v>
      </c>
      <c r="G183" s="58" t="s">
        <v>5815</v>
      </c>
    </row>
    <row r="184" spans="1:8">
      <c r="A184" s="58" t="s">
        <v>824</v>
      </c>
      <c r="C184" s="58" t="s">
        <v>827</v>
      </c>
      <c r="D184" s="58" t="s">
        <v>8657</v>
      </c>
      <c r="E184" s="58" t="s">
        <v>5944</v>
      </c>
      <c r="G184" s="58" t="s">
        <v>5946</v>
      </c>
      <c r="H184" s="58">
        <v>543</v>
      </c>
    </row>
    <row r="185" spans="1:8">
      <c r="A185" s="58" t="s">
        <v>824</v>
      </c>
      <c r="C185" s="58" t="s">
        <v>827</v>
      </c>
      <c r="D185" s="58" t="s">
        <v>8657</v>
      </c>
      <c r="E185" s="58" t="s">
        <v>6045</v>
      </c>
      <c r="G185" s="58" t="s">
        <v>6047</v>
      </c>
    </row>
    <row r="186" spans="1:8">
      <c r="A186" s="58" t="s">
        <v>824</v>
      </c>
      <c r="C186" s="58" t="s">
        <v>827</v>
      </c>
      <c r="D186" s="58" t="s">
        <v>8657</v>
      </c>
      <c r="E186" s="58" t="s">
        <v>6159</v>
      </c>
      <c r="G186" s="58" t="s">
        <v>826</v>
      </c>
    </row>
    <row r="187" spans="1:8">
      <c r="A187" s="58" t="s">
        <v>1443</v>
      </c>
      <c r="C187" s="58" t="s">
        <v>1446</v>
      </c>
      <c r="D187" s="58" t="s">
        <v>8658</v>
      </c>
      <c r="E187" s="58" t="s">
        <v>6088</v>
      </c>
      <c r="G187" s="58" t="s">
        <v>6090</v>
      </c>
    </row>
    <row r="188" spans="1:8">
      <c r="A188" s="58" t="s">
        <v>1443</v>
      </c>
      <c r="C188" s="58" t="s">
        <v>1446</v>
      </c>
      <c r="D188" s="58" t="s">
        <v>8658</v>
      </c>
      <c r="E188" s="58" t="s">
        <v>6231</v>
      </c>
      <c r="G188" s="58" t="s">
        <v>6233</v>
      </c>
    </row>
    <row r="189" spans="1:8">
      <c r="A189" s="58" t="s">
        <v>1946</v>
      </c>
      <c r="C189" s="58" t="s">
        <v>1949</v>
      </c>
      <c r="D189" s="58" t="s">
        <v>8658</v>
      </c>
      <c r="E189" s="58" t="s">
        <v>6490</v>
      </c>
      <c r="G189" s="58" t="s">
        <v>6492</v>
      </c>
    </row>
    <row r="190" spans="1:8">
      <c r="A190" s="58" t="s">
        <v>1974</v>
      </c>
      <c r="C190" s="58" t="s">
        <v>1977</v>
      </c>
      <c r="D190" s="58" t="s">
        <v>8657</v>
      </c>
      <c r="E190" s="58" t="s">
        <v>6097</v>
      </c>
      <c r="G190" s="58" t="s">
        <v>6099</v>
      </c>
    </row>
    <row r="191" spans="1:8">
      <c r="A191" s="58" t="s">
        <v>1988</v>
      </c>
      <c r="C191" s="58" t="s">
        <v>1991</v>
      </c>
      <c r="D191" s="58" t="s">
        <v>8657</v>
      </c>
      <c r="E191" s="58" t="s">
        <v>5677</v>
      </c>
      <c r="G191" s="58" t="s">
        <v>5679</v>
      </c>
      <c r="H191" s="58">
        <v>7</v>
      </c>
    </row>
    <row r="192" spans="1:8">
      <c r="A192" s="58" t="s">
        <v>577</v>
      </c>
      <c r="C192" s="58" t="s">
        <v>580</v>
      </c>
      <c r="D192" s="58" t="s">
        <v>8657</v>
      </c>
      <c r="E192" s="58" t="s">
        <v>6478</v>
      </c>
      <c r="G192" s="58" t="s">
        <v>6479</v>
      </c>
    </row>
    <row r="193" spans="1:8">
      <c r="A193" s="58" t="s">
        <v>1995</v>
      </c>
      <c r="C193" s="58" t="s">
        <v>1998</v>
      </c>
      <c r="D193" s="58" t="s">
        <v>8657</v>
      </c>
      <c r="E193" s="58" t="s">
        <v>6167</v>
      </c>
      <c r="G193" s="58" t="s">
        <v>6169</v>
      </c>
    </row>
    <row r="194" spans="1:8">
      <c r="A194" s="58" t="s">
        <v>2390</v>
      </c>
      <c r="C194" s="58" t="s">
        <v>2393</v>
      </c>
      <c r="D194" s="58" t="s">
        <v>8657</v>
      </c>
      <c r="E194" s="58" t="s">
        <v>6284</v>
      </c>
      <c r="G194" s="58" t="s">
        <v>6286</v>
      </c>
    </row>
    <row r="195" spans="1:8">
      <c r="A195" s="58" t="s">
        <v>778</v>
      </c>
      <c r="C195" s="58" t="s">
        <v>781</v>
      </c>
      <c r="D195" s="58" t="s">
        <v>8657</v>
      </c>
      <c r="E195" s="58" t="s">
        <v>5703</v>
      </c>
      <c r="G195" s="58" t="s">
        <v>840</v>
      </c>
    </row>
    <row r="196" spans="1:8">
      <c r="A196" s="58" t="s">
        <v>778</v>
      </c>
      <c r="C196" s="58" t="s">
        <v>781</v>
      </c>
      <c r="D196" s="58" t="s">
        <v>8657</v>
      </c>
      <c r="E196" s="58" t="s">
        <v>6202</v>
      </c>
      <c r="G196" s="58" t="s">
        <v>6204</v>
      </c>
    </row>
    <row r="197" spans="1:8">
      <c r="A197" s="58" t="s">
        <v>778</v>
      </c>
      <c r="C197" s="58" t="s">
        <v>781</v>
      </c>
      <c r="D197" s="58" t="s">
        <v>8657</v>
      </c>
      <c r="E197" s="58" t="s">
        <v>6369</v>
      </c>
      <c r="G197" s="58" t="s">
        <v>6371</v>
      </c>
    </row>
    <row r="198" spans="1:8">
      <c r="A198" s="58" t="s">
        <v>2002</v>
      </c>
      <c r="C198" s="58" t="s">
        <v>2005</v>
      </c>
      <c r="D198" s="58" t="s">
        <v>8658</v>
      </c>
      <c r="E198" s="58" t="s">
        <v>6040</v>
      </c>
      <c r="G198" s="58" t="s">
        <v>6042</v>
      </c>
    </row>
    <row r="199" spans="1:8">
      <c r="A199" s="58" t="s">
        <v>2064</v>
      </c>
      <c r="C199" s="58" t="s">
        <v>2067</v>
      </c>
      <c r="D199" s="58" t="s">
        <v>8658</v>
      </c>
      <c r="E199" s="58" t="s">
        <v>6060</v>
      </c>
      <c r="G199" s="58" t="s">
        <v>868</v>
      </c>
    </row>
    <row r="200" spans="1:8">
      <c r="A200" s="58" t="s">
        <v>3820</v>
      </c>
      <c r="C200" s="58" t="s">
        <v>3823</v>
      </c>
      <c r="D200" s="58" t="s">
        <v>8658</v>
      </c>
      <c r="E200" s="58" t="s">
        <v>6264</v>
      </c>
      <c r="G200" s="58" t="s">
        <v>6266</v>
      </c>
    </row>
    <row r="201" spans="1:8">
      <c r="A201" s="58" t="s">
        <v>2404</v>
      </c>
      <c r="C201" s="58" t="s">
        <v>2407</v>
      </c>
      <c r="D201" s="58" t="s">
        <v>8658</v>
      </c>
      <c r="E201" s="58" t="s">
        <v>5949</v>
      </c>
      <c r="G201" s="58" t="s">
        <v>5951</v>
      </c>
    </row>
    <row r="202" spans="1:8">
      <c r="A202" s="58" t="s">
        <v>3595</v>
      </c>
      <c r="C202" s="58" t="s">
        <v>3597</v>
      </c>
      <c r="D202" s="58" t="s">
        <v>8657</v>
      </c>
      <c r="E202" s="58" t="s">
        <v>5979</v>
      </c>
      <c r="G202" s="58" t="s">
        <v>5981</v>
      </c>
    </row>
    <row r="203" spans="1:8">
      <c r="A203" s="58" t="s">
        <v>3595</v>
      </c>
      <c r="C203" s="58" t="s">
        <v>3597</v>
      </c>
      <c r="D203" s="58" t="s">
        <v>8657</v>
      </c>
      <c r="E203" s="58" t="s">
        <v>5994</v>
      </c>
      <c r="G203" s="58" t="s">
        <v>5996</v>
      </c>
      <c r="H203" s="58">
        <v>641</v>
      </c>
    </row>
    <row r="204" spans="1:8">
      <c r="A204" s="58" t="s">
        <v>3595</v>
      </c>
      <c r="C204" s="58" t="s">
        <v>3597</v>
      </c>
      <c r="D204" s="58" t="s">
        <v>8657</v>
      </c>
      <c r="E204" s="58" t="s">
        <v>6012</v>
      </c>
      <c r="G204" s="58" t="s">
        <v>6014</v>
      </c>
    </row>
    <row r="205" spans="1:8">
      <c r="A205" s="58" t="s">
        <v>645</v>
      </c>
      <c r="C205" s="58" t="s">
        <v>648</v>
      </c>
      <c r="D205" s="58" t="s">
        <v>8657</v>
      </c>
      <c r="E205" s="58" t="s">
        <v>6299</v>
      </c>
      <c r="G205" s="58" t="s">
        <v>6301</v>
      </c>
    </row>
    <row r="206" spans="1:8">
      <c r="A206" s="58" t="s">
        <v>2050</v>
      </c>
      <c r="C206" s="58" t="s">
        <v>2053</v>
      </c>
      <c r="D206" s="58" t="s">
        <v>8658</v>
      </c>
      <c r="E206" s="58" t="s">
        <v>6060</v>
      </c>
      <c r="G206" s="58" t="s">
        <v>868</v>
      </c>
    </row>
    <row r="207" spans="1:8">
      <c r="A207" s="58" t="s">
        <v>5280</v>
      </c>
      <c r="C207" s="58" t="s">
        <v>5283</v>
      </c>
      <c r="D207" s="58" t="s">
        <v>8657</v>
      </c>
      <c r="E207" s="58" t="s">
        <v>6227</v>
      </c>
      <c r="G207" s="58" t="s">
        <v>5282</v>
      </c>
    </row>
    <row r="208" spans="1:8">
      <c r="A208" s="58" t="s">
        <v>2980</v>
      </c>
      <c r="C208" s="58" t="s">
        <v>2983</v>
      </c>
      <c r="D208" s="58" t="s">
        <v>8657</v>
      </c>
      <c r="E208" s="58" t="s">
        <v>5772</v>
      </c>
      <c r="G208" s="58" t="s">
        <v>5774</v>
      </c>
    </row>
    <row r="209" spans="1:8">
      <c r="A209" s="58" t="s">
        <v>2980</v>
      </c>
      <c r="C209" s="58" t="s">
        <v>2983</v>
      </c>
      <c r="D209" s="58" t="s">
        <v>8657</v>
      </c>
      <c r="E209" s="58" t="s">
        <v>6024</v>
      </c>
      <c r="G209" s="58" t="s">
        <v>6026</v>
      </c>
    </row>
    <row r="210" spans="1:8">
      <c r="A210" s="58" t="s">
        <v>2071</v>
      </c>
      <c r="C210" s="58" t="s">
        <v>2074</v>
      </c>
      <c r="D210" s="58" t="s">
        <v>8658</v>
      </c>
      <c r="E210" s="58" t="s">
        <v>6040</v>
      </c>
      <c r="G210" s="58" t="s">
        <v>6042</v>
      </c>
    </row>
    <row r="211" spans="1:8">
      <c r="A211" s="58" t="s">
        <v>2078</v>
      </c>
      <c r="C211" s="58" t="s">
        <v>2081</v>
      </c>
      <c r="D211" s="58" t="s">
        <v>8657</v>
      </c>
      <c r="E211" s="58" t="s">
        <v>6269</v>
      </c>
      <c r="G211" s="58" t="s">
        <v>6271</v>
      </c>
    </row>
    <row r="212" spans="1:8">
      <c r="A212" s="58" t="s">
        <v>2085</v>
      </c>
      <c r="C212" s="58" t="s">
        <v>2088</v>
      </c>
      <c r="D212" s="58" t="s">
        <v>8658</v>
      </c>
      <c r="E212" s="58" t="s">
        <v>6606</v>
      </c>
      <c r="G212" s="58" t="s">
        <v>6608</v>
      </c>
    </row>
    <row r="213" spans="1:8">
      <c r="A213" s="58" t="s">
        <v>2099</v>
      </c>
      <c r="C213" s="58" t="s">
        <v>2102</v>
      </c>
      <c r="D213" s="58" t="s">
        <v>8657</v>
      </c>
      <c r="E213" s="58" t="s">
        <v>5954</v>
      </c>
      <c r="G213" s="58" t="s">
        <v>5956</v>
      </c>
    </row>
    <row r="214" spans="1:8">
      <c r="A214" s="58" t="s">
        <v>2099</v>
      </c>
      <c r="C214" s="58" t="s">
        <v>2102</v>
      </c>
      <c r="D214" s="58" t="s">
        <v>8657</v>
      </c>
      <c r="E214" s="58" t="s">
        <v>6378</v>
      </c>
      <c r="G214" s="58" t="s">
        <v>6380</v>
      </c>
      <c r="H214" s="58">
        <v>488</v>
      </c>
    </row>
    <row r="215" spans="1:8">
      <c r="A215" s="58" t="s">
        <v>2099</v>
      </c>
      <c r="C215" s="58" t="s">
        <v>2102</v>
      </c>
      <c r="D215" s="58" t="s">
        <v>8657</v>
      </c>
      <c r="E215" s="58" t="s">
        <v>6490</v>
      </c>
      <c r="G215" s="58" t="s">
        <v>6492</v>
      </c>
    </row>
    <row r="216" spans="1:8">
      <c r="A216" s="58" t="s">
        <v>2099</v>
      </c>
      <c r="C216" s="58" t="s">
        <v>2102</v>
      </c>
      <c r="D216" s="58" t="s">
        <v>8657</v>
      </c>
      <c r="E216" s="58" t="s">
        <v>6555</v>
      </c>
      <c r="G216" s="58" t="s">
        <v>6557</v>
      </c>
    </row>
    <row r="217" spans="1:8">
      <c r="A217" s="58" t="s">
        <v>2099</v>
      </c>
      <c r="C217" s="58" t="s">
        <v>2102</v>
      </c>
      <c r="D217" s="58" t="s">
        <v>8657</v>
      </c>
      <c r="E217" s="58" t="s">
        <v>6606</v>
      </c>
      <c r="G217" s="58" t="s">
        <v>6608</v>
      </c>
    </row>
    <row r="218" spans="1:8">
      <c r="A218" s="58" t="s">
        <v>2106</v>
      </c>
      <c r="C218" s="58" t="s">
        <v>2109</v>
      </c>
      <c r="D218" s="58" t="s">
        <v>8658</v>
      </c>
      <c r="E218" s="58" t="s">
        <v>6503</v>
      </c>
      <c r="G218" s="58" t="s">
        <v>344</v>
      </c>
    </row>
    <row r="219" spans="1:8">
      <c r="A219" s="58" t="s">
        <v>2113</v>
      </c>
      <c r="C219" s="58" t="s">
        <v>2116</v>
      </c>
      <c r="D219" s="58" t="s">
        <v>8657</v>
      </c>
      <c r="E219" s="58" t="s">
        <v>5929</v>
      </c>
      <c r="G219" s="58" t="s">
        <v>5931</v>
      </c>
      <c r="H219" s="58">
        <v>258</v>
      </c>
    </row>
    <row r="220" spans="1:8">
      <c r="A220" s="58" t="s">
        <v>2139</v>
      </c>
      <c r="C220" s="58" t="s">
        <v>2142</v>
      </c>
      <c r="D220" s="58" t="s">
        <v>8658</v>
      </c>
      <c r="E220" s="58" t="s">
        <v>6045</v>
      </c>
      <c r="G220" s="58" t="s">
        <v>6047</v>
      </c>
    </row>
    <row r="221" spans="1:8">
      <c r="A221" s="58" t="s">
        <v>2411</v>
      </c>
      <c r="C221" s="58" t="s">
        <v>2414</v>
      </c>
      <c r="D221" s="58" t="s">
        <v>8658</v>
      </c>
      <c r="E221" s="58" t="s">
        <v>6299</v>
      </c>
      <c r="G221" s="58" t="s">
        <v>6301</v>
      </c>
    </row>
    <row r="222" spans="1:8">
      <c r="A222" s="58" t="s">
        <v>789</v>
      </c>
      <c r="C222" s="58" t="s">
        <v>792</v>
      </c>
      <c r="D222" s="58" t="s">
        <v>8657</v>
      </c>
      <c r="E222" s="58" t="s">
        <v>6132</v>
      </c>
      <c r="G222" s="58" t="s">
        <v>6134</v>
      </c>
    </row>
    <row r="223" spans="1:8">
      <c r="A223" s="58" t="s">
        <v>789</v>
      </c>
      <c r="C223" s="58" t="s">
        <v>792</v>
      </c>
      <c r="D223" s="58" t="s">
        <v>8657</v>
      </c>
      <c r="E223" s="58" t="s">
        <v>6445</v>
      </c>
      <c r="G223" s="58" t="s">
        <v>6447</v>
      </c>
    </row>
    <row r="224" spans="1:8">
      <c r="A224" s="58" t="s">
        <v>789</v>
      </c>
      <c r="C224" s="58" t="s">
        <v>792</v>
      </c>
      <c r="D224" s="58" t="s">
        <v>8657</v>
      </c>
      <c r="E224" s="58" t="s">
        <v>6569</v>
      </c>
      <c r="G224" s="58" t="s">
        <v>6571</v>
      </c>
    </row>
    <row r="225" spans="1:7">
      <c r="A225" s="58" t="s">
        <v>2153</v>
      </c>
      <c r="C225" s="58" t="s">
        <v>2156</v>
      </c>
      <c r="D225" s="58" t="s">
        <v>8657</v>
      </c>
      <c r="E225" s="58" t="s">
        <v>5898</v>
      </c>
      <c r="G225" s="58" t="s">
        <v>5900</v>
      </c>
    </row>
    <row r="226" spans="1:7">
      <c r="A226" s="58" t="s">
        <v>2153</v>
      </c>
      <c r="C226" s="58" t="s">
        <v>2156</v>
      </c>
      <c r="D226" s="58" t="s">
        <v>8657</v>
      </c>
      <c r="E226" s="58" t="s">
        <v>5974</v>
      </c>
      <c r="G226" s="58" t="s">
        <v>5976</v>
      </c>
    </row>
    <row r="227" spans="1:7">
      <c r="A227" s="58" t="s">
        <v>3307</v>
      </c>
      <c r="C227" s="58" t="s">
        <v>3310</v>
      </c>
      <c r="D227" s="58" t="s">
        <v>8658</v>
      </c>
      <c r="E227" s="58" t="s">
        <v>6606</v>
      </c>
      <c r="G227" s="58" t="s">
        <v>6608</v>
      </c>
    </row>
    <row r="228" spans="1:7">
      <c r="A228" s="58" t="s">
        <v>2680</v>
      </c>
      <c r="C228" s="58" t="s">
        <v>2683</v>
      </c>
      <c r="D228" s="58" t="s">
        <v>8658</v>
      </c>
      <c r="E228" s="58" t="s">
        <v>6327</v>
      </c>
      <c r="G228" s="58" t="s">
        <v>2682</v>
      </c>
    </row>
    <row r="229" spans="1:7">
      <c r="A229" s="58" t="s">
        <v>2680</v>
      </c>
      <c r="C229" s="58" t="s">
        <v>2683</v>
      </c>
      <c r="D229" s="58" t="s">
        <v>8657</v>
      </c>
      <c r="E229" s="58" t="s">
        <v>6327</v>
      </c>
      <c r="G229" s="58" t="s">
        <v>2682</v>
      </c>
    </row>
    <row r="230" spans="1:7">
      <c r="A230" s="58" t="s">
        <v>2680</v>
      </c>
      <c r="C230" s="58" t="s">
        <v>2683</v>
      </c>
      <c r="D230" s="58" t="s">
        <v>8657</v>
      </c>
      <c r="E230" s="58" t="s">
        <v>6364</v>
      </c>
      <c r="G230" s="58" t="s">
        <v>6366</v>
      </c>
    </row>
    <row r="231" spans="1:7">
      <c r="A231" s="58" t="s">
        <v>2686</v>
      </c>
      <c r="C231" s="58" t="s">
        <v>2689</v>
      </c>
      <c r="D231" s="58" t="s">
        <v>8658</v>
      </c>
      <c r="E231" s="58" t="s">
        <v>6331</v>
      </c>
      <c r="G231" s="58" t="s">
        <v>2688</v>
      </c>
    </row>
    <row r="232" spans="1:7">
      <c r="A232" s="58" t="s">
        <v>2418</v>
      </c>
      <c r="C232" s="58" t="s">
        <v>2421</v>
      </c>
      <c r="D232" s="58" t="s">
        <v>8658</v>
      </c>
      <c r="E232" s="58" t="s">
        <v>6374</v>
      </c>
      <c r="G232" s="58" t="s">
        <v>2420</v>
      </c>
    </row>
    <row r="233" spans="1:7">
      <c r="A233" s="58" t="s">
        <v>4251</v>
      </c>
      <c r="C233" s="58" t="s">
        <v>4254</v>
      </c>
      <c r="D233" s="58" t="s">
        <v>8658</v>
      </c>
      <c r="E233" s="58" t="s">
        <v>5925</v>
      </c>
      <c r="G233" s="58" t="s">
        <v>3259</v>
      </c>
    </row>
    <row r="234" spans="1:7">
      <c r="A234" s="58" t="s">
        <v>2215</v>
      </c>
      <c r="C234" s="58" t="s">
        <v>2218</v>
      </c>
      <c r="D234" s="58" t="s">
        <v>8658</v>
      </c>
      <c r="E234" s="58" t="s">
        <v>6073</v>
      </c>
      <c r="G234" s="58" t="s">
        <v>444</v>
      </c>
    </row>
    <row r="235" spans="1:7">
      <c r="A235" s="58" t="s">
        <v>2160</v>
      </c>
      <c r="C235" s="58" t="s">
        <v>2163</v>
      </c>
      <c r="D235" s="58" t="s">
        <v>8658</v>
      </c>
      <c r="E235" s="58" t="s">
        <v>5865</v>
      </c>
      <c r="G235" s="58" t="s">
        <v>5867</v>
      </c>
    </row>
    <row r="236" spans="1:7">
      <c r="A236" s="58" t="s">
        <v>2167</v>
      </c>
      <c r="C236" s="58" t="s">
        <v>2170</v>
      </c>
      <c r="D236" s="58" t="s">
        <v>8658</v>
      </c>
      <c r="E236" s="58" t="s">
        <v>6481</v>
      </c>
      <c r="G236" s="58" t="s">
        <v>6483</v>
      </c>
    </row>
    <row r="237" spans="1:7">
      <c r="A237" s="58" t="s">
        <v>2222</v>
      </c>
      <c r="C237" s="58" t="s">
        <v>2225</v>
      </c>
      <c r="D237" s="58" t="s">
        <v>8657</v>
      </c>
      <c r="E237" s="58" t="s">
        <v>5746</v>
      </c>
      <c r="G237" s="58" t="s">
        <v>5748</v>
      </c>
    </row>
    <row r="238" spans="1:7">
      <c r="A238" s="58" t="s">
        <v>2222</v>
      </c>
      <c r="C238" s="58" t="s">
        <v>2225</v>
      </c>
      <c r="D238" s="58" t="s">
        <v>8658</v>
      </c>
      <c r="E238" s="58" t="s">
        <v>6227</v>
      </c>
      <c r="G238" s="58" t="s">
        <v>5282</v>
      </c>
    </row>
    <row r="239" spans="1:7">
      <c r="A239" s="58" t="s">
        <v>2174</v>
      </c>
      <c r="C239" s="58" t="s">
        <v>2177</v>
      </c>
      <c r="D239" s="58" t="s">
        <v>8657</v>
      </c>
      <c r="E239" s="58" t="s">
        <v>6115</v>
      </c>
      <c r="G239" s="58" t="s">
        <v>6117</v>
      </c>
    </row>
    <row r="240" spans="1:7">
      <c r="A240" s="58" t="s">
        <v>2174</v>
      </c>
      <c r="C240" s="58" t="s">
        <v>2177</v>
      </c>
      <c r="D240" s="58" t="s">
        <v>8657</v>
      </c>
      <c r="E240" s="58" t="s">
        <v>6171</v>
      </c>
      <c r="G240" s="58" t="s">
        <v>6173</v>
      </c>
    </row>
    <row r="241" spans="1:8">
      <c r="A241" s="58" t="s">
        <v>796</v>
      </c>
      <c r="C241" s="58" t="s">
        <v>799</v>
      </c>
      <c r="D241" s="58" t="s">
        <v>8657</v>
      </c>
      <c r="E241" s="58" t="s">
        <v>6307</v>
      </c>
      <c r="G241" s="58" t="s">
        <v>6309</v>
      </c>
    </row>
    <row r="242" spans="1:8">
      <c r="A242" s="58" t="s">
        <v>2229</v>
      </c>
      <c r="C242" s="58" t="s">
        <v>2232</v>
      </c>
      <c r="D242" s="58" t="s">
        <v>8657</v>
      </c>
      <c r="E242" s="58" t="s">
        <v>6473</v>
      </c>
      <c r="G242" s="58" t="s">
        <v>6475</v>
      </c>
    </row>
    <row r="243" spans="1:8">
      <c r="A243" s="58" t="s">
        <v>2229</v>
      </c>
      <c r="C243" s="58" t="s">
        <v>2232</v>
      </c>
      <c r="D243" s="58" t="s">
        <v>8658</v>
      </c>
      <c r="E243" s="58" t="s">
        <v>6606</v>
      </c>
      <c r="G243" s="58" t="s">
        <v>6608</v>
      </c>
    </row>
    <row r="244" spans="1:8">
      <c r="A244" s="58" t="s">
        <v>2201</v>
      </c>
      <c r="C244" s="58" t="s">
        <v>2204</v>
      </c>
      <c r="D244" s="58" t="s">
        <v>8658</v>
      </c>
      <c r="E244" s="58" t="s">
        <v>6073</v>
      </c>
      <c r="G244" s="58" t="s">
        <v>444</v>
      </c>
    </row>
    <row r="245" spans="1:8">
      <c r="A245" s="58" t="s">
        <v>803</v>
      </c>
      <c r="C245" s="58" t="s">
        <v>806</v>
      </c>
      <c r="D245" s="58" t="s">
        <v>8657</v>
      </c>
      <c r="E245" s="58" t="s">
        <v>5653</v>
      </c>
      <c r="G245" s="58" t="s">
        <v>8659</v>
      </c>
    </row>
    <row r="246" spans="1:8">
      <c r="A246" s="58" t="s">
        <v>2236</v>
      </c>
      <c r="C246" s="58" t="s">
        <v>2239</v>
      </c>
      <c r="D246" s="58" t="s">
        <v>8658</v>
      </c>
      <c r="E246" s="58" t="s">
        <v>6159</v>
      </c>
      <c r="G246" s="58" t="s">
        <v>826</v>
      </c>
    </row>
    <row r="247" spans="1:8">
      <c r="A247" s="58" t="s">
        <v>3577</v>
      </c>
      <c r="C247" s="58" t="s">
        <v>3580</v>
      </c>
      <c r="D247" s="58" t="s">
        <v>8657</v>
      </c>
      <c r="E247" s="58" t="s">
        <v>5711</v>
      </c>
      <c r="G247" s="58" t="s">
        <v>5713</v>
      </c>
    </row>
    <row r="248" spans="1:8">
      <c r="A248" s="58" t="s">
        <v>3577</v>
      </c>
      <c r="C248" s="58" t="s">
        <v>3580</v>
      </c>
      <c r="D248" s="58" t="s">
        <v>8657</v>
      </c>
      <c r="E248" s="58" t="s">
        <v>6495</v>
      </c>
      <c r="G248" s="58" t="s">
        <v>6497</v>
      </c>
    </row>
    <row r="249" spans="1:8">
      <c r="A249" s="58" t="s">
        <v>4142</v>
      </c>
      <c r="C249" s="58" t="s">
        <v>4144</v>
      </c>
      <c r="D249" s="58" t="s">
        <v>8658</v>
      </c>
      <c r="E249" s="58" t="s">
        <v>6427</v>
      </c>
      <c r="G249" s="58" t="s">
        <v>2433</v>
      </c>
    </row>
    <row r="250" spans="1:8">
      <c r="A250" s="58" t="s">
        <v>2431</v>
      </c>
      <c r="C250" s="58" t="s">
        <v>2434</v>
      </c>
      <c r="D250" s="58" t="s">
        <v>8657</v>
      </c>
      <c r="E250" s="58" t="s">
        <v>6427</v>
      </c>
      <c r="G250" s="58" t="s">
        <v>2433</v>
      </c>
    </row>
    <row r="251" spans="1:8">
      <c r="A251" s="58" t="s">
        <v>3846</v>
      </c>
      <c r="C251" s="58" t="s">
        <v>3849</v>
      </c>
      <c r="D251" s="58" t="s">
        <v>8658</v>
      </c>
      <c r="E251" s="58" t="s">
        <v>5898</v>
      </c>
      <c r="G251" s="58" t="s">
        <v>5900</v>
      </c>
    </row>
    <row r="252" spans="1:8">
      <c r="A252" s="58" t="s">
        <v>2264</v>
      </c>
      <c r="C252" s="58" t="s">
        <v>2267</v>
      </c>
      <c r="D252" s="58" t="s">
        <v>8658</v>
      </c>
      <c r="E252" s="58" t="s">
        <v>6239</v>
      </c>
      <c r="G252" s="58" t="s">
        <v>6241</v>
      </c>
    </row>
    <row r="253" spans="1:8">
      <c r="A253" s="58" t="s">
        <v>2271</v>
      </c>
      <c r="C253" s="58" t="s">
        <v>2274</v>
      </c>
      <c r="D253" s="58" t="s">
        <v>8658</v>
      </c>
      <c r="E253" s="58" t="s">
        <v>6289</v>
      </c>
      <c r="G253" s="58" t="s">
        <v>6291</v>
      </c>
    </row>
    <row r="254" spans="1:8">
      <c r="A254" s="58" t="s">
        <v>2693</v>
      </c>
      <c r="C254" s="58" t="s">
        <v>2696</v>
      </c>
      <c r="D254" s="58" t="s">
        <v>8657</v>
      </c>
      <c r="E254" s="58" t="s">
        <v>5870</v>
      </c>
      <c r="G254" s="58" t="s">
        <v>5872</v>
      </c>
      <c r="H254" s="58">
        <v>200</v>
      </c>
    </row>
    <row r="255" spans="1:8">
      <c r="A255" s="58" t="s">
        <v>845</v>
      </c>
      <c r="C255" s="58" t="s">
        <v>848</v>
      </c>
      <c r="D255" s="58" t="s">
        <v>8657</v>
      </c>
      <c r="E255" s="58" t="s">
        <v>5672</v>
      </c>
      <c r="G255" s="58" t="s">
        <v>565</v>
      </c>
      <c r="H255" s="58">
        <v>380</v>
      </c>
    </row>
    <row r="256" spans="1:8">
      <c r="A256" s="58" t="s">
        <v>845</v>
      </c>
      <c r="C256" s="58" t="s">
        <v>848</v>
      </c>
      <c r="D256" s="58" t="s">
        <v>8657</v>
      </c>
      <c r="E256" s="58" t="s">
        <v>5822</v>
      </c>
      <c r="G256" s="58" t="s">
        <v>5824</v>
      </c>
    </row>
    <row r="257" spans="1:8">
      <c r="A257" s="58" t="s">
        <v>845</v>
      </c>
      <c r="C257" s="58" t="s">
        <v>848</v>
      </c>
      <c r="D257" s="58" t="s">
        <v>8657</v>
      </c>
      <c r="E257" s="58" t="s">
        <v>5949</v>
      </c>
      <c r="G257" s="58" t="s">
        <v>5951</v>
      </c>
    </row>
    <row r="258" spans="1:8">
      <c r="A258" s="58" t="s">
        <v>845</v>
      </c>
      <c r="C258" s="58" t="s">
        <v>848</v>
      </c>
      <c r="D258" s="58" t="s">
        <v>8657</v>
      </c>
      <c r="E258" s="58" t="s">
        <v>6244</v>
      </c>
      <c r="G258" s="58" t="s">
        <v>6246</v>
      </c>
      <c r="H258" s="58">
        <v>207</v>
      </c>
    </row>
    <row r="259" spans="1:8">
      <c r="A259" s="58" t="s">
        <v>845</v>
      </c>
      <c r="C259" s="58" t="s">
        <v>848</v>
      </c>
      <c r="D259" s="58" t="s">
        <v>8657</v>
      </c>
      <c r="E259" s="58" t="s">
        <v>6254</v>
      </c>
      <c r="G259" s="58" t="s">
        <v>6256</v>
      </c>
      <c r="H259" s="58">
        <v>207</v>
      </c>
    </row>
    <row r="260" spans="1:8">
      <c r="A260" s="58" t="s">
        <v>845</v>
      </c>
      <c r="C260" s="58" t="s">
        <v>848</v>
      </c>
      <c r="D260" s="58" t="s">
        <v>8657</v>
      </c>
      <c r="E260" s="58" t="s">
        <v>6354</v>
      </c>
      <c r="G260" s="58" t="s">
        <v>6356</v>
      </c>
      <c r="H260" s="58">
        <v>147</v>
      </c>
    </row>
    <row r="261" spans="1:8">
      <c r="A261" s="58" t="s">
        <v>845</v>
      </c>
      <c r="C261" s="58" t="s">
        <v>848</v>
      </c>
      <c r="D261" s="58" t="s">
        <v>8657</v>
      </c>
      <c r="E261" s="58" t="s">
        <v>6440</v>
      </c>
      <c r="G261" s="58" t="s">
        <v>6442</v>
      </c>
      <c r="H261" s="58">
        <v>566</v>
      </c>
    </row>
    <row r="262" spans="1:8">
      <c r="A262" s="58" t="s">
        <v>3085</v>
      </c>
      <c r="C262" s="58" t="s">
        <v>3088</v>
      </c>
      <c r="D262" s="58" t="s">
        <v>8657</v>
      </c>
      <c r="E262" s="58" t="s">
        <v>6137</v>
      </c>
      <c r="G262" s="58" t="s">
        <v>6139</v>
      </c>
    </row>
    <row r="263" spans="1:8">
      <c r="A263" s="58" t="s">
        <v>3092</v>
      </c>
      <c r="C263" s="58" t="s">
        <v>3095</v>
      </c>
      <c r="D263" s="58" t="s">
        <v>8657</v>
      </c>
      <c r="E263" s="58" t="s">
        <v>6335</v>
      </c>
      <c r="G263" s="58" t="s">
        <v>2426</v>
      </c>
    </row>
    <row r="264" spans="1:8">
      <c r="A264" s="58" t="s">
        <v>2438</v>
      </c>
      <c r="C264" s="58" t="s">
        <v>2441</v>
      </c>
      <c r="D264" s="58" t="s">
        <v>8658</v>
      </c>
      <c r="E264" s="58" t="s">
        <v>6259</v>
      </c>
      <c r="G264" s="58" t="s">
        <v>6261</v>
      </c>
    </row>
    <row r="265" spans="1:8">
      <c r="A265" s="58" t="s">
        <v>2700</v>
      </c>
      <c r="C265" s="58" t="s">
        <v>2703</v>
      </c>
      <c r="D265" s="58" t="s">
        <v>8657</v>
      </c>
      <c r="E265" s="58" t="s">
        <v>6215</v>
      </c>
      <c r="G265" s="58" t="s">
        <v>6217</v>
      </c>
    </row>
    <row r="266" spans="1:8">
      <c r="A266" s="58" t="s">
        <v>2700</v>
      </c>
      <c r="C266" s="58" t="s">
        <v>2703</v>
      </c>
      <c r="D266" s="58" t="s">
        <v>8657</v>
      </c>
      <c r="E266" s="58" t="s">
        <v>6485</v>
      </c>
      <c r="G266" s="58" t="s">
        <v>6487</v>
      </c>
    </row>
    <row r="267" spans="1:8">
      <c r="A267" s="58" t="s">
        <v>1627</v>
      </c>
      <c r="C267" s="58" t="s">
        <v>1630</v>
      </c>
      <c r="D267" s="58" t="s">
        <v>8657</v>
      </c>
      <c r="E267" s="58" t="s">
        <v>6128</v>
      </c>
      <c r="G267" s="58" t="s">
        <v>6130</v>
      </c>
    </row>
    <row r="268" spans="1:8">
      <c r="A268" s="58" t="s">
        <v>76</v>
      </c>
      <c r="C268" s="58" t="s">
        <v>79</v>
      </c>
      <c r="D268" s="58" t="s">
        <v>8658</v>
      </c>
      <c r="E268" s="58" t="s">
        <v>5893</v>
      </c>
      <c r="G268" s="58" t="s">
        <v>5895</v>
      </c>
    </row>
    <row r="269" spans="1:8">
      <c r="A269" s="58" t="s">
        <v>3583</v>
      </c>
      <c r="C269" s="58" t="s">
        <v>3586</v>
      </c>
      <c r="D269" s="58" t="s">
        <v>8657</v>
      </c>
      <c r="E269" s="58" t="s">
        <v>6073</v>
      </c>
      <c r="G269" s="58" t="s">
        <v>444</v>
      </c>
    </row>
    <row r="270" spans="1:8">
      <c r="A270" s="58" t="s">
        <v>3583</v>
      </c>
      <c r="C270" s="58" t="s">
        <v>3586</v>
      </c>
      <c r="D270" s="58" t="s">
        <v>8657</v>
      </c>
      <c r="E270" s="58" t="s">
        <v>6211</v>
      </c>
      <c r="G270" s="58" t="s">
        <v>8662</v>
      </c>
    </row>
    <row r="271" spans="1:8">
      <c r="A271" s="58" t="s">
        <v>1648</v>
      </c>
      <c r="C271" s="58" t="s">
        <v>1651</v>
      </c>
      <c r="D271" s="58" t="s">
        <v>8658</v>
      </c>
      <c r="E271" s="58" t="s">
        <v>6080</v>
      </c>
      <c r="G271" s="58" t="s">
        <v>6082</v>
      </c>
    </row>
    <row r="272" spans="1:8">
      <c r="A272" s="58" t="s">
        <v>3440</v>
      </c>
      <c r="C272" s="58" t="s">
        <v>3443</v>
      </c>
      <c r="D272" s="58" t="s">
        <v>8657</v>
      </c>
      <c r="E272" s="58" t="s">
        <v>5693</v>
      </c>
      <c r="G272" s="58" t="s">
        <v>5695</v>
      </c>
    </row>
    <row r="273" spans="1:8">
      <c r="A273" s="58" t="s">
        <v>3433</v>
      </c>
      <c r="C273" s="58" t="s">
        <v>3436</v>
      </c>
      <c r="D273" s="58" t="s">
        <v>8658</v>
      </c>
      <c r="E273" s="58" t="s">
        <v>6199</v>
      </c>
      <c r="G273" s="58" t="s">
        <v>5157</v>
      </c>
    </row>
    <row r="274" spans="1:8">
      <c r="A274" s="58" t="s">
        <v>3860</v>
      </c>
      <c r="C274" s="58" t="s">
        <v>3863</v>
      </c>
      <c r="D274" s="58" t="s">
        <v>8658</v>
      </c>
      <c r="E274" s="58" t="s">
        <v>6344</v>
      </c>
      <c r="G274" s="58" t="s">
        <v>6346</v>
      </c>
    </row>
    <row r="275" spans="1:8">
      <c r="A275" s="58" t="s">
        <v>1662</v>
      </c>
      <c r="C275" s="58" t="s">
        <v>1665</v>
      </c>
      <c r="D275" s="58" t="s">
        <v>8657</v>
      </c>
      <c r="E275" s="58" t="s">
        <v>6097</v>
      </c>
      <c r="G275" s="58" t="s">
        <v>6099</v>
      </c>
    </row>
    <row r="276" spans="1:8">
      <c r="A276" s="58" t="s">
        <v>908</v>
      </c>
      <c r="C276" s="58" t="s">
        <v>911</v>
      </c>
      <c r="D276" s="58" t="s">
        <v>8657</v>
      </c>
      <c r="E276" s="58" t="s">
        <v>6040</v>
      </c>
      <c r="G276" s="58" t="s">
        <v>6042</v>
      </c>
    </row>
    <row r="277" spans="1:8">
      <c r="A277" s="58" t="s">
        <v>908</v>
      </c>
      <c r="C277" s="58" t="s">
        <v>911</v>
      </c>
      <c r="D277" s="58" t="s">
        <v>8657</v>
      </c>
      <c r="E277" s="58" t="s">
        <v>6481</v>
      </c>
      <c r="G277" s="58" t="s">
        <v>6483</v>
      </c>
    </row>
    <row r="278" spans="1:8">
      <c r="A278" s="58" t="s">
        <v>901</v>
      </c>
      <c r="C278" s="58" t="s">
        <v>904</v>
      </c>
      <c r="D278" s="58" t="s">
        <v>8657</v>
      </c>
      <c r="E278" s="58" t="s">
        <v>6324</v>
      </c>
      <c r="G278" s="58" t="s">
        <v>6326</v>
      </c>
    </row>
    <row r="279" spans="1:8">
      <c r="A279" s="58" t="s">
        <v>2714</v>
      </c>
      <c r="C279" s="58" t="s">
        <v>2717</v>
      </c>
      <c r="D279" s="58" t="s">
        <v>8658</v>
      </c>
      <c r="E279" s="58" t="s">
        <v>5865</v>
      </c>
      <c r="G279" s="58" t="s">
        <v>5867</v>
      </c>
    </row>
    <row r="280" spans="1:8">
      <c r="A280" s="58" t="s">
        <v>1311</v>
      </c>
      <c r="C280" s="58" t="s">
        <v>1314</v>
      </c>
      <c r="D280" s="58" t="s">
        <v>8657</v>
      </c>
      <c r="E280" s="58" t="s">
        <v>6199</v>
      </c>
      <c r="G280" s="58" t="s">
        <v>5157</v>
      </c>
    </row>
    <row r="281" spans="1:8">
      <c r="A281" s="58" t="s">
        <v>1311</v>
      </c>
      <c r="C281" s="58" t="s">
        <v>1314</v>
      </c>
      <c r="D281" s="58" t="s">
        <v>8657</v>
      </c>
      <c r="E281" s="58" t="s">
        <v>6289</v>
      </c>
      <c r="G281" s="58" t="s">
        <v>6291</v>
      </c>
    </row>
    <row r="282" spans="1:8">
      <c r="A282" s="58" t="s">
        <v>4270</v>
      </c>
      <c r="C282" s="58" t="s">
        <v>4273</v>
      </c>
      <c r="D282" s="58" t="s">
        <v>8657</v>
      </c>
      <c r="E282" s="58" t="s">
        <v>5856</v>
      </c>
      <c r="G282" s="58" t="s">
        <v>5858</v>
      </c>
    </row>
    <row r="283" spans="1:8">
      <c r="A283" s="58" t="s">
        <v>4270</v>
      </c>
      <c r="C283" s="58" t="s">
        <v>4273</v>
      </c>
      <c r="D283" s="58" t="s">
        <v>8657</v>
      </c>
      <c r="E283" s="58" t="s">
        <v>6101</v>
      </c>
      <c r="G283" s="58" t="s">
        <v>6103</v>
      </c>
      <c r="H283" s="58">
        <v>361</v>
      </c>
    </row>
    <row r="284" spans="1:8">
      <c r="A284" s="58" t="s">
        <v>4270</v>
      </c>
      <c r="C284" s="58" t="s">
        <v>4273</v>
      </c>
      <c r="D284" s="58" t="s">
        <v>8657</v>
      </c>
      <c r="E284" s="58" t="s">
        <v>6106</v>
      </c>
      <c r="G284" s="58" t="s">
        <v>6108</v>
      </c>
    </row>
    <row r="285" spans="1:8">
      <c r="A285" s="58" t="s">
        <v>4270</v>
      </c>
      <c r="C285" s="58" t="s">
        <v>4273</v>
      </c>
      <c r="D285" s="58" t="s">
        <v>8657</v>
      </c>
      <c r="E285" s="58" t="s">
        <v>6524</v>
      </c>
      <c r="G285" s="58" t="s">
        <v>6526</v>
      </c>
      <c r="H285" s="58">
        <v>321</v>
      </c>
    </row>
    <row r="286" spans="1:8">
      <c r="A286" s="58" t="s">
        <v>1669</v>
      </c>
      <c r="C286" s="58" t="s">
        <v>1672</v>
      </c>
      <c r="D286" s="58" t="s">
        <v>8658</v>
      </c>
      <c r="E286" s="58" t="s">
        <v>6606</v>
      </c>
      <c r="G286" s="58" t="s">
        <v>6608</v>
      </c>
    </row>
    <row r="287" spans="1:8">
      <c r="A287" s="58" t="s">
        <v>978</v>
      </c>
      <c r="C287" s="58" t="s">
        <v>981</v>
      </c>
      <c r="D287" s="58" t="s">
        <v>8657</v>
      </c>
      <c r="E287" s="58" t="s">
        <v>6064</v>
      </c>
      <c r="G287" s="58" t="s">
        <v>875</v>
      </c>
    </row>
    <row r="288" spans="1:8">
      <c r="A288" s="58" t="s">
        <v>342</v>
      </c>
      <c r="C288" s="58" t="s">
        <v>345</v>
      </c>
      <c r="D288" s="58" t="s">
        <v>8657</v>
      </c>
      <c r="E288" s="58" t="s">
        <v>5751</v>
      </c>
      <c r="G288" s="58" t="s">
        <v>5753</v>
      </c>
    </row>
    <row r="289" spans="1:7">
      <c r="A289" s="58" t="s">
        <v>342</v>
      </c>
      <c r="C289" s="58" t="s">
        <v>345</v>
      </c>
      <c r="D289" s="58" t="s">
        <v>8657</v>
      </c>
      <c r="E289" s="58" t="s">
        <v>5755</v>
      </c>
      <c r="G289" s="58" t="s">
        <v>5757</v>
      </c>
    </row>
    <row r="290" spans="1:7">
      <c r="A290" s="58" t="s">
        <v>342</v>
      </c>
      <c r="C290" s="58" t="s">
        <v>345</v>
      </c>
      <c r="D290" s="58" t="s">
        <v>8657</v>
      </c>
      <c r="E290" s="58" t="s">
        <v>5768</v>
      </c>
      <c r="G290" s="58" t="s">
        <v>5770</v>
      </c>
    </row>
    <row r="291" spans="1:7">
      <c r="A291" s="58" t="s">
        <v>342</v>
      </c>
      <c r="C291" s="58" t="s">
        <v>345</v>
      </c>
      <c r="D291" s="58" t="s">
        <v>8657</v>
      </c>
      <c r="E291" s="58" t="s">
        <v>6163</v>
      </c>
      <c r="G291" s="58" t="s">
        <v>6165</v>
      </c>
    </row>
    <row r="292" spans="1:7">
      <c r="A292" s="58" t="s">
        <v>342</v>
      </c>
      <c r="C292" s="58" t="s">
        <v>345</v>
      </c>
      <c r="D292" s="58" t="s">
        <v>8657</v>
      </c>
      <c r="E292" s="58" t="s">
        <v>6320</v>
      </c>
      <c r="G292" s="58" t="s">
        <v>6322</v>
      </c>
    </row>
    <row r="293" spans="1:7">
      <c r="A293" s="58" t="s">
        <v>342</v>
      </c>
      <c r="C293" s="58" t="s">
        <v>345</v>
      </c>
      <c r="D293" s="58" t="s">
        <v>8657</v>
      </c>
      <c r="E293" s="58" t="s">
        <v>6503</v>
      </c>
      <c r="G293" s="58" t="s">
        <v>344</v>
      </c>
    </row>
    <row r="294" spans="1:7">
      <c r="A294" s="58" t="s">
        <v>2987</v>
      </c>
      <c r="C294" s="58" t="s">
        <v>2989</v>
      </c>
      <c r="D294" s="58" t="s">
        <v>8657</v>
      </c>
      <c r="E294" s="58" t="s">
        <v>5835</v>
      </c>
      <c r="G294" s="58" t="s">
        <v>5837</v>
      </c>
    </row>
    <row r="295" spans="1:7">
      <c r="A295" s="58" t="s">
        <v>1676</v>
      </c>
      <c r="C295" s="58" t="s">
        <v>1679</v>
      </c>
      <c r="D295" s="58" t="s">
        <v>8658</v>
      </c>
      <c r="E295" s="58" t="s">
        <v>6159</v>
      </c>
      <c r="G295" s="58" t="s">
        <v>826</v>
      </c>
    </row>
    <row r="296" spans="1:7">
      <c r="A296" s="58" t="s">
        <v>147</v>
      </c>
      <c r="C296" s="58" t="s">
        <v>150</v>
      </c>
      <c r="D296" s="58" t="s">
        <v>8658</v>
      </c>
      <c r="E296" s="58" t="s">
        <v>5984</v>
      </c>
      <c r="G296" s="58" t="s">
        <v>5986</v>
      </c>
    </row>
    <row r="297" spans="1:7">
      <c r="A297" s="58" t="s">
        <v>2452</v>
      </c>
      <c r="C297" s="58" t="s">
        <v>2455</v>
      </c>
      <c r="D297" s="58" t="s">
        <v>8658</v>
      </c>
      <c r="E297" s="58" t="s">
        <v>6199</v>
      </c>
      <c r="G297" s="58" t="s">
        <v>5157</v>
      </c>
    </row>
    <row r="298" spans="1:7">
      <c r="A298" s="58" t="s">
        <v>1683</v>
      </c>
      <c r="C298" s="58" t="s">
        <v>1686</v>
      </c>
      <c r="D298" s="58" t="s">
        <v>8658</v>
      </c>
      <c r="E298" s="58" t="s">
        <v>6073</v>
      </c>
      <c r="G298" s="58" t="s">
        <v>444</v>
      </c>
    </row>
    <row r="299" spans="1:7">
      <c r="A299" s="58" t="s">
        <v>83</v>
      </c>
      <c r="C299" s="58" t="s">
        <v>86</v>
      </c>
      <c r="D299" s="58" t="s">
        <v>8658</v>
      </c>
      <c r="E299" s="58" t="s">
        <v>6179</v>
      </c>
      <c r="G299" s="58" t="s">
        <v>4083</v>
      </c>
    </row>
    <row r="300" spans="1:7">
      <c r="A300" s="58" t="s">
        <v>1690</v>
      </c>
      <c r="C300" s="58" t="s">
        <v>1693</v>
      </c>
      <c r="D300" s="58" t="s">
        <v>8658</v>
      </c>
      <c r="E300" s="58" t="s">
        <v>5636</v>
      </c>
      <c r="G300" s="58" t="s">
        <v>5639</v>
      </c>
    </row>
    <row r="301" spans="1:7">
      <c r="A301" s="58" t="s">
        <v>695</v>
      </c>
      <c r="C301" s="58" t="s">
        <v>698</v>
      </c>
      <c r="D301" s="58" t="s">
        <v>8657</v>
      </c>
      <c r="E301" s="58" t="s">
        <v>6155</v>
      </c>
      <c r="G301" s="58" t="s">
        <v>6157</v>
      </c>
    </row>
    <row r="302" spans="1:7">
      <c r="A302" s="58" t="s">
        <v>695</v>
      </c>
      <c r="C302" s="58" t="s">
        <v>698</v>
      </c>
      <c r="D302" s="58" t="s">
        <v>8658</v>
      </c>
      <c r="E302" s="58" t="s">
        <v>6520</v>
      </c>
      <c r="G302" s="58" t="s">
        <v>697</v>
      </c>
    </row>
    <row r="303" spans="1:7">
      <c r="A303" s="58" t="s">
        <v>716</v>
      </c>
      <c r="C303" s="58" t="s">
        <v>719</v>
      </c>
      <c r="D303" s="58" t="s">
        <v>8658</v>
      </c>
      <c r="E303" s="58" t="s">
        <v>6485</v>
      </c>
      <c r="G303" s="58" t="s">
        <v>6487</v>
      </c>
    </row>
    <row r="304" spans="1:7">
      <c r="A304" s="58" t="s">
        <v>2727</v>
      </c>
      <c r="C304" s="58" t="s">
        <v>2730</v>
      </c>
      <c r="D304" s="58" t="s">
        <v>8657</v>
      </c>
      <c r="E304" s="58" t="s">
        <v>6294</v>
      </c>
      <c r="G304" s="58" t="s">
        <v>6296</v>
      </c>
    </row>
    <row r="305" spans="1:8">
      <c r="A305" s="58" t="s">
        <v>2727</v>
      </c>
      <c r="C305" s="58" t="s">
        <v>2730</v>
      </c>
      <c r="D305" s="58" t="s">
        <v>8657</v>
      </c>
      <c r="E305" s="58" t="s">
        <v>6542</v>
      </c>
      <c r="G305" s="58" t="s">
        <v>2729</v>
      </c>
      <c r="H305" s="58">
        <v>120</v>
      </c>
    </row>
    <row r="306" spans="1:8">
      <c r="A306" s="58" t="s">
        <v>2727</v>
      </c>
      <c r="C306" s="58" t="s">
        <v>2730</v>
      </c>
      <c r="D306" s="58" t="s">
        <v>8657</v>
      </c>
      <c r="E306" s="58" t="s">
        <v>6611</v>
      </c>
      <c r="G306" s="58" t="s">
        <v>4182</v>
      </c>
    </row>
    <row r="307" spans="1:8">
      <c r="A307" s="58" t="s">
        <v>852</v>
      </c>
      <c r="C307" s="58" t="s">
        <v>855</v>
      </c>
      <c r="D307" s="58" t="s">
        <v>8657</v>
      </c>
      <c r="E307" s="58" t="s">
        <v>6546</v>
      </c>
      <c r="G307" s="58" t="s">
        <v>854</v>
      </c>
    </row>
    <row r="308" spans="1:8">
      <c r="A308" s="58" t="s">
        <v>852</v>
      </c>
      <c r="C308" s="58" t="s">
        <v>855</v>
      </c>
      <c r="D308" s="58" t="s">
        <v>8657</v>
      </c>
      <c r="E308" s="58" t="s">
        <v>6550</v>
      </c>
      <c r="G308" s="58" t="s">
        <v>854</v>
      </c>
    </row>
    <row r="309" spans="1:8">
      <c r="A309" s="58" t="s">
        <v>4166</v>
      </c>
      <c r="C309" s="58" t="s">
        <v>4169</v>
      </c>
      <c r="D309" s="58" t="s">
        <v>8658</v>
      </c>
      <c r="E309" s="58" t="s">
        <v>6564</v>
      </c>
      <c r="G309" s="58" t="s">
        <v>6566</v>
      </c>
    </row>
    <row r="310" spans="1:8">
      <c r="A310" s="58" t="s">
        <v>125</v>
      </c>
      <c r="C310" s="58" t="s">
        <v>128</v>
      </c>
      <c r="D310" s="58" t="s">
        <v>8658</v>
      </c>
      <c r="E310" s="58" t="s">
        <v>6068</v>
      </c>
      <c r="G310" s="58" t="s">
        <v>6070</v>
      </c>
    </row>
    <row r="311" spans="1:8">
      <c r="A311" s="58" t="s">
        <v>125</v>
      </c>
      <c r="C311" s="58" t="s">
        <v>128</v>
      </c>
      <c r="D311" s="58" t="s">
        <v>8658</v>
      </c>
      <c r="E311" s="58" t="s">
        <v>6269</v>
      </c>
      <c r="G311" s="58" t="s">
        <v>6271</v>
      </c>
    </row>
    <row r="312" spans="1:8">
      <c r="A312" s="58" t="s">
        <v>2459</v>
      </c>
      <c r="C312" s="58" t="s">
        <v>2462</v>
      </c>
      <c r="D312" s="58" t="s">
        <v>8657</v>
      </c>
      <c r="E312" s="58" t="s">
        <v>5658</v>
      </c>
      <c r="G312" s="58" t="s">
        <v>5660</v>
      </c>
    </row>
    <row r="313" spans="1:8">
      <c r="A313" s="58" t="s">
        <v>3600</v>
      </c>
      <c r="C313" s="58" t="s">
        <v>3603</v>
      </c>
      <c r="D313" s="58" t="s">
        <v>8657</v>
      </c>
      <c r="E313" s="58" t="s">
        <v>6084</v>
      </c>
      <c r="G313" s="58" t="s">
        <v>6086</v>
      </c>
      <c r="H313" s="58">
        <v>403</v>
      </c>
    </row>
    <row r="314" spans="1:8">
      <c r="A314" s="58" t="s">
        <v>3600</v>
      </c>
      <c r="C314" s="58" t="s">
        <v>3603</v>
      </c>
      <c r="D314" s="58" t="s">
        <v>8657</v>
      </c>
      <c r="E314" s="58" t="s">
        <v>6588</v>
      </c>
      <c r="G314" s="58" t="s">
        <v>6590</v>
      </c>
    </row>
    <row r="315" spans="1:8">
      <c r="A315" s="58" t="s">
        <v>3600</v>
      </c>
      <c r="C315" s="58" t="s">
        <v>3603</v>
      </c>
      <c r="D315" s="58" t="s">
        <v>8657</v>
      </c>
      <c r="E315" s="58" t="s">
        <v>6597</v>
      </c>
      <c r="G315" s="58" t="s">
        <v>6599</v>
      </c>
    </row>
    <row r="316" spans="1:8">
      <c r="A316" s="58" t="s">
        <v>5191</v>
      </c>
      <c r="C316" s="58" t="s">
        <v>5194</v>
      </c>
      <c r="D316" s="58" t="s">
        <v>8657</v>
      </c>
      <c r="E316" s="58" t="s">
        <v>6284</v>
      </c>
      <c r="G316" s="58" t="s">
        <v>6286</v>
      </c>
    </row>
    <row r="317" spans="1:8">
      <c r="A317" s="58" t="s">
        <v>5191</v>
      </c>
      <c r="C317" s="58" t="s">
        <v>5194</v>
      </c>
      <c r="D317" s="58" t="s">
        <v>8657</v>
      </c>
      <c r="E317" s="58" t="s">
        <v>6413</v>
      </c>
      <c r="G317" s="58" t="s">
        <v>6415</v>
      </c>
      <c r="H317" s="58">
        <v>253</v>
      </c>
    </row>
    <row r="318" spans="1:8">
      <c r="A318" s="58" t="s">
        <v>723</v>
      </c>
      <c r="C318" s="58" t="s">
        <v>726</v>
      </c>
      <c r="D318" s="58" t="s">
        <v>8658</v>
      </c>
      <c r="E318" s="58" t="s">
        <v>5984</v>
      </c>
      <c r="G318" s="58" t="s">
        <v>5986</v>
      </c>
    </row>
    <row r="319" spans="1:8">
      <c r="A319" s="58" t="s">
        <v>1745</v>
      </c>
      <c r="C319" s="58" t="s">
        <v>1748</v>
      </c>
      <c r="D319" s="58" t="s">
        <v>8658</v>
      </c>
      <c r="E319" s="58" t="s">
        <v>6503</v>
      </c>
      <c r="G319" s="58" t="s">
        <v>344</v>
      </c>
    </row>
    <row r="320" spans="1:8">
      <c r="A320" s="58" t="s">
        <v>3335</v>
      </c>
      <c r="C320" s="58" t="s">
        <v>3338</v>
      </c>
      <c r="D320" s="58" t="s">
        <v>8658</v>
      </c>
      <c r="E320" s="58" t="s">
        <v>6606</v>
      </c>
      <c r="G320" s="58" t="s">
        <v>6608</v>
      </c>
    </row>
    <row r="321" spans="1:8">
      <c r="A321" s="58" t="s">
        <v>1759</v>
      </c>
      <c r="C321" s="58" t="s">
        <v>1762</v>
      </c>
      <c r="D321" s="58" t="s">
        <v>8657</v>
      </c>
      <c r="E321" s="58" t="s">
        <v>5653</v>
      </c>
      <c r="G321" s="58" t="s">
        <v>8659</v>
      </c>
    </row>
    <row r="322" spans="1:8">
      <c r="A322" s="58" t="s">
        <v>1766</v>
      </c>
      <c r="C322" s="58" t="s">
        <v>1769</v>
      </c>
      <c r="D322" s="58" t="s">
        <v>8658</v>
      </c>
      <c r="E322" s="58" t="s">
        <v>6299</v>
      </c>
      <c r="G322" s="58" t="s">
        <v>6301</v>
      </c>
    </row>
    <row r="323" spans="1:8">
      <c r="A323" s="58" t="s">
        <v>1773</v>
      </c>
      <c r="C323" s="58" t="s">
        <v>1776</v>
      </c>
      <c r="D323" s="58" t="s">
        <v>8657</v>
      </c>
      <c r="E323" s="58" t="s">
        <v>6578</v>
      </c>
      <c r="G323" s="58" t="s">
        <v>6580</v>
      </c>
    </row>
    <row r="324" spans="1:8">
      <c r="A324" s="58" t="s">
        <v>95</v>
      </c>
      <c r="C324" s="58" t="s">
        <v>98</v>
      </c>
      <c r="D324" s="58" t="s">
        <v>8658</v>
      </c>
      <c r="E324" s="58" t="s">
        <v>5893</v>
      </c>
      <c r="G324" s="58" t="s">
        <v>5895</v>
      </c>
    </row>
    <row r="325" spans="1:8">
      <c r="A325" s="58" t="s">
        <v>4180</v>
      </c>
      <c r="C325" s="58" t="s">
        <v>4183</v>
      </c>
      <c r="D325" s="58" t="s">
        <v>8658</v>
      </c>
      <c r="E325" s="58" t="s">
        <v>6611</v>
      </c>
      <c r="G325" s="58" t="s">
        <v>4182</v>
      </c>
    </row>
    <row r="326" spans="1:8">
      <c r="A326" s="58" t="s">
        <v>1219</v>
      </c>
      <c r="C326" s="58" t="s">
        <v>1222</v>
      </c>
      <c r="D326" s="58" t="s">
        <v>8657</v>
      </c>
      <c r="E326" s="58" t="s">
        <v>6615</v>
      </c>
      <c r="G326" s="58" t="s">
        <v>1221</v>
      </c>
      <c r="H326" s="58">
        <v>152</v>
      </c>
    </row>
    <row r="327" spans="1:8">
      <c r="A327" s="58" t="s">
        <v>1799</v>
      </c>
      <c r="C327" s="58" t="s">
        <v>1802</v>
      </c>
      <c r="D327" s="58" t="s">
        <v>8657</v>
      </c>
      <c r="E327" s="58" t="s">
        <v>5732</v>
      </c>
      <c r="G327" s="58" t="s">
        <v>3197</v>
      </c>
    </row>
    <row r="328" spans="1:8">
      <c r="A328" s="58" t="s">
        <v>1799</v>
      </c>
      <c r="C328" s="58" t="s">
        <v>1802</v>
      </c>
      <c r="D328" s="58" t="s">
        <v>8657</v>
      </c>
      <c r="E328" s="58" t="s">
        <v>5732</v>
      </c>
      <c r="G328" s="58" t="s">
        <v>3197</v>
      </c>
    </row>
    <row r="329" spans="1:8">
      <c r="A329" s="58" t="s">
        <v>1820</v>
      </c>
      <c r="C329" s="58" t="s">
        <v>1823</v>
      </c>
      <c r="D329" s="58" t="s">
        <v>8658</v>
      </c>
      <c r="E329" s="58" t="s">
        <v>6159</v>
      </c>
      <c r="G329" s="58" t="s">
        <v>826</v>
      </c>
    </row>
    <row r="330" spans="1:8">
      <c r="A330" s="58" t="s">
        <v>1806</v>
      </c>
      <c r="C330" s="58" t="s">
        <v>1809</v>
      </c>
      <c r="D330" s="58" t="s">
        <v>8658</v>
      </c>
      <c r="E330" s="58" t="s">
        <v>5865</v>
      </c>
      <c r="G330" s="58" t="s">
        <v>5867</v>
      </c>
    </row>
    <row r="331" spans="1:8">
      <c r="A331" s="58" t="s">
        <v>1834</v>
      </c>
      <c r="C331" s="58" t="s">
        <v>1837</v>
      </c>
      <c r="D331" s="58" t="s">
        <v>8657</v>
      </c>
      <c r="E331" s="58" t="s">
        <v>5693</v>
      </c>
      <c r="G331" s="58" t="s">
        <v>5695</v>
      </c>
    </row>
    <row r="332" spans="1:8">
      <c r="A332" s="58" t="s">
        <v>3495</v>
      </c>
      <c r="C332" s="58" t="s">
        <v>3498</v>
      </c>
      <c r="D332" s="58" t="s">
        <v>8657</v>
      </c>
      <c r="E332" s="58" t="s">
        <v>6631</v>
      </c>
      <c r="G332" s="58" t="s">
        <v>6633</v>
      </c>
      <c r="H332" s="58">
        <v>126</v>
      </c>
    </row>
    <row r="333" spans="1:8">
      <c r="A333" s="58" t="s">
        <v>1856</v>
      </c>
      <c r="C333" s="58" t="s">
        <v>1859</v>
      </c>
      <c r="D333" s="58" t="s">
        <v>8658</v>
      </c>
      <c r="E333" s="58" t="s">
        <v>6080</v>
      </c>
      <c r="G333" s="58" t="s">
        <v>6082</v>
      </c>
    </row>
    <row r="334" spans="1:8">
      <c r="A334" s="58" t="s">
        <v>4464</v>
      </c>
      <c r="C334" s="58" t="s">
        <v>4466</v>
      </c>
      <c r="D334" s="58" t="s">
        <v>8657</v>
      </c>
      <c r="E334" s="58" t="s">
        <v>6110</v>
      </c>
      <c r="G334" s="58" t="s">
        <v>6112</v>
      </c>
      <c r="H334" s="58">
        <v>191</v>
      </c>
    </row>
    <row r="335" spans="1:8">
      <c r="A335" s="58" t="s">
        <v>2780</v>
      </c>
      <c r="C335" s="58" t="s">
        <v>2783</v>
      </c>
      <c r="D335" s="58" t="s">
        <v>8657</v>
      </c>
      <c r="E335" s="58" t="s">
        <v>5715</v>
      </c>
      <c r="G335" s="58" t="s">
        <v>3963</v>
      </c>
    </row>
    <row r="336" spans="1:8">
      <c r="A336" s="58" t="s">
        <v>2490</v>
      </c>
      <c r="C336" s="58" t="s">
        <v>2492</v>
      </c>
      <c r="D336" s="58" t="s">
        <v>8657</v>
      </c>
      <c r="E336" s="58" t="s">
        <v>6219</v>
      </c>
      <c r="G336" s="58" t="s">
        <v>6221</v>
      </c>
    </row>
    <row r="337" spans="1:7">
      <c r="A337" s="58" t="s">
        <v>4373</v>
      </c>
      <c r="C337" s="58" t="s">
        <v>4376</v>
      </c>
      <c r="D337" s="58" t="s">
        <v>8657</v>
      </c>
      <c r="E337" s="58" t="s">
        <v>5818</v>
      </c>
      <c r="G337" s="58" t="s">
        <v>5820</v>
      </c>
    </row>
    <row r="338" spans="1:7">
      <c r="A338" s="58" t="s">
        <v>1870</v>
      </c>
      <c r="C338" s="58" t="s">
        <v>1873</v>
      </c>
      <c r="D338" s="58" t="s">
        <v>8658</v>
      </c>
      <c r="E338" s="58" t="s">
        <v>6179</v>
      </c>
      <c r="G338" s="58" t="s">
        <v>4083</v>
      </c>
    </row>
    <row r="339" spans="1:7">
      <c r="A339" s="58" t="s">
        <v>3006</v>
      </c>
      <c r="C339" s="58" t="s">
        <v>3009</v>
      </c>
      <c r="D339" s="58" t="s">
        <v>8657</v>
      </c>
      <c r="E339" s="58" t="s">
        <v>5801</v>
      </c>
      <c r="G339" s="58" t="s">
        <v>5803</v>
      </c>
    </row>
    <row r="340" spans="1:7">
      <c r="A340" s="58" t="s">
        <v>1884</v>
      </c>
      <c r="C340" s="58" t="s">
        <v>1887</v>
      </c>
      <c r="D340" s="58" t="s">
        <v>8658</v>
      </c>
      <c r="E340" s="58" t="s">
        <v>6132</v>
      </c>
      <c r="G340" s="58" t="s">
        <v>6134</v>
      </c>
    </row>
    <row r="341" spans="1:7">
      <c r="A341" s="58" t="s">
        <v>1891</v>
      </c>
      <c r="C341" s="58" t="s">
        <v>1894</v>
      </c>
      <c r="D341" s="58" t="s">
        <v>8658</v>
      </c>
      <c r="E341" s="58" t="s">
        <v>6473</v>
      </c>
      <c r="G341" s="58" t="s">
        <v>6475</v>
      </c>
    </row>
    <row r="342" spans="1:7">
      <c r="A342" s="58" t="s">
        <v>2502</v>
      </c>
      <c r="C342" s="58" t="s">
        <v>2505</v>
      </c>
      <c r="D342" s="58" t="s">
        <v>8658</v>
      </c>
      <c r="E342" s="58" t="s">
        <v>6199</v>
      </c>
      <c r="G342" s="58" t="s">
        <v>5157</v>
      </c>
    </row>
    <row r="343" spans="1:7">
      <c r="A343" s="58" t="s">
        <v>3127</v>
      </c>
      <c r="C343" s="58" t="s">
        <v>3130</v>
      </c>
      <c r="D343" s="58" t="s">
        <v>8657</v>
      </c>
      <c r="E343" s="58" t="s">
        <v>6583</v>
      </c>
      <c r="G343" s="58" t="s">
        <v>6585</v>
      </c>
    </row>
    <row r="344" spans="1:7">
      <c r="A344" s="58" t="s">
        <v>1898</v>
      </c>
      <c r="C344" s="58" t="s">
        <v>1901</v>
      </c>
      <c r="D344" s="58" t="s">
        <v>8657</v>
      </c>
      <c r="E344" s="58" t="s">
        <v>6142</v>
      </c>
      <c r="G344" s="58" t="s">
        <v>6144</v>
      </c>
    </row>
    <row r="345" spans="1:7">
      <c r="A345" s="58" t="s">
        <v>1898</v>
      </c>
      <c r="C345" s="58" t="s">
        <v>1901</v>
      </c>
      <c r="D345" s="58" t="s">
        <v>8658</v>
      </c>
      <c r="E345" s="58" t="s">
        <v>6159</v>
      </c>
      <c r="G345" s="58" t="s">
        <v>826</v>
      </c>
    </row>
    <row r="346" spans="1:7">
      <c r="A346" s="58" t="s">
        <v>1898</v>
      </c>
      <c r="C346" s="58" t="s">
        <v>1901</v>
      </c>
      <c r="D346" s="58" t="s">
        <v>8657</v>
      </c>
      <c r="E346" s="58" t="s">
        <v>6249</v>
      </c>
      <c r="G346" s="58" t="s">
        <v>6251</v>
      </c>
    </row>
    <row r="347" spans="1:7">
      <c r="A347" s="58" t="s">
        <v>1457</v>
      </c>
      <c r="C347" s="58" t="s">
        <v>1460</v>
      </c>
      <c r="D347" s="58" t="s">
        <v>8658</v>
      </c>
      <c r="E347" s="58" t="s">
        <v>6349</v>
      </c>
      <c r="G347" s="58" t="s">
        <v>6351</v>
      </c>
    </row>
    <row r="348" spans="1:7">
      <c r="A348" s="58" t="s">
        <v>1457</v>
      </c>
      <c r="C348" s="58" t="s">
        <v>1460</v>
      </c>
      <c r="D348" s="58" t="s">
        <v>8658</v>
      </c>
      <c r="E348" s="58" t="s">
        <v>6364</v>
      </c>
      <c r="G348" s="58" t="s">
        <v>6366</v>
      </c>
    </row>
    <row r="349" spans="1:7">
      <c r="A349" s="58" t="s">
        <v>810</v>
      </c>
      <c r="C349" s="58" t="s">
        <v>813</v>
      </c>
      <c r="D349" s="58" t="s">
        <v>8657</v>
      </c>
      <c r="E349" s="58" t="s">
        <v>5680</v>
      </c>
      <c r="G349" s="58" t="s">
        <v>3755</v>
      </c>
    </row>
    <row r="350" spans="1:7">
      <c r="A350" s="58" t="s">
        <v>810</v>
      </c>
      <c r="C350" s="58" t="s">
        <v>813</v>
      </c>
      <c r="D350" s="58" t="s">
        <v>8657</v>
      </c>
      <c r="E350" s="58" t="s">
        <v>5703</v>
      </c>
      <c r="G350" s="58" t="s">
        <v>840</v>
      </c>
    </row>
    <row r="351" spans="1:7">
      <c r="A351" s="58" t="s">
        <v>810</v>
      </c>
      <c r="C351" s="58" t="s">
        <v>813</v>
      </c>
      <c r="D351" s="58" t="s">
        <v>8657</v>
      </c>
      <c r="E351" s="58" t="s">
        <v>5875</v>
      </c>
      <c r="G351" s="58" t="s">
        <v>5877</v>
      </c>
    </row>
    <row r="352" spans="1:7">
      <c r="A352" s="58" t="s">
        <v>810</v>
      </c>
      <c r="C352" s="58" t="s">
        <v>813</v>
      </c>
      <c r="D352" s="58" t="s">
        <v>8657</v>
      </c>
      <c r="E352" s="58" t="s">
        <v>6510</v>
      </c>
      <c r="G352" s="58" t="s">
        <v>6513</v>
      </c>
    </row>
    <row r="353" spans="1:8">
      <c r="A353" s="58" t="s">
        <v>1912</v>
      </c>
      <c r="C353" s="58" t="s">
        <v>1915</v>
      </c>
      <c r="D353" s="58" t="s">
        <v>8657</v>
      </c>
      <c r="E353" s="58" t="s">
        <v>5736</v>
      </c>
      <c r="G353" s="58" t="s">
        <v>5738</v>
      </c>
    </row>
    <row r="354" spans="1:8">
      <c r="A354" s="58" t="s">
        <v>1912</v>
      </c>
      <c r="C354" s="58" t="s">
        <v>1915</v>
      </c>
      <c r="D354" s="58" t="s">
        <v>8657</v>
      </c>
      <c r="E354" s="58" t="s">
        <v>5741</v>
      </c>
      <c r="G354" s="58" t="s">
        <v>5743</v>
      </c>
    </row>
    <row r="355" spans="1:8">
      <c r="A355" s="58" t="s">
        <v>1912</v>
      </c>
      <c r="C355" s="58" t="s">
        <v>1915</v>
      </c>
      <c r="D355" s="58" t="s">
        <v>8658</v>
      </c>
      <c r="E355" s="58" t="s">
        <v>6606</v>
      </c>
      <c r="G355" s="58" t="s">
        <v>6608</v>
      </c>
    </row>
    <row r="356" spans="1:8">
      <c r="A356" s="58" t="s">
        <v>730</v>
      </c>
      <c r="C356" s="58" t="s">
        <v>733</v>
      </c>
      <c r="D356" s="58" t="s">
        <v>8658</v>
      </c>
      <c r="E356" s="58" t="s">
        <v>6068</v>
      </c>
      <c r="G356" s="58" t="s">
        <v>6070</v>
      </c>
    </row>
    <row r="357" spans="1:8">
      <c r="A357" s="58" t="s">
        <v>730</v>
      </c>
      <c r="C357" s="58" t="s">
        <v>733</v>
      </c>
      <c r="D357" s="58" t="s">
        <v>8658</v>
      </c>
      <c r="E357" s="58" t="s">
        <v>6269</v>
      </c>
      <c r="G357" s="58" t="s">
        <v>6271</v>
      </c>
    </row>
    <row r="358" spans="1:8">
      <c r="A358" s="58" t="s">
        <v>5262</v>
      </c>
      <c r="C358" s="58" t="s">
        <v>5264</v>
      </c>
      <c r="D358" s="58" t="s">
        <v>8657</v>
      </c>
      <c r="E358" s="58" t="s">
        <v>5663</v>
      </c>
      <c r="G358" s="58" t="s">
        <v>5665</v>
      </c>
      <c r="H358" s="58">
        <v>217</v>
      </c>
    </row>
    <row r="359" spans="1:8">
      <c r="A359" s="58" t="s">
        <v>5262</v>
      </c>
      <c r="C359" s="58" t="s">
        <v>5264</v>
      </c>
      <c r="D359" s="58" t="s">
        <v>8657</v>
      </c>
      <c r="E359" s="58" t="s">
        <v>6147</v>
      </c>
      <c r="G359" s="58" t="s">
        <v>6149</v>
      </c>
      <c r="H359" s="58">
        <v>289</v>
      </c>
    </row>
    <row r="360" spans="1:8">
      <c r="A360" s="58" t="s">
        <v>737</v>
      </c>
      <c r="C360" s="58" t="s">
        <v>740</v>
      </c>
      <c r="D360" s="58" t="s">
        <v>8657</v>
      </c>
      <c r="E360" s="58" t="s">
        <v>6055</v>
      </c>
      <c r="G360" s="58" t="s">
        <v>6057</v>
      </c>
    </row>
    <row r="361" spans="1:8">
      <c r="A361" s="58" t="s">
        <v>737</v>
      </c>
      <c r="C361" s="58" t="s">
        <v>740</v>
      </c>
      <c r="D361" s="58" t="s">
        <v>8657</v>
      </c>
      <c r="E361" s="58" t="s">
        <v>6516</v>
      </c>
      <c r="G361" s="58" t="s">
        <v>6518</v>
      </c>
    </row>
    <row r="362" spans="1:8">
      <c r="A362" s="58" t="s">
        <v>2509</v>
      </c>
      <c r="C362" s="58" t="s">
        <v>2512</v>
      </c>
      <c r="D362" s="58" t="s">
        <v>8657</v>
      </c>
      <c r="E362" s="58" t="s">
        <v>5707</v>
      </c>
      <c r="G362" s="58" t="s">
        <v>5709</v>
      </c>
    </row>
    <row r="363" spans="1:8">
      <c r="A363" s="58" t="s">
        <v>2509</v>
      </c>
      <c r="C363" s="58" t="s">
        <v>2512</v>
      </c>
      <c r="D363" s="58" t="s">
        <v>8657</v>
      </c>
      <c r="E363" s="58" t="s">
        <v>6564</v>
      </c>
      <c r="G363" s="58" t="s">
        <v>6566</v>
      </c>
      <c r="H363" s="58">
        <v>104</v>
      </c>
    </row>
    <row r="364" spans="1:8">
      <c r="A364" s="58" t="s">
        <v>1379</v>
      </c>
      <c r="C364" s="58" t="s">
        <v>1382</v>
      </c>
      <c r="D364" s="58" t="s">
        <v>8657</v>
      </c>
      <c r="E364" s="58" t="s">
        <v>5939</v>
      </c>
      <c r="G364" s="58" t="s">
        <v>5941</v>
      </c>
      <c r="H364" s="58">
        <v>613</v>
      </c>
    </row>
    <row r="365" spans="1:8">
      <c r="A365" s="58" t="s">
        <v>1379</v>
      </c>
      <c r="C365" s="58" t="s">
        <v>1382</v>
      </c>
      <c r="D365" s="58" t="s">
        <v>8657</v>
      </c>
      <c r="E365" s="58" t="s">
        <v>6019</v>
      </c>
      <c r="G365" s="58" t="s">
        <v>6021</v>
      </c>
      <c r="H365" s="58">
        <v>743</v>
      </c>
    </row>
    <row r="366" spans="1:8">
      <c r="A366" s="58" t="s">
        <v>1379</v>
      </c>
      <c r="C366" s="58" t="s">
        <v>1382</v>
      </c>
      <c r="D366" s="58" t="s">
        <v>8657</v>
      </c>
      <c r="E366" s="58" t="s">
        <v>6619</v>
      </c>
      <c r="G366" s="58" t="s">
        <v>613</v>
      </c>
    </row>
    <row r="367" spans="1:8">
      <c r="A367" s="58" t="s">
        <v>1393</v>
      </c>
      <c r="C367" s="58" t="s">
        <v>1396</v>
      </c>
      <c r="D367" s="58" t="s">
        <v>8657</v>
      </c>
      <c r="E367" s="58" t="s">
        <v>6179</v>
      </c>
      <c r="G367" s="58" t="s">
        <v>4083</v>
      </c>
    </row>
    <row r="368" spans="1:8">
      <c r="A368" s="58" t="s">
        <v>544</v>
      </c>
      <c r="C368" s="58" t="s">
        <v>547</v>
      </c>
      <c r="D368" s="58" t="s">
        <v>8657</v>
      </c>
      <c r="E368" s="58" t="s">
        <v>5964</v>
      </c>
      <c r="G368" s="58" t="s">
        <v>5966</v>
      </c>
    </row>
    <row r="369" spans="1:8">
      <c r="A369" s="58" t="s">
        <v>2522</v>
      </c>
      <c r="C369" s="58" t="s">
        <v>2524</v>
      </c>
      <c r="D369" s="58" t="s">
        <v>8658</v>
      </c>
      <c r="E369" s="58" t="s">
        <v>6068</v>
      </c>
      <c r="G369" s="58" t="s">
        <v>6070</v>
      </c>
    </row>
    <row r="370" spans="1:8">
      <c r="A370" s="58" t="s">
        <v>2522</v>
      </c>
      <c r="C370" s="58" t="s">
        <v>2524</v>
      </c>
      <c r="D370" s="58" t="s">
        <v>8657</v>
      </c>
      <c r="E370" s="58" t="s">
        <v>6269</v>
      </c>
      <c r="G370" s="58" t="s">
        <v>6271</v>
      </c>
    </row>
    <row r="371" spans="1:8">
      <c r="A371" s="58" t="s">
        <v>1450</v>
      </c>
      <c r="C371" s="58" t="s">
        <v>1453</v>
      </c>
      <c r="D371" s="58" t="s">
        <v>8658</v>
      </c>
      <c r="E371" s="58" t="s">
        <v>6289</v>
      </c>
      <c r="G371" s="58" t="s">
        <v>6291</v>
      </c>
    </row>
    <row r="372" spans="1:8">
      <c r="A372" s="58" t="s">
        <v>2364</v>
      </c>
      <c r="C372" s="58" t="s">
        <v>2367</v>
      </c>
      <c r="D372" s="58" t="s">
        <v>8657</v>
      </c>
      <c r="E372" s="58" t="s">
        <v>5677</v>
      </c>
      <c r="G372" s="58" t="s">
        <v>5679</v>
      </c>
    </row>
    <row r="373" spans="1:8">
      <c r="A373" s="58" t="s">
        <v>2371</v>
      </c>
      <c r="C373" s="58" t="s">
        <v>2374</v>
      </c>
      <c r="D373" s="58" t="s">
        <v>8657</v>
      </c>
      <c r="E373" s="58" t="s">
        <v>6398</v>
      </c>
      <c r="G373" s="58" t="s">
        <v>6400</v>
      </c>
    </row>
    <row r="374" spans="1:8">
      <c r="A374" s="58" t="s">
        <v>5287</v>
      </c>
      <c r="C374" s="58" t="s">
        <v>5290</v>
      </c>
      <c r="D374" s="58" t="s">
        <v>8657</v>
      </c>
      <c r="E374" s="58" t="s">
        <v>6344</v>
      </c>
      <c r="G374" s="58" t="s">
        <v>6346</v>
      </c>
    </row>
    <row r="375" spans="1:8">
      <c r="A375" s="58" t="s">
        <v>5287</v>
      </c>
      <c r="C375" s="58" t="s">
        <v>5290</v>
      </c>
      <c r="D375" s="58" t="s">
        <v>8657</v>
      </c>
      <c r="E375" s="58" t="s">
        <v>6349</v>
      </c>
      <c r="G375" s="58" t="s">
        <v>6351</v>
      </c>
    </row>
    <row r="376" spans="1:8">
      <c r="A376" s="58" t="s">
        <v>2303</v>
      </c>
      <c r="C376" s="58" t="s">
        <v>2306</v>
      </c>
      <c r="D376" s="58" t="s">
        <v>8658</v>
      </c>
      <c r="E376" s="58" t="s">
        <v>5979</v>
      </c>
      <c r="G376" s="58" t="s">
        <v>5981</v>
      </c>
    </row>
    <row r="377" spans="1:8">
      <c r="A377" s="58" t="s">
        <v>2303</v>
      </c>
      <c r="C377" s="58" t="s">
        <v>2306</v>
      </c>
      <c r="D377" s="58" t="s">
        <v>8658</v>
      </c>
      <c r="E377" s="58" t="s">
        <v>5979</v>
      </c>
      <c r="G377" s="58" t="s">
        <v>5981</v>
      </c>
    </row>
    <row r="378" spans="1:8">
      <c r="A378" s="58" t="s">
        <v>4678</v>
      </c>
      <c r="C378" s="58" t="s">
        <v>4681</v>
      </c>
      <c r="D378" s="58" t="s">
        <v>8657</v>
      </c>
      <c r="E378" s="58" t="s">
        <v>5801</v>
      </c>
      <c r="G378" s="58" t="s">
        <v>5803</v>
      </c>
    </row>
    <row r="379" spans="1:8">
      <c r="A379" s="58" t="s">
        <v>2309</v>
      </c>
      <c r="C379" s="58" t="s">
        <v>2312</v>
      </c>
      <c r="D379" s="58" t="s">
        <v>8657</v>
      </c>
      <c r="E379" s="58" t="s">
        <v>5801</v>
      </c>
      <c r="G379" s="58" t="s">
        <v>5803</v>
      </c>
    </row>
    <row r="380" spans="1:8">
      <c r="A380" s="58" t="s">
        <v>880</v>
      </c>
      <c r="C380" s="58" t="s">
        <v>883</v>
      </c>
      <c r="D380" s="58" t="s">
        <v>8657</v>
      </c>
      <c r="E380" s="58" t="s">
        <v>6004</v>
      </c>
      <c r="G380" s="58" t="s">
        <v>6006</v>
      </c>
      <c r="H380" s="58">
        <v>174</v>
      </c>
    </row>
    <row r="381" spans="1:8">
      <c r="A381" s="58" t="s">
        <v>880</v>
      </c>
      <c r="C381" s="58" t="s">
        <v>883</v>
      </c>
      <c r="D381" s="58" t="s">
        <v>8657</v>
      </c>
      <c r="E381" s="58" t="s">
        <v>6450</v>
      </c>
      <c r="G381" s="58" t="s">
        <v>6452</v>
      </c>
      <c r="H381" s="58">
        <v>205</v>
      </c>
    </row>
    <row r="382" spans="1:8">
      <c r="A382" s="58" t="s">
        <v>880</v>
      </c>
      <c r="C382" s="58" t="s">
        <v>883</v>
      </c>
      <c r="D382" s="58" t="s">
        <v>8657</v>
      </c>
      <c r="E382" s="58" t="s">
        <v>6627</v>
      </c>
      <c r="G382" s="58" t="s">
        <v>1836</v>
      </c>
      <c r="H382" s="58">
        <v>205</v>
      </c>
    </row>
    <row r="383" spans="1:8">
      <c r="A383" s="58" t="s">
        <v>3942</v>
      </c>
      <c r="C383" s="58" t="s">
        <v>3945</v>
      </c>
      <c r="D383" s="58" t="s">
        <v>8657</v>
      </c>
      <c r="E383" s="58" t="s">
        <v>6583</v>
      </c>
      <c r="G383" s="58" t="s">
        <v>6585</v>
      </c>
    </row>
    <row r="384" spans="1:8">
      <c r="A384" s="58" t="s">
        <v>4207</v>
      </c>
      <c r="C384" s="58" t="s">
        <v>4210</v>
      </c>
      <c r="D384" s="58" t="s">
        <v>8658</v>
      </c>
      <c r="E384" s="58" t="s">
        <v>5875</v>
      </c>
      <c r="G384" s="58" t="s">
        <v>5877</v>
      </c>
    </row>
    <row r="385" spans="1:8">
      <c r="A385" s="58" t="s">
        <v>4320</v>
      </c>
      <c r="C385" s="58" t="s">
        <v>4323</v>
      </c>
      <c r="D385" s="58" t="s">
        <v>8657</v>
      </c>
      <c r="E385" s="58" t="s">
        <v>6279</v>
      </c>
      <c r="G385" s="58" t="s">
        <v>6281</v>
      </c>
    </row>
    <row r="386" spans="1:8">
      <c r="A386" s="58" t="s">
        <v>4320</v>
      </c>
      <c r="C386" s="58" t="s">
        <v>4323</v>
      </c>
      <c r="D386" s="58" t="s">
        <v>8657</v>
      </c>
      <c r="E386" s="58" t="s">
        <v>6418</v>
      </c>
      <c r="G386" s="58" t="s">
        <v>798</v>
      </c>
    </row>
    <row r="387" spans="1:8">
      <c r="A387" s="58" t="s">
        <v>1485</v>
      </c>
      <c r="C387" s="58" t="s">
        <v>1488</v>
      </c>
      <c r="D387" s="58" t="s">
        <v>8657</v>
      </c>
      <c r="E387" s="58" t="s">
        <v>6110</v>
      </c>
      <c r="G387" s="58" t="s">
        <v>6112</v>
      </c>
      <c r="H387" s="58" t="s">
        <v>7025</v>
      </c>
    </row>
    <row r="388" spans="1:8">
      <c r="A388" s="58" t="s">
        <v>219</v>
      </c>
      <c r="C388" s="58" t="s">
        <v>223</v>
      </c>
      <c r="D388" s="58" t="s">
        <v>8657</v>
      </c>
      <c r="E388" s="58" t="s">
        <v>6123</v>
      </c>
      <c r="G388" s="58" t="s">
        <v>6125</v>
      </c>
      <c r="H388" s="58">
        <v>81</v>
      </c>
    </row>
    <row r="389" spans="1:8">
      <c r="A389" s="58" t="s">
        <v>1492</v>
      </c>
      <c r="C389" s="58" t="s">
        <v>8663</v>
      </c>
      <c r="D389" s="58" t="s">
        <v>8658</v>
      </c>
      <c r="E389" s="58" t="s">
        <v>6546</v>
      </c>
      <c r="G389" s="58" t="s">
        <v>854</v>
      </c>
    </row>
    <row r="390" spans="1:8">
      <c r="A390" s="58" t="s">
        <v>1499</v>
      </c>
      <c r="C390" s="58" t="s">
        <v>1502</v>
      </c>
      <c r="D390" s="58" t="s">
        <v>8657</v>
      </c>
      <c r="E390" s="58" t="s">
        <v>5642</v>
      </c>
      <c r="G390" s="58" t="s">
        <v>5645</v>
      </c>
    </row>
    <row r="391" spans="1:8">
      <c r="A391" s="58" t="s">
        <v>1499</v>
      </c>
      <c r="C391" s="58" t="s">
        <v>1502</v>
      </c>
      <c r="D391" s="58" t="s">
        <v>8657</v>
      </c>
      <c r="E391" s="58" t="s">
        <v>5843</v>
      </c>
      <c r="G391" s="58" t="s">
        <v>5011</v>
      </c>
    </row>
    <row r="392" spans="1:8">
      <c r="A392" s="58" t="s">
        <v>1499</v>
      </c>
      <c r="C392" s="58" t="s">
        <v>1502</v>
      </c>
      <c r="D392" s="58" t="s">
        <v>8657</v>
      </c>
      <c r="E392" s="58" t="s">
        <v>5984</v>
      </c>
      <c r="G392" s="58" t="s">
        <v>5986</v>
      </c>
    </row>
    <row r="393" spans="1:8">
      <c r="A393" s="58" t="s">
        <v>1499</v>
      </c>
      <c r="C393" s="58" t="s">
        <v>1502</v>
      </c>
      <c r="D393" s="58" t="s">
        <v>8657</v>
      </c>
      <c r="E393" s="58" t="s">
        <v>6468</v>
      </c>
      <c r="G393" s="58" t="s">
        <v>6470</v>
      </c>
    </row>
    <row r="394" spans="1:8">
      <c r="A394" s="58" t="s">
        <v>1499</v>
      </c>
      <c r="C394" s="58" t="s">
        <v>1502</v>
      </c>
      <c r="D394" s="58" t="s">
        <v>8657</v>
      </c>
      <c r="E394" s="58" t="s">
        <v>6468</v>
      </c>
      <c r="G394" s="58" t="s">
        <v>6470</v>
      </c>
    </row>
    <row r="395" spans="1:8">
      <c r="A395" s="58" t="s">
        <v>4795</v>
      </c>
      <c r="C395" s="58" t="s">
        <v>4798</v>
      </c>
      <c r="D395" s="58" t="s">
        <v>8658</v>
      </c>
      <c r="E395" s="58" t="s">
        <v>5847</v>
      </c>
      <c r="G395" s="58" t="s">
        <v>5849</v>
      </c>
    </row>
    <row r="396" spans="1:8">
      <c r="A396" s="58" t="s">
        <v>4820</v>
      </c>
      <c r="C396" s="58" t="s">
        <v>4823</v>
      </c>
      <c r="D396" s="58" t="s">
        <v>8658</v>
      </c>
      <c r="E396" s="58" t="s">
        <v>5920</v>
      </c>
      <c r="G396" s="58" t="s">
        <v>5922</v>
      </c>
    </row>
    <row r="397" spans="1:8">
      <c r="A397" s="58" t="s">
        <v>4854</v>
      </c>
      <c r="C397" s="58" t="s">
        <v>4857</v>
      </c>
      <c r="D397" s="58" t="s">
        <v>8658</v>
      </c>
      <c r="E397" s="58" t="s">
        <v>6623</v>
      </c>
      <c r="G397" s="58" t="s">
        <v>6625</v>
      </c>
    </row>
    <row r="398" spans="1:8">
      <c r="A398" s="58" t="s">
        <v>4763</v>
      </c>
      <c r="C398" s="58" t="s">
        <v>4766</v>
      </c>
      <c r="D398" s="58" t="s">
        <v>8657</v>
      </c>
      <c r="E398" s="58" t="s">
        <v>6312</v>
      </c>
      <c r="G398" s="58" t="s">
        <v>6314</v>
      </c>
    </row>
    <row r="399" spans="1:8">
      <c r="A399" s="58" t="s">
        <v>4815</v>
      </c>
      <c r="C399" s="58" t="s">
        <v>4818</v>
      </c>
      <c r="D399" s="58" t="s">
        <v>8658</v>
      </c>
      <c r="E399" s="58" t="s">
        <v>5994</v>
      </c>
      <c r="G399" s="58" t="s">
        <v>5996</v>
      </c>
    </row>
    <row r="400" spans="1:8">
      <c r="A400" s="58" t="s">
        <v>4815</v>
      </c>
      <c r="C400" s="58" t="s">
        <v>4818</v>
      </c>
      <c r="D400" s="58" t="s">
        <v>8658</v>
      </c>
      <c r="E400" s="58" t="s">
        <v>5994</v>
      </c>
      <c r="G400" s="58" t="s">
        <v>5996</v>
      </c>
    </row>
    <row r="401" spans="1:7">
      <c r="A401" s="58" t="s">
        <v>4849</v>
      </c>
      <c r="C401" s="58" t="s">
        <v>4852</v>
      </c>
      <c r="D401" s="58" t="s">
        <v>8658</v>
      </c>
      <c r="E401" s="58" t="s">
        <v>6012</v>
      </c>
      <c r="G401" s="58" t="s">
        <v>6014</v>
      </c>
    </row>
    <row r="402" spans="1:7">
      <c r="A402" s="58" t="s">
        <v>4709</v>
      </c>
      <c r="C402" s="58" t="s">
        <v>4712</v>
      </c>
      <c r="D402" s="58" t="s">
        <v>8658</v>
      </c>
      <c r="E402" s="58" t="s">
        <v>6524</v>
      </c>
      <c r="G402" s="58" t="s">
        <v>6526</v>
      </c>
    </row>
    <row r="403" spans="1:7">
      <c r="A403" s="58" t="s">
        <v>4588</v>
      </c>
      <c r="C403" s="58" t="s">
        <v>4589</v>
      </c>
      <c r="D403" s="58" t="s">
        <v>8658</v>
      </c>
      <c r="E403" s="58" t="s">
        <v>6359</v>
      </c>
      <c r="G403" s="58" t="s">
        <v>6361</v>
      </c>
    </row>
    <row r="404" spans="1:7">
      <c r="A404" s="58" t="s">
        <v>4527</v>
      </c>
      <c r="C404" s="58" t="s">
        <v>4530</v>
      </c>
      <c r="D404" s="58" t="s">
        <v>8658</v>
      </c>
      <c r="E404" s="58" t="s">
        <v>5792</v>
      </c>
      <c r="G404" s="58" t="s">
        <v>5794</v>
      </c>
    </row>
    <row r="405" spans="1:7">
      <c r="A405" s="58" t="s">
        <v>4527</v>
      </c>
      <c r="C405" s="58" t="s">
        <v>4530</v>
      </c>
      <c r="D405" s="58" t="s">
        <v>8657</v>
      </c>
      <c r="E405" s="58" t="s">
        <v>6601</v>
      </c>
      <c r="G405" s="58" t="s">
        <v>6603</v>
      </c>
    </row>
    <row r="406" spans="1:7">
      <c r="A406" s="58" t="s">
        <v>4569</v>
      </c>
      <c r="C406" s="58" t="s">
        <v>4571</v>
      </c>
      <c r="D406" s="58" t="s">
        <v>8658</v>
      </c>
      <c r="E406" s="58" t="s">
        <v>6354</v>
      </c>
      <c r="G406" s="58" t="s">
        <v>6356</v>
      </c>
    </row>
    <row r="407" spans="1:7">
      <c r="A407" s="58" t="s">
        <v>4734</v>
      </c>
      <c r="C407" s="58" t="s">
        <v>4737</v>
      </c>
      <c r="D407" s="58" t="s">
        <v>8658</v>
      </c>
      <c r="E407" s="58" t="s">
        <v>5672</v>
      </c>
      <c r="G407" s="58" t="s">
        <v>565</v>
      </c>
    </row>
    <row r="408" spans="1:7">
      <c r="A408" s="58" t="s">
        <v>4800</v>
      </c>
      <c r="C408" s="58" t="s">
        <v>4802</v>
      </c>
      <c r="D408" s="58" t="s">
        <v>8657</v>
      </c>
      <c r="E408" s="58" t="s">
        <v>6440</v>
      </c>
      <c r="G408" s="58" t="s">
        <v>6442</v>
      </c>
    </row>
    <row r="409" spans="1:7">
      <c r="A409" s="58" t="s">
        <v>4688</v>
      </c>
      <c r="C409" s="58" t="s">
        <v>4691</v>
      </c>
      <c r="D409" s="58" t="s">
        <v>8658</v>
      </c>
      <c r="E409" s="58" t="s">
        <v>5826</v>
      </c>
      <c r="G409" s="58" t="s">
        <v>5828</v>
      </c>
    </row>
    <row r="410" spans="1:7">
      <c r="A410" s="60" t="s">
        <v>13967</v>
      </c>
      <c r="C410" s="58" t="s">
        <v>13974</v>
      </c>
      <c r="D410" s="58" t="s">
        <v>8658</v>
      </c>
      <c r="E410" s="58" t="s">
        <v>13972</v>
      </c>
      <c r="F410" s="144"/>
      <c r="G410" s="58" t="s">
        <v>13973</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C1" sqref="C1"/>
    </sheetView>
    <sheetView workbookViewId="1"/>
  </sheetViews>
  <sheetFormatPr baseColWidth="10" defaultRowHeight="15"/>
  <cols>
    <col min="1" max="1" width="34.5703125" bestFit="1" customWidth="1"/>
    <col min="2" max="2" width="8.42578125" bestFit="1" customWidth="1"/>
    <col min="3" max="3" width="9" bestFit="1" customWidth="1"/>
    <col min="4" max="4" width="6" bestFit="1" customWidth="1"/>
    <col min="5" max="5" width="5.42578125" bestFit="1" customWidth="1"/>
    <col min="6" max="6" width="7.7109375" bestFit="1" customWidth="1"/>
    <col min="8" max="9" width="5.5703125" bestFit="1" customWidth="1"/>
  </cols>
  <sheetData>
    <row r="1" spans="1:9">
      <c r="A1" s="26" t="s">
        <v>8664</v>
      </c>
      <c r="B1" s="26" t="s">
        <v>5405</v>
      </c>
      <c r="C1" s="26" t="s">
        <v>5349</v>
      </c>
      <c r="D1" s="26" t="s">
        <v>5428</v>
      </c>
      <c r="E1" s="26" t="s">
        <v>5329</v>
      </c>
      <c r="F1" s="26" t="s">
        <v>8665</v>
      </c>
      <c r="G1" s="26"/>
      <c r="H1" s="26" t="s">
        <v>8666</v>
      </c>
      <c r="I1" s="26" t="s">
        <v>8667</v>
      </c>
    </row>
    <row r="2" spans="1:9">
      <c r="A2" t="s">
        <v>5328</v>
      </c>
      <c r="B2">
        <f>SUMPRODUCT((TablVoies[SEXE]=B$1)*(TablVoies[THEME]=$A2)*(1))</f>
        <v>0</v>
      </c>
      <c r="C2">
        <f>SUMPRODUCT((TablVoies[SEXE]=B$1)*(TablVoies[THEME]=$A2)*(1))</f>
        <v>0</v>
      </c>
      <c r="D2">
        <f>SUMPRODUCT((TablVoies[SEXE]=C$1)*(TablVoies[THEME]=$A2)*(1))</f>
        <v>0</v>
      </c>
      <c r="E2">
        <f>SUMPRODUCT((TablVoies[SEXE]=D$1)*(TablVoies[THEME]=$A2)*(1))</f>
        <v>0</v>
      </c>
      <c r="F2" s="27" t="e">
        <f>E2/H2</f>
        <v>#DIV/0!</v>
      </c>
      <c r="G2" s="27"/>
      <c r="H2">
        <f t="shared" ref="H2:H13" si="0">SUM(B2:E2)</f>
        <v>0</v>
      </c>
      <c r="I2" s="27">
        <f t="shared" ref="I2:I13" si="1">H2/$H$15</f>
        <v>0</v>
      </c>
    </row>
    <row r="3" spans="1:9">
      <c r="A3" t="s">
        <v>5341</v>
      </c>
      <c r="B3">
        <f>SUMPRODUCT((TablVoies[SEXE]=B$1)*(TablVoies[THEME]=$A3)*(1))</f>
        <v>0</v>
      </c>
      <c r="C3">
        <f>SUMPRODUCT((TablVoies[SEXE]=B$1)*(TablVoies[THEME]=$A3)*(1))</f>
        <v>0</v>
      </c>
      <c r="D3">
        <f>SUMPRODUCT((TablVoies[SEXE]=C$1)*(TablVoies[THEME]=$A3)*(1))</f>
        <v>0</v>
      </c>
      <c r="E3">
        <f>SUMPRODUCT((TablVoies[SEXE]=D$1)*(TablVoies[THEME]=$A3)*(1))</f>
        <v>0</v>
      </c>
      <c r="F3" s="27" t="e">
        <f t="shared" ref="F3:F13" si="2">E3/H3</f>
        <v>#DIV/0!</v>
      </c>
      <c r="G3" s="27"/>
      <c r="H3">
        <f t="shared" si="0"/>
        <v>0</v>
      </c>
      <c r="I3" s="27">
        <f t="shared" si="1"/>
        <v>0</v>
      </c>
    </row>
    <row r="4" spans="1:9">
      <c r="A4" t="s">
        <v>5368</v>
      </c>
      <c r="B4">
        <f>SUMPRODUCT((TablVoies[SEXE]=B$1)*(TablVoies[THEME]=$A4)*(1))</f>
        <v>3</v>
      </c>
      <c r="C4">
        <f>SUMPRODUCT((TablVoies[SEXE]=B$1)*(TablVoies[THEME]=$A4)*(1))</f>
        <v>3</v>
      </c>
      <c r="D4">
        <f>SUMPRODUCT((TablVoies[SEXE]=C$1)*(TablVoies[THEME]=$A4)*(1))</f>
        <v>98</v>
      </c>
      <c r="E4">
        <f>SUMPRODUCT((TablVoies[SEXE]=D$1)*(TablVoies[THEME]=$A4)*(1))</f>
        <v>0</v>
      </c>
      <c r="F4" s="27">
        <f t="shared" si="2"/>
        <v>0</v>
      </c>
      <c r="H4">
        <f t="shared" si="0"/>
        <v>104</v>
      </c>
      <c r="I4" s="27">
        <f t="shared" si="1"/>
        <v>0.4622222222222222</v>
      </c>
    </row>
    <row r="5" spans="1:9">
      <c r="A5" t="s">
        <v>5346</v>
      </c>
      <c r="B5">
        <f>SUMPRODUCT((TablVoies[SEXE]=B$1)*(TablVoies[THEME]=$A5)*(1))</f>
        <v>0</v>
      </c>
      <c r="C5">
        <f>SUMPRODUCT((TablVoies[SEXE]=B$1)*(TablVoies[THEME]=$A5)*(1))</f>
        <v>0</v>
      </c>
      <c r="D5">
        <f>SUMPRODUCT((TablVoies[SEXE]=C$1)*(TablVoies[THEME]=$A5)*(1))</f>
        <v>0</v>
      </c>
      <c r="E5">
        <f>SUMPRODUCT((TablVoies[SEXE]=D$1)*(TablVoies[THEME]=$A5)*(1))</f>
        <v>0</v>
      </c>
      <c r="F5" s="27" t="e">
        <f t="shared" si="2"/>
        <v>#DIV/0!</v>
      </c>
      <c r="H5">
        <f t="shared" si="0"/>
        <v>0</v>
      </c>
      <c r="I5" s="27">
        <f t="shared" si="1"/>
        <v>0</v>
      </c>
    </row>
    <row r="6" spans="1:9">
      <c r="A6" t="s">
        <v>5353</v>
      </c>
      <c r="B6">
        <f>SUMPRODUCT((TablVoies[SEXE]=B$1)*(TablVoies[THEME]=$A6)*(1))</f>
        <v>1</v>
      </c>
      <c r="C6">
        <f>SUMPRODUCT((TablVoies[SEXE]=B$1)*(TablVoies[THEME]=$A6)*(1))</f>
        <v>1</v>
      </c>
      <c r="D6">
        <f>SUMPRODUCT((TablVoies[SEXE]=C$1)*(TablVoies[THEME]=$A6)*(1))</f>
        <v>45</v>
      </c>
      <c r="E6">
        <f>SUMPRODUCT((TablVoies[SEXE]=D$1)*(TablVoies[THEME]=$A6)*(1))</f>
        <v>0</v>
      </c>
      <c r="F6" s="27">
        <f t="shared" si="2"/>
        <v>0</v>
      </c>
      <c r="G6" s="27"/>
      <c r="H6">
        <f t="shared" si="0"/>
        <v>47</v>
      </c>
      <c r="I6" s="27">
        <f t="shared" si="1"/>
        <v>0.2088888888888889</v>
      </c>
    </row>
    <row r="7" spans="1:9">
      <c r="A7" t="s">
        <v>5359</v>
      </c>
      <c r="B7">
        <f>SUMPRODUCT((TablVoies[SEXE]=B$1)*(TablVoies[THEME]=$A7)*(1))</f>
        <v>0</v>
      </c>
      <c r="C7">
        <f>SUMPRODUCT((TablVoies[SEXE]=B$1)*(TablVoies[THEME]=$A7)*(1))</f>
        <v>0</v>
      </c>
      <c r="D7">
        <f>SUMPRODUCT((TablVoies[SEXE]=C$1)*(TablVoies[THEME]=$A7)*(1))</f>
        <v>0</v>
      </c>
      <c r="E7">
        <f>SUMPRODUCT((TablVoies[SEXE]=D$1)*(TablVoies[THEME]=$A7)*(1))</f>
        <v>0</v>
      </c>
      <c r="F7" s="27" t="e">
        <f t="shared" si="2"/>
        <v>#DIV/0!</v>
      </c>
      <c r="H7">
        <f t="shared" si="0"/>
        <v>0</v>
      </c>
      <c r="I7" s="27">
        <f t="shared" si="1"/>
        <v>0</v>
      </c>
    </row>
    <row r="8" spans="1:9">
      <c r="A8" t="s">
        <v>5380</v>
      </c>
      <c r="B8">
        <f>SUMPRODUCT((TablVoies[SEXE]=B$1)*(TablVoies[THEME]=$A8)*(1))</f>
        <v>0</v>
      </c>
      <c r="C8">
        <f>SUMPRODUCT((TablVoies[SEXE]=B$1)*(TablVoies[THEME]=$A8)*(1))</f>
        <v>0</v>
      </c>
      <c r="D8">
        <f>SUMPRODUCT((TablVoies[SEXE]=C$1)*(TablVoies[THEME]=$A8)*(1))</f>
        <v>4</v>
      </c>
      <c r="E8">
        <f>SUMPRODUCT((TablVoies[SEXE]=D$1)*(TablVoies[THEME]=$A8)*(1))</f>
        <v>0</v>
      </c>
      <c r="F8" s="27">
        <f t="shared" si="2"/>
        <v>0</v>
      </c>
      <c r="G8" s="27"/>
      <c r="H8">
        <f t="shared" si="0"/>
        <v>4</v>
      </c>
      <c r="I8" s="27">
        <f t="shared" si="1"/>
        <v>1.7777777777777778E-2</v>
      </c>
    </row>
    <row r="9" spans="1:9">
      <c r="A9" t="s">
        <v>5348</v>
      </c>
      <c r="B9">
        <f>SUMPRODUCT((TablVoies[SEXE]=B$1)*(TablVoies[THEME]=$A9)*(1))</f>
        <v>0</v>
      </c>
      <c r="C9">
        <f>SUMPRODUCT((TablVoies[SEXE]=B$1)*(TablVoies[THEME]=$A9)*(1))</f>
        <v>0</v>
      </c>
      <c r="D9">
        <f>SUMPRODUCT((TablVoies[SEXE]=C$1)*(TablVoies[THEME]=$A9)*(1))</f>
        <v>32</v>
      </c>
      <c r="E9">
        <f>SUMPRODUCT((TablVoies[SEXE]=D$1)*(TablVoies[THEME]=$A9)*(1))</f>
        <v>1</v>
      </c>
      <c r="F9" s="27">
        <f t="shared" si="2"/>
        <v>3.0303030303030304E-2</v>
      </c>
      <c r="H9">
        <f t="shared" si="0"/>
        <v>33</v>
      </c>
      <c r="I9" s="27">
        <f t="shared" si="1"/>
        <v>0.14666666666666667</v>
      </c>
    </row>
    <row r="10" spans="1:9">
      <c r="A10" t="s">
        <v>5362</v>
      </c>
      <c r="B10">
        <f>SUMPRODUCT((TablVoies[SEXE]=B$1)*(TablVoies[THEME]=$A10)*(1))</f>
        <v>1</v>
      </c>
      <c r="C10">
        <f>SUMPRODUCT((TablVoies[SEXE]=B$1)*(TablVoies[THEME]=$A10)*(1))</f>
        <v>1</v>
      </c>
      <c r="D10">
        <f>SUMPRODUCT((TablVoies[SEXE]=C$1)*(TablVoies[THEME]=$A10)*(1))</f>
        <v>13</v>
      </c>
      <c r="E10">
        <f>SUMPRODUCT((TablVoies[SEXE]=D$1)*(TablVoies[THEME]=$A10)*(1))</f>
        <v>0</v>
      </c>
      <c r="F10" s="27">
        <f t="shared" si="2"/>
        <v>0</v>
      </c>
      <c r="H10">
        <f t="shared" si="0"/>
        <v>15</v>
      </c>
      <c r="I10" s="27">
        <f t="shared" si="1"/>
        <v>6.6666666666666666E-2</v>
      </c>
    </row>
    <row r="11" spans="1:9">
      <c r="A11" t="s">
        <v>5366</v>
      </c>
      <c r="B11">
        <f>SUMPRODUCT((TablVoies[SEXE]=B$1)*(TablVoies[THEME]=$A11)*(1))</f>
        <v>0</v>
      </c>
      <c r="C11">
        <f>SUMPRODUCT((TablVoies[SEXE]=B$1)*(TablVoies[THEME]=$A11)*(1))</f>
        <v>0</v>
      </c>
      <c r="D11">
        <f>SUMPRODUCT((TablVoies[SEXE]=C$1)*(TablVoies[THEME]=$A11)*(1))</f>
        <v>0</v>
      </c>
      <c r="E11">
        <f>SUMPRODUCT((TablVoies[SEXE]=D$1)*(TablVoies[THEME]=$A11)*(1))</f>
        <v>0</v>
      </c>
      <c r="F11" s="27" t="e">
        <f t="shared" si="2"/>
        <v>#DIV/0!</v>
      </c>
      <c r="H11">
        <f t="shared" si="0"/>
        <v>0</v>
      </c>
      <c r="I11" s="27">
        <f t="shared" si="1"/>
        <v>0</v>
      </c>
    </row>
    <row r="12" spans="1:9">
      <c r="A12" t="s">
        <v>5558</v>
      </c>
      <c r="B12">
        <f>SUMPRODUCT((TablVoies[SEXE]=B$1)*(TablVoies[THEME]=$A12)*(1))</f>
        <v>0</v>
      </c>
      <c r="C12">
        <f>SUMPRODUCT((TablVoies[SEXE]=B$1)*(TablVoies[THEME]=$A12)*(1))</f>
        <v>0</v>
      </c>
      <c r="D12">
        <f>SUMPRODUCT((TablVoies[SEXE]=C$1)*(TablVoies[THEME]=$A12)*(1))</f>
        <v>11</v>
      </c>
      <c r="E12">
        <f>SUMPRODUCT((TablVoies[SEXE]=D$1)*(TablVoies[THEME]=$A12)*(1))</f>
        <v>0</v>
      </c>
      <c r="F12" s="27">
        <f t="shared" si="2"/>
        <v>0</v>
      </c>
      <c r="H12">
        <f t="shared" si="0"/>
        <v>11</v>
      </c>
      <c r="I12" s="27">
        <f t="shared" si="1"/>
        <v>4.8888888888888891E-2</v>
      </c>
    </row>
    <row r="13" spans="1:9">
      <c r="A13" t="s">
        <v>5397</v>
      </c>
      <c r="B13">
        <f>SUMPRODUCT((TablVoies[SEXE]=B$1)*(TablVoies[THEME]=$A13)*(1))</f>
        <v>0</v>
      </c>
      <c r="C13">
        <f>SUMPRODUCT((TablVoies[SEXE]=B$1)*(TablVoies[THEME]=$A13)*(1))</f>
        <v>0</v>
      </c>
      <c r="D13">
        <f>SUMPRODUCT((TablVoies[SEXE]=C$1)*(TablVoies[THEME]=$A13)*(1))</f>
        <v>10</v>
      </c>
      <c r="E13">
        <f>SUMPRODUCT((TablVoies[SEXE]=D$1)*(TablVoies[THEME]=$A13)*(1))</f>
        <v>1</v>
      </c>
      <c r="F13" s="27">
        <f t="shared" si="2"/>
        <v>9.0909090909090912E-2</v>
      </c>
      <c r="H13">
        <f t="shared" si="0"/>
        <v>11</v>
      </c>
      <c r="I13" s="27">
        <f t="shared" si="1"/>
        <v>4.8888888888888891E-2</v>
      </c>
    </row>
    <row r="15" spans="1:9">
      <c r="A15" s="28" t="s">
        <v>8666</v>
      </c>
      <c r="B15">
        <f>SUM(B2:B13)</f>
        <v>5</v>
      </c>
      <c r="C15">
        <f>SUM(C2:C13)</f>
        <v>5</v>
      </c>
      <c r="D15">
        <f>SUM(D2:D13)</f>
        <v>213</v>
      </c>
      <c r="E15">
        <f>SUM(E2:E13)</f>
        <v>2</v>
      </c>
      <c r="F15" s="27">
        <f>E15/H15</f>
        <v>8.8888888888888889E-3</v>
      </c>
      <c r="H15">
        <f>SUM(H2:H13)</f>
        <v>225</v>
      </c>
      <c r="I15" s="27">
        <f>H15/$H$15</f>
        <v>1</v>
      </c>
    </row>
    <row r="16" spans="1:9">
      <c r="A16" s="28" t="s">
        <v>8667</v>
      </c>
      <c r="B16" s="27">
        <f>B15/SUM($B$15:$D$15)</f>
        <v>2.2421524663677129E-2</v>
      </c>
      <c r="C16" s="27">
        <f>C15/SUM($B$15:$D$15)</f>
        <v>2.2421524663677129E-2</v>
      </c>
      <c r="D16" s="27">
        <f>D15/SUM($B$15:$D$15)</f>
        <v>0.95515695067264572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
  <sheetViews>
    <sheetView workbookViewId="0">
      <selection activeCell="I27" sqref="I27"/>
    </sheetView>
    <sheetView tabSelected="1" topLeftCell="L1" workbookViewId="1">
      <selection activeCell="A13" sqref="A13:XFD13"/>
    </sheetView>
  </sheetViews>
  <sheetFormatPr baseColWidth="10" defaultRowHeight="15"/>
  <cols>
    <col min="2" max="2" width="12.28515625" customWidth="1"/>
    <col min="4" max="4" width="13.85546875" customWidth="1"/>
    <col min="5" max="5" width="13" bestFit="1" customWidth="1"/>
    <col min="6" max="6" width="13.140625" customWidth="1"/>
    <col min="9" max="9" width="27.140625" bestFit="1" customWidth="1"/>
    <col min="10" max="10" width="33.5703125" bestFit="1" customWidth="1"/>
    <col min="11" max="11" width="37.5703125" bestFit="1" customWidth="1"/>
    <col min="12" max="12" width="13.140625" customWidth="1"/>
    <col min="13" max="15" width="2.85546875" customWidth="1"/>
    <col min="16" max="16" width="13.7109375" customWidth="1"/>
    <col min="17" max="17" width="13.85546875" customWidth="1"/>
    <col min="18" max="18" width="15.28515625" customWidth="1"/>
    <col min="19" max="19" width="21.28515625" customWidth="1"/>
    <col min="20" max="20" width="17.42578125" customWidth="1"/>
    <col min="21" max="21" width="18" customWidth="1"/>
    <col min="22" max="22" width="12.5703125" customWidth="1"/>
    <col min="23" max="23" width="19.7109375" customWidth="1"/>
    <col min="24" max="24" width="24.85546875" customWidth="1"/>
    <col min="25" max="25" width="24.140625" customWidth="1"/>
    <col min="26" max="26" width="15.7109375" customWidth="1"/>
    <col min="28" max="28" width="18.7109375" customWidth="1"/>
    <col min="29" max="29" width="17" customWidth="1"/>
    <col min="30" max="30" width="23.7109375" customWidth="1"/>
    <col min="31" max="31" width="21.85546875" customWidth="1"/>
    <col min="32" max="32" width="21.140625" customWidth="1"/>
    <col min="33" max="33" width="16.7109375" customWidth="1"/>
    <col min="35" max="35" width="13" customWidth="1"/>
    <col min="36" max="36" width="11.85546875" customWidth="1"/>
  </cols>
  <sheetData>
    <row r="1" spans="1:39" s="60" customFormat="1" ht="92.25">
      <c r="A1" s="62" t="s">
        <v>2</v>
      </c>
      <c r="B1" s="77" t="s">
        <v>3</v>
      </c>
      <c r="C1" s="121" t="s">
        <v>4</v>
      </c>
      <c r="D1" s="122" t="s">
        <v>5</v>
      </c>
      <c r="E1" s="122" t="s">
        <v>6</v>
      </c>
      <c r="F1" s="122" t="s">
        <v>39</v>
      </c>
      <c r="G1" s="63" t="s">
        <v>7</v>
      </c>
      <c r="H1" s="63" t="s">
        <v>8</v>
      </c>
      <c r="I1" s="64" t="s">
        <v>9</v>
      </c>
      <c r="J1" s="64" t="s">
        <v>10</v>
      </c>
      <c r="K1" s="64" t="s">
        <v>11</v>
      </c>
      <c r="L1" s="64" t="s">
        <v>12</v>
      </c>
      <c r="M1" s="65" t="s">
        <v>13</v>
      </c>
      <c r="N1" s="65" t="s">
        <v>14</v>
      </c>
      <c r="O1" s="65" t="s">
        <v>40</v>
      </c>
      <c r="P1" s="66" t="s">
        <v>15</v>
      </c>
      <c r="Q1" s="66" t="s">
        <v>16</v>
      </c>
      <c r="R1" s="66" t="s">
        <v>17</v>
      </c>
      <c r="S1" s="66" t="s">
        <v>18</v>
      </c>
      <c r="T1" s="66" t="s">
        <v>19</v>
      </c>
      <c r="U1" s="66" t="s">
        <v>20</v>
      </c>
      <c r="V1" s="66" t="s">
        <v>22</v>
      </c>
      <c r="W1" s="68" t="s">
        <v>24</v>
      </c>
      <c r="X1" s="68" t="s">
        <v>25</v>
      </c>
      <c r="Y1" s="68" t="s">
        <v>26</v>
      </c>
      <c r="Z1" s="68" t="s">
        <v>27</v>
      </c>
      <c r="AA1" s="68" t="s">
        <v>28</v>
      </c>
      <c r="AB1" s="68" t="s">
        <v>29</v>
      </c>
      <c r="AC1" s="68" t="s">
        <v>30</v>
      </c>
      <c r="AD1" s="68" t="s">
        <v>31</v>
      </c>
      <c r="AE1" s="68" t="s">
        <v>32</v>
      </c>
      <c r="AF1" s="68" t="s">
        <v>33</v>
      </c>
      <c r="AG1" s="68" t="s">
        <v>11392</v>
      </c>
      <c r="AH1" s="69" t="s">
        <v>34</v>
      </c>
      <c r="AI1" s="70" t="s">
        <v>35</v>
      </c>
      <c r="AJ1" s="70" t="s">
        <v>9232</v>
      </c>
      <c r="AK1" s="70" t="s">
        <v>9233</v>
      </c>
      <c r="AL1" s="70" t="s">
        <v>36</v>
      </c>
      <c r="AM1" s="70" t="s">
        <v>37</v>
      </c>
    </row>
    <row r="2" spans="1:39">
      <c r="A2">
        <v>84087</v>
      </c>
      <c r="B2" t="s">
        <v>751</v>
      </c>
      <c r="C2" t="s">
        <v>751</v>
      </c>
      <c r="D2" t="s">
        <v>4956</v>
      </c>
      <c r="E2" t="s">
        <v>4957</v>
      </c>
      <c r="F2" t="s">
        <v>751</v>
      </c>
      <c r="G2" t="s">
        <v>171</v>
      </c>
      <c r="H2" t="s">
        <v>661</v>
      </c>
      <c r="I2" t="s">
        <v>3539</v>
      </c>
      <c r="J2" t="s">
        <v>4958</v>
      </c>
      <c r="K2" t="s">
        <v>4959</v>
      </c>
      <c r="L2" t="s">
        <v>3542</v>
      </c>
      <c r="U2" t="s">
        <v>5321</v>
      </c>
      <c r="AA2" t="s">
        <v>5339</v>
      </c>
      <c r="AC2" t="s">
        <v>4950</v>
      </c>
      <c r="AH2" t="s">
        <v>5392</v>
      </c>
      <c r="AJ2">
        <v>0</v>
      </c>
      <c r="AK2">
        <v>0</v>
      </c>
      <c r="AL2" t="s">
        <v>5341</v>
      </c>
      <c r="AM2" t="s">
        <v>5329</v>
      </c>
    </row>
    <row r="3" spans="1:39" s="60" customFormat="1">
      <c r="A3">
        <v>84087</v>
      </c>
      <c r="B3" t="s">
        <v>4949</v>
      </c>
      <c r="C3" t="s">
        <v>751</v>
      </c>
      <c r="D3" t="s">
        <v>4951</v>
      </c>
      <c r="E3" t="s">
        <v>4952</v>
      </c>
      <c r="F3" t="s">
        <v>751</v>
      </c>
      <c r="G3" t="s">
        <v>1373</v>
      </c>
      <c r="H3" t="s">
        <v>661</v>
      </c>
      <c r="I3" t="s">
        <v>4953</v>
      </c>
      <c r="J3" t="s">
        <v>4954</v>
      </c>
      <c r="K3" t="s">
        <v>4955</v>
      </c>
      <c r="L3" t="s">
        <v>3542</v>
      </c>
      <c r="M3"/>
      <c r="N3"/>
      <c r="O3"/>
      <c r="P3" t="s">
        <v>5390</v>
      </c>
      <c r="Q3" t="s">
        <v>5391</v>
      </c>
      <c r="R3"/>
      <c r="S3"/>
      <c r="T3" t="s">
        <v>768</v>
      </c>
      <c r="U3" t="s">
        <v>5321</v>
      </c>
      <c r="V3"/>
      <c r="W3"/>
      <c r="X3"/>
      <c r="Y3"/>
      <c r="Z3"/>
      <c r="AA3" t="s">
        <v>5339</v>
      </c>
      <c r="AB3"/>
      <c r="AC3" t="s">
        <v>4950</v>
      </c>
      <c r="AD3"/>
      <c r="AE3"/>
      <c r="AF3"/>
      <c r="AG3"/>
      <c r="AH3" t="s">
        <v>5392</v>
      </c>
      <c r="AI3"/>
      <c r="AJ3">
        <v>0</v>
      </c>
      <c r="AK3">
        <v>0</v>
      </c>
      <c r="AL3" t="s">
        <v>5341</v>
      </c>
      <c r="AM3" t="s">
        <v>5329</v>
      </c>
    </row>
    <row r="4" spans="1:39" s="60" customFormat="1">
      <c r="A4">
        <v>84087</v>
      </c>
      <c r="B4" t="s">
        <v>4967</v>
      </c>
      <c r="C4" t="s">
        <v>751</v>
      </c>
      <c r="D4" t="s">
        <v>4968</v>
      </c>
      <c r="E4" t="s">
        <v>4969</v>
      </c>
      <c r="F4" t="s">
        <v>751</v>
      </c>
      <c r="G4" t="s">
        <v>245</v>
      </c>
      <c r="H4" t="s">
        <v>163</v>
      </c>
      <c r="I4" t="s">
        <v>4970</v>
      </c>
      <c r="J4" t="s">
        <v>4971</v>
      </c>
      <c r="K4" t="s">
        <v>4972</v>
      </c>
      <c r="L4" t="s">
        <v>945</v>
      </c>
      <c r="M4" t="s">
        <v>13373</v>
      </c>
      <c r="N4" t="s">
        <v>5316</v>
      </c>
      <c r="O4" t="s">
        <v>13373</v>
      </c>
      <c r="P4" t="s">
        <v>5411</v>
      </c>
      <c r="Q4" t="s">
        <v>5318</v>
      </c>
      <c r="R4"/>
      <c r="S4"/>
      <c r="T4" t="s">
        <v>1503</v>
      </c>
      <c r="U4" t="s">
        <v>5321</v>
      </c>
      <c r="V4"/>
      <c r="W4"/>
      <c r="X4"/>
      <c r="Y4"/>
      <c r="Z4"/>
      <c r="AA4" t="s">
        <v>5339</v>
      </c>
      <c r="AB4"/>
      <c r="AC4" t="s">
        <v>4950</v>
      </c>
      <c r="AD4"/>
      <c r="AE4"/>
      <c r="AF4"/>
      <c r="AG4"/>
      <c r="AH4" t="s">
        <v>5392</v>
      </c>
      <c r="AI4"/>
      <c r="AJ4">
        <v>0</v>
      </c>
      <c r="AK4">
        <v>0</v>
      </c>
      <c r="AL4" t="s">
        <v>5328</v>
      </c>
      <c r="AM4" t="s">
        <v>5329</v>
      </c>
    </row>
    <row r="5" spans="1:39" s="60" customFormat="1">
      <c r="A5">
        <v>84087</v>
      </c>
      <c r="B5" t="s">
        <v>5033</v>
      </c>
      <c r="C5" t="s">
        <v>751</v>
      </c>
      <c r="D5" t="s">
        <v>5034</v>
      </c>
      <c r="E5" t="s">
        <v>5035</v>
      </c>
      <c r="F5" t="s">
        <v>751</v>
      </c>
      <c r="G5" t="s">
        <v>44</v>
      </c>
      <c r="H5" t="s">
        <v>221</v>
      </c>
      <c r="I5" t="s">
        <v>5036</v>
      </c>
      <c r="J5" t="s">
        <v>5037</v>
      </c>
      <c r="K5" t="s">
        <v>5038</v>
      </c>
      <c r="L5" t="s">
        <v>5039</v>
      </c>
      <c r="M5" t="s">
        <v>13373</v>
      </c>
      <c r="N5" t="s">
        <v>5316</v>
      </c>
      <c r="O5" t="s">
        <v>13373</v>
      </c>
      <c r="P5"/>
      <c r="Q5"/>
      <c r="R5"/>
      <c r="S5"/>
      <c r="T5"/>
      <c r="U5" t="s">
        <v>5321</v>
      </c>
      <c r="V5" t="s">
        <v>5461</v>
      </c>
      <c r="W5"/>
      <c r="X5"/>
      <c r="Y5"/>
      <c r="Z5"/>
      <c r="AA5" t="s">
        <v>5339</v>
      </c>
      <c r="AB5"/>
      <c r="AC5" t="s">
        <v>4950</v>
      </c>
      <c r="AD5"/>
      <c r="AE5"/>
      <c r="AF5"/>
      <c r="AG5"/>
      <c r="AH5" t="s">
        <v>5392</v>
      </c>
      <c r="AI5"/>
      <c r="AJ5">
        <v>0</v>
      </c>
      <c r="AK5">
        <v>0</v>
      </c>
      <c r="AL5" t="s">
        <v>5328</v>
      </c>
      <c r="AM5" t="s">
        <v>5329</v>
      </c>
    </row>
    <row r="6" spans="1:39" s="60" customFormat="1">
      <c r="A6">
        <v>84087</v>
      </c>
      <c r="B6" t="s">
        <v>5040</v>
      </c>
      <c r="C6" t="s">
        <v>751</v>
      </c>
      <c r="D6" t="s">
        <v>5041</v>
      </c>
      <c r="E6" t="s">
        <v>5042</v>
      </c>
      <c r="F6" t="s">
        <v>751</v>
      </c>
      <c r="G6" t="s">
        <v>245</v>
      </c>
      <c r="H6" t="s">
        <v>134</v>
      </c>
      <c r="I6" t="s">
        <v>5043</v>
      </c>
      <c r="J6" t="s">
        <v>5044</v>
      </c>
      <c r="K6" t="s">
        <v>5045</v>
      </c>
      <c r="L6" t="s">
        <v>643</v>
      </c>
      <c r="M6" t="s">
        <v>13373</v>
      </c>
      <c r="N6" t="s">
        <v>5316</v>
      </c>
      <c r="O6" t="s">
        <v>13373</v>
      </c>
      <c r="P6" t="s">
        <v>5484</v>
      </c>
      <c r="Q6" t="s">
        <v>5318</v>
      </c>
      <c r="R6"/>
      <c r="S6"/>
      <c r="T6" t="s">
        <v>1922</v>
      </c>
      <c r="U6" t="s">
        <v>5321</v>
      </c>
      <c r="V6" t="s">
        <v>5354</v>
      </c>
      <c r="W6"/>
      <c r="X6"/>
      <c r="Y6"/>
      <c r="Z6"/>
      <c r="AA6" t="s">
        <v>5323</v>
      </c>
      <c r="AB6"/>
      <c r="AC6" t="s">
        <v>5324</v>
      </c>
      <c r="AD6"/>
      <c r="AE6"/>
      <c r="AF6"/>
      <c r="AG6"/>
      <c r="AH6" t="s">
        <v>5392</v>
      </c>
      <c r="AI6"/>
      <c r="AJ6">
        <v>455</v>
      </c>
      <c r="AK6">
        <v>4.5</v>
      </c>
      <c r="AL6" t="s">
        <v>5328</v>
      </c>
      <c r="AM6" t="s">
        <v>5329</v>
      </c>
    </row>
    <row r="7" spans="1:39">
      <c r="A7">
        <v>84087</v>
      </c>
      <c r="B7" t="s">
        <v>1791</v>
      </c>
      <c r="C7" t="s">
        <v>751</v>
      </c>
      <c r="D7" t="s">
        <v>1792</v>
      </c>
      <c r="E7" t="s">
        <v>1793</v>
      </c>
      <c r="F7" t="s">
        <v>751</v>
      </c>
      <c r="G7" t="s">
        <v>1358</v>
      </c>
      <c r="I7" t="s">
        <v>1794</v>
      </c>
      <c r="J7" t="s">
        <v>1795</v>
      </c>
      <c r="K7" t="s">
        <v>1796</v>
      </c>
      <c r="L7" t="s">
        <v>1797</v>
      </c>
      <c r="M7" t="s">
        <v>13373</v>
      </c>
      <c r="N7" t="s">
        <v>5316</v>
      </c>
      <c r="O7" t="s">
        <v>13373</v>
      </c>
      <c r="T7" t="s">
        <v>5496</v>
      </c>
      <c r="U7" t="s">
        <v>5321</v>
      </c>
      <c r="V7" t="s">
        <v>5352</v>
      </c>
      <c r="W7">
        <v>1980</v>
      </c>
      <c r="X7">
        <v>29529</v>
      </c>
      <c r="AA7" t="s">
        <v>5323</v>
      </c>
      <c r="AC7" t="s">
        <v>5324</v>
      </c>
      <c r="AD7">
        <v>2013</v>
      </c>
      <c r="AH7" t="s">
        <v>5392</v>
      </c>
      <c r="AJ7">
        <v>183</v>
      </c>
      <c r="AK7">
        <v>6</v>
      </c>
      <c r="AL7" t="s">
        <v>5353</v>
      </c>
      <c r="AM7" t="s">
        <v>5349</v>
      </c>
    </row>
    <row r="8" spans="1:39">
      <c r="A8">
        <v>84087</v>
      </c>
      <c r="B8" t="s">
        <v>5060</v>
      </c>
      <c r="C8" t="s">
        <v>751</v>
      </c>
      <c r="D8" t="s">
        <v>5061</v>
      </c>
      <c r="E8" t="s">
        <v>5062</v>
      </c>
      <c r="F8" t="s">
        <v>751</v>
      </c>
      <c r="G8" t="s">
        <v>245</v>
      </c>
      <c r="H8" t="s">
        <v>134</v>
      </c>
      <c r="I8" t="s">
        <v>5063</v>
      </c>
      <c r="J8" t="s">
        <v>5064</v>
      </c>
      <c r="K8" t="s">
        <v>5065</v>
      </c>
      <c r="L8" t="s">
        <v>5059</v>
      </c>
      <c r="M8" t="s">
        <v>13373</v>
      </c>
      <c r="N8" t="s">
        <v>5316</v>
      </c>
      <c r="O8" t="s">
        <v>13373</v>
      </c>
      <c r="P8" t="s">
        <v>5500</v>
      </c>
      <c r="Q8" t="s">
        <v>5332</v>
      </c>
      <c r="S8" t="s">
        <v>5501</v>
      </c>
      <c r="T8" t="s">
        <v>473</v>
      </c>
      <c r="U8" t="s">
        <v>5321</v>
      </c>
      <c r="V8" t="s">
        <v>5419</v>
      </c>
      <c r="AA8" t="s">
        <v>5323</v>
      </c>
      <c r="AC8" t="s">
        <v>4950</v>
      </c>
      <c r="AH8" t="s">
        <v>5392</v>
      </c>
      <c r="AJ8">
        <v>2310</v>
      </c>
      <c r="AK8">
        <v>4.5</v>
      </c>
      <c r="AL8" t="s">
        <v>5328</v>
      </c>
      <c r="AM8" t="s">
        <v>5329</v>
      </c>
    </row>
    <row r="9" spans="1:39">
      <c r="A9">
        <v>84087</v>
      </c>
      <c r="B9" t="s">
        <v>5099</v>
      </c>
      <c r="C9" t="s">
        <v>751</v>
      </c>
      <c r="D9" t="s">
        <v>5100</v>
      </c>
      <c r="E9" t="s">
        <v>5101</v>
      </c>
      <c r="F9" t="s">
        <v>751</v>
      </c>
      <c r="G9" t="s">
        <v>1373</v>
      </c>
      <c r="H9" t="s">
        <v>163</v>
      </c>
      <c r="I9" t="s">
        <v>5102</v>
      </c>
      <c r="J9" t="s">
        <v>5103</v>
      </c>
      <c r="K9" t="s">
        <v>5104</v>
      </c>
      <c r="L9" t="s">
        <v>5105</v>
      </c>
      <c r="M9" t="s">
        <v>13373</v>
      </c>
      <c r="N9" t="s">
        <v>5316</v>
      </c>
      <c r="O9" t="s">
        <v>13373</v>
      </c>
      <c r="T9" t="s">
        <v>339</v>
      </c>
      <c r="U9" t="s">
        <v>5321</v>
      </c>
      <c r="AA9" t="s">
        <v>5339</v>
      </c>
      <c r="AC9" t="s">
        <v>4950</v>
      </c>
      <c r="AH9" t="s">
        <v>5392</v>
      </c>
      <c r="AJ9">
        <v>0</v>
      </c>
      <c r="AK9">
        <v>0</v>
      </c>
      <c r="AL9" t="s">
        <v>5328</v>
      </c>
      <c r="AM9" t="s">
        <v>5329</v>
      </c>
    </row>
    <row r="10" spans="1:39">
      <c r="A10">
        <v>84087</v>
      </c>
      <c r="B10" t="s">
        <v>5171</v>
      </c>
      <c r="C10" t="s">
        <v>751</v>
      </c>
      <c r="D10" t="s">
        <v>5172</v>
      </c>
      <c r="E10" t="s">
        <v>5173</v>
      </c>
      <c r="F10" t="s">
        <v>751</v>
      </c>
      <c r="G10" t="s">
        <v>245</v>
      </c>
      <c r="H10" t="s">
        <v>134</v>
      </c>
      <c r="I10" t="s">
        <v>5174</v>
      </c>
      <c r="J10" t="s">
        <v>5175</v>
      </c>
      <c r="K10" t="s">
        <v>5176</v>
      </c>
      <c r="L10" t="s">
        <v>5177</v>
      </c>
      <c r="M10" t="s">
        <v>13373</v>
      </c>
      <c r="N10" t="s">
        <v>5316</v>
      </c>
      <c r="O10" t="s">
        <v>13373</v>
      </c>
      <c r="P10" t="s">
        <v>5555</v>
      </c>
      <c r="Q10" t="s">
        <v>5318</v>
      </c>
      <c r="T10" t="s">
        <v>5556</v>
      </c>
      <c r="U10" t="s">
        <v>5321</v>
      </c>
      <c r="X10">
        <v>34171</v>
      </c>
      <c r="AA10" t="s">
        <v>5339</v>
      </c>
      <c r="AC10" t="s">
        <v>4950</v>
      </c>
      <c r="AH10" t="s">
        <v>5392</v>
      </c>
      <c r="AJ10">
        <v>0</v>
      </c>
      <c r="AK10">
        <v>0</v>
      </c>
      <c r="AL10" t="s">
        <v>5328</v>
      </c>
      <c r="AM10" t="s">
        <v>5329</v>
      </c>
    </row>
    <row r="11" spans="1:39">
      <c r="A11">
        <v>84087</v>
      </c>
      <c r="B11" t="s">
        <v>5183</v>
      </c>
      <c r="C11" t="s">
        <v>751</v>
      </c>
      <c r="D11" t="s">
        <v>5184</v>
      </c>
      <c r="E11" t="s">
        <v>5185</v>
      </c>
      <c r="F11" t="s">
        <v>751</v>
      </c>
      <c r="G11" t="s">
        <v>1373</v>
      </c>
      <c r="I11" t="s">
        <v>5186</v>
      </c>
      <c r="J11" t="s">
        <v>5187</v>
      </c>
      <c r="K11" t="s">
        <v>5188</v>
      </c>
      <c r="L11" t="s">
        <v>5189</v>
      </c>
      <c r="M11" t="s">
        <v>13373</v>
      </c>
      <c r="N11" t="s">
        <v>5316</v>
      </c>
      <c r="O11" t="s">
        <v>13373</v>
      </c>
      <c r="P11" t="s">
        <v>5371</v>
      </c>
      <c r="Q11" t="s">
        <v>5372</v>
      </c>
      <c r="T11" t="s">
        <v>5566</v>
      </c>
      <c r="U11" t="s">
        <v>5321</v>
      </c>
      <c r="AA11" t="s">
        <v>5339</v>
      </c>
      <c r="AC11" t="s">
        <v>4950</v>
      </c>
      <c r="AH11" t="s">
        <v>5392</v>
      </c>
      <c r="AJ11">
        <v>0</v>
      </c>
      <c r="AK11">
        <v>0</v>
      </c>
      <c r="AL11" t="s">
        <v>5341</v>
      </c>
      <c r="AM11" t="s">
        <v>5329</v>
      </c>
    </row>
    <row r="12" spans="1:39">
      <c r="A12">
        <v>84087</v>
      </c>
      <c r="B12" t="s">
        <v>5202</v>
      </c>
      <c r="C12" t="s">
        <v>751</v>
      </c>
      <c r="D12" t="s">
        <v>5203</v>
      </c>
      <c r="E12" t="s">
        <v>5204</v>
      </c>
      <c r="F12" t="s">
        <v>751</v>
      </c>
      <c r="G12" t="s">
        <v>1358</v>
      </c>
      <c r="H12" t="s">
        <v>119</v>
      </c>
      <c r="I12" t="s">
        <v>4182</v>
      </c>
      <c r="J12" t="s">
        <v>5205</v>
      </c>
      <c r="K12" t="s">
        <v>5206</v>
      </c>
      <c r="L12" t="s">
        <v>4185</v>
      </c>
      <c r="M12" t="s">
        <v>13373</v>
      </c>
      <c r="N12" t="s">
        <v>5316</v>
      </c>
      <c r="O12" t="s">
        <v>13373</v>
      </c>
      <c r="U12" t="s">
        <v>5334</v>
      </c>
      <c r="V12" t="s">
        <v>5514</v>
      </c>
      <c r="AA12" t="s">
        <v>5323</v>
      </c>
      <c r="AC12" t="s">
        <v>4950</v>
      </c>
      <c r="AH12" t="s">
        <v>5392</v>
      </c>
      <c r="AJ12">
        <v>0</v>
      </c>
      <c r="AK12">
        <v>0</v>
      </c>
      <c r="AL12" t="s">
        <v>5346</v>
      </c>
      <c r="AM12" t="s">
        <v>5329</v>
      </c>
    </row>
    <row r="13" spans="1:39">
      <c r="A13" s="71">
        <v>84087</v>
      </c>
      <c r="B13" s="60" t="s">
        <v>610</v>
      </c>
      <c r="C13" s="123">
        <v>4191606</v>
      </c>
      <c r="D13" s="60" t="s">
        <v>611</v>
      </c>
      <c r="E13" s="60" t="s">
        <v>612</v>
      </c>
      <c r="F13" s="60" t="s">
        <v>5339</v>
      </c>
      <c r="G13" s="60" t="s">
        <v>245</v>
      </c>
      <c r="H13" s="60" t="s">
        <v>134</v>
      </c>
      <c r="I13" s="60" t="s">
        <v>613</v>
      </c>
      <c r="J13" s="60" t="s">
        <v>614</v>
      </c>
      <c r="K13" s="60" t="s">
        <v>615</v>
      </c>
      <c r="L13" s="60" t="s">
        <v>616</v>
      </c>
      <c r="N13" s="61"/>
      <c r="O13" s="12"/>
      <c r="P13" s="60" t="s">
        <v>5411</v>
      </c>
      <c r="Q13" s="60" t="s">
        <v>5318</v>
      </c>
      <c r="R13" s="60"/>
      <c r="S13" s="60"/>
      <c r="T13" s="60"/>
      <c r="U13" s="60" t="s">
        <v>5334</v>
      </c>
      <c r="V13" s="60" t="s">
        <v>5354</v>
      </c>
      <c r="W13" s="60"/>
      <c r="X13" s="124"/>
      <c r="Y13" s="60"/>
      <c r="Z13" s="60"/>
      <c r="AA13" s="60" t="s">
        <v>5323</v>
      </c>
      <c r="AB13" s="60"/>
      <c r="AC13" s="60" t="s">
        <v>5324</v>
      </c>
      <c r="AD13" s="60"/>
      <c r="AE13" s="60"/>
      <c r="AF13" s="60"/>
      <c r="AG13" s="60"/>
      <c r="AH13" s="60"/>
      <c r="AI13" s="60"/>
      <c r="AJ13" s="60">
        <v>1560</v>
      </c>
      <c r="AK13" s="60">
        <v>3</v>
      </c>
      <c r="AL13" s="60" t="s">
        <v>5328</v>
      </c>
      <c r="AM13" s="60" t="s">
        <v>5329</v>
      </c>
    </row>
    <row r="14" spans="1:39">
      <c r="A14">
        <v>84087</v>
      </c>
      <c r="B14" t="s">
        <v>5214</v>
      </c>
      <c r="C14" t="s">
        <v>751</v>
      </c>
      <c r="D14" t="s">
        <v>5215</v>
      </c>
      <c r="E14" t="s">
        <v>5216</v>
      </c>
      <c r="F14" t="s">
        <v>751</v>
      </c>
      <c r="G14" t="s">
        <v>1358</v>
      </c>
      <c r="H14" t="s">
        <v>221</v>
      </c>
      <c r="I14" t="s">
        <v>5217</v>
      </c>
      <c r="J14" t="s">
        <v>5218</v>
      </c>
      <c r="K14" t="s">
        <v>5219</v>
      </c>
      <c r="L14" t="s">
        <v>5220</v>
      </c>
      <c r="M14" t="s">
        <v>13373</v>
      </c>
      <c r="N14" t="s">
        <v>5316</v>
      </c>
      <c r="O14" t="s">
        <v>13373</v>
      </c>
      <c r="U14" t="s">
        <v>5321</v>
      </c>
      <c r="V14" t="s">
        <v>5461</v>
      </c>
      <c r="W14">
        <v>1959</v>
      </c>
      <c r="Z14">
        <v>21914</v>
      </c>
      <c r="AA14" t="s">
        <v>5584</v>
      </c>
      <c r="AC14" t="s">
        <v>4950</v>
      </c>
      <c r="AH14" t="s">
        <v>5392</v>
      </c>
      <c r="AJ14">
        <v>84</v>
      </c>
      <c r="AK14">
        <v>4</v>
      </c>
      <c r="AL14" t="s">
        <v>5328</v>
      </c>
      <c r="AM14" t="s">
        <v>5329</v>
      </c>
    </row>
    <row r="15" spans="1:39">
      <c r="A15" s="71">
        <v>84087</v>
      </c>
      <c r="B15" s="60" t="s">
        <v>1847</v>
      </c>
      <c r="C15" s="123">
        <v>4426222</v>
      </c>
      <c r="D15" s="60" t="s">
        <v>1848</v>
      </c>
      <c r="E15" s="60" t="s">
        <v>1849</v>
      </c>
      <c r="F15" s="60" t="s">
        <v>5339</v>
      </c>
      <c r="G15" s="60" t="s">
        <v>1850</v>
      </c>
      <c r="H15" s="60" t="s">
        <v>119</v>
      </c>
      <c r="I15" s="60" t="s">
        <v>1851</v>
      </c>
      <c r="J15" s="60" t="s">
        <v>1852</v>
      </c>
      <c r="K15" s="60" t="s">
        <v>1853</v>
      </c>
      <c r="L15" s="60" t="s">
        <v>1854</v>
      </c>
      <c r="N15" s="61"/>
      <c r="O15" s="12"/>
      <c r="P15" s="60"/>
      <c r="Q15" s="60"/>
      <c r="R15" s="60"/>
      <c r="S15" s="60"/>
      <c r="T15" s="60"/>
      <c r="U15" s="60" t="s">
        <v>5321</v>
      </c>
      <c r="V15" s="60" t="s">
        <v>5384</v>
      </c>
      <c r="W15" s="60">
        <v>1959</v>
      </c>
      <c r="X15" s="124"/>
      <c r="Y15" s="60"/>
      <c r="Z15" s="60">
        <v>21914</v>
      </c>
      <c r="AA15" s="60" t="s">
        <v>5323</v>
      </c>
      <c r="AB15" s="60"/>
      <c r="AC15" s="60" t="s">
        <v>5324</v>
      </c>
      <c r="AD15" s="60"/>
      <c r="AE15" s="60"/>
      <c r="AF15" s="60"/>
      <c r="AG15" s="60"/>
      <c r="AH15" s="60"/>
      <c r="AI15" s="60"/>
      <c r="AJ15" s="60">
        <v>150</v>
      </c>
      <c r="AK15" s="60">
        <v>4</v>
      </c>
      <c r="AL15" s="60" t="s">
        <v>5341</v>
      </c>
      <c r="AM15" s="60" t="s">
        <v>5329</v>
      </c>
    </row>
    <row r="16" spans="1:39">
      <c r="A16">
        <v>84087</v>
      </c>
      <c r="B16" t="s">
        <v>4497</v>
      </c>
      <c r="C16" t="s">
        <v>751</v>
      </c>
      <c r="D16" t="s">
        <v>4498</v>
      </c>
      <c r="E16" t="s">
        <v>4499</v>
      </c>
      <c r="F16" t="s">
        <v>751</v>
      </c>
      <c r="G16" t="s">
        <v>1358</v>
      </c>
      <c r="I16" t="s">
        <v>4500</v>
      </c>
      <c r="J16" t="s">
        <v>4501</v>
      </c>
      <c r="K16" t="s">
        <v>4502</v>
      </c>
      <c r="L16" t="s">
        <v>4503</v>
      </c>
      <c r="M16" t="s">
        <v>13373</v>
      </c>
      <c r="N16" t="s">
        <v>5316</v>
      </c>
      <c r="O16" t="s">
        <v>13373</v>
      </c>
      <c r="P16" t="s">
        <v>5350</v>
      </c>
      <c r="Q16" t="s">
        <v>5318</v>
      </c>
      <c r="T16" t="s">
        <v>4506</v>
      </c>
      <c r="U16" t="s">
        <v>5321</v>
      </c>
      <c r="V16" t="s">
        <v>5446</v>
      </c>
      <c r="W16">
        <v>2009</v>
      </c>
      <c r="X16">
        <v>39890</v>
      </c>
      <c r="Y16" t="s">
        <v>5613</v>
      </c>
      <c r="AA16" t="s">
        <v>5323</v>
      </c>
      <c r="AC16" t="s">
        <v>5324</v>
      </c>
      <c r="AH16" t="s">
        <v>5392</v>
      </c>
      <c r="AJ16">
        <v>90</v>
      </c>
      <c r="AK16">
        <v>0</v>
      </c>
      <c r="AL16" t="s">
        <v>5346</v>
      </c>
      <c r="AM16" t="s">
        <v>5329</v>
      </c>
    </row>
    <row r="17" spans="1:39">
      <c r="A17">
        <v>84087</v>
      </c>
      <c r="B17" t="s">
        <v>5293</v>
      </c>
      <c r="C17" t="s">
        <v>751</v>
      </c>
      <c r="D17" t="s">
        <v>5294</v>
      </c>
      <c r="E17" t="s">
        <v>5295</v>
      </c>
      <c r="F17" t="s">
        <v>751</v>
      </c>
      <c r="G17" t="s">
        <v>3294</v>
      </c>
      <c r="H17" t="s">
        <v>119</v>
      </c>
      <c r="I17" t="s">
        <v>2529</v>
      </c>
      <c r="J17" t="s">
        <v>5296</v>
      </c>
      <c r="K17" t="s">
        <v>5297</v>
      </c>
      <c r="L17" t="s">
        <v>2532</v>
      </c>
      <c r="M17" t="s">
        <v>13373</v>
      </c>
      <c r="N17" t="s">
        <v>5316</v>
      </c>
      <c r="O17" t="s">
        <v>13373</v>
      </c>
      <c r="T17" t="s">
        <v>3398</v>
      </c>
      <c r="U17" t="s">
        <v>5321</v>
      </c>
      <c r="V17" t="s">
        <v>5461</v>
      </c>
      <c r="AA17" t="s">
        <v>5323</v>
      </c>
      <c r="AC17" t="s">
        <v>4950</v>
      </c>
      <c r="AH17" t="s">
        <v>5392</v>
      </c>
      <c r="AJ17">
        <v>40</v>
      </c>
      <c r="AK17">
        <v>30</v>
      </c>
      <c r="AL17" t="s">
        <v>5328</v>
      </c>
      <c r="AM17" t="s">
        <v>5329</v>
      </c>
    </row>
    <row r="18" spans="1:39">
      <c r="A18">
        <v>84087</v>
      </c>
      <c r="B18" t="s">
        <v>2131</v>
      </c>
      <c r="C18" t="s">
        <v>751</v>
      </c>
      <c r="D18" t="s">
        <v>2132</v>
      </c>
      <c r="E18" t="s">
        <v>2133</v>
      </c>
      <c r="F18" t="s">
        <v>751</v>
      </c>
      <c r="G18" t="s">
        <v>1358</v>
      </c>
      <c r="I18" t="s">
        <v>2134</v>
      </c>
      <c r="J18" t="s">
        <v>2135</v>
      </c>
      <c r="K18" t="s">
        <v>2136</v>
      </c>
      <c r="L18" t="s">
        <v>2137</v>
      </c>
      <c r="M18" t="s">
        <v>13373</v>
      </c>
      <c r="N18" t="s">
        <v>5316</v>
      </c>
      <c r="O18" t="s">
        <v>13373</v>
      </c>
      <c r="T18" t="s">
        <v>2129</v>
      </c>
      <c r="U18" t="s">
        <v>5321</v>
      </c>
      <c r="V18" t="s">
        <v>5352</v>
      </c>
      <c r="W18">
        <v>1980</v>
      </c>
      <c r="X18">
        <v>29529</v>
      </c>
      <c r="Z18">
        <v>29529</v>
      </c>
      <c r="AA18" t="s">
        <v>5323</v>
      </c>
      <c r="AC18" t="s">
        <v>5324</v>
      </c>
      <c r="AD18">
        <v>2013</v>
      </c>
      <c r="AH18" t="s">
        <v>5392</v>
      </c>
      <c r="AJ18">
        <v>267</v>
      </c>
      <c r="AK18">
        <v>6</v>
      </c>
      <c r="AL18" t="s">
        <v>5353</v>
      </c>
      <c r="AM18" t="s">
        <v>5349</v>
      </c>
    </row>
    <row r="19" spans="1:39" s="60" customFormat="1">
      <c r="A19" s="71">
        <v>84087</v>
      </c>
      <c r="B19" s="60" t="s">
        <v>4874</v>
      </c>
      <c r="C19" s="60">
        <v>4426782</v>
      </c>
      <c r="D19" s="60" t="s">
        <v>4875</v>
      </c>
      <c r="E19" s="60" t="s">
        <v>4876</v>
      </c>
      <c r="F19" s="60" t="s">
        <v>751</v>
      </c>
      <c r="G19" s="60" t="s">
        <v>44</v>
      </c>
      <c r="I19" s="60" t="s">
        <v>4877</v>
      </c>
      <c r="J19" s="60" t="s">
        <v>16384</v>
      </c>
      <c r="K19" s="60" t="s">
        <v>4879</v>
      </c>
      <c r="L19" s="60" t="s">
        <v>864</v>
      </c>
      <c r="M19" t="str">
        <f>IF(TablVoies[[#This Row],[ID_OSM]]="Non trouvé","Pas de lien",HYPERLINK(("http://www.openstreetmap.org/?"&amp;TablVoies[[#This Row],[OBJET_OSM]]&amp;"="&amp;TablVoies[[#This Row],[ID_OSM]]),"Localiser"))</f>
        <v>Localiser</v>
      </c>
      <c r="N19" s="61" t="s">
        <v>5316</v>
      </c>
      <c r="O19" t="str">
        <f>IF(TablVoies[[#This Row],[ID_OSM]]="Non trouvé","Pas de lien",HYPERLINK("http://localhost:8111/import?url=http://api.openstreetmap.org/api/0.6/"&amp;TablVoies[[#This Row],[OBJET_OSM]]&amp;"/"&amp;TablVoies[[#This Row],[ID_OSM]]&amp;"/full","JOSM"))</f>
        <v>JOSM</v>
      </c>
      <c r="P19"/>
      <c r="Q19"/>
      <c r="W19" s="60" t="s">
        <v>5334</v>
      </c>
      <c r="Z19" s="124"/>
      <c r="AC19" s="60" t="s">
        <v>5339</v>
      </c>
      <c r="AE19" s="60" t="s">
        <v>5345</v>
      </c>
      <c r="AL19" s="60">
        <v>0</v>
      </c>
      <c r="AM19" s="60">
        <v>0</v>
      </c>
    </row>
  </sheetData>
  <conditionalFormatting sqref="B1:F1048576">
    <cfRule type="cellIs" dxfId="8" priority="5" operator="equal">
      <formula>"Non trouvé"</formula>
    </cfRule>
    <cfRule type="duplicateValues" dxfId="7" priority="6"/>
  </conditionalFormatting>
  <conditionalFormatting sqref="N1:N1048576">
    <cfRule type="cellIs" dxfId="6" priority="7" operator="equal">
      <formula>"relation"</formula>
    </cfRule>
    <cfRule type="cellIs" dxfId="5" priority="8" operator="equal">
      <formula>"way"</formula>
    </cfRule>
  </conditionalFormatting>
  <conditionalFormatting sqref="AL1:AL1048576">
    <cfRule type="cellIs" dxfId="4" priority="9" operator="equal">
      <formula>"Non catégorisé"</formula>
    </cfRule>
  </conditionalFormatting>
  <conditionalFormatting sqref="N19">
    <cfRule type="cellIs" dxfId="3" priority="1" operator="equal">
      <formula>"relation"</formula>
    </cfRule>
    <cfRule type="cellIs" dxfId="2" priority="2" operator="equal">
      <formula>"way"</formula>
    </cfRule>
  </conditionalFormatting>
  <conditionalFormatting sqref="B19:F19">
    <cfRule type="cellIs" dxfId="1" priority="3" operator="equal">
      <formula>"Non trouvé"</formula>
    </cfRule>
    <cfRule type="duplicateValues" dxfId="0" priority="4"/>
  </conditionalFormatting>
  <dataValidations count="1">
    <dataValidation type="list" allowBlank="1" showErrorMessage="1" sqref="N3:N6 N19">
      <formula1>"node,way,relation"</formula1>
      <formula2>0</formula2>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7" sqref="A27"/>
    </sheetView>
    <sheetView workbookViewId="1"/>
  </sheetViews>
  <sheetFormatPr baseColWidth="10" defaultColWidth="38.85546875" defaultRowHeight="15"/>
  <cols>
    <col min="1" max="1" width="84" style="117" bestFit="1" customWidth="1"/>
  </cols>
  <sheetData>
    <row r="1" spans="1:1" ht="15.75" thickBot="1">
      <c r="A1" s="110" t="s">
        <v>14034</v>
      </c>
    </row>
    <row r="2" spans="1:1">
      <c r="A2" s="111" t="s">
        <v>14046</v>
      </c>
    </row>
    <row r="3" spans="1:1">
      <c r="A3" s="111" t="s">
        <v>13368</v>
      </c>
    </row>
    <row r="4" spans="1:1">
      <c r="A4" s="111" t="s">
        <v>14047</v>
      </c>
    </row>
    <row r="5" spans="1:1" ht="15.75" thickBot="1">
      <c r="A5" s="112"/>
    </row>
    <row r="6" spans="1:1" ht="15.75" thickBot="1">
      <c r="A6" s="113" t="s">
        <v>14035</v>
      </c>
    </row>
    <row r="7" spans="1:1" ht="15.75" thickBot="1">
      <c r="A7" s="114" t="s">
        <v>14036</v>
      </c>
    </row>
    <row r="8" spans="1:1" ht="15.75" thickBot="1">
      <c r="A8" s="114" t="s">
        <v>14037</v>
      </c>
    </row>
    <row r="9" spans="1:1" ht="15.75" thickBot="1">
      <c r="A9" s="114" t="s">
        <v>14038</v>
      </c>
    </row>
    <row r="10" spans="1:1" ht="15.75" thickBot="1">
      <c r="A10" s="112"/>
    </row>
    <row r="11" spans="1:1" ht="15.75" thickBot="1">
      <c r="A11" s="113" t="s">
        <v>13369</v>
      </c>
    </row>
    <row r="12" spans="1:1" ht="78" thickBot="1">
      <c r="A12" s="115" t="s">
        <v>14039</v>
      </c>
    </row>
    <row r="13" spans="1:1" ht="52.5" thickBot="1">
      <c r="A13" s="115" t="s">
        <v>14040</v>
      </c>
    </row>
    <row r="14" spans="1:1" ht="39.75" thickBot="1">
      <c r="A14" s="116" t="s">
        <v>14041</v>
      </c>
    </row>
    <row r="15" spans="1:1" ht="15.75" thickBot="1">
      <c r="A15" s="112"/>
    </row>
    <row r="16" spans="1:1" ht="15.75" thickBot="1">
      <c r="A16" s="113" t="s">
        <v>38</v>
      </c>
    </row>
    <row r="17" spans="1:1" ht="65.25" thickBot="1">
      <c r="A17" s="115" t="s">
        <v>14042</v>
      </c>
    </row>
    <row r="18" spans="1:1" ht="15.75" thickBot="1">
      <c r="A18" s="112"/>
    </row>
    <row r="19" spans="1:1">
      <c r="A19" s="117" t="s">
        <v>14043</v>
      </c>
    </row>
    <row r="20" spans="1:1">
      <c r="A20" s="1" t="s">
        <v>14044</v>
      </c>
    </row>
    <row r="21" spans="1:1">
      <c r="A21" s="117" t="s">
        <v>13370</v>
      </c>
    </row>
    <row r="22" spans="1:1">
      <c r="A22" s="1" t="s">
        <v>14045</v>
      </c>
    </row>
  </sheetData>
  <hyperlinks>
    <hyperlink ref="A20" r:id="rId1"/>
    <hyperlink ref="A22" r:id="rId2"/>
  </hyperlinks>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71"/>
  <sheetViews>
    <sheetView tabSelected="1" topLeftCell="A856" zoomScaleNormal="100" workbookViewId="0">
      <selection activeCell="D872" sqref="D872"/>
    </sheetView>
    <sheetView workbookViewId="1"/>
  </sheetViews>
  <sheetFormatPr baseColWidth="10" defaultColWidth="6.85546875" defaultRowHeight="15"/>
  <cols>
    <col min="1" max="1" width="6.7109375" style="60" bestFit="1" customWidth="1"/>
    <col min="2" max="2" width="11.85546875" style="60" bestFit="1" customWidth="1"/>
    <col min="3" max="3" width="16.42578125" bestFit="1" customWidth="1"/>
    <col min="4" max="4" width="13.28515625" style="60" bestFit="1" customWidth="1"/>
    <col min="5" max="5" width="24.42578125" style="60" bestFit="1" customWidth="1"/>
    <col min="6" max="6" width="11.28515625" bestFit="1" customWidth="1"/>
    <col min="7" max="7" width="14.42578125" style="60" bestFit="1" customWidth="1"/>
    <col min="8" max="8" width="6.7109375" style="60" bestFit="1" customWidth="1"/>
    <col min="9" max="9" width="39.5703125" style="60" bestFit="1" customWidth="1"/>
    <col min="10" max="10" width="48.5703125" style="60" bestFit="1" customWidth="1"/>
    <col min="11" max="11" width="55.7109375" style="60" bestFit="1" customWidth="1"/>
    <col min="12" max="12" width="17.28515625" style="60" bestFit="1" customWidth="1"/>
    <col min="13" max="13" width="10.5703125" bestFit="1" customWidth="1"/>
    <col min="14" max="14" width="7" style="60" bestFit="1" customWidth="1"/>
    <col min="15" max="15" width="10.5703125" bestFit="1" customWidth="1"/>
    <col min="16" max="16" width="8.140625" bestFit="1" customWidth="1"/>
    <col min="17" max="17" width="8" style="60" bestFit="1" customWidth="1"/>
    <col min="18" max="18" width="12.5703125" style="60" bestFit="1" customWidth="1"/>
    <col min="19" max="19" width="9" style="60" bestFit="1" customWidth="1"/>
    <col min="20" max="20" width="112.28515625" style="60" bestFit="1" customWidth="1"/>
    <col min="21" max="21" width="36.7109375" style="60" bestFit="1" customWidth="1"/>
    <col min="22" max="22" width="6.7109375" style="60" bestFit="1" customWidth="1"/>
    <col min="23" max="23" width="9.42578125" style="60" bestFit="1" customWidth="1"/>
    <col min="24" max="24" width="30" style="60" bestFit="1" customWidth="1"/>
    <col min="25" max="25" width="6.7109375" style="60" bestFit="1" customWidth="1"/>
    <col min="26" max="26" width="25.85546875" style="60" customWidth="1"/>
    <col min="27" max="27" width="11.42578125" style="60" bestFit="1" customWidth="1"/>
    <col min="28" max="28" width="10.7109375" style="60" bestFit="1" customWidth="1"/>
    <col min="29" max="29" width="25.5703125" style="60" bestFit="1" customWidth="1"/>
    <col min="30" max="30" width="6.7109375" style="60" bestFit="1" customWidth="1"/>
    <col min="31" max="31" width="15.28515625" style="60" bestFit="1" customWidth="1"/>
    <col min="32" max="34" width="6.7109375" style="60" bestFit="1" customWidth="1"/>
    <col min="35" max="35" width="134.85546875" style="60" bestFit="1" customWidth="1"/>
    <col min="36" max="36" width="60.28515625" style="60" bestFit="1" customWidth="1"/>
    <col min="37" max="37" width="57.28515625" style="60" bestFit="1" customWidth="1"/>
    <col min="38" max="38" width="7" style="60" bestFit="1" customWidth="1"/>
    <col min="39" max="39" width="6.7109375" style="60" bestFit="1" customWidth="1"/>
    <col min="40" max="40" width="34.5703125" style="60" bestFit="1" customWidth="1"/>
    <col min="41" max="41" width="8.85546875" style="60" bestFit="1" customWidth="1"/>
    <col min="42" max="16384" width="6.85546875" style="60"/>
  </cols>
  <sheetData>
    <row r="1" spans="1:41" ht="99.75">
      <c r="A1" s="62" t="s">
        <v>2</v>
      </c>
      <c r="B1" s="77" t="s">
        <v>3</v>
      </c>
      <c r="C1" s="78" t="s">
        <v>4</v>
      </c>
      <c r="D1" s="79" t="s">
        <v>5</v>
      </c>
      <c r="E1" s="79" t="s">
        <v>6</v>
      </c>
      <c r="F1" s="79" t="s">
        <v>39</v>
      </c>
      <c r="G1" s="63" t="s">
        <v>7</v>
      </c>
      <c r="H1" s="63" t="s">
        <v>8</v>
      </c>
      <c r="I1" s="64" t="s">
        <v>9</v>
      </c>
      <c r="J1" s="64" t="s">
        <v>10</v>
      </c>
      <c r="K1" s="64" t="s">
        <v>11</v>
      </c>
      <c r="L1" s="64" t="s">
        <v>12</v>
      </c>
      <c r="M1" s="65" t="s">
        <v>13</v>
      </c>
      <c r="N1" s="65" t="s">
        <v>14</v>
      </c>
      <c r="O1" s="65" t="s">
        <v>40</v>
      </c>
      <c r="P1" s="65" t="s">
        <v>13387</v>
      </c>
      <c r="Q1" s="65" t="s">
        <v>13813</v>
      </c>
      <c r="R1" s="65" t="s">
        <v>13816</v>
      </c>
      <c r="S1" s="66" t="s">
        <v>16</v>
      </c>
      <c r="T1" s="67" t="s">
        <v>17</v>
      </c>
      <c r="U1" s="67" t="s">
        <v>18</v>
      </c>
      <c r="V1" s="67" t="s">
        <v>19</v>
      </c>
      <c r="W1" s="67" t="s">
        <v>20</v>
      </c>
      <c r="X1" s="67" t="s">
        <v>22</v>
      </c>
      <c r="Y1" s="68" t="s">
        <v>24</v>
      </c>
      <c r="Z1" s="68" t="s">
        <v>25</v>
      </c>
      <c r="AA1" s="68" t="s">
        <v>26</v>
      </c>
      <c r="AB1" s="68" t="s">
        <v>27</v>
      </c>
      <c r="AC1" s="68" t="s">
        <v>28</v>
      </c>
      <c r="AD1" s="68" t="s">
        <v>29</v>
      </c>
      <c r="AE1" s="68" t="s">
        <v>30</v>
      </c>
      <c r="AF1" s="68" t="s">
        <v>31</v>
      </c>
      <c r="AG1" s="68" t="s">
        <v>32</v>
      </c>
      <c r="AH1" s="68" t="s">
        <v>33</v>
      </c>
      <c r="AI1" s="68" t="s">
        <v>11392</v>
      </c>
      <c r="AJ1" s="69" t="s">
        <v>34</v>
      </c>
      <c r="AK1" s="70" t="s">
        <v>35</v>
      </c>
      <c r="AL1" s="70" t="s">
        <v>9232</v>
      </c>
      <c r="AM1" s="70" t="s">
        <v>9233</v>
      </c>
      <c r="AN1" s="70" t="s">
        <v>36</v>
      </c>
      <c r="AO1" s="70" t="s">
        <v>37</v>
      </c>
    </row>
    <row r="2" spans="1:41" hidden="1">
      <c r="A2" s="71">
        <v>84027</v>
      </c>
      <c r="B2" s="60" t="s">
        <v>12798</v>
      </c>
      <c r="C2" s="155">
        <v>4421540</v>
      </c>
      <c r="D2" s="60" t="s">
        <v>12799</v>
      </c>
      <c r="E2" s="60" t="s">
        <v>12800</v>
      </c>
      <c r="F2" s="60" t="s">
        <v>751</v>
      </c>
      <c r="G2" s="60" t="s">
        <v>179</v>
      </c>
      <c r="H2" s="60" t="s">
        <v>134</v>
      </c>
      <c r="I2" s="60" t="s">
        <v>9197</v>
      </c>
      <c r="J2" s="60" t="s">
        <v>15713</v>
      </c>
      <c r="K2" s="60" t="s">
        <v>9198</v>
      </c>
      <c r="L2" s="60" t="s">
        <v>15620</v>
      </c>
      <c r="M2" t="str">
        <f>IF(TablVoies[[#This Row],[ID_OSM]]="Non trouvé","Pas de lien",HYPERLINK(("http://www.openstreetmap.org/?"&amp;TablVoies[[#This Row],[OBJET_OSM]]&amp;"="&amp;TablVoies[[#This Row],[ID_OSM]]),"Localiser"))</f>
        <v>Localiser</v>
      </c>
      <c r="N2" s="61" t="s">
        <v>5316</v>
      </c>
      <c r="O2" t="str">
        <f>IF(TablVoies[[#This Row],[ID_OSM]]="Non trouvé","Pas de lien",HYPERLINK("http://localhost:8111/import?url=http://api.openstreetmap.org/api/0.6/"&amp;TablVoies[[#This Row],[OBJET_OSM]]&amp;"/"&amp;TablVoies[[#This Row],[ID_OSM]]&amp;"/full","JOSM"))</f>
        <v>JOSM</v>
      </c>
      <c r="Q2"/>
      <c r="Z2" s="124"/>
    </row>
    <row r="3" spans="1:41" hidden="1">
      <c r="A3" s="71">
        <v>84027</v>
      </c>
      <c r="B3" s="60" t="s">
        <v>12801</v>
      </c>
      <c r="C3" s="155">
        <v>4421587</v>
      </c>
      <c r="D3" s="60" t="s">
        <v>12802</v>
      </c>
      <c r="E3" s="60" t="s">
        <v>12803</v>
      </c>
      <c r="F3" s="60" t="s">
        <v>751</v>
      </c>
      <c r="G3" s="60" t="s">
        <v>44</v>
      </c>
      <c r="H3" s="60" t="s">
        <v>134</v>
      </c>
      <c r="I3" s="60" t="s">
        <v>9197</v>
      </c>
      <c r="J3" s="60" t="s">
        <v>15714</v>
      </c>
      <c r="K3" s="60" t="s">
        <v>12804</v>
      </c>
      <c r="L3" s="60" t="s">
        <v>15620</v>
      </c>
      <c r="M3" t="str">
        <f>IF(TablVoies[[#This Row],[ID_OSM]]="Non trouvé","Pas de lien",HYPERLINK(("http://www.openstreetmap.org/?"&amp;TablVoies[[#This Row],[OBJET_OSM]]&amp;"="&amp;TablVoies[[#This Row],[ID_OSM]]),"Localiser"))</f>
        <v>Localiser</v>
      </c>
      <c r="N3" s="61" t="s">
        <v>5316</v>
      </c>
      <c r="O3" t="str">
        <f>IF(TablVoies[[#This Row],[ID_OSM]]="Non trouvé","Pas de lien",HYPERLINK("http://localhost:8111/import?url=http://api.openstreetmap.org/api/0.6/"&amp;TablVoies[[#This Row],[OBJET_OSM]]&amp;"/"&amp;TablVoies[[#This Row],[ID_OSM]]&amp;"/full","JOSM"))</f>
        <v>JOSM</v>
      </c>
      <c r="Q3"/>
      <c r="Z3" s="124"/>
    </row>
    <row r="4" spans="1:41" hidden="1">
      <c r="A4" s="71">
        <v>84027</v>
      </c>
      <c r="B4" s="60" t="s">
        <v>12805</v>
      </c>
      <c r="C4" s="155">
        <v>4421650</v>
      </c>
      <c r="D4" s="60" t="s">
        <v>12806</v>
      </c>
      <c r="E4" s="60" t="s">
        <v>12807</v>
      </c>
      <c r="F4" s="60" t="s">
        <v>751</v>
      </c>
      <c r="G4" s="60" t="s">
        <v>1358</v>
      </c>
      <c r="H4" s="60" t="s">
        <v>119</v>
      </c>
      <c r="I4" s="60" t="s">
        <v>5639</v>
      </c>
      <c r="J4" s="60" t="s">
        <v>15715</v>
      </c>
      <c r="K4" s="60" t="s">
        <v>12808</v>
      </c>
      <c r="L4" s="60" t="s">
        <v>9168</v>
      </c>
      <c r="M4" t="str">
        <f>IF(TablVoies[[#This Row],[ID_OSM]]="Non trouvé","Pas de lien",HYPERLINK(("http://www.openstreetmap.org/?"&amp;TablVoies[[#This Row],[OBJET_OSM]]&amp;"="&amp;TablVoies[[#This Row],[ID_OSM]]),"Localiser"))</f>
        <v>Localiser</v>
      </c>
      <c r="N4" s="61" t="s">
        <v>5316</v>
      </c>
      <c r="O4" t="str">
        <f>IF(TablVoies[[#This Row],[ID_OSM]]="Non trouvé","Pas de lien",HYPERLINK("http://localhost:8111/import?url=http://api.openstreetmap.org/api/0.6/"&amp;TablVoies[[#This Row],[OBJET_OSM]]&amp;"/"&amp;TablVoies[[#This Row],[ID_OSM]]&amp;"/full","JOSM"))</f>
        <v>JOSM</v>
      </c>
      <c r="Q4"/>
      <c r="Z4" s="124"/>
    </row>
    <row r="5" spans="1:41" hidden="1">
      <c r="A5" s="71">
        <v>84027</v>
      </c>
      <c r="B5" s="60" t="s">
        <v>12809</v>
      </c>
      <c r="C5" s="155">
        <v>4421597</v>
      </c>
      <c r="D5" s="60" t="s">
        <v>12810</v>
      </c>
      <c r="E5" s="60" t="s">
        <v>12811</v>
      </c>
      <c r="F5" s="60" t="s">
        <v>751</v>
      </c>
      <c r="G5" s="60" t="s">
        <v>3294</v>
      </c>
      <c r="H5" s="60" t="s">
        <v>661</v>
      </c>
      <c r="I5" s="60" t="s">
        <v>12812</v>
      </c>
      <c r="J5" s="60" t="s">
        <v>15716</v>
      </c>
      <c r="K5" s="60" t="s">
        <v>12813</v>
      </c>
      <c r="L5" s="60" t="s">
        <v>12814</v>
      </c>
      <c r="M5" t="str">
        <f>IF(TablVoies[[#This Row],[ID_OSM]]="Non trouvé","Pas de lien",HYPERLINK(("http://www.openstreetmap.org/?"&amp;TablVoies[[#This Row],[OBJET_OSM]]&amp;"="&amp;TablVoies[[#This Row],[ID_OSM]]),"Localiser"))</f>
        <v>Localiser</v>
      </c>
      <c r="N5" s="61" t="s">
        <v>5316</v>
      </c>
      <c r="O5" t="str">
        <f>IF(TablVoies[[#This Row],[ID_OSM]]="Non trouvé","Pas de lien",HYPERLINK("http://localhost:8111/import?url=http://api.openstreetmap.org/api/0.6/"&amp;TablVoies[[#This Row],[OBJET_OSM]]&amp;"/"&amp;TablVoies[[#This Row],[ID_OSM]]&amp;"/full","JOSM"))</f>
        <v>JOSM</v>
      </c>
      <c r="Q5"/>
      <c r="Z5" s="124"/>
    </row>
    <row r="6" spans="1:41" hidden="1">
      <c r="A6" s="71">
        <v>84027</v>
      </c>
      <c r="B6" s="60" t="s">
        <v>12815</v>
      </c>
      <c r="C6" s="155">
        <v>4191188</v>
      </c>
      <c r="D6" s="60" t="s">
        <v>12816</v>
      </c>
      <c r="E6" s="60" t="s">
        <v>12817</v>
      </c>
      <c r="F6" s="60" t="s">
        <v>751</v>
      </c>
      <c r="G6" s="60" t="s">
        <v>179</v>
      </c>
      <c r="H6" s="60" t="s">
        <v>119</v>
      </c>
      <c r="I6" s="60" t="s">
        <v>12818</v>
      </c>
      <c r="J6" s="60" t="s">
        <v>15717</v>
      </c>
      <c r="K6" s="60" t="s">
        <v>12819</v>
      </c>
      <c r="L6" s="60" t="s">
        <v>10764</v>
      </c>
      <c r="M6" t="str">
        <f>IF(TablVoies[[#This Row],[ID_OSM]]="Non trouvé","Pas de lien",HYPERLINK(("http://www.openstreetmap.org/?"&amp;TablVoies[[#This Row],[OBJET_OSM]]&amp;"="&amp;TablVoies[[#This Row],[ID_OSM]]),"Localiser"))</f>
        <v>Localiser</v>
      </c>
      <c r="N6" s="61" t="s">
        <v>5316</v>
      </c>
      <c r="O6" t="str">
        <f>IF(TablVoies[[#This Row],[ID_OSM]]="Non trouvé","Pas de lien",HYPERLINK("http://localhost:8111/import?url=http://api.openstreetmap.org/api/0.6/"&amp;TablVoies[[#This Row],[OBJET_OSM]]&amp;"/"&amp;TablVoies[[#This Row],[ID_OSM]]&amp;"/full","JOSM"))</f>
        <v>JOSM</v>
      </c>
      <c r="Q6"/>
      <c r="Z6" s="124"/>
    </row>
    <row r="7" spans="1:41" hidden="1">
      <c r="A7" s="71">
        <v>84027</v>
      </c>
      <c r="B7" s="60" t="s">
        <v>12820</v>
      </c>
      <c r="C7" s="155">
        <v>4191422</v>
      </c>
      <c r="D7" s="60" t="s">
        <v>12821</v>
      </c>
      <c r="E7" s="60" t="s">
        <v>12822</v>
      </c>
      <c r="F7" s="60" t="s">
        <v>751</v>
      </c>
      <c r="G7" s="60" t="s">
        <v>1373</v>
      </c>
      <c r="H7" s="60" t="s">
        <v>221</v>
      </c>
      <c r="I7" s="60" t="s">
        <v>12823</v>
      </c>
      <c r="J7" s="60" t="s">
        <v>15718</v>
      </c>
      <c r="K7" s="60" t="s">
        <v>12824</v>
      </c>
      <c r="L7" s="60" t="s">
        <v>12825</v>
      </c>
      <c r="M7" t="str">
        <f>IF(TablVoies[[#This Row],[ID_OSM]]="Non trouvé","Pas de lien",HYPERLINK(("http://www.openstreetmap.org/?"&amp;TablVoies[[#This Row],[OBJET_OSM]]&amp;"="&amp;TablVoies[[#This Row],[ID_OSM]]),"Localiser"))</f>
        <v>Localiser</v>
      </c>
      <c r="N7" s="61" t="s">
        <v>5316</v>
      </c>
      <c r="O7" t="str">
        <f>IF(TablVoies[[#This Row],[ID_OSM]]="Non trouvé","Pas de lien",HYPERLINK("http://localhost:8111/import?url=http://api.openstreetmap.org/api/0.6/"&amp;TablVoies[[#This Row],[OBJET_OSM]]&amp;"/"&amp;TablVoies[[#This Row],[ID_OSM]]&amp;"/full","JOSM"))</f>
        <v>JOSM</v>
      </c>
      <c r="Q7"/>
      <c r="Z7" s="124"/>
    </row>
    <row r="8" spans="1:41" hidden="1">
      <c r="A8" s="71">
        <v>84027</v>
      </c>
      <c r="B8" s="60" t="s">
        <v>12826</v>
      </c>
      <c r="C8" s="155">
        <v>4421632</v>
      </c>
      <c r="D8" s="60" t="s">
        <v>12827</v>
      </c>
      <c r="E8" s="60" t="s">
        <v>12828</v>
      </c>
      <c r="F8" s="60" t="s">
        <v>751</v>
      </c>
      <c r="G8" s="60" t="s">
        <v>1358</v>
      </c>
      <c r="I8" s="60" t="s">
        <v>12829</v>
      </c>
      <c r="J8" s="60" t="s">
        <v>15719</v>
      </c>
      <c r="K8" s="60" t="s">
        <v>12830</v>
      </c>
      <c r="L8" s="60" t="s">
        <v>12831</v>
      </c>
      <c r="M8" t="str">
        <f>IF(TablVoies[[#This Row],[ID_OSM]]="Non trouvé","Pas de lien",HYPERLINK(("http://www.openstreetmap.org/?"&amp;TablVoies[[#This Row],[OBJET_OSM]]&amp;"="&amp;TablVoies[[#This Row],[ID_OSM]]),"Localiser"))</f>
        <v>Localiser</v>
      </c>
      <c r="N8" s="61" t="s">
        <v>5316</v>
      </c>
      <c r="O8" t="str">
        <f>IF(TablVoies[[#This Row],[ID_OSM]]="Non trouvé","Pas de lien",HYPERLINK("http://localhost:8111/import?url=http://api.openstreetmap.org/api/0.6/"&amp;TablVoies[[#This Row],[OBJET_OSM]]&amp;"/"&amp;TablVoies[[#This Row],[ID_OSM]]&amp;"/full","JOSM"))</f>
        <v>JOSM</v>
      </c>
      <c r="Q8"/>
      <c r="Z8" s="124"/>
    </row>
    <row r="9" spans="1:41" hidden="1">
      <c r="A9" s="71">
        <v>84027</v>
      </c>
      <c r="B9" s="60" t="s">
        <v>751</v>
      </c>
      <c r="C9" s="155">
        <v>4191424</v>
      </c>
      <c r="D9" s="60" t="s">
        <v>12832</v>
      </c>
      <c r="E9" s="60" t="s">
        <v>12833</v>
      </c>
      <c r="F9" s="60" t="s">
        <v>751</v>
      </c>
      <c r="G9" s="60" t="s">
        <v>245</v>
      </c>
      <c r="H9" s="60" t="s">
        <v>221</v>
      </c>
      <c r="I9" s="60" t="s">
        <v>12834</v>
      </c>
      <c r="J9" s="60" t="s">
        <v>15720</v>
      </c>
      <c r="K9" s="60" t="s">
        <v>12835</v>
      </c>
      <c r="L9" s="60" t="s">
        <v>12836</v>
      </c>
      <c r="M9" t="str">
        <f>IF(TablVoies[[#This Row],[ID_OSM]]="Non trouvé","Pas de lien",HYPERLINK(("http://www.openstreetmap.org/?"&amp;TablVoies[[#This Row],[OBJET_OSM]]&amp;"="&amp;TablVoies[[#This Row],[ID_OSM]]),"Localiser"))</f>
        <v>Localiser</v>
      </c>
      <c r="N9" s="61" t="s">
        <v>5316</v>
      </c>
      <c r="O9" t="str">
        <f>IF(TablVoies[[#This Row],[ID_OSM]]="Non trouvé","Pas de lien",HYPERLINK("http://localhost:8111/import?url=http://api.openstreetmap.org/api/0.6/"&amp;TablVoies[[#This Row],[OBJET_OSM]]&amp;"/"&amp;TablVoies[[#This Row],[ID_OSM]]&amp;"/full","JOSM"))</f>
        <v>JOSM</v>
      </c>
      <c r="Q9"/>
      <c r="Z9" s="124"/>
    </row>
    <row r="10" spans="1:41" hidden="1">
      <c r="A10" s="71">
        <v>84027</v>
      </c>
      <c r="B10" s="60" t="s">
        <v>12837</v>
      </c>
      <c r="C10" s="155">
        <v>4421593</v>
      </c>
      <c r="D10" s="60" t="s">
        <v>12838</v>
      </c>
      <c r="E10" s="60" t="s">
        <v>12839</v>
      </c>
      <c r="F10" s="60" t="s">
        <v>751</v>
      </c>
      <c r="G10" s="60" t="s">
        <v>3294</v>
      </c>
      <c r="I10" s="60" t="s">
        <v>3651</v>
      </c>
      <c r="J10" s="60" t="s">
        <v>15721</v>
      </c>
      <c r="K10" s="60" t="s">
        <v>12840</v>
      </c>
      <c r="L10" s="60" t="s">
        <v>256</v>
      </c>
      <c r="M10" t="str">
        <f>IF(TablVoies[[#This Row],[ID_OSM]]="Non trouvé","Pas de lien",HYPERLINK(("http://www.openstreetmap.org/?"&amp;TablVoies[[#This Row],[OBJET_OSM]]&amp;"="&amp;TablVoies[[#This Row],[ID_OSM]]),"Localiser"))</f>
        <v>Localiser</v>
      </c>
      <c r="N10" s="61" t="s">
        <v>5316</v>
      </c>
      <c r="O10" t="str">
        <f>IF(TablVoies[[#This Row],[ID_OSM]]="Non trouvé","Pas de lien",HYPERLINK("http://localhost:8111/import?url=http://api.openstreetmap.org/api/0.6/"&amp;TablVoies[[#This Row],[OBJET_OSM]]&amp;"/"&amp;TablVoies[[#This Row],[ID_OSM]]&amp;"/full","JOSM"))</f>
        <v>JOSM</v>
      </c>
      <c r="Q10"/>
      <c r="Z10" s="124"/>
    </row>
    <row r="11" spans="1:41" hidden="1">
      <c r="A11" s="71">
        <v>84027</v>
      </c>
      <c r="B11" s="60" t="s">
        <v>12841</v>
      </c>
      <c r="C11" s="155">
        <v>4421554</v>
      </c>
      <c r="D11" s="60" t="s">
        <v>12842</v>
      </c>
      <c r="E11" s="60" t="s">
        <v>12843</v>
      </c>
      <c r="F11" s="60" t="s">
        <v>751</v>
      </c>
      <c r="G11" s="60" t="s">
        <v>245</v>
      </c>
      <c r="H11" s="60" t="s">
        <v>221</v>
      </c>
      <c r="I11" s="60" t="s">
        <v>12844</v>
      </c>
      <c r="J11" s="60" t="s">
        <v>15722</v>
      </c>
      <c r="K11" s="60" t="s">
        <v>12845</v>
      </c>
      <c r="L11" s="60" t="s">
        <v>12846</v>
      </c>
      <c r="M11" t="str">
        <f>IF(TablVoies[[#This Row],[ID_OSM]]="Non trouvé","Pas de lien",HYPERLINK(("http://www.openstreetmap.org/?"&amp;TablVoies[[#This Row],[OBJET_OSM]]&amp;"="&amp;TablVoies[[#This Row],[ID_OSM]]),"Localiser"))</f>
        <v>Localiser</v>
      </c>
      <c r="N11" s="61" t="s">
        <v>5316</v>
      </c>
      <c r="O11" t="str">
        <f>IF(TablVoies[[#This Row],[ID_OSM]]="Non trouvé","Pas de lien",HYPERLINK("http://localhost:8111/import?url=http://api.openstreetmap.org/api/0.6/"&amp;TablVoies[[#This Row],[OBJET_OSM]]&amp;"/"&amp;TablVoies[[#This Row],[ID_OSM]]&amp;"/full","JOSM"))</f>
        <v>JOSM</v>
      </c>
      <c r="Q11"/>
      <c r="Z11" s="124"/>
    </row>
    <row r="12" spans="1:41" hidden="1">
      <c r="A12" s="71">
        <v>84027</v>
      </c>
      <c r="B12" s="60" t="s">
        <v>751</v>
      </c>
      <c r="C12" s="155">
        <v>4421612</v>
      </c>
      <c r="D12" s="60" t="s">
        <v>12847</v>
      </c>
      <c r="E12" s="60" t="s">
        <v>12848</v>
      </c>
      <c r="F12" s="60" t="s">
        <v>751</v>
      </c>
      <c r="G12" s="60" t="s">
        <v>1373</v>
      </c>
      <c r="H12" s="60" t="s">
        <v>221</v>
      </c>
      <c r="I12" s="60" t="s">
        <v>12849</v>
      </c>
      <c r="J12" s="60" t="s">
        <v>15723</v>
      </c>
      <c r="K12" s="60" t="s">
        <v>12850</v>
      </c>
      <c r="L12" s="60" t="s">
        <v>12851</v>
      </c>
      <c r="M12" t="str">
        <f>IF(TablVoies[[#This Row],[ID_OSM]]="Non trouvé","Pas de lien",HYPERLINK(("http://www.openstreetmap.org/?"&amp;TablVoies[[#This Row],[OBJET_OSM]]&amp;"="&amp;TablVoies[[#This Row],[ID_OSM]]),"Localiser"))</f>
        <v>Localiser</v>
      </c>
      <c r="N12" s="61" t="s">
        <v>5316</v>
      </c>
      <c r="O12" t="str">
        <f>IF(TablVoies[[#This Row],[ID_OSM]]="Non trouvé","Pas de lien",HYPERLINK("http://localhost:8111/import?url=http://api.openstreetmap.org/api/0.6/"&amp;TablVoies[[#This Row],[OBJET_OSM]]&amp;"/"&amp;TablVoies[[#This Row],[ID_OSM]]&amp;"/full","JOSM"))</f>
        <v>JOSM</v>
      </c>
      <c r="Q12"/>
      <c r="Z12" s="124"/>
    </row>
    <row r="13" spans="1:41" hidden="1">
      <c r="A13" s="71">
        <v>84027</v>
      </c>
      <c r="B13" s="60" t="s">
        <v>751</v>
      </c>
      <c r="C13" s="155">
        <v>4191237</v>
      </c>
      <c r="D13" s="60" t="s">
        <v>12852</v>
      </c>
      <c r="E13" s="60" t="s">
        <v>12853</v>
      </c>
      <c r="F13" s="60" t="s">
        <v>751</v>
      </c>
      <c r="G13" s="60" t="s">
        <v>245</v>
      </c>
      <c r="H13" s="60" t="s">
        <v>221</v>
      </c>
      <c r="I13" s="60" t="s">
        <v>676</v>
      </c>
      <c r="J13" s="60" t="s">
        <v>15724</v>
      </c>
      <c r="K13" s="60" t="s">
        <v>12854</v>
      </c>
      <c r="L13" s="60" t="s">
        <v>679</v>
      </c>
      <c r="M13" t="str">
        <f>IF(TablVoies[[#This Row],[ID_OSM]]="Non trouvé","Pas de lien",HYPERLINK(("http://www.openstreetmap.org/?"&amp;TablVoies[[#This Row],[OBJET_OSM]]&amp;"="&amp;TablVoies[[#This Row],[ID_OSM]]),"Localiser"))</f>
        <v>Localiser</v>
      </c>
      <c r="N13" s="61" t="s">
        <v>5316</v>
      </c>
      <c r="O13" t="str">
        <f>IF(TablVoies[[#This Row],[ID_OSM]]="Non trouvé","Pas de lien",HYPERLINK("http://localhost:8111/import?url=http://api.openstreetmap.org/api/0.6/"&amp;TablVoies[[#This Row],[OBJET_OSM]]&amp;"/"&amp;TablVoies[[#This Row],[ID_OSM]]&amp;"/full","JOSM"))</f>
        <v>JOSM</v>
      </c>
      <c r="Q13"/>
      <c r="Z13" s="124"/>
    </row>
    <row r="14" spans="1:41" hidden="1">
      <c r="A14" s="71">
        <v>84027</v>
      </c>
      <c r="B14" s="60" t="s">
        <v>12855</v>
      </c>
      <c r="C14" s="155">
        <v>4421633</v>
      </c>
      <c r="D14" s="60" t="s">
        <v>12856</v>
      </c>
      <c r="E14" s="60" t="s">
        <v>12857</v>
      </c>
      <c r="F14" s="60" t="s">
        <v>751</v>
      </c>
      <c r="G14" s="60" t="s">
        <v>1358</v>
      </c>
      <c r="I14" s="60" t="s">
        <v>12858</v>
      </c>
      <c r="J14" s="60" t="s">
        <v>15725</v>
      </c>
      <c r="K14" s="60" t="s">
        <v>12859</v>
      </c>
      <c r="L14" s="60" t="s">
        <v>12860</v>
      </c>
      <c r="M14" t="str">
        <f>IF(TablVoies[[#This Row],[ID_OSM]]="Non trouvé","Pas de lien",HYPERLINK(("http://www.openstreetmap.org/?"&amp;TablVoies[[#This Row],[OBJET_OSM]]&amp;"="&amp;TablVoies[[#This Row],[ID_OSM]]),"Localiser"))</f>
        <v>Localiser</v>
      </c>
      <c r="N14" s="61" t="s">
        <v>5316</v>
      </c>
      <c r="O14" t="str">
        <f>IF(TablVoies[[#This Row],[ID_OSM]]="Non trouvé","Pas de lien",HYPERLINK("http://localhost:8111/import?url=http://api.openstreetmap.org/api/0.6/"&amp;TablVoies[[#This Row],[OBJET_OSM]]&amp;"/"&amp;TablVoies[[#This Row],[ID_OSM]]&amp;"/full","JOSM"))</f>
        <v>JOSM</v>
      </c>
      <c r="Q14"/>
      <c r="Z14" s="124"/>
    </row>
    <row r="15" spans="1:41" hidden="1">
      <c r="A15" s="71">
        <v>84027</v>
      </c>
      <c r="B15" s="60" t="s">
        <v>12861</v>
      </c>
      <c r="C15" s="155">
        <v>4421659</v>
      </c>
      <c r="D15" s="60" t="s">
        <v>12862</v>
      </c>
      <c r="E15" s="60" t="s">
        <v>12863</v>
      </c>
      <c r="F15" s="60" t="s">
        <v>751</v>
      </c>
      <c r="G15" s="60" t="s">
        <v>9191</v>
      </c>
      <c r="I15" s="60" t="s">
        <v>12858</v>
      </c>
      <c r="J15" s="60" t="s">
        <v>15726</v>
      </c>
      <c r="K15" s="60" t="s">
        <v>12864</v>
      </c>
      <c r="L15" s="60" t="s">
        <v>12860</v>
      </c>
      <c r="M15" t="str">
        <f>IF(TablVoies[[#This Row],[ID_OSM]]="Non trouvé","Pas de lien",HYPERLINK(("http://www.openstreetmap.org/?"&amp;TablVoies[[#This Row],[OBJET_OSM]]&amp;"="&amp;TablVoies[[#This Row],[ID_OSM]]),"Localiser"))</f>
        <v>Localiser</v>
      </c>
      <c r="N15" s="61" t="s">
        <v>5316</v>
      </c>
      <c r="O15" t="str">
        <f>IF(TablVoies[[#This Row],[ID_OSM]]="Non trouvé","Pas de lien",HYPERLINK("http://localhost:8111/import?url=http://api.openstreetmap.org/api/0.6/"&amp;TablVoies[[#This Row],[OBJET_OSM]]&amp;"/"&amp;TablVoies[[#This Row],[ID_OSM]]&amp;"/full","JOSM"))</f>
        <v>JOSM</v>
      </c>
      <c r="Q15"/>
      <c r="Z15" s="124"/>
    </row>
    <row r="16" spans="1:41" hidden="1">
      <c r="A16" s="71">
        <v>84027</v>
      </c>
      <c r="B16" s="60" t="s">
        <v>12865</v>
      </c>
      <c r="C16" s="155">
        <v>4421574</v>
      </c>
      <c r="D16" s="60" t="s">
        <v>12866</v>
      </c>
      <c r="E16" s="60" t="s">
        <v>12867</v>
      </c>
      <c r="F16" s="60" t="s">
        <v>751</v>
      </c>
      <c r="G16" s="60" t="s">
        <v>4458</v>
      </c>
      <c r="I16" s="60" t="s">
        <v>4459</v>
      </c>
      <c r="J16" s="60" t="s">
        <v>15727</v>
      </c>
      <c r="K16" s="60" t="s">
        <v>4461</v>
      </c>
      <c r="L16" s="60" t="s">
        <v>4462</v>
      </c>
      <c r="M16" t="str">
        <f>IF(TablVoies[[#This Row],[ID_OSM]]="Non trouvé","Pas de lien",HYPERLINK(("http://www.openstreetmap.org/?"&amp;TablVoies[[#This Row],[OBJET_OSM]]&amp;"="&amp;TablVoies[[#This Row],[ID_OSM]]),"Localiser"))</f>
        <v>Localiser</v>
      </c>
      <c r="N16" s="61" t="s">
        <v>5316</v>
      </c>
      <c r="O16" t="str">
        <f>IF(TablVoies[[#This Row],[ID_OSM]]="Non trouvé","Pas de lien",HYPERLINK("http://localhost:8111/import?url=http://api.openstreetmap.org/api/0.6/"&amp;TablVoies[[#This Row],[OBJET_OSM]]&amp;"/"&amp;TablVoies[[#This Row],[ID_OSM]]&amp;"/full","JOSM"))</f>
        <v>JOSM</v>
      </c>
      <c r="Q16"/>
      <c r="Z16" s="124"/>
    </row>
    <row r="17" spans="1:26" hidden="1">
      <c r="A17" s="71">
        <v>84027</v>
      </c>
      <c r="B17" s="60" t="s">
        <v>751</v>
      </c>
      <c r="C17" s="155">
        <v>4421619</v>
      </c>
      <c r="D17" s="60" t="s">
        <v>12868</v>
      </c>
      <c r="E17" s="60" t="s">
        <v>12869</v>
      </c>
      <c r="F17" s="60" t="s">
        <v>751</v>
      </c>
      <c r="G17" s="60" t="s">
        <v>1373</v>
      </c>
      <c r="H17" s="60" t="s">
        <v>119</v>
      </c>
      <c r="I17" s="60" t="s">
        <v>7386</v>
      </c>
      <c r="J17" s="60" t="s">
        <v>15728</v>
      </c>
      <c r="K17" s="60" t="s">
        <v>12870</v>
      </c>
      <c r="L17" s="60" t="s">
        <v>12871</v>
      </c>
      <c r="M17" t="str">
        <f>IF(TablVoies[[#This Row],[ID_OSM]]="Non trouvé","Pas de lien",HYPERLINK(("http://www.openstreetmap.org/?"&amp;TablVoies[[#This Row],[OBJET_OSM]]&amp;"="&amp;TablVoies[[#This Row],[ID_OSM]]),"Localiser"))</f>
        <v>Localiser</v>
      </c>
      <c r="N17" s="61" t="s">
        <v>5316</v>
      </c>
      <c r="O17" t="str">
        <f>IF(TablVoies[[#This Row],[ID_OSM]]="Non trouvé","Pas de lien",HYPERLINK("http://localhost:8111/import?url=http://api.openstreetmap.org/api/0.6/"&amp;TablVoies[[#This Row],[OBJET_OSM]]&amp;"/"&amp;TablVoies[[#This Row],[ID_OSM]]&amp;"/full","JOSM"))</f>
        <v>JOSM</v>
      </c>
      <c r="Q17"/>
      <c r="Z17" s="124"/>
    </row>
    <row r="18" spans="1:26" hidden="1">
      <c r="A18" s="71">
        <v>84027</v>
      </c>
      <c r="B18" s="60" t="s">
        <v>12872</v>
      </c>
      <c r="C18" s="155">
        <v>4421568</v>
      </c>
      <c r="D18" s="60" t="s">
        <v>12873</v>
      </c>
      <c r="E18" s="60" t="s">
        <v>12874</v>
      </c>
      <c r="F18" s="60" t="s">
        <v>751</v>
      </c>
      <c r="G18" s="60" t="s">
        <v>245</v>
      </c>
      <c r="H18" s="60" t="s">
        <v>134</v>
      </c>
      <c r="I18" s="60" t="s">
        <v>7390</v>
      </c>
      <c r="J18" s="60" t="s">
        <v>15729</v>
      </c>
      <c r="K18" s="60" t="s">
        <v>12875</v>
      </c>
      <c r="L18" s="60" t="s">
        <v>12876</v>
      </c>
      <c r="M18" t="str">
        <f>IF(TablVoies[[#This Row],[ID_OSM]]="Non trouvé","Pas de lien",HYPERLINK(("http://www.openstreetmap.org/?"&amp;TablVoies[[#This Row],[OBJET_OSM]]&amp;"="&amp;TablVoies[[#This Row],[ID_OSM]]),"Localiser"))</f>
        <v>Localiser</v>
      </c>
      <c r="N18" s="61" t="s">
        <v>5316</v>
      </c>
      <c r="O18" t="str">
        <f>IF(TablVoies[[#This Row],[ID_OSM]]="Non trouvé","Pas de lien",HYPERLINK("http://localhost:8111/import?url=http://api.openstreetmap.org/api/0.6/"&amp;TablVoies[[#This Row],[OBJET_OSM]]&amp;"/"&amp;TablVoies[[#This Row],[ID_OSM]]&amp;"/full","JOSM"))</f>
        <v>JOSM</v>
      </c>
      <c r="Q18"/>
      <c r="Z18" s="124"/>
    </row>
    <row r="19" spans="1:26" hidden="1">
      <c r="A19" s="71">
        <v>84027</v>
      </c>
      <c r="B19" s="60" t="s">
        <v>12877</v>
      </c>
      <c r="C19" s="155">
        <v>4421562</v>
      </c>
      <c r="D19" s="60" t="s">
        <v>12878</v>
      </c>
      <c r="E19" s="60" t="s">
        <v>12879</v>
      </c>
      <c r="F19" s="60" t="s">
        <v>751</v>
      </c>
      <c r="G19" s="60" t="s">
        <v>245</v>
      </c>
      <c r="H19" s="60" t="s">
        <v>119</v>
      </c>
      <c r="I19" s="60" t="s">
        <v>7394</v>
      </c>
      <c r="J19" s="60" t="s">
        <v>15730</v>
      </c>
      <c r="K19" s="60" t="s">
        <v>12880</v>
      </c>
      <c r="L19" s="60" t="s">
        <v>12881</v>
      </c>
      <c r="M19" t="str">
        <f>IF(TablVoies[[#This Row],[ID_OSM]]="Non trouvé","Pas de lien",HYPERLINK(("http://www.openstreetmap.org/?"&amp;TablVoies[[#This Row],[OBJET_OSM]]&amp;"="&amp;TablVoies[[#This Row],[ID_OSM]]),"Localiser"))</f>
        <v>Localiser</v>
      </c>
      <c r="N19" s="61" t="s">
        <v>5316</v>
      </c>
      <c r="O19" t="str">
        <f>IF(TablVoies[[#This Row],[ID_OSM]]="Non trouvé","Pas de lien",HYPERLINK("http://localhost:8111/import?url=http://api.openstreetmap.org/api/0.6/"&amp;TablVoies[[#This Row],[OBJET_OSM]]&amp;"/"&amp;TablVoies[[#This Row],[ID_OSM]]&amp;"/full","JOSM"))</f>
        <v>JOSM</v>
      </c>
      <c r="Q19"/>
      <c r="Z19" s="124"/>
    </row>
    <row r="20" spans="1:26" hidden="1">
      <c r="A20" s="71">
        <v>84027</v>
      </c>
      <c r="B20" s="60" t="s">
        <v>12882</v>
      </c>
      <c r="C20" s="155">
        <v>4421620</v>
      </c>
      <c r="D20" s="60" t="s">
        <v>12883</v>
      </c>
      <c r="E20" s="60" t="s">
        <v>12884</v>
      </c>
      <c r="F20" s="60" t="s">
        <v>751</v>
      </c>
      <c r="G20" s="60" t="s">
        <v>1373</v>
      </c>
      <c r="H20" s="60" t="s">
        <v>119</v>
      </c>
      <c r="I20" s="60" t="s">
        <v>7398</v>
      </c>
      <c r="J20" s="60" t="s">
        <v>15731</v>
      </c>
      <c r="K20" s="60" t="s">
        <v>12885</v>
      </c>
      <c r="L20" s="60" t="s">
        <v>12639</v>
      </c>
      <c r="M20" t="str">
        <f>IF(TablVoies[[#This Row],[ID_OSM]]="Non trouvé","Pas de lien",HYPERLINK(("http://www.openstreetmap.org/?"&amp;TablVoies[[#This Row],[OBJET_OSM]]&amp;"="&amp;TablVoies[[#This Row],[ID_OSM]]),"Localiser"))</f>
        <v>Localiser</v>
      </c>
      <c r="N20" s="61" t="s">
        <v>5316</v>
      </c>
      <c r="O20" t="str">
        <f>IF(TablVoies[[#This Row],[ID_OSM]]="Non trouvé","Pas de lien",HYPERLINK("http://localhost:8111/import?url=http://api.openstreetmap.org/api/0.6/"&amp;TablVoies[[#This Row],[OBJET_OSM]]&amp;"/"&amp;TablVoies[[#This Row],[ID_OSM]]&amp;"/full","JOSM"))</f>
        <v>JOSM</v>
      </c>
      <c r="Q20"/>
      <c r="Z20" s="124"/>
    </row>
    <row r="21" spans="1:26" hidden="1">
      <c r="A21" s="71">
        <v>84027</v>
      </c>
      <c r="B21" s="60" t="s">
        <v>751</v>
      </c>
      <c r="C21" s="155">
        <v>4421546</v>
      </c>
      <c r="D21" s="60" t="s">
        <v>12886</v>
      </c>
      <c r="E21" s="60" t="s">
        <v>12887</v>
      </c>
      <c r="F21" s="60" t="s">
        <v>751</v>
      </c>
      <c r="G21" s="60" t="s">
        <v>245</v>
      </c>
      <c r="H21" s="60" t="s">
        <v>163</v>
      </c>
      <c r="I21" s="60" t="s">
        <v>12888</v>
      </c>
      <c r="J21" s="60" t="s">
        <v>15732</v>
      </c>
      <c r="K21" s="60" t="s">
        <v>12889</v>
      </c>
      <c r="L21" s="60" t="s">
        <v>3556</v>
      </c>
      <c r="M21" t="str">
        <f>IF(TablVoies[[#This Row],[ID_OSM]]="Non trouvé","Pas de lien",HYPERLINK(("http://www.openstreetmap.org/?"&amp;TablVoies[[#This Row],[OBJET_OSM]]&amp;"="&amp;TablVoies[[#This Row],[ID_OSM]]),"Localiser"))</f>
        <v>Localiser</v>
      </c>
      <c r="N21" s="61" t="s">
        <v>5316</v>
      </c>
      <c r="O21" t="str">
        <f>IF(TablVoies[[#This Row],[ID_OSM]]="Non trouvé","Pas de lien",HYPERLINK("http://localhost:8111/import?url=http://api.openstreetmap.org/api/0.6/"&amp;TablVoies[[#This Row],[OBJET_OSM]]&amp;"/"&amp;TablVoies[[#This Row],[ID_OSM]]&amp;"/full","JOSM"))</f>
        <v>JOSM</v>
      </c>
      <c r="Q21"/>
      <c r="Z21" s="124"/>
    </row>
    <row r="22" spans="1:26" hidden="1">
      <c r="A22" s="71">
        <v>84027</v>
      </c>
      <c r="B22" s="60" t="s">
        <v>12890</v>
      </c>
      <c r="C22" s="155">
        <v>4191359</v>
      </c>
      <c r="D22" s="60" t="s">
        <v>12891</v>
      </c>
      <c r="E22" s="60" t="s">
        <v>12892</v>
      </c>
      <c r="F22" s="60" t="s">
        <v>751</v>
      </c>
      <c r="G22" s="60" t="s">
        <v>245</v>
      </c>
      <c r="H22" s="60" t="s">
        <v>163</v>
      </c>
      <c r="I22" s="60" t="s">
        <v>12893</v>
      </c>
      <c r="J22" s="60" t="s">
        <v>15733</v>
      </c>
      <c r="K22" s="60" t="s">
        <v>12894</v>
      </c>
      <c r="L22" s="60" t="s">
        <v>3556</v>
      </c>
      <c r="M22" t="str">
        <f>IF(TablVoies[[#This Row],[ID_OSM]]="Non trouvé","Pas de lien",HYPERLINK(("http://www.openstreetmap.org/?"&amp;TablVoies[[#This Row],[OBJET_OSM]]&amp;"="&amp;TablVoies[[#This Row],[ID_OSM]]),"Localiser"))</f>
        <v>Localiser</v>
      </c>
      <c r="N22" s="61" t="s">
        <v>5316</v>
      </c>
      <c r="O22" t="str">
        <f>IF(TablVoies[[#This Row],[ID_OSM]]="Non trouvé","Pas de lien",HYPERLINK("http://localhost:8111/import?url=http://api.openstreetmap.org/api/0.6/"&amp;TablVoies[[#This Row],[OBJET_OSM]]&amp;"/"&amp;TablVoies[[#This Row],[ID_OSM]]&amp;"/full","JOSM"))</f>
        <v>JOSM</v>
      </c>
      <c r="Q22"/>
      <c r="Z22" s="124"/>
    </row>
    <row r="23" spans="1:26" hidden="1">
      <c r="A23" s="71">
        <v>84027</v>
      </c>
      <c r="B23" s="60" t="s">
        <v>751</v>
      </c>
      <c r="C23" s="155">
        <v>4421545</v>
      </c>
      <c r="D23" s="60" t="s">
        <v>12895</v>
      </c>
      <c r="E23" s="60" t="s">
        <v>12896</v>
      </c>
      <c r="F23" s="60" t="s">
        <v>751</v>
      </c>
      <c r="G23" s="60" t="s">
        <v>245</v>
      </c>
      <c r="H23" s="60" t="s">
        <v>163</v>
      </c>
      <c r="I23" s="60" t="s">
        <v>12897</v>
      </c>
      <c r="J23" s="60" t="s">
        <v>15734</v>
      </c>
      <c r="K23" s="60" t="s">
        <v>12898</v>
      </c>
      <c r="L23" s="60" t="s">
        <v>3556</v>
      </c>
      <c r="M23" t="str">
        <f>IF(TablVoies[[#This Row],[ID_OSM]]="Non trouvé","Pas de lien",HYPERLINK(("http://www.openstreetmap.org/?"&amp;TablVoies[[#This Row],[OBJET_OSM]]&amp;"="&amp;TablVoies[[#This Row],[ID_OSM]]),"Localiser"))</f>
        <v>Localiser</v>
      </c>
      <c r="N23" s="61" t="s">
        <v>5316</v>
      </c>
      <c r="O23" t="str">
        <f>IF(TablVoies[[#This Row],[ID_OSM]]="Non trouvé","Pas de lien",HYPERLINK("http://localhost:8111/import?url=http://api.openstreetmap.org/api/0.6/"&amp;TablVoies[[#This Row],[OBJET_OSM]]&amp;"/"&amp;TablVoies[[#This Row],[ID_OSM]]&amp;"/full","JOSM"))</f>
        <v>JOSM</v>
      </c>
      <c r="Q23"/>
      <c r="Z23" s="124"/>
    </row>
    <row r="24" spans="1:26" hidden="1">
      <c r="A24" s="71">
        <v>84027</v>
      </c>
      <c r="B24" s="60" t="s">
        <v>12899</v>
      </c>
      <c r="C24" s="155">
        <v>4421605</v>
      </c>
      <c r="D24" s="60" t="s">
        <v>12900</v>
      </c>
      <c r="E24" s="60" t="s">
        <v>12901</v>
      </c>
      <c r="F24" s="60" t="s">
        <v>751</v>
      </c>
      <c r="G24" s="60" t="s">
        <v>1373</v>
      </c>
      <c r="H24" s="60" t="s">
        <v>163</v>
      </c>
      <c r="I24" s="60" t="s">
        <v>7402</v>
      </c>
      <c r="J24" s="60" t="s">
        <v>15735</v>
      </c>
      <c r="K24" s="60" t="s">
        <v>12902</v>
      </c>
      <c r="L24" s="60" t="s">
        <v>12903</v>
      </c>
      <c r="M24" t="str">
        <f>IF(TablVoies[[#This Row],[ID_OSM]]="Non trouvé","Pas de lien",HYPERLINK(("http://www.openstreetmap.org/?"&amp;TablVoies[[#This Row],[OBJET_OSM]]&amp;"="&amp;TablVoies[[#This Row],[ID_OSM]]),"Localiser"))</f>
        <v>Localiser</v>
      </c>
      <c r="N24" s="61" t="s">
        <v>5316</v>
      </c>
      <c r="O24" t="str">
        <f>IF(TablVoies[[#This Row],[ID_OSM]]="Non trouvé","Pas de lien",HYPERLINK("http://localhost:8111/import?url=http://api.openstreetmap.org/api/0.6/"&amp;TablVoies[[#This Row],[OBJET_OSM]]&amp;"/"&amp;TablVoies[[#This Row],[ID_OSM]]&amp;"/full","JOSM"))</f>
        <v>JOSM</v>
      </c>
      <c r="Q24"/>
      <c r="Z24" s="124"/>
    </row>
    <row r="25" spans="1:26" hidden="1">
      <c r="A25" s="71">
        <v>84027</v>
      </c>
      <c r="B25" s="60" t="s">
        <v>751</v>
      </c>
      <c r="C25" s="155">
        <v>4421563</v>
      </c>
      <c r="D25" s="60" t="s">
        <v>12904</v>
      </c>
      <c r="E25" s="60" t="s">
        <v>12905</v>
      </c>
      <c r="F25" s="60" t="s">
        <v>751</v>
      </c>
      <c r="G25" s="60" t="s">
        <v>245</v>
      </c>
      <c r="H25" s="60" t="s">
        <v>119</v>
      </c>
      <c r="I25" s="60" t="s">
        <v>12906</v>
      </c>
      <c r="J25" s="60" t="s">
        <v>15736</v>
      </c>
      <c r="K25" s="60" t="s">
        <v>12907</v>
      </c>
      <c r="L25" s="60" t="s">
        <v>12908</v>
      </c>
      <c r="M25" t="str">
        <f>IF(TablVoies[[#This Row],[ID_OSM]]="Non trouvé","Pas de lien",HYPERLINK(("http://www.openstreetmap.org/?"&amp;TablVoies[[#This Row],[OBJET_OSM]]&amp;"="&amp;TablVoies[[#This Row],[ID_OSM]]),"Localiser"))</f>
        <v>Localiser</v>
      </c>
      <c r="N25" s="61" t="s">
        <v>5316</v>
      </c>
      <c r="O25" t="str">
        <f>IF(TablVoies[[#This Row],[ID_OSM]]="Non trouvé","Pas de lien",HYPERLINK("http://localhost:8111/import?url=http://api.openstreetmap.org/api/0.6/"&amp;TablVoies[[#This Row],[OBJET_OSM]]&amp;"/"&amp;TablVoies[[#This Row],[ID_OSM]]&amp;"/full","JOSM"))</f>
        <v>JOSM</v>
      </c>
      <c r="Q25"/>
      <c r="Z25" s="124"/>
    </row>
    <row r="26" spans="1:26" hidden="1">
      <c r="A26" s="71">
        <v>84027</v>
      </c>
      <c r="B26" s="60" t="s">
        <v>12909</v>
      </c>
      <c r="C26" s="155">
        <v>4421625</v>
      </c>
      <c r="D26" s="60" t="s">
        <v>12910</v>
      </c>
      <c r="E26" s="60" t="s">
        <v>12911</v>
      </c>
      <c r="F26" s="60" t="s">
        <v>751</v>
      </c>
      <c r="G26" s="60" t="s">
        <v>1373</v>
      </c>
      <c r="H26" s="60" t="s">
        <v>134</v>
      </c>
      <c r="I26" s="60" t="s">
        <v>7413</v>
      </c>
      <c r="J26" s="60" t="s">
        <v>15737</v>
      </c>
      <c r="K26" s="60" t="s">
        <v>12912</v>
      </c>
      <c r="L26" s="60" t="s">
        <v>12913</v>
      </c>
      <c r="M26" t="str">
        <f>IF(TablVoies[[#This Row],[ID_OSM]]="Non trouvé","Pas de lien",HYPERLINK(("http://www.openstreetmap.org/?"&amp;TablVoies[[#This Row],[OBJET_OSM]]&amp;"="&amp;TablVoies[[#This Row],[ID_OSM]]),"Localiser"))</f>
        <v>Localiser</v>
      </c>
      <c r="N26" s="61" t="s">
        <v>5316</v>
      </c>
      <c r="O26" t="str">
        <f>IF(TablVoies[[#This Row],[ID_OSM]]="Non trouvé","Pas de lien",HYPERLINK("http://localhost:8111/import?url=http://api.openstreetmap.org/api/0.6/"&amp;TablVoies[[#This Row],[OBJET_OSM]]&amp;"/"&amp;TablVoies[[#This Row],[ID_OSM]]&amp;"/full","JOSM"))</f>
        <v>JOSM</v>
      </c>
      <c r="Q26"/>
      <c r="Z26" s="124"/>
    </row>
    <row r="27" spans="1:26" hidden="1">
      <c r="A27" s="71">
        <v>84027</v>
      </c>
      <c r="B27" s="60" t="s">
        <v>751</v>
      </c>
      <c r="C27" s="155">
        <v>4421548</v>
      </c>
      <c r="D27" s="60" t="s">
        <v>12914</v>
      </c>
      <c r="E27" s="60" t="s">
        <v>12915</v>
      </c>
      <c r="F27" s="60" t="s">
        <v>751</v>
      </c>
      <c r="G27" s="60" t="s">
        <v>245</v>
      </c>
      <c r="H27" s="60" t="s">
        <v>163</v>
      </c>
      <c r="I27" s="60" t="s">
        <v>12916</v>
      </c>
      <c r="J27" s="60" t="s">
        <v>15738</v>
      </c>
      <c r="K27" s="60" t="s">
        <v>12917</v>
      </c>
      <c r="L27" s="60" t="s">
        <v>12918</v>
      </c>
      <c r="M27" t="str">
        <f>IF(TablVoies[[#This Row],[ID_OSM]]="Non trouvé","Pas de lien",HYPERLINK(("http://www.openstreetmap.org/?"&amp;TablVoies[[#This Row],[OBJET_OSM]]&amp;"="&amp;TablVoies[[#This Row],[ID_OSM]]),"Localiser"))</f>
        <v>Localiser</v>
      </c>
      <c r="N27" s="61" t="s">
        <v>5316</v>
      </c>
      <c r="O27" t="str">
        <f>IF(TablVoies[[#This Row],[ID_OSM]]="Non trouvé","Pas de lien",HYPERLINK("http://localhost:8111/import?url=http://api.openstreetmap.org/api/0.6/"&amp;TablVoies[[#This Row],[OBJET_OSM]]&amp;"/"&amp;TablVoies[[#This Row],[ID_OSM]]&amp;"/full","JOSM"))</f>
        <v>JOSM</v>
      </c>
      <c r="Q27"/>
      <c r="Z27" s="124"/>
    </row>
    <row r="28" spans="1:26" hidden="1">
      <c r="A28" s="71">
        <v>84027</v>
      </c>
      <c r="B28" s="60" t="s">
        <v>751</v>
      </c>
      <c r="C28" s="155">
        <v>4191411</v>
      </c>
      <c r="D28" s="60" t="s">
        <v>12919</v>
      </c>
      <c r="E28" s="60" t="s">
        <v>12920</v>
      </c>
      <c r="F28" s="60" t="s">
        <v>751</v>
      </c>
      <c r="G28" s="60" t="s">
        <v>1373</v>
      </c>
      <c r="H28" s="60" t="s">
        <v>163</v>
      </c>
      <c r="I28" s="60" t="s">
        <v>7493</v>
      </c>
      <c r="J28" s="60" t="s">
        <v>15739</v>
      </c>
      <c r="K28" s="60" t="s">
        <v>12921</v>
      </c>
      <c r="L28" s="60" t="s">
        <v>12922</v>
      </c>
      <c r="M28" t="str">
        <f>IF(TablVoies[[#This Row],[ID_OSM]]="Non trouvé","Pas de lien",HYPERLINK(("http://www.openstreetmap.org/?"&amp;TablVoies[[#This Row],[OBJET_OSM]]&amp;"="&amp;TablVoies[[#This Row],[ID_OSM]]),"Localiser"))</f>
        <v>Localiser</v>
      </c>
      <c r="N28" s="61" t="s">
        <v>5316</v>
      </c>
      <c r="O28" t="str">
        <f>IF(TablVoies[[#This Row],[ID_OSM]]="Non trouvé","Pas de lien",HYPERLINK("http://localhost:8111/import?url=http://api.openstreetmap.org/api/0.6/"&amp;TablVoies[[#This Row],[OBJET_OSM]]&amp;"/"&amp;TablVoies[[#This Row],[ID_OSM]]&amp;"/full","JOSM"))</f>
        <v>JOSM</v>
      </c>
      <c r="Q28"/>
      <c r="Z28" s="124"/>
    </row>
    <row r="29" spans="1:26" hidden="1">
      <c r="A29" s="71">
        <v>84027</v>
      </c>
      <c r="B29" s="60" t="s">
        <v>12923</v>
      </c>
      <c r="C29" s="155">
        <v>4421538</v>
      </c>
      <c r="D29" s="60" t="s">
        <v>12924</v>
      </c>
      <c r="E29" s="60" t="s">
        <v>12925</v>
      </c>
      <c r="F29" s="60" t="s">
        <v>751</v>
      </c>
      <c r="G29" s="60" t="s">
        <v>179</v>
      </c>
      <c r="I29" s="60" t="s">
        <v>3516</v>
      </c>
      <c r="J29" s="60" t="s">
        <v>15740</v>
      </c>
      <c r="K29" s="60" t="s">
        <v>12926</v>
      </c>
      <c r="L29" s="60" t="s">
        <v>3519</v>
      </c>
      <c r="M29" t="str">
        <f>IF(TablVoies[[#This Row],[ID_OSM]]="Non trouvé","Pas de lien",HYPERLINK(("http://www.openstreetmap.org/?"&amp;TablVoies[[#This Row],[OBJET_OSM]]&amp;"="&amp;TablVoies[[#This Row],[ID_OSM]]),"Localiser"))</f>
        <v>Localiser</v>
      </c>
      <c r="N29" s="61" t="s">
        <v>5316</v>
      </c>
      <c r="O29" t="str">
        <f>IF(TablVoies[[#This Row],[ID_OSM]]="Non trouvé","Pas de lien",HYPERLINK("http://localhost:8111/import?url=http://api.openstreetmap.org/api/0.6/"&amp;TablVoies[[#This Row],[OBJET_OSM]]&amp;"/"&amp;TablVoies[[#This Row],[ID_OSM]]&amp;"/full","JOSM"))</f>
        <v>JOSM</v>
      </c>
      <c r="Q29"/>
      <c r="Z29" s="124"/>
    </row>
    <row r="30" spans="1:26" hidden="1">
      <c r="A30" s="71">
        <v>84027</v>
      </c>
      <c r="B30" s="60" t="s">
        <v>12927</v>
      </c>
      <c r="C30" s="155">
        <v>4421600</v>
      </c>
      <c r="D30" s="60" t="s">
        <v>12928</v>
      </c>
      <c r="E30" s="60" t="s">
        <v>12929</v>
      </c>
      <c r="F30" s="60" t="s">
        <v>751</v>
      </c>
      <c r="G30" s="60" t="s">
        <v>12930</v>
      </c>
      <c r="I30" s="60" t="s">
        <v>12931</v>
      </c>
      <c r="J30" s="60" t="s">
        <v>15741</v>
      </c>
      <c r="K30" s="60" t="s">
        <v>12932</v>
      </c>
      <c r="L30" s="60" t="s">
        <v>12933</v>
      </c>
      <c r="M30" t="str">
        <f>IF(TablVoies[[#This Row],[ID_OSM]]="Non trouvé","Pas de lien",HYPERLINK(("http://www.openstreetmap.org/?"&amp;TablVoies[[#This Row],[OBJET_OSM]]&amp;"="&amp;TablVoies[[#This Row],[ID_OSM]]),"Localiser"))</f>
        <v>Localiser</v>
      </c>
      <c r="N30" s="61" t="s">
        <v>5316</v>
      </c>
      <c r="O30" t="str">
        <f>IF(TablVoies[[#This Row],[ID_OSM]]="Non trouvé","Pas de lien",HYPERLINK("http://localhost:8111/import?url=http://api.openstreetmap.org/api/0.6/"&amp;TablVoies[[#This Row],[OBJET_OSM]]&amp;"/"&amp;TablVoies[[#This Row],[ID_OSM]]&amp;"/full","JOSM"))</f>
        <v>JOSM</v>
      </c>
      <c r="Q30"/>
      <c r="Z30" s="124"/>
    </row>
    <row r="31" spans="1:26" hidden="1">
      <c r="A31" s="71">
        <v>84027</v>
      </c>
      <c r="B31" s="60" t="s">
        <v>12934</v>
      </c>
      <c r="C31" s="155">
        <v>4421654</v>
      </c>
      <c r="D31" s="60" t="s">
        <v>12935</v>
      </c>
      <c r="E31" s="60" t="s">
        <v>12936</v>
      </c>
      <c r="F31" s="60" t="s">
        <v>751</v>
      </c>
      <c r="G31" s="60" t="s">
        <v>1358</v>
      </c>
      <c r="H31" s="60" t="s">
        <v>134</v>
      </c>
      <c r="I31" s="60" t="s">
        <v>12937</v>
      </c>
      <c r="J31" s="60" t="s">
        <v>15742</v>
      </c>
      <c r="K31" s="60" t="s">
        <v>12938</v>
      </c>
      <c r="L31" s="60" t="s">
        <v>12939</v>
      </c>
      <c r="M31" t="str">
        <f>IF(TablVoies[[#This Row],[ID_OSM]]="Non trouvé","Pas de lien",HYPERLINK(("http://www.openstreetmap.org/?"&amp;TablVoies[[#This Row],[OBJET_OSM]]&amp;"="&amp;TablVoies[[#This Row],[ID_OSM]]),"Localiser"))</f>
        <v>Localiser</v>
      </c>
      <c r="N31" s="61" t="s">
        <v>5316</v>
      </c>
      <c r="O31" t="str">
        <f>IF(TablVoies[[#This Row],[ID_OSM]]="Non trouvé","Pas de lien",HYPERLINK("http://localhost:8111/import?url=http://api.openstreetmap.org/api/0.6/"&amp;TablVoies[[#This Row],[OBJET_OSM]]&amp;"/"&amp;TablVoies[[#This Row],[ID_OSM]]&amp;"/full","JOSM"))</f>
        <v>JOSM</v>
      </c>
      <c r="Q31"/>
      <c r="Z31" s="124"/>
    </row>
    <row r="32" spans="1:26" hidden="1">
      <c r="A32" s="71">
        <v>84027</v>
      </c>
      <c r="B32" s="60" t="s">
        <v>12940</v>
      </c>
      <c r="C32" s="155">
        <v>4421634</v>
      </c>
      <c r="D32" s="60" t="s">
        <v>12941</v>
      </c>
      <c r="E32" s="60" t="s">
        <v>12942</v>
      </c>
      <c r="F32" s="60" t="s">
        <v>751</v>
      </c>
      <c r="G32" s="60" t="s">
        <v>1358</v>
      </c>
      <c r="I32" s="60" t="s">
        <v>12943</v>
      </c>
      <c r="J32" s="60" t="s">
        <v>15743</v>
      </c>
      <c r="K32" s="60" t="s">
        <v>12944</v>
      </c>
      <c r="L32" s="60" t="s">
        <v>9178</v>
      </c>
      <c r="M32" t="str">
        <f>IF(TablVoies[[#This Row],[ID_OSM]]="Non trouvé","Pas de lien",HYPERLINK(("http://www.openstreetmap.org/?"&amp;TablVoies[[#This Row],[OBJET_OSM]]&amp;"="&amp;TablVoies[[#This Row],[ID_OSM]]),"Localiser"))</f>
        <v>Localiser</v>
      </c>
      <c r="N32" s="61" t="s">
        <v>5316</v>
      </c>
      <c r="O32" t="str">
        <f>IF(TablVoies[[#This Row],[ID_OSM]]="Non trouvé","Pas de lien",HYPERLINK("http://localhost:8111/import?url=http://api.openstreetmap.org/api/0.6/"&amp;TablVoies[[#This Row],[OBJET_OSM]]&amp;"/"&amp;TablVoies[[#This Row],[ID_OSM]]&amp;"/full","JOSM"))</f>
        <v>JOSM</v>
      </c>
      <c r="Q32"/>
      <c r="Z32" s="124"/>
    </row>
    <row r="33" spans="1:26" hidden="1">
      <c r="A33" s="71">
        <v>84027</v>
      </c>
      <c r="B33" s="60" t="s">
        <v>751</v>
      </c>
      <c r="C33" s="155">
        <v>4421606</v>
      </c>
      <c r="D33" s="60" t="s">
        <v>12945</v>
      </c>
      <c r="E33" s="60" t="s">
        <v>12946</v>
      </c>
      <c r="F33" s="60" t="s">
        <v>751</v>
      </c>
      <c r="G33" s="60" t="s">
        <v>1373</v>
      </c>
      <c r="H33" s="60" t="s">
        <v>163</v>
      </c>
      <c r="I33" s="60" t="s">
        <v>2975</v>
      </c>
      <c r="J33" s="60" t="s">
        <v>15744</v>
      </c>
      <c r="K33" s="60" t="s">
        <v>3568</v>
      </c>
      <c r="L33" s="60" t="s">
        <v>2978</v>
      </c>
      <c r="M33" t="str">
        <f>IF(TablVoies[[#This Row],[ID_OSM]]="Non trouvé","Pas de lien",HYPERLINK(("http://www.openstreetmap.org/?"&amp;TablVoies[[#This Row],[OBJET_OSM]]&amp;"="&amp;TablVoies[[#This Row],[ID_OSM]]),"Localiser"))</f>
        <v>Localiser</v>
      </c>
      <c r="N33" s="61" t="s">
        <v>5316</v>
      </c>
      <c r="O33" t="str">
        <f>IF(TablVoies[[#This Row],[ID_OSM]]="Non trouvé","Pas de lien",HYPERLINK("http://localhost:8111/import?url=http://api.openstreetmap.org/api/0.6/"&amp;TablVoies[[#This Row],[OBJET_OSM]]&amp;"/"&amp;TablVoies[[#This Row],[ID_OSM]]&amp;"/full","JOSM"))</f>
        <v>JOSM</v>
      </c>
      <c r="Q33"/>
      <c r="Z33" s="124"/>
    </row>
    <row r="34" spans="1:26" hidden="1">
      <c r="A34" s="71">
        <v>84027</v>
      </c>
      <c r="B34" s="60" t="s">
        <v>12947</v>
      </c>
      <c r="C34" s="155">
        <v>4421583</v>
      </c>
      <c r="D34" s="60" t="s">
        <v>12948</v>
      </c>
      <c r="E34" s="60" t="s">
        <v>12949</v>
      </c>
      <c r="F34" s="60" t="s">
        <v>751</v>
      </c>
      <c r="G34" s="60" t="s">
        <v>44</v>
      </c>
      <c r="H34" s="60" t="s">
        <v>221</v>
      </c>
      <c r="I34" s="60" t="s">
        <v>12950</v>
      </c>
      <c r="J34" s="60" t="s">
        <v>15745</v>
      </c>
      <c r="K34" s="60" t="s">
        <v>12951</v>
      </c>
      <c r="L34" s="60" t="s">
        <v>12952</v>
      </c>
      <c r="M34" t="str">
        <f>IF(TablVoies[[#This Row],[ID_OSM]]="Non trouvé","Pas de lien",HYPERLINK(("http://www.openstreetmap.org/?"&amp;TablVoies[[#This Row],[OBJET_OSM]]&amp;"="&amp;TablVoies[[#This Row],[ID_OSM]]),"Localiser"))</f>
        <v>Localiser</v>
      </c>
      <c r="N34" s="61" t="s">
        <v>5316</v>
      </c>
      <c r="O34" t="str">
        <f>IF(TablVoies[[#This Row],[ID_OSM]]="Non trouvé","Pas de lien",HYPERLINK("http://localhost:8111/import?url=http://api.openstreetmap.org/api/0.6/"&amp;TablVoies[[#This Row],[OBJET_OSM]]&amp;"/"&amp;TablVoies[[#This Row],[ID_OSM]]&amp;"/full","JOSM"))</f>
        <v>JOSM</v>
      </c>
      <c r="Q34"/>
      <c r="Z34" s="124"/>
    </row>
    <row r="35" spans="1:26" hidden="1">
      <c r="A35" s="71">
        <v>84027</v>
      </c>
      <c r="B35" s="60" t="s">
        <v>12953</v>
      </c>
      <c r="C35" s="155">
        <v>4421585</v>
      </c>
      <c r="D35" s="60" t="s">
        <v>12954</v>
      </c>
      <c r="E35" s="60" t="s">
        <v>12955</v>
      </c>
      <c r="F35" s="60" t="s">
        <v>751</v>
      </c>
      <c r="G35" s="60" t="s">
        <v>44</v>
      </c>
      <c r="H35" s="60" t="s">
        <v>119</v>
      </c>
      <c r="I35" s="60" t="s">
        <v>12956</v>
      </c>
      <c r="J35" s="60" t="s">
        <v>15746</v>
      </c>
      <c r="K35" s="60" t="s">
        <v>12957</v>
      </c>
      <c r="L35" s="60" t="s">
        <v>12958</v>
      </c>
      <c r="M35" t="str">
        <f>IF(TablVoies[[#This Row],[ID_OSM]]="Non trouvé","Pas de lien",HYPERLINK(("http://www.openstreetmap.org/?"&amp;TablVoies[[#This Row],[OBJET_OSM]]&amp;"="&amp;TablVoies[[#This Row],[ID_OSM]]),"Localiser"))</f>
        <v>Localiser</v>
      </c>
      <c r="N35" s="61" t="s">
        <v>5316</v>
      </c>
      <c r="O35" t="str">
        <f>IF(TablVoies[[#This Row],[ID_OSM]]="Non trouvé","Pas de lien",HYPERLINK("http://localhost:8111/import?url=http://api.openstreetmap.org/api/0.6/"&amp;TablVoies[[#This Row],[OBJET_OSM]]&amp;"/"&amp;TablVoies[[#This Row],[ID_OSM]]&amp;"/full","JOSM"))</f>
        <v>JOSM</v>
      </c>
      <c r="Q35"/>
      <c r="Z35" s="124"/>
    </row>
    <row r="36" spans="1:26" hidden="1">
      <c r="A36" s="71">
        <v>84027</v>
      </c>
      <c r="B36" s="60" t="s">
        <v>12959</v>
      </c>
      <c r="C36" s="155">
        <v>4421651</v>
      </c>
      <c r="D36" s="60" t="s">
        <v>12960</v>
      </c>
      <c r="E36" s="60" t="s">
        <v>12961</v>
      </c>
      <c r="F36" s="60" t="s">
        <v>751</v>
      </c>
      <c r="G36" s="60" t="s">
        <v>1358</v>
      </c>
      <c r="H36" s="60" t="s">
        <v>119</v>
      </c>
      <c r="I36" s="60" t="s">
        <v>12956</v>
      </c>
      <c r="J36" s="60" t="s">
        <v>15747</v>
      </c>
      <c r="K36" s="60" t="s">
        <v>12962</v>
      </c>
      <c r="L36" s="60" t="s">
        <v>12958</v>
      </c>
      <c r="M36" t="str">
        <f>IF(TablVoies[[#This Row],[ID_OSM]]="Non trouvé","Pas de lien",HYPERLINK(("http://www.openstreetmap.org/?"&amp;TablVoies[[#This Row],[OBJET_OSM]]&amp;"="&amp;TablVoies[[#This Row],[ID_OSM]]),"Localiser"))</f>
        <v>Localiser</v>
      </c>
      <c r="N36" s="61" t="s">
        <v>5316</v>
      </c>
      <c r="O36" t="str">
        <f>IF(TablVoies[[#This Row],[ID_OSM]]="Non trouvé","Pas de lien",HYPERLINK("http://localhost:8111/import?url=http://api.openstreetmap.org/api/0.6/"&amp;TablVoies[[#This Row],[OBJET_OSM]]&amp;"/"&amp;TablVoies[[#This Row],[ID_OSM]]&amp;"/full","JOSM"))</f>
        <v>JOSM</v>
      </c>
      <c r="Q36"/>
      <c r="Z36" s="124"/>
    </row>
    <row r="37" spans="1:26" hidden="1">
      <c r="A37" s="71">
        <v>84027</v>
      </c>
      <c r="B37" s="60" t="s">
        <v>751</v>
      </c>
      <c r="C37" s="155">
        <v>5334004</v>
      </c>
      <c r="D37" s="60" t="s">
        <v>12963</v>
      </c>
      <c r="E37" s="60" t="s">
        <v>12964</v>
      </c>
      <c r="F37" s="60" t="s">
        <v>751</v>
      </c>
      <c r="G37" s="60" t="s">
        <v>1373</v>
      </c>
      <c r="I37" s="60" t="s">
        <v>12965</v>
      </c>
      <c r="J37" s="60" t="s">
        <v>15748</v>
      </c>
      <c r="K37" s="60" t="s">
        <v>12966</v>
      </c>
      <c r="L37" s="60" t="s">
        <v>12967</v>
      </c>
      <c r="M37" t="str">
        <f>IF(TablVoies[[#This Row],[ID_OSM]]="Non trouvé","Pas de lien",HYPERLINK(("http://www.openstreetmap.org/?"&amp;TablVoies[[#This Row],[OBJET_OSM]]&amp;"="&amp;TablVoies[[#This Row],[ID_OSM]]),"Localiser"))</f>
        <v>Localiser</v>
      </c>
      <c r="N37" s="61" t="s">
        <v>5316</v>
      </c>
      <c r="O37" t="str">
        <f>IF(TablVoies[[#This Row],[ID_OSM]]="Non trouvé","Pas de lien",HYPERLINK("http://localhost:8111/import?url=http://api.openstreetmap.org/api/0.6/"&amp;TablVoies[[#This Row],[OBJET_OSM]]&amp;"/"&amp;TablVoies[[#This Row],[ID_OSM]]&amp;"/full","JOSM"))</f>
        <v>JOSM</v>
      </c>
      <c r="P37" t="s">
        <v>13609</v>
      </c>
      <c r="Q37"/>
      <c r="Z37" s="124"/>
    </row>
    <row r="38" spans="1:26" hidden="1">
      <c r="A38" s="71">
        <v>84027</v>
      </c>
      <c r="B38" s="60" t="s">
        <v>751</v>
      </c>
      <c r="C38" s="155">
        <v>5826028</v>
      </c>
      <c r="D38" s="60" t="s">
        <v>12968</v>
      </c>
      <c r="E38" s="60" t="s">
        <v>12969</v>
      </c>
      <c r="F38" s="60" t="s">
        <v>751</v>
      </c>
      <c r="G38" s="60" t="s">
        <v>1373</v>
      </c>
      <c r="I38" s="60" t="s">
        <v>12970</v>
      </c>
      <c r="J38" s="60" t="s">
        <v>15749</v>
      </c>
      <c r="K38" s="60" t="s">
        <v>12971</v>
      </c>
      <c r="L38" s="60" t="s">
        <v>12967</v>
      </c>
      <c r="M38" t="str">
        <f>IF(TablVoies[[#This Row],[ID_OSM]]="Non trouvé","Pas de lien",HYPERLINK(("http://www.openstreetmap.org/?"&amp;TablVoies[[#This Row],[OBJET_OSM]]&amp;"="&amp;TablVoies[[#This Row],[ID_OSM]]),"Localiser"))</f>
        <v>Localiser</v>
      </c>
      <c r="N38" s="61" t="s">
        <v>5316</v>
      </c>
      <c r="O38" t="str">
        <f>IF(TablVoies[[#This Row],[ID_OSM]]="Non trouvé","Pas de lien",HYPERLINK("http://localhost:8111/import?url=http://api.openstreetmap.org/api/0.6/"&amp;TablVoies[[#This Row],[OBJET_OSM]]&amp;"/"&amp;TablVoies[[#This Row],[ID_OSM]]&amp;"/full","JOSM"))</f>
        <v>JOSM</v>
      </c>
      <c r="P38" t="s">
        <v>13615</v>
      </c>
      <c r="Q38"/>
      <c r="Z38" s="124"/>
    </row>
    <row r="39" spans="1:26" hidden="1">
      <c r="A39" s="71">
        <v>84027</v>
      </c>
      <c r="B39" s="60" t="s">
        <v>12972</v>
      </c>
      <c r="C39" s="155">
        <v>4421631</v>
      </c>
      <c r="D39" s="60" t="s">
        <v>12973</v>
      </c>
      <c r="E39" s="60" t="s">
        <v>12974</v>
      </c>
      <c r="F39" s="60" t="s">
        <v>751</v>
      </c>
      <c r="G39" s="60" t="s">
        <v>1358</v>
      </c>
      <c r="I39" s="60" t="s">
        <v>3644</v>
      </c>
      <c r="J39" s="60" t="s">
        <v>15750</v>
      </c>
      <c r="K39" s="60" t="s">
        <v>3646</v>
      </c>
      <c r="L39" s="60" t="s">
        <v>3647</v>
      </c>
      <c r="M39" t="str">
        <f>IF(TablVoies[[#This Row],[ID_OSM]]="Non trouvé","Pas de lien",HYPERLINK(("http://www.openstreetmap.org/?"&amp;TablVoies[[#This Row],[OBJET_OSM]]&amp;"="&amp;TablVoies[[#This Row],[ID_OSM]]),"Localiser"))</f>
        <v>Localiser</v>
      </c>
      <c r="N39" s="61" t="s">
        <v>5316</v>
      </c>
      <c r="O39" t="str">
        <f>IF(TablVoies[[#This Row],[ID_OSM]]="Non trouvé","Pas de lien",HYPERLINK("http://localhost:8111/import?url=http://api.openstreetmap.org/api/0.6/"&amp;TablVoies[[#This Row],[OBJET_OSM]]&amp;"/"&amp;TablVoies[[#This Row],[ID_OSM]]&amp;"/full","JOSM"))</f>
        <v>JOSM</v>
      </c>
      <c r="Q39"/>
      <c r="Z39" s="124"/>
    </row>
    <row r="40" spans="1:26" hidden="1">
      <c r="A40" s="71">
        <v>84027</v>
      </c>
      <c r="B40" s="60" t="s">
        <v>12975</v>
      </c>
      <c r="C40" s="155">
        <v>5826035</v>
      </c>
      <c r="D40" s="60" t="s">
        <v>12976</v>
      </c>
      <c r="E40" s="60" t="s">
        <v>12977</v>
      </c>
      <c r="F40" s="60" t="s">
        <v>751</v>
      </c>
      <c r="G40" s="60" t="s">
        <v>3294</v>
      </c>
      <c r="H40" s="60" t="s">
        <v>111</v>
      </c>
      <c r="I40" s="60" t="s">
        <v>9472</v>
      </c>
      <c r="J40" s="60" t="s">
        <v>15751</v>
      </c>
      <c r="K40" s="60" t="s">
        <v>10890</v>
      </c>
      <c r="L40" s="60" t="s">
        <v>9474</v>
      </c>
      <c r="M40" t="str">
        <f>IF(TablVoies[[#This Row],[ID_OSM]]="Non trouvé","Pas de lien",HYPERLINK(("http://www.openstreetmap.org/?"&amp;TablVoies[[#This Row],[OBJET_OSM]]&amp;"="&amp;TablVoies[[#This Row],[ID_OSM]]),"Localiser"))</f>
        <v>Localiser</v>
      </c>
      <c r="N40" s="61" t="s">
        <v>5316</v>
      </c>
      <c r="O40" t="str">
        <f>IF(TablVoies[[#This Row],[ID_OSM]]="Non trouvé","Pas de lien",HYPERLINK("http://localhost:8111/import?url=http://api.openstreetmap.org/api/0.6/"&amp;TablVoies[[#This Row],[OBJET_OSM]]&amp;"/"&amp;TablVoies[[#This Row],[ID_OSM]]&amp;"/full","JOSM"))</f>
        <v>JOSM</v>
      </c>
      <c r="Q40"/>
      <c r="Z40" s="124"/>
    </row>
    <row r="41" spans="1:26" hidden="1">
      <c r="A41" s="71">
        <v>84027</v>
      </c>
      <c r="B41" s="60" t="s">
        <v>12978</v>
      </c>
      <c r="C41" s="155">
        <v>4421598</v>
      </c>
      <c r="D41" s="60" t="s">
        <v>12979</v>
      </c>
      <c r="E41" s="60" t="s">
        <v>12980</v>
      </c>
      <c r="F41" s="60" t="s">
        <v>751</v>
      </c>
      <c r="G41" s="60" t="s">
        <v>3294</v>
      </c>
      <c r="H41" s="60" t="s">
        <v>111</v>
      </c>
      <c r="I41" s="60" t="s">
        <v>12981</v>
      </c>
      <c r="J41" s="60" t="s">
        <v>15752</v>
      </c>
      <c r="K41" s="60" t="s">
        <v>12982</v>
      </c>
      <c r="L41" s="60" t="s">
        <v>12983</v>
      </c>
      <c r="M41" t="str">
        <f>IF(TablVoies[[#This Row],[ID_OSM]]="Non trouvé","Pas de lien",HYPERLINK(("http://www.openstreetmap.org/?"&amp;TablVoies[[#This Row],[OBJET_OSM]]&amp;"="&amp;TablVoies[[#This Row],[ID_OSM]]),"Localiser"))</f>
        <v>Localiser</v>
      </c>
      <c r="N41" s="61" t="s">
        <v>5316</v>
      </c>
      <c r="O41" t="str">
        <f>IF(TablVoies[[#This Row],[ID_OSM]]="Non trouvé","Pas de lien",HYPERLINK("http://localhost:8111/import?url=http://api.openstreetmap.org/api/0.6/"&amp;TablVoies[[#This Row],[OBJET_OSM]]&amp;"/"&amp;TablVoies[[#This Row],[ID_OSM]]&amp;"/full","JOSM"))</f>
        <v>JOSM</v>
      </c>
      <c r="Q41"/>
      <c r="Z41" s="124"/>
    </row>
    <row r="42" spans="1:26" hidden="1">
      <c r="A42" s="71">
        <v>84027</v>
      </c>
      <c r="B42" s="60" t="s">
        <v>12984</v>
      </c>
      <c r="C42" s="155">
        <v>4421644</v>
      </c>
      <c r="D42" s="60" t="s">
        <v>12985</v>
      </c>
      <c r="E42" s="60" t="s">
        <v>12986</v>
      </c>
      <c r="F42" s="60" t="s">
        <v>751</v>
      </c>
      <c r="G42" s="60" t="s">
        <v>1358</v>
      </c>
      <c r="H42" s="60" t="s">
        <v>111</v>
      </c>
      <c r="I42" s="60" t="s">
        <v>12981</v>
      </c>
      <c r="J42" s="60" t="s">
        <v>15753</v>
      </c>
      <c r="K42" s="60" t="s">
        <v>12987</v>
      </c>
      <c r="L42" s="60" t="s">
        <v>12983</v>
      </c>
      <c r="M42" t="str">
        <f>IF(TablVoies[[#This Row],[ID_OSM]]="Non trouvé","Pas de lien",HYPERLINK(("http://www.openstreetmap.org/?"&amp;TablVoies[[#This Row],[OBJET_OSM]]&amp;"="&amp;TablVoies[[#This Row],[ID_OSM]]),"Localiser"))</f>
        <v>Localiser</v>
      </c>
      <c r="N42" s="61" t="s">
        <v>5316</v>
      </c>
      <c r="O42" t="str">
        <f>IF(TablVoies[[#This Row],[ID_OSM]]="Non trouvé","Pas de lien",HYPERLINK("http://localhost:8111/import?url=http://api.openstreetmap.org/api/0.6/"&amp;TablVoies[[#This Row],[OBJET_OSM]]&amp;"/"&amp;TablVoies[[#This Row],[ID_OSM]]&amp;"/full","JOSM"))</f>
        <v>JOSM</v>
      </c>
      <c r="Q42"/>
      <c r="Z42" s="124"/>
    </row>
    <row r="43" spans="1:26" hidden="1">
      <c r="A43" s="71">
        <v>84027</v>
      </c>
      <c r="B43" s="60" t="s">
        <v>12988</v>
      </c>
      <c r="C43" s="155">
        <v>4421610</v>
      </c>
      <c r="D43" s="60" t="s">
        <v>12989</v>
      </c>
      <c r="E43" s="60" t="s">
        <v>12990</v>
      </c>
      <c r="F43" s="60" t="s">
        <v>751</v>
      </c>
      <c r="G43" s="60" t="s">
        <v>1373</v>
      </c>
      <c r="H43" s="60" t="s">
        <v>111</v>
      </c>
      <c r="I43" s="60" t="s">
        <v>7438</v>
      </c>
      <c r="J43" s="60" t="s">
        <v>15754</v>
      </c>
      <c r="K43" s="60" t="s">
        <v>12991</v>
      </c>
      <c r="L43" s="60" t="s">
        <v>12992</v>
      </c>
      <c r="M43" t="str">
        <f>IF(TablVoies[[#This Row],[ID_OSM]]="Non trouvé","Pas de lien",HYPERLINK(("http://www.openstreetmap.org/?"&amp;TablVoies[[#This Row],[OBJET_OSM]]&amp;"="&amp;TablVoies[[#This Row],[ID_OSM]]),"Localiser"))</f>
        <v>Localiser</v>
      </c>
      <c r="N43" s="61" t="s">
        <v>5316</v>
      </c>
      <c r="O43" t="str">
        <f>IF(TablVoies[[#This Row],[ID_OSM]]="Non trouvé","Pas de lien",HYPERLINK("http://localhost:8111/import?url=http://api.openstreetmap.org/api/0.6/"&amp;TablVoies[[#This Row],[OBJET_OSM]]&amp;"/"&amp;TablVoies[[#This Row],[ID_OSM]]&amp;"/full","JOSM"))</f>
        <v>JOSM</v>
      </c>
      <c r="Q43"/>
      <c r="Z43" s="124"/>
    </row>
    <row r="44" spans="1:26" hidden="1">
      <c r="A44" s="71">
        <v>84027</v>
      </c>
      <c r="B44" s="60" t="s">
        <v>751</v>
      </c>
      <c r="C44" s="155">
        <v>4421542</v>
      </c>
      <c r="D44" s="60" t="s">
        <v>12993</v>
      </c>
      <c r="E44" s="60" t="s">
        <v>12994</v>
      </c>
      <c r="F44" s="60" t="s">
        <v>751</v>
      </c>
      <c r="G44" s="60" t="s">
        <v>245</v>
      </c>
      <c r="I44" s="60" t="s">
        <v>12995</v>
      </c>
      <c r="J44" s="60" t="s">
        <v>15755</v>
      </c>
      <c r="K44" s="60" t="s">
        <v>12996</v>
      </c>
      <c r="L44" s="60" t="s">
        <v>12997</v>
      </c>
      <c r="M44" t="str">
        <f>IF(TablVoies[[#This Row],[ID_OSM]]="Non trouvé","Pas de lien",HYPERLINK(("http://www.openstreetmap.org/?"&amp;TablVoies[[#This Row],[OBJET_OSM]]&amp;"="&amp;TablVoies[[#This Row],[ID_OSM]]),"Localiser"))</f>
        <v>Localiser</v>
      </c>
      <c r="N44" s="61" t="s">
        <v>5316</v>
      </c>
      <c r="O44" t="str">
        <f>IF(TablVoies[[#This Row],[ID_OSM]]="Non trouvé","Pas de lien",HYPERLINK("http://localhost:8111/import?url=http://api.openstreetmap.org/api/0.6/"&amp;TablVoies[[#This Row],[OBJET_OSM]]&amp;"/"&amp;TablVoies[[#This Row],[ID_OSM]]&amp;"/full","JOSM"))</f>
        <v>JOSM</v>
      </c>
      <c r="Q44"/>
      <c r="Z44" s="124"/>
    </row>
    <row r="45" spans="1:26" hidden="1">
      <c r="A45" s="71">
        <v>84027</v>
      </c>
      <c r="B45" s="60" t="s">
        <v>12998</v>
      </c>
      <c r="C45" s="155">
        <v>4421626</v>
      </c>
      <c r="D45" s="60" t="s">
        <v>12999</v>
      </c>
      <c r="E45" s="60" t="s">
        <v>13000</v>
      </c>
      <c r="F45" s="60" t="s">
        <v>751</v>
      </c>
      <c r="G45" s="60" t="s">
        <v>1373</v>
      </c>
      <c r="H45" s="60" t="s">
        <v>134</v>
      </c>
      <c r="I45" s="60" t="s">
        <v>7451</v>
      </c>
      <c r="J45" s="60" t="s">
        <v>15756</v>
      </c>
      <c r="K45" s="60" t="s">
        <v>13001</v>
      </c>
      <c r="L45" s="60" t="s">
        <v>13002</v>
      </c>
      <c r="M45" t="str">
        <f>IF(TablVoies[[#This Row],[ID_OSM]]="Non trouvé","Pas de lien",HYPERLINK(("http://www.openstreetmap.org/?"&amp;TablVoies[[#This Row],[OBJET_OSM]]&amp;"="&amp;TablVoies[[#This Row],[ID_OSM]]),"Localiser"))</f>
        <v>Localiser</v>
      </c>
      <c r="N45" s="61" t="s">
        <v>5316</v>
      </c>
      <c r="O45" t="str">
        <f>IF(TablVoies[[#This Row],[ID_OSM]]="Non trouvé","Pas de lien",HYPERLINK("http://localhost:8111/import?url=http://api.openstreetmap.org/api/0.6/"&amp;TablVoies[[#This Row],[OBJET_OSM]]&amp;"/"&amp;TablVoies[[#This Row],[ID_OSM]]&amp;"/full","JOSM"))</f>
        <v>JOSM</v>
      </c>
      <c r="Q45"/>
      <c r="Z45" s="124"/>
    </row>
    <row r="46" spans="1:26" hidden="1">
      <c r="A46" s="71">
        <v>84027</v>
      </c>
      <c r="B46" s="60" t="s">
        <v>13003</v>
      </c>
      <c r="C46" s="155">
        <v>4421581</v>
      </c>
      <c r="D46" s="60" t="s">
        <v>13004</v>
      </c>
      <c r="E46" s="60" t="s">
        <v>13005</v>
      </c>
      <c r="F46" s="60" t="s">
        <v>751</v>
      </c>
      <c r="G46" s="60" t="s">
        <v>44</v>
      </c>
      <c r="I46" s="60" t="s">
        <v>13006</v>
      </c>
      <c r="J46" s="60" t="s">
        <v>15757</v>
      </c>
      <c r="K46" s="60" t="s">
        <v>13007</v>
      </c>
      <c r="L46" s="60" t="s">
        <v>13008</v>
      </c>
      <c r="M46" t="str">
        <f>IF(TablVoies[[#This Row],[ID_OSM]]="Non trouvé","Pas de lien",HYPERLINK(("http://www.openstreetmap.org/?"&amp;TablVoies[[#This Row],[OBJET_OSM]]&amp;"="&amp;TablVoies[[#This Row],[ID_OSM]]),"Localiser"))</f>
        <v>Localiser</v>
      </c>
      <c r="N46" s="61" t="s">
        <v>5316</v>
      </c>
      <c r="O46" t="str">
        <f>IF(TablVoies[[#This Row],[ID_OSM]]="Non trouvé","Pas de lien",HYPERLINK("http://localhost:8111/import?url=http://api.openstreetmap.org/api/0.6/"&amp;TablVoies[[#This Row],[OBJET_OSM]]&amp;"/"&amp;TablVoies[[#This Row],[ID_OSM]]&amp;"/full","JOSM"))</f>
        <v>JOSM</v>
      </c>
      <c r="Q46"/>
      <c r="Z46" s="124"/>
    </row>
    <row r="47" spans="1:26" hidden="1">
      <c r="A47" s="71">
        <v>84027</v>
      </c>
      <c r="B47" s="60" t="s">
        <v>13009</v>
      </c>
      <c r="C47" s="155">
        <v>4421640</v>
      </c>
      <c r="D47" s="60" t="s">
        <v>13010</v>
      </c>
      <c r="E47" s="60" t="s">
        <v>13011</v>
      </c>
      <c r="F47" s="60" t="s">
        <v>751</v>
      </c>
      <c r="G47" s="60" t="s">
        <v>1358</v>
      </c>
      <c r="I47" s="60" t="s">
        <v>13006</v>
      </c>
      <c r="J47" s="60" t="s">
        <v>15758</v>
      </c>
      <c r="K47" s="60" t="s">
        <v>13012</v>
      </c>
      <c r="L47" s="60" t="s">
        <v>13008</v>
      </c>
      <c r="M47" t="str">
        <f>IF(TablVoies[[#This Row],[ID_OSM]]="Non trouvé","Pas de lien",HYPERLINK(("http://www.openstreetmap.org/?"&amp;TablVoies[[#This Row],[OBJET_OSM]]&amp;"="&amp;TablVoies[[#This Row],[ID_OSM]]),"Localiser"))</f>
        <v>Localiser</v>
      </c>
      <c r="N47" s="61" t="s">
        <v>5316</v>
      </c>
      <c r="O47" t="str">
        <f>IF(TablVoies[[#This Row],[ID_OSM]]="Non trouvé","Pas de lien",HYPERLINK("http://localhost:8111/import?url=http://api.openstreetmap.org/api/0.6/"&amp;TablVoies[[#This Row],[OBJET_OSM]]&amp;"/"&amp;TablVoies[[#This Row],[ID_OSM]]&amp;"/full","JOSM"))</f>
        <v>JOSM</v>
      </c>
      <c r="Q47"/>
      <c r="Z47" s="124"/>
    </row>
    <row r="48" spans="1:26" hidden="1">
      <c r="A48" s="71">
        <v>84027</v>
      </c>
      <c r="B48" s="60" t="s">
        <v>751</v>
      </c>
      <c r="C48" s="155">
        <v>4421555</v>
      </c>
      <c r="D48" s="60" t="s">
        <v>13013</v>
      </c>
      <c r="E48" s="60" t="s">
        <v>13014</v>
      </c>
      <c r="F48" s="60" t="s">
        <v>751</v>
      </c>
      <c r="G48" s="60" t="s">
        <v>245</v>
      </c>
      <c r="H48" s="60" t="s">
        <v>221</v>
      </c>
      <c r="I48" s="60" t="s">
        <v>13015</v>
      </c>
      <c r="J48" s="60" t="s">
        <v>15759</v>
      </c>
      <c r="K48" s="60" t="s">
        <v>13016</v>
      </c>
      <c r="L48" s="60" t="s">
        <v>13017</v>
      </c>
      <c r="M48" t="str">
        <f>IF(TablVoies[[#This Row],[ID_OSM]]="Non trouvé","Pas de lien",HYPERLINK(("http://www.openstreetmap.org/?"&amp;TablVoies[[#This Row],[OBJET_OSM]]&amp;"="&amp;TablVoies[[#This Row],[ID_OSM]]),"Localiser"))</f>
        <v>Localiser</v>
      </c>
      <c r="N48" s="61" t="s">
        <v>5316</v>
      </c>
      <c r="O48" t="str">
        <f>IF(TablVoies[[#This Row],[ID_OSM]]="Non trouvé","Pas de lien",HYPERLINK("http://localhost:8111/import?url=http://api.openstreetmap.org/api/0.6/"&amp;TablVoies[[#This Row],[OBJET_OSM]]&amp;"/"&amp;TablVoies[[#This Row],[ID_OSM]]&amp;"/full","JOSM"))</f>
        <v>JOSM</v>
      </c>
      <c r="Q48"/>
      <c r="Z48" s="124"/>
    </row>
    <row r="49" spans="1:26" hidden="1">
      <c r="A49" s="71">
        <v>84027</v>
      </c>
      <c r="B49" s="60" t="s">
        <v>13018</v>
      </c>
      <c r="C49" s="155">
        <v>4421594</v>
      </c>
      <c r="D49" s="60" t="s">
        <v>13019</v>
      </c>
      <c r="E49" s="60" t="s">
        <v>13020</v>
      </c>
      <c r="F49" s="60" t="s">
        <v>751</v>
      </c>
      <c r="G49" s="60" t="s">
        <v>3294</v>
      </c>
      <c r="I49" s="60" t="s">
        <v>9193</v>
      </c>
      <c r="J49" s="60" t="s">
        <v>15760</v>
      </c>
      <c r="K49" s="60" t="s">
        <v>13021</v>
      </c>
      <c r="L49" s="60" t="s">
        <v>197</v>
      </c>
      <c r="M49" t="str">
        <f>IF(TablVoies[[#This Row],[ID_OSM]]="Non trouvé","Pas de lien",HYPERLINK(("http://www.openstreetmap.org/?"&amp;TablVoies[[#This Row],[OBJET_OSM]]&amp;"="&amp;TablVoies[[#This Row],[ID_OSM]]),"Localiser"))</f>
        <v>Localiser</v>
      </c>
      <c r="N49" s="61" t="s">
        <v>5316</v>
      </c>
      <c r="O49" t="str">
        <f>IF(TablVoies[[#This Row],[ID_OSM]]="Non trouvé","Pas de lien",HYPERLINK("http://localhost:8111/import?url=http://api.openstreetmap.org/api/0.6/"&amp;TablVoies[[#This Row],[OBJET_OSM]]&amp;"/"&amp;TablVoies[[#This Row],[ID_OSM]]&amp;"/full","JOSM"))</f>
        <v>JOSM</v>
      </c>
      <c r="Q49"/>
      <c r="Z49" s="124"/>
    </row>
    <row r="50" spans="1:26" hidden="1">
      <c r="A50" s="71">
        <v>84027</v>
      </c>
      <c r="B50" s="60" t="s">
        <v>13022</v>
      </c>
      <c r="C50" s="155">
        <v>4421556</v>
      </c>
      <c r="D50" s="60" t="s">
        <v>13023</v>
      </c>
      <c r="E50" s="60" t="s">
        <v>13024</v>
      </c>
      <c r="F50" s="60" t="s">
        <v>751</v>
      </c>
      <c r="G50" s="60" t="s">
        <v>245</v>
      </c>
      <c r="H50" s="60" t="s">
        <v>221</v>
      </c>
      <c r="I50" s="60" t="s">
        <v>7454</v>
      </c>
      <c r="J50" s="60" t="s">
        <v>15761</v>
      </c>
      <c r="K50" s="60" t="s">
        <v>13025</v>
      </c>
      <c r="L50" s="60" t="s">
        <v>13026</v>
      </c>
      <c r="M50" t="str">
        <f>IF(TablVoies[[#This Row],[ID_OSM]]="Non trouvé","Pas de lien",HYPERLINK(("http://www.openstreetmap.org/?"&amp;TablVoies[[#This Row],[OBJET_OSM]]&amp;"="&amp;TablVoies[[#This Row],[ID_OSM]]),"Localiser"))</f>
        <v>Localiser</v>
      </c>
      <c r="N50" s="61" t="s">
        <v>5316</v>
      </c>
      <c r="O50" t="str">
        <f>IF(TablVoies[[#This Row],[ID_OSM]]="Non trouvé","Pas de lien",HYPERLINK("http://localhost:8111/import?url=http://api.openstreetmap.org/api/0.6/"&amp;TablVoies[[#This Row],[OBJET_OSM]]&amp;"/"&amp;TablVoies[[#This Row],[ID_OSM]]&amp;"/full","JOSM"))</f>
        <v>JOSM</v>
      </c>
      <c r="Q50"/>
      <c r="Z50" s="124"/>
    </row>
    <row r="51" spans="1:26" hidden="1">
      <c r="A51" s="71">
        <v>84027</v>
      </c>
      <c r="B51" s="60" t="s">
        <v>13027</v>
      </c>
      <c r="C51" s="155">
        <v>4421588</v>
      </c>
      <c r="D51" s="60" t="s">
        <v>13028</v>
      </c>
      <c r="E51" s="60" t="s">
        <v>13029</v>
      </c>
      <c r="F51" s="60" t="s">
        <v>751</v>
      </c>
      <c r="G51" s="60" t="s">
        <v>44</v>
      </c>
      <c r="H51" s="60" t="s">
        <v>134</v>
      </c>
      <c r="I51" s="60" t="s">
        <v>13030</v>
      </c>
      <c r="J51" s="60" t="s">
        <v>15762</v>
      </c>
      <c r="K51" s="60" t="s">
        <v>13031</v>
      </c>
      <c r="L51" s="60" t="s">
        <v>13032</v>
      </c>
      <c r="M51" t="str">
        <f>IF(TablVoies[[#This Row],[ID_OSM]]="Non trouvé","Pas de lien",HYPERLINK(("http://www.openstreetmap.org/?"&amp;TablVoies[[#This Row],[OBJET_OSM]]&amp;"="&amp;TablVoies[[#This Row],[ID_OSM]]),"Localiser"))</f>
        <v>Localiser</v>
      </c>
      <c r="N51" s="61" t="s">
        <v>5316</v>
      </c>
      <c r="O51" t="str">
        <f>IF(TablVoies[[#This Row],[ID_OSM]]="Non trouvé","Pas de lien",HYPERLINK("http://localhost:8111/import?url=http://api.openstreetmap.org/api/0.6/"&amp;TablVoies[[#This Row],[OBJET_OSM]]&amp;"/"&amp;TablVoies[[#This Row],[ID_OSM]]&amp;"/full","JOSM"))</f>
        <v>JOSM</v>
      </c>
      <c r="Q51"/>
      <c r="Z51" s="124"/>
    </row>
    <row r="52" spans="1:26" hidden="1">
      <c r="A52" s="71">
        <v>84027</v>
      </c>
      <c r="B52" s="60" t="s">
        <v>13033</v>
      </c>
      <c r="C52" s="155">
        <v>4421655</v>
      </c>
      <c r="D52" s="60" t="s">
        <v>13034</v>
      </c>
      <c r="E52" s="60" t="s">
        <v>13035</v>
      </c>
      <c r="F52" s="60" t="s">
        <v>751</v>
      </c>
      <c r="G52" s="60" t="s">
        <v>1358</v>
      </c>
      <c r="H52" s="60" t="s">
        <v>134</v>
      </c>
      <c r="I52" s="60" t="s">
        <v>13030</v>
      </c>
      <c r="J52" s="60" t="s">
        <v>15763</v>
      </c>
      <c r="K52" s="60" t="s">
        <v>13036</v>
      </c>
      <c r="L52" s="60" t="s">
        <v>13032</v>
      </c>
      <c r="M52" t="str">
        <f>IF(TablVoies[[#This Row],[ID_OSM]]="Non trouvé","Pas de lien",HYPERLINK(("http://www.openstreetmap.org/?"&amp;TablVoies[[#This Row],[OBJET_OSM]]&amp;"="&amp;TablVoies[[#This Row],[ID_OSM]]),"Localiser"))</f>
        <v>Localiser</v>
      </c>
      <c r="N52" s="61" t="s">
        <v>5316</v>
      </c>
      <c r="O52" t="str">
        <f>IF(TablVoies[[#This Row],[ID_OSM]]="Non trouvé","Pas de lien",HYPERLINK("http://localhost:8111/import?url=http://api.openstreetmap.org/api/0.6/"&amp;TablVoies[[#This Row],[OBJET_OSM]]&amp;"/"&amp;TablVoies[[#This Row],[ID_OSM]]&amp;"/full","JOSM"))</f>
        <v>JOSM</v>
      </c>
      <c r="Q52"/>
      <c r="Z52" s="124"/>
    </row>
    <row r="53" spans="1:26" hidden="1">
      <c r="A53" s="71">
        <v>84027</v>
      </c>
      <c r="B53" s="60" t="s">
        <v>13037</v>
      </c>
      <c r="C53" s="155">
        <v>4421596</v>
      </c>
      <c r="D53" s="60" t="s">
        <v>13038</v>
      </c>
      <c r="E53" s="60" t="s">
        <v>13039</v>
      </c>
      <c r="F53" s="60" t="s">
        <v>751</v>
      </c>
      <c r="G53" s="60" t="s">
        <v>3294</v>
      </c>
      <c r="I53" s="60" t="s">
        <v>13040</v>
      </c>
      <c r="J53" s="60" t="s">
        <v>15764</v>
      </c>
      <c r="K53" s="60" t="s">
        <v>13041</v>
      </c>
      <c r="L53" s="60" t="s">
        <v>13042</v>
      </c>
      <c r="M53" t="str">
        <f>IF(TablVoies[[#This Row],[ID_OSM]]="Non trouvé","Pas de lien",HYPERLINK(("http://www.openstreetmap.org/?"&amp;TablVoies[[#This Row],[OBJET_OSM]]&amp;"="&amp;TablVoies[[#This Row],[ID_OSM]]),"Localiser"))</f>
        <v>Localiser</v>
      </c>
      <c r="N53" s="61" t="s">
        <v>5316</v>
      </c>
      <c r="O53" t="str">
        <f>IF(TablVoies[[#This Row],[ID_OSM]]="Non trouvé","Pas de lien",HYPERLINK("http://localhost:8111/import?url=http://api.openstreetmap.org/api/0.6/"&amp;TablVoies[[#This Row],[OBJET_OSM]]&amp;"/"&amp;TablVoies[[#This Row],[ID_OSM]]&amp;"/full","JOSM"))</f>
        <v>JOSM</v>
      </c>
      <c r="Q53"/>
      <c r="Z53" s="124"/>
    </row>
    <row r="54" spans="1:26" hidden="1">
      <c r="A54" s="71">
        <v>84027</v>
      </c>
      <c r="B54" s="60" t="s">
        <v>13043</v>
      </c>
      <c r="C54" s="155">
        <v>4421646</v>
      </c>
      <c r="D54" s="60" t="s">
        <v>13044</v>
      </c>
      <c r="E54" s="60" t="s">
        <v>13045</v>
      </c>
      <c r="F54" s="60" t="s">
        <v>751</v>
      </c>
      <c r="G54" s="60" t="s">
        <v>1358</v>
      </c>
      <c r="H54" s="60" t="s">
        <v>111</v>
      </c>
      <c r="I54" s="60" t="s">
        <v>13046</v>
      </c>
      <c r="J54" s="60" t="s">
        <v>15765</v>
      </c>
      <c r="K54" s="60" t="s">
        <v>13047</v>
      </c>
      <c r="L54" s="60" t="s">
        <v>13048</v>
      </c>
      <c r="M54" t="str">
        <f>IF(TablVoies[[#This Row],[ID_OSM]]="Non trouvé","Pas de lien",HYPERLINK(("http://www.openstreetmap.org/?"&amp;TablVoies[[#This Row],[OBJET_OSM]]&amp;"="&amp;TablVoies[[#This Row],[ID_OSM]]),"Localiser"))</f>
        <v>Localiser</v>
      </c>
      <c r="N54" s="61" t="s">
        <v>5316</v>
      </c>
      <c r="O54" t="str">
        <f>IF(TablVoies[[#This Row],[ID_OSM]]="Non trouvé","Pas de lien",HYPERLINK("http://localhost:8111/import?url=http://api.openstreetmap.org/api/0.6/"&amp;TablVoies[[#This Row],[OBJET_OSM]]&amp;"/"&amp;TablVoies[[#This Row],[ID_OSM]]&amp;"/full","JOSM"))</f>
        <v>JOSM</v>
      </c>
      <c r="Q54"/>
      <c r="Z54" s="124"/>
    </row>
    <row r="55" spans="1:26" hidden="1">
      <c r="A55" s="71">
        <v>84027</v>
      </c>
      <c r="B55" s="60" t="s">
        <v>13049</v>
      </c>
      <c r="C55" s="155">
        <v>4421639</v>
      </c>
      <c r="D55" s="60" t="s">
        <v>13050</v>
      </c>
      <c r="E55" s="60" t="s">
        <v>13051</v>
      </c>
      <c r="F55" s="60" t="s">
        <v>751</v>
      </c>
      <c r="G55" s="60" t="s">
        <v>1358</v>
      </c>
      <c r="I55" s="60" t="s">
        <v>13052</v>
      </c>
      <c r="J55" s="60" t="s">
        <v>15766</v>
      </c>
      <c r="K55" s="60" t="s">
        <v>13053</v>
      </c>
      <c r="L55" s="60" t="s">
        <v>9195</v>
      </c>
      <c r="M55" t="str">
        <f>IF(TablVoies[[#This Row],[ID_OSM]]="Non trouvé","Pas de lien",HYPERLINK(("http://www.openstreetmap.org/?"&amp;TablVoies[[#This Row],[OBJET_OSM]]&amp;"="&amp;TablVoies[[#This Row],[ID_OSM]]),"Localiser"))</f>
        <v>Localiser</v>
      </c>
      <c r="N55" s="61" t="s">
        <v>5316</v>
      </c>
      <c r="O55" t="str">
        <f>IF(TablVoies[[#This Row],[ID_OSM]]="Non trouvé","Pas de lien",HYPERLINK("http://localhost:8111/import?url=http://api.openstreetmap.org/api/0.6/"&amp;TablVoies[[#This Row],[OBJET_OSM]]&amp;"/"&amp;TablVoies[[#This Row],[ID_OSM]]&amp;"/full","JOSM"))</f>
        <v>JOSM</v>
      </c>
      <c r="Q55"/>
      <c r="Z55" s="124"/>
    </row>
    <row r="56" spans="1:26" hidden="1">
      <c r="A56" s="71">
        <v>84027</v>
      </c>
      <c r="B56" s="60" t="s">
        <v>13054</v>
      </c>
      <c r="C56" s="155">
        <v>4421647</v>
      </c>
      <c r="D56" s="60" t="s">
        <v>13055</v>
      </c>
      <c r="E56" s="60" t="s">
        <v>13056</v>
      </c>
      <c r="F56" s="60" t="s">
        <v>751</v>
      </c>
      <c r="G56" s="60" t="s">
        <v>1358</v>
      </c>
      <c r="H56" s="60" t="s">
        <v>111</v>
      </c>
      <c r="I56" s="60" t="s">
        <v>10556</v>
      </c>
      <c r="J56" s="60" t="s">
        <v>15767</v>
      </c>
      <c r="K56" s="60" t="s">
        <v>10557</v>
      </c>
      <c r="L56" s="60" t="s">
        <v>3031</v>
      </c>
      <c r="M56" t="str">
        <f>IF(TablVoies[[#This Row],[ID_OSM]]="Non trouvé","Pas de lien",HYPERLINK(("http://www.openstreetmap.org/?"&amp;TablVoies[[#This Row],[OBJET_OSM]]&amp;"="&amp;TablVoies[[#This Row],[ID_OSM]]),"Localiser"))</f>
        <v>Localiser</v>
      </c>
      <c r="N56" s="61" t="s">
        <v>5316</v>
      </c>
      <c r="O56" t="str">
        <f>IF(TablVoies[[#This Row],[ID_OSM]]="Non trouvé","Pas de lien",HYPERLINK("http://localhost:8111/import?url=http://api.openstreetmap.org/api/0.6/"&amp;TablVoies[[#This Row],[OBJET_OSM]]&amp;"/"&amp;TablVoies[[#This Row],[ID_OSM]]&amp;"/full","JOSM"))</f>
        <v>JOSM</v>
      </c>
      <c r="Q56"/>
      <c r="Z56" s="124"/>
    </row>
    <row r="57" spans="1:26" hidden="1">
      <c r="A57" s="71">
        <v>84027</v>
      </c>
      <c r="B57" s="60" t="s">
        <v>13057</v>
      </c>
      <c r="C57" s="155">
        <v>3462188</v>
      </c>
      <c r="D57" s="60" t="s">
        <v>13058</v>
      </c>
      <c r="E57" s="60" t="s">
        <v>13059</v>
      </c>
      <c r="F57" s="60" t="s">
        <v>751</v>
      </c>
      <c r="G57" s="60" t="s">
        <v>179</v>
      </c>
      <c r="I57" s="60" t="s">
        <v>2176</v>
      </c>
      <c r="J57" s="60" t="s">
        <v>15768</v>
      </c>
      <c r="K57" s="60" t="s">
        <v>9196</v>
      </c>
      <c r="L57" s="60" t="s">
        <v>2179</v>
      </c>
      <c r="M57" t="str">
        <f>IF(TablVoies[[#This Row],[ID_OSM]]="Non trouvé","Pas de lien",HYPERLINK(("http://www.openstreetmap.org/?"&amp;TablVoies[[#This Row],[OBJET_OSM]]&amp;"="&amp;TablVoies[[#This Row],[ID_OSM]]),"Localiser"))</f>
        <v>Localiser</v>
      </c>
      <c r="N57" s="61" t="s">
        <v>5316</v>
      </c>
      <c r="O57" t="str">
        <f>IF(TablVoies[[#This Row],[ID_OSM]]="Non trouvé","Pas de lien",HYPERLINK("http://localhost:8111/import?url=http://api.openstreetmap.org/api/0.6/"&amp;TablVoies[[#This Row],[OBJET_OSM]]&amp;"/"&amp;TablVoies[[#This Row],[ID_OSM]]&amp;"/full","JOSM"))</f>
        <v>JOSM</v>
      </c>
      <c r="Q57"/>
      <c r="Z57" s="124"/>
    </row>
    <row r="58" spans="1:26" hidden="1">
      <c r="A58" s="71">
        <v>84027</v>
      </c>
      <c r="B58" s="60" t="s">
        <v>13060</v>
      </c>
      <c r="C58" s="155">
        <v>4421595</v>
      </c>
      <c r="D58" s="60" t="s">
        <v>13061</v>
      </c>
      <c r="E58" s="60" t="s">
        <v>13062</v>
      </c>
      <c r="F58" s="60" t="s">
        <v>751</v>
      </c>
      <c r="G58" s="60" t="s">
        <v>3294</v>
      </c>
      <c r="I58" s="60" t="s">
        <v>2176</v>
      </c>
      <c r="J58" s="60" t="s">
        <v>15769</v>
      </c>
      <c r="K58" s="60" t="s">
        <v>13063</v>
      </c>
      <c r="L58" s="60" t="s">
        <v>2179</v>
      </c>
      <c r="M58" t="str">
        <f>IF(TablVoies[[#This Row],[ID_OSM]]="Non trouvé","Pas de lien",HYPERLINK(("http://www.openstreetmap.org/?"&amp;TablVoies[[#This Row],[OBJET_OSM]]&amp;"="&amp;TablVoies[[#This Row],[ID_OSM]]),"Localiser"))</f>
        <v>Localiser</v>
      </c>
      <c r="N58" s="61" t="s">
        <v>5316</v>
      </c>
      <c r="O58" t="str">
        <f>IF(TablVoies[[#This Row],[ID_OSM]]="Non trouvé","Pas de lien",HYPERLINK("http://localhost:8111/import?url=http://api.openstreetmap.org/api/0.6/"&amp;TablVoies[[#This Row],[OBJET_OSM]]&amp;"/"&amp;TablVoies[[#This Row],[ID_OSM]]&amp;"/full","JOSM"))</f>
        <v>JOSM</v>
      </c>
      <c r="Q58"/>
      <c r="Z58" s="124"/>
    </row>
    <row r="59" spans="1:26" hidden="1">
      <c r="A59" s="71">
        <v>84027</v>
      </c>
      <c r="B59" s="60" t="s">
        <v>13064</v>
      </c>
      <c r="C59" s="155">
        <v>4421648</v>
      </c>
      <c r="D59" s="60" t="s">
        <v>13065</v>
      </c>
      <c r="E59" s="60" t="s">
        <v>13066</v>
      </c>
      <c r="F59" s="60" t="s">
        <v>751</v>
      </c>
      <c r="G59" s="60" t="s">
        <v>1358</v>
      </c>
      <c r="H59" s="60" t="s">
        <v>221</v>
      </c>
      <c r="I59" s="60" t="s">
        <v>13067</v>
      </c>
      <c r="J59" s="60" t="s">
        <v>15770</v>
      </c>
      <c r="K59" s="60" t="s">
        <v>13068</v>
      </c>
      <c r="L59" s="60" t="s">
        <v>13069</v>
      </c>
      <c r="M59" t="str">
        <f>IF(TablVoies[[#This Row],[ID_OSM]]="Non trouvé","Pas de lien",HYPERLINK(("http://www.openstreetmap.org/?"&amp;TablVoies[[#This Row],[OBJET_OSM]]&amp;"="&amp;TablVoies[[#This Row],[ID_OSM]]),"Localiser"))</f>
        <v>Localiser</v>
      </c>
      <c r="N59" s="61" t="s">
        <v>5316</v>
      </c>
      <c r="O59" t="str">
        <f>IF(TablVoies[[#This Row],[ID_OSM]]="Non trouvé","Pas de lien",HYPERLINK("http://localhost:8111/import?url=http://api.openstreetmap.org/api/0.6/"&amp;TablVoies[[#This Row],[OBJET_OSM]]&amp;"/"&amp;TablVoies[[#This Row],[ID_OSM]]&amp;"/full","JOSM"))</f>
        <v>JOSM</v>
      </c>
      <c r="Q59"/>
      <c r="Z59" s="124"/>
    </row>
    <row r="60" spans="1:26" hidden="1">
      <c r="A60" s="71">
        <v>84027</v>
      </c>
      <c r="B60" s="60" t="s">
        <v>13070</v>
      </c>
      <c r="C60" s="155">
        <v>4421557</v>
      </c>
      <c r="D60" s="60" t="s">
        <v>13071</v>
      </c>
      <c r="E60" s="60" t="s">
        <v>13072</v>
      </c>
      <c r="F60" s="60" t="s">
        <v>751</v>
      </c>
      <c r="G60" s="60" t="s">
        <v>245</v>
      </c>
      <c r="H60" s="60" t="s">
        <v>221</v>
      </c>
      <c r="I60" s="60" t="s">
        <v>13073</v>
      </c>
      <c r="J60" s="60" t="s">
        <v>15771</v>
      </c>
      <c r="K60" s="60" t="s">
        <v>13074</v>
      </c>
      <c r="L60" s="60" t="s">
        <v>13075</v>
      </c>
      <c r="M60" t="str">
        <f>IF(TablVoies[[#This Row],[ID_OSM]]="Non trouvé","Pas de lien",HYPERLINK(("http://www.openstreetmap.org/?"&amp;TablVoies[[#This Row],[OBJET_OSM]]&amp;"="&amp;TablVoies[[#This Row],[ID_OSM]]),"Localiser"))</f>
        <v>Localiser</v>
      </c>
      <c r="N60" s="61" t="s">
        <v>5316</v>
      </c>
      <c r="O60" t="str">
        <f>IF(TablVoies[[#This Row],[ID_OSM]]="Non trouvé","Pas de lien",HYPERLINK("http://localhost:8111/import?url=http://api.openstreetmap.org/api/0.6/"&amp;TablVoies[[#This Row],[OBJET_OSM]]&amp;"/"&amp;TablVoies[[#This Row],[ID_OSM]]&amp;"/full","JOSM"))</f>
        <v>JOSM</v>
      </c>
      <c r="Q60"/>
      <c r="Z60" s="124"/>
    </row>
    <row r="61" spans="1:26" hidden="1">
      <c r="A61" s="71">
        <v>84027</v>
      </c>
      <c r="B61" s="60" t="s">
        <v>13076</v>
      </c>
      <c r="C61" s="155">
        <v>4421615</v>
      </c>
      <c r="D61" s="60" t="s">
        <v>13077</v>
      </c>
      <c r="E61" s="60" t="s">
        <v>13078</v>
      </c>
      <c r="F61" s="60" t="s">
        <v>751</v>
      </c>
      <c r="G61" s="60" t="s">
        <v>1373</v>
      </c>
      <c r="H61" s="60" t="s">
        <v>221</v>
      </c>
      <c r="I61" s="60" t="s">
        <v>13079</v>
      </c>
      <c r="J61" s="60" t="s">
        <v>15772</v>
      </c>
      <c r="K61" s="60" t="s">
        <v>13080</v>
      </c>
      <c r="L61" s="60" t="s">
        <v>13081</v>
      </c>
      <c r="M61" t="str">
        <f>IF(TablVoies[[#This Row],[ID_OSM]]="Non trouvé","Pas de lien",HYPERLINK(("http://www.openstreetmap.org/?"&amp;TablVoies[[#This Row],[OBJET_OSM]]&amp;"="&amp;TablVoies[[#This Row],[ID_OSM]]),"Localiser"))</f>
        <v>Localiser</v>
      </c>
      <c r="N61" s="61" t="s">
        <v>5316</v>
      </c>
      <c r="O61" t="str">
        <f>IF(TablVoies[[#This Row],[ID_OSM]]="Non trouvé","Pas de lien",HYPERLINK("http://localhost:8111/import?url=http://api.openstreetmap.org/api/0.6/"&amp;TablVoies[[#This Row],[OBJET_OSM]]&amp;"/"&amp;TablVoies[[#This Row],[ID_OSM]]&amp;"/full","JOSM"))</f>
        <v>JOSM</v>
      </c>
      <c r="Q61"/>
      <c r="Z61" s="124"/>
    </row>
    <row r="62" spans="1:26" hidden="1">
      <c r="A62" s="71">
        <v>84027</v>
      </c>
      <c r="B62" s="60" t="s">
        <v>751</v>
      </c>
      <c r="C62" s="155">
        <v>4421616</v>
      </c>
      <c r="D62" s="60" t="s">
        <v>13082</v>
      </c>
      <c r="E62" s="60" t="s">
        <v>13083</v>
      </c>
      <c r="F62" s="60" t="s">
        <v>751</v>
      </c>
      <c r="G62" s="60" t="s">
        <v>1373</v>
      </c>
      <c r="H62" s="60" t="s">
        <v>221</v>
      </c>
      <c r="I62" s="60" t="s">
        <v>7482</v>
      </c>
      <c r="J62" s="60" t="s">
        <v>15773</v>
      </c>
      <c r="K62" s="60" t="s">
        <v>13084</v>
      </c>
      <c r="L62" s="60" t="s">
        <v>13085</v>
      </c>
      <c r="M62" t="str">
        <f>IF(TablVoies[[#This Row],[ID_OSM]]="Non trouvé","Pas de lien",HYPERLINK(("http://www.openstreetmap.org/?"&amp;TablVoies[[#This Row],[OBJET_OSM]]&amp;"="&amp;TablVoies[[#This Row],[ID_OSM]]),"Localiser"))</f>
        <v>Localiser</v>
      </c>
      <c r="N62" s="61" t="s">
        <v>5316</v>
      </c>
      <c r="O62" t="str">
        <f>IF(TablVoies[[#This Row],[ID_OSM]]="Non trouvé","Pas de lien",HYPERLINK("http://localhost:8111/import?url=http://api.openstreetmap.org/api/0.6/"&amp;TablVoies[[#This Row],[OBJET_OSM]]&amp;"/"&amp;TablVoies[[#This Row],[ID_OSM]]&amp;"/full","JOSM"))</f>
        <v>JOSM</v>
      </c>
      <c r="Q62"/>
      <c r="Z62" s="124"/>
    </row>
    <row r="63" spans="1:26" hidden="1">
      <c r="A63" s="71">
        <v>84027</v>
      </c>
      <c r="B63" s="60" t="s">
        <v>13086</v>
      </c>
      <c r="C63" s="155">
        <v>4421649</v>
      </c>
      <c r="D63" s="60" t="s">
        <v>13087</v>
      </c>
      <c r="E63" s="60" t="s">
        <v>13088</v>
      </c>
      <c r="F63" s="60" t="s">
        <v>751</v>
      </c>
      <c r="G63" s="60" t="s">
        <v>1358</v>
      </c>
      <c r="H63" s="60" t="s">
        <v>221</v>
      </c>
      <c r="I63" s="60" t="s">
        <v>13089</v>
      </c>
      <c r="J63" s="60" t="s">
        <v>15774</v>
      </c>
      <c r="K63" s="60" t="s">
        <v>13090</v>
      </c>
      <c r="L63" s="60" t="s">
        <v>13091</v>
      </c>
      <c r="M63" t="str">
        <f>IF(TablVoies[[#This Row],[ID_OSM]]="Non trouvé","Pas de lien",HYPERLINK(("http://www.openstreetmap.org/?"&amp;TablVoies[[#This Row],[OBJET_OSM]]&amp;"="&amp;TablVoies[[#This Row],[ID_OSM]]),"Localiser"))</f>
        <v>Localiser</v>
      </c>
      <c r="N63" s="61" t="s">
        <v>5316</v>
      </c>
      <c r="O63" t="str">
        <f>IF(TablVoies[[#This Row],[ID_OSM]]="Non trouvé","Pas de lien",HYPERLINK("http://localhost:8111/import?url=http://api.openstreetmap.org/api/0.6/"&amp;TablVoies[[#This Row],[OBJET_OSM]]&amp;"/"&amp;TablVoies[[#This Row],[ID_OSM]]&amp;"/full","JOSM"))</f>
        <v>JOSM</v>
      </c>
      <c r="Q63"/>
      <c r="Z63" s="124"/>
    </row>
    <row r="64" spans="1:26" hidden="1">
      <c r="A64" s="71">
        <v>84027</v>
      </c>
      <c r="B64" s="60" t="s">
        <v>751</v>
      </c>
      <c r="C64" s="155">
        <v>4421627</v>
      </c>
      <c r="D64" s="60" t="s">
        <v>13092</v>
      </c>
      <c r="E64" s="60" t="s">
        <v>13093</v>
      </c>
      <c r="F64" s="60" t="s">
        <v>751</v>
      </c>
      <c r="G64" s="60" t="s">
        <v>1373</v>
      </c>
      <c r="H64" s="60" t="s">
        <v>134</v>
      </c>
      <c r="I64" s="60" t="s">
        <v>7486</v>
      </c>
      <c r="J64" s="60" t="s">
        <v>15775</v>
      </c>
      <c r="K64" s="60" t="s">
        <v>13094</v>
      </c>
      <c r="L64" s="60" t="s">
        <v>13095</v>
      </c>
      <c r="M64" t="str">
        <f>IF(TablVoies[[#This Row],[ID_OSM]]="Non trouvé","Pas de lien",HYPERLINK(("http://www.openstreetmap.org/?"&amp;TablVoies[[#This Row],[OBJET_OSM]]&amp;"="&amp;TablVoies[[#This Row],[ID_OSM]]),"Localiser"))</f>
        <v>Localiser</v>
      </c>
      <c r="N64" s="61" t="s">
        <v>5316</v>
      </c>
      <c r="O64" t="str">
        <f>IF(TablVoies[[#This Row],[ID_OSM]]="Non trouvé","Pas de lien",HYPERLINK("http://localhost:8111/import?url=http://api.openstreetmap.org/api/0.6/"&amp;TablVoies[[#This Row],[OBJET_OSM]]&amp;"/"&amp;TablVoies[[#This Row],[ID_OSM]]&amp;"/full","JOSM"))</f>
        <v>JOSM</v>
      </c>
      <c r="Q64"/>
      <c r="Z64" s="124"/>
    </row>
    <row r="65" spans="1:26" hidden="1">
      <c r="A65" s="71">
        <v>84027</v>
      </c>
      <c r="B65" s="60" t="s">
        <v>13096</v>
      </c>
      <c r="C65" s="155">
        <v>4421622</v>
      </c>
      <c r="D65" s="60" t="s">
        <v>13097</v>
      </c>
      <c r="E65" s="60" t="s">
        <v>13098</v>
      </c>
      <c r="F65" s="60" t="s">
        <v>751</v>
      </c>
      <c r="G65" s="60" t="s">
        <v>1373</v>
      </c>
      <c r="H65" s="60" t="s">
        <v>119</v>
      </c>
      <c r="I65" s="60" t="s">
        <v>7497</v>
      </c>
      <c r="J65" s="60" t="s">
        <v>15776</v>
      </c>
      <c r="K65" s="60" t="s">
        <v>13099</v>
      </c>
      <c r="L65" s="60" t="s">
        <v>13100</v>
      </c>
      <c r="M65" t="str">
        <f>IF(TablVoies[[#This Row],[ID_OSM]]="Non trouvé","Pas de lien",HYPERLINK(("http://www.openstreetmap.org/?"&amp;TablVoies[[#This Row],[OBJET_OSM]]&amp;"="&amp;TablVoies[[#This Row],[ID_OSM]]),"Localiser"))</f>
        <v>Localiser</v>
      </c>
      <c r="N65" s="61" t="s">
        <v>5316</v>
      </c>
      <c r="O65" t="str">
        <f>IF(TablVoies[[#This Row],[ID_OSM]]="Non trouvé","Pas de lien",HYPERLINK("http://localhost:8111/import?url=http://api.openstreetmap.org/api/0.6/"&amp;TablVoies[[#This Row],[OBJET_OSM]]&amp;"/"&amp;TablVoies[[#This Row],[ID_OSM]]&amp;"/full","JOSM"))</f>
        <v>JOSM</v>
      </c>
      <c r="Q65"/>
      <c r="Z65" s="124"/>
    </row>
    <row r="66" spans="1:26" hidden="1">
      <c r="A66" s="71">
        <v>84027</v>
      </c>
      <c r="B66" s="60" t="s">
        <v>13101</v>
      </c>
      <c r="C66" s="155">
        <v>4421656</v>
      </c>
      <c r="D66" s="60" t="s">
        <v>13102</v>
      </c>
      <c r="E66" s="60" t="s">
        <v>13103</v>
      </c>
      <c r="F66" s="60" t="s">
        <v>751</v>
      </c>
      <c r="G66" s="60" t="s">
        <v>1358</v>
      </c>
      <c r="H66" s="60" t="s">
        <v>134</v>
      </c>
      <c r="I66" s="60" t="s">
        <v>13104</v>
      </c>
      <c r="J66" s="60" t="s">
        <v>15777</v>
      </c>
      <c r="K66" s="60" t="s">
        <v>13105</v>
      </c>
      <c r="L66" s="60" t="s">
        <v>1723</v>
      </c>
      <c r="M66" t="str">
        <f>IF(TablVoies[[#This Row],[ID_OSM]]="Non trouvé","Pas de lien",HYPERLINK(("http://www.openstreetmap.org/?"&amp;TablVoies[[#This Row],[OBJET_OSM]]&amp;"="&amp;TablVoies[[#This Row],[ID_OSM]]),"Localiser"))</f>
        <v>Localiser</v>
      </c>
      <c r="N66" s="61" t="s">
        <v>5316</v>
      </c>
      <c r="O66" t="str">
        <f>IF(TablVoies[[#This Row],[ID_OSM]]="Non trouvé","Pas de lien",HYPERLINK("http://localhost:8111/import?url=http://api.openstreetmap.org/api/0.6/"&amp;TablVoies[[#This Row],[OBJET_OSM]]&amp;"/"&amp;TablVoies[[#This Row],[ID_OSM]]&amp;"/full","JOSM"))</f>
        <v>JOSM</v>
      </c>
      <c r="Q66"/>
      <c r="Z66" s="124"/>
    </row>
    <row r="67" spans="1:26" hidden="1">
      <c r="A67" s="71">
        <v>84027</v>
      </c>
      <c r="B67" s="60" t="s">
        <v>13106</v>
      </c>
      <c r="C67" s="155">
        <v>4421575</v>
      </c>
      <c r="D67" s="60" t="s">
        <v>13107</v>
      </c>
      <c r="E67" s="60" t="s">
        <v>13108</v>
      </c>
      <c r="F67" s="60" t="s">
        <v>751</v>
      </c>
      <c r="G67" s="60" t="s">
        <v>4458</v>
      </c>
      <c r="I67" s="60" t="s">
        <v>766</v>
      </c>
      <c r="J67" s="60" t="s">
        <v>15778</v>
      </c>
      <c r="K67" s="60" t="s">
        <v>13109</v>
      </c>
      <c r="L67" s="60" t="s">
        <v>769</v>
      </c>
      <c r="M67" t="str">
        <f>IF(TablVoies[[#This Row],[ID_OSM]]="Non trouvé","Pas de lien",HYPERLINK(("http://www.openstreetmap.org/?"&amp;TablVoies[[#This Row],[OBJET_OSM]]&amp;"="&amp;TablVoies[[#This Row],[ID_OSM]]),"Localiser"))</f>
        <v>Localiser</v>
      </c>
      <c r="N67" s="61" t="s">
        <v>5316</v>
      </c>
      <c r="O67" t="str">
        <f>IF(TablVoies[[#This Row],[ID_OSM]]="Non trouvé","Pas de lien",HYPERLINK("http://localhost:8111/import?url=http://api.openstreetmap.org/api/0.6/"&amp;TablVoies[[#This Row],[OBJET_OSM]]&amp;"/"&amp;TablVoies[[#This Row],[ID_OSM]]&amp;"/full","JOSM"))</f>
        <v>JOSM</v>
      </c>
      <c r="Q67"/>
      <c r="Z67" s="124"/>
    </row>
    <row r="68" spans="1:26" hidden="1">
      <c r="A68" s="71">
        <v>84027</v>
      </c>
      <c r="B68" s="60" t="s">
        <v>13110</v>
      </c>
      <c r="C68" s="155">
        <v>4421636</v>
      </c>
      <c r="D68" s="60" t="s">
        <v>13111</v>
      </c>
      <c r="E68" s="60" t="s">
        <v>13112</v>
      </c>
      <c r="F68" s="60" t="s">
        <v>751</v>
      </c>
      <c r="G68" s="60" t="s">
        <v>1358</v>
      </c>
      <c r="I68" s="60" t="s">
        <v>13113</v>
      </c>
      <c r="J68" s="60" t="s">
        <v>15779</v>
      </c>
      <c r="K68" s="60" t="s">
        <v>13114</v>
      </c>
      <c r="L68" s="60" t="s">
        <v>13115</v>
      </c>
      <c r="M68" t="str">
        <f>IF(TablVoies[[#This Row],[ID_OSM]]="Non trouvé","Pas de lien",HYPERLINK(("http://www.openstreetmap.org/?"&amp;TablVoies[[#This Row],[OBJET_OSM]]&amp;"="&amp;TablVoies[[#This Row],[ID_OSM]]),"Localiser"))</f>
        <v>Localiser</v>
      </c>
      <c r="N68" s="61" t="s">
        <v>5316</v>
      </c>
      <c r="O68" t="str">
        <f>IF(TablVoies[[#This Row],[ID_OSM]]="Non trouvé","Pas de lien",HYPERLINK("http://localhost:8111/import?url=http://api.openstreetmap.org/api/0.6/"&amp;TablVoies[[#This Row],[OBJET_OSM]]&amp;"/"&amp;TablVoies[[#This Row],[ID_OSM]]&amp;"/full","JOSM"))</f>
        <v>JOSM</v>
      </c>
      <c r="Q68"/>
      <c r="Z68" s="124"/>
    </row>
    <row r="69" spans="1:26" hidden="1">
      <c r="A69" s="71">
        <v>84027</v>
      </c>
      <c r="B69" s="60" t="s">
        <v>13116</v>
      </c>
      <c r="C69" s="155">
        <v>4421635</v>
      </c>
      <c r="D69" s="60" t="s">
        <v>13117</v>
      </c>
      <c r="E69" s="60" t="s">
        <v>13118</v>
      </c>
      <c r="F69" s="60" t="s">
        <v>751</v>
      </c>
      <c r="G69" s="60" t="s">
        <v>1358</v>
      </c>
      <c r="I69" s="60" t="s">
        <v>13119</v>
      </c>
      <c r="J69" s="60" t="s">
        <v>15780</v>
      </c>
      <c r="K69" s="60" t="s">
        <v>13120</v>
      </c>
      <c r="L69" s="60" t="s">
        <v>13121</v>
      </c>
      <c r="M69" t="str">
        <f>IF(TablVoies[[#This Row],[ID_OSM]]="Non trouvé","Pas de lien",HYPERLINK(("http://www.openstreetmap.org/?"&amp;TablVoies[[#This Row],[OBJET_OSM]]&amp;"="&amp;TablVoies[[#This Row],[ID_OSM]]),"Localiser"))</f>
        <v>Localiser</v>
      </c>
      <c r="N69" s="61" t="s">
        <v>5316</v>
      </c>
      <c r="O69" t="str">
        <f>IF(TablVoies[[#This Row],[ID_OSM]]="Non trouvé","Pas de lien",HYPERLINK("http://localhost:8111/import?url=http://api.openstreetmap.org/api/0.6/"&amp;TablVoies[[#This Row],[OBJET_OSM]]&amp;"/"&amp;TablVoies[[#This Row],[ID_OSM]]&amp;"/full","JOSM"))</f>
        <v>JOSM</v>
      </c>
      <c r="Q69"/>
      <c r="Z69" s="124"/>
    </row>
    <row r="70" spans="1:26" hidden="1">
      <c r="A70" s="71">
        <v>84027</v>
      </c>
      <c r="B70" s="60" t="s">
        <v>13122</v>
      </c>
      <c r="C70" s="155">
        <v>4421577</v>
      </c>
      <c r="D70" s="60" t="s">
        <v>13123</v>
      </c>
      <c r="E70" s="60" t="s">
        <v>13124</v>
      </c>
      <c r="F70" s="60" t="s">
        <v>751</v>
      </c>
      <c r="G70" s="60" t="s">
        <v>4458</v>
      </c>
      <c r="I70" s="60" t="s">
        <v>13125</v>
      </c>
      <c r="J70" s="60" t="s">
        <v>15781</v>
      </c>
      <c r="K70" s="60" t="s">
        <v>13126</v>
      </c>
      <c r="L70" s="60" t="s">
        <v>13127</v>
      </c>
      <c r="M70" t="str">
        <f>IF(TablVoies[[#This Row],[ID_OSM]]="Non trouvé","Pas de lien",HYPERLINK(("http://www.openstreetmap.org/?"&amp;TablVoies[[#This Row],[OBJET_OSM]]&amp;"="&amp;TablVoies[[#This Row],[ID_OSM]]),"Localiser"))</f>
        <v>Localiser</v>
      </c>
      <c r="N70" s="61" t="s">
        <v>5316</v>
      </c>
      <c r="O70" t="str">
        <f>IF(TablVoies[[#This Row],[ID_OSM]]="Non trouvé","Pas de lien",HYPERLINK("http://localhost:8111/import?url=http://api.openstreetmap.org/api/0.6/"&amp;TablVoies[[#This Row],[OBJET_OSM]]&amp;"/"&amp;TablVoies[[#This Row],[ID_OSM]]&amp;"/full","JOSM"))</f>
        <v>JOSM</v>
      </c>
      <c r="Q70"/>
      <c r="Z70" s="124"/>
    </row>
    <row r="71" spans="1:26" hidden="1">
      <c r="A71" s="71">
        <v>84027</v>
      </c>
      <c r="B71" s="60" t="s">
        <v>13128</v>
      </c>
      <c r="C71" s="155">
        <v>4421569</v>
      </c>
      <c r="D71" s="60" t="s">
        <v>13129</v>
      </c>
      <c r="E71" s="60" t="s">
        <v>13130</v>
      </c>
      <c r="F71" s="60" t="s">
        <v>751</v>
      </c>
      <c r="G71" s="60" t="s">
        <v>245</v>
      </c>
      <c r="H71" s="60" t="s">
        <v>134</v>
      </c>
      <c r="I71" s="60" t="s">
        <v>1319</v>
      </c>
      <c r="J71" s="60" t="s">
        <v>15782</v>
      </c>
      <c r="K71" s="60" t="s">
        <v>1321</v>
      </c>
      <c r="L71" s="60" t="s">
        <v>801</v>
      </c>
      <c r="M71" t="str">
        <f>IF(TablVoies[[#This Row],[ID_OSM]]="Non trouvé","Pas de lien",HYPERLINK(("http://www.openstreetmap.org/?"&amp;TablVoies[[#This Row],[OBJET_OSM]]&amp;"="&amp;TablVoies[[#This Row],[ID_OSM]]),"Localiser"))</f>
        <v>Localiser</v>
      </c>
      <c r="N71" s="61" t="s">
        <v>5316</v>
      </c>
      <c r="O71" t="str">
        <f>IF(TablVoies[[#This Row],[ID_OSM]]="Non trouvé","Pas de lien",HYPERLINK("http://localhost:8111/import?url=http://api.openstreetmap.org/api/0.6/"&amp;TablVoies[[#This Row],[OBJET_OSM]]&amp;"/"&amp;TablVoies[[#This Row],[ID_OSM]]&amp;"/full","JOSM"))</f>
        <v>JOSM</v>
      </c>
      <c r="Q71"/>
      <c r="Z71" s="124"/>
    </row>
    <row r="72" spans="1:26" hidden="1">
      <c r="A72" s="71">
        <v>84027</v>
      </c>
      <c r="B72" s="60" t="s">
        <v>13131</v>
      </c>
      <c r="C72" s="155">
        <v>4421578</v>
      </c>
      <c r="D72" s="60" t="s">
        <v>13132</v>
      </c>
      <c r="E72" s="60" t="s">
        <v>13133</v>
      </c>
      <c r="F72" s="60" t="s">
        <v>751</v>
      </c>
      <c r="G72" s="60" t="s">
        <v>4458</v>
      </c>
      <c r="I72" s="60" t="s">
        <v>798</v>
      </c>
      <c r="J72" s="60" t="s">
        <v>15783</v>
      </c>
      <c r="K72" s="60" t="s">
        <v>13134</v>
      </c>
      <c r="L72" s="60" t="s">
        <v>801</v>
      </c>
      <c r="M72" t="str">
        <f>IF(TablVoies[[#This Row],[ID_OSM]]="Non trouvé","Pas de lien",HYPERLINK(("http://www.openstreetmap.org/?"&amp;TablVoies[[#This Row],[OBJET_OSM]]&amp;"="&amp;TablVoies[[#This Row],[ID_OSM]]),"Localiser"))</f>
        <v>Localiser</v>
      </c>
      <c r="N72" s="61" t="s">
        <v>5316</v>
      </c>
      <c r="O72" t="str">
        <f>IF(TablVoies[[#This Row],[ID_OSM]]="Non trouvé","Pas de lien",HYPERLINK("http://localhost:8111/import?url=http://api.openstreetmap.org/api/0.6/"&amp;TablVoies[[#This Row],[OBJET_OSM]]&amp;"/"&amp;TablVoies[[#This Row],[ID_OSM]]&amp;"/full","JOSM"))</f>
        <v>JOSM</v>
      </c>
      <c r="Q72"/>
      <c r="Z72" s="124"/>
    </row>
    <row r="73" spans="1:26" hidden="1">
      <c r="A73" s="71">
        <v>84027</v>
      </c>
      <c r="B73" s="60" t="s">
        <v>13135</v>
      </c>
      <c r="C73" s="155">
        <v>4421564</v>
      </c>
      <c r="D73" s="60" t="s">
        <v>13136</v>
      </c>
      <c r="E73" s="60" t="s">
        <v>13137</v>
      </c>
      <c r="F73" s="60" t="s">
        <v>751</v>
      </c>
      <c r="G73" s="60" t="s">
        <v>245</v>
      </c>
      <c r="H73" s="60" t="s">
        <v>119</v>
      </c>
      <c r="I73" s="60" t="s">
        <v>9222</v>
      </c>
      <c r="J73" s="60" t="s">
        <v>15784</v>
      </c>
      <c r="K73" s="60" t="s">
        <v>13138</v>
      </c>
      <c r="L73" s="60" t="s">
        <v>9223</v>
      </c>
      <c r="M73" t="str">
        <f>IF(TablVoies[[#This Row],[ID_OSM]]="Non trouvé","Pas de lien",HYPERLINK(("http://www.openstreetmap.org/?"&amp;TablVoies[[#This Row],[OBJET_OSM]]&amp;"="&amp;TablVoies[[#This Row],[ID_OSM]]),"Localiser"))</f>
        <v>Localiser</v>
      </c>
      <c r="N73" s="61" t="s">
        <v>5316</v>
      </c>
      <c r="O73" t="str">
        <f>IF(TablVoies[[#This Row],[ID_OSM]]="Non trouvé","Pas de lien",HYPERLINK("http://localhost:8111/import?url=http://api.openstreetmap.org/api/0.6/"&amp;TablVoies[[#This Row],[OBJET_OSM]]&amp;"/"&amp;TablVoies[[#This Row],[ID_OSM]]&amp;"/full","JOSM"))</f>
        <v>JOSM</v>
      </c>
      <c r="Q73"/>
      <c r="Z73" s="124"/>
    </row>
    <row r="74" spans="1:26" hidden="1">
      <c r="A74" s="71">
        <v>84027</v>
      </c>
      <c r="B74" s="60" t="s">
        <v>751</v>
      </c>
      <c r="C74" s="155">
        <v>4421623</v>
      </c>
      <c r="D74" s="60" t="s">
        <v>13139</v>
      </c>
      <c r="E74" s="60" t="s">
        <v>13140</v>
      </c>
      <c r="F74" s="60" t="s">
        <v>751</v>
      </c>
      <c r="G74" s="60" t="s">
        <v>1373</v>
      </c>
      <c r="H74" s="60" t="s">
        <v>119</v>
      </c>
      <c r="I74" s="60" t="s">
        <v>1195</v>
      </c>
      <c r="J74" s="60" t="s">
        <v>15785</v>
      </c>
      <c r="K74" s="60" t="s">
        <v>13141</v>
      </c>
      <c r="L74" s="60" t="s">
        <v>1198</v>
      </c>
      <c r="M74" t="str">
        <f>IF(TablVoies[[#This Row],[ID_OSM]]="Non trouvé","Pas de lien",HYPERLINK(("http://www.openstreetmap.org/?"&amp;TablVoies[[#This Row],[OBJET_OSM]]&amp;"="&amp;TablVoies[[#This Row],[ID_OSM]]),"Localiser"))</f>
        <v>Localiser</v>
      </c>
      <c r="N74" s="61" t="s">
        <v>5316</v>
      </c>
      <c r="O74" t="str">
        <f>IF(TablVoies[[#This Row],[ID_OSM]]="Non trouvé","Pas de lien",HYPERLINK("http://localhost:8111/import?url=http://api.openstreetmap.org/api/0.6/"&amp;TablVoies[[#This Row],[OBJET_OSM]]&amp;"/"&amp;TablVoies[[#This Row],[ID_OSM]]&amp;"/full","JOSM"))</f>
        <v>JOSM</v>
      </c>
      <c r="Q74"/>
      <c r="Z74" s="124"/>
    </row>
    <row r="75" spans="1:26" hidden="1">
      <c r="A75" s="71">
        <v>84027</v>
      </c>
      <c r="B75" s="60" t="s">
        <v>13142</v>
      </c>
      <c r="C75" s="155">
        <v>4421637</v>
      </c>
      <c r="D75" s="60" t="s">
        <v>13143</v>
      </c>
      <c r="E75" s="60" t="s">
        <v>13144</v>
      </c>
      <c r="F75" s="60" t="s">
        <v>751</v>
      </c>
      <c r="G75" s="60" t="s">
        <v>1358</v>
      </c>
      <c r="I75" s="60" t="s">
        <v>12789</v>
      </c>
      <c r="J75" s="60" t="s">
        <v>15786</v>
      </c>
      <c r="K75" s="60" t="s">
        <v>12790</v>
      </c>
      <c r="L75" s="60" t="s">
        <v>12791</v>
      </c>
      <c r="M75" t="str">
        <f>IF(TablVoies[[#This Row],[ID_OSM]]="Non trouvé","Pas de lien",HYPERLINK(("http://www.openstreetmap.org/?"&amp;TablVoies[[#This Row],[OBJET_OSM]]&amp;"="&amp;TablVoies[[#This Row],[ID_OSM]]),"Localiser"))</f>
        <v>Localiser</v>
      </c>
      <c r="N75" s="61" t="s">
        <v>5316</v>
      </c>
      <c r="O75" t="str">
        <f>IF(TablVoies[[#This Row],[ID_OSM]]="Non trouvé","Pas de lien",HYPERLINK("http://localhost:8111/import?url=http://api.openstreetmap.org/api/0.6/"&amp;TablVoies[[#This Row],[OBJET_OSM]]&amp;"/"&amp;TablVoies[[#This Row],[ID_OSM]]&amp;"/full","JOSM"))</f>
        <v>JOSM</v>
      </c>
      <c r="Q75"/>
      <c r="Z75" s="124"/>
    </row>
    <row r="76" spans="1:26" hidden="1">
      <c r="A76" s="71">
        <v>84027</v>
      </c>
      <c r="B76" s="60" t="s">
        <v>13145</v>
      </c>
      <c r="C76" s="155">
        <v>4421603</v>
      </c>
      <c r="D76" s="60" t="s">
        <v>13146</v>
      </c>
      <c r="E76" s="60" t="s">
        <v>13147</v>
      </c>
      <c r="F76" s="60" t="s">
        <v>751</v>
      </c>
      <c r="G76" s="60" t="s">
        <v>1373</v>
      </c>
      <c r="H76" s="60" t="s">
        <v>661</v>
      </c>
      <c r="I76" s="60" t="s">
        <v>8958</v>
      </c>
      <c r="J76" s="60" t="s">
        <v>15787</v>
      </c>
      <c r="K76" s="60" t="s">
        <v>9647</v>
      </c>
      <c r="L76" s="60" t="s">
        <v>2062</v>
      </c>
      <c r="M76" t="str">
        <f>IF(TablVoies[[#This Row],[ID_OSM]]="Non trouvé","Pas de lien",HYPERLINK(("http://www.openstreetmap.org/?"&amp;TablVoies[[#This Row],[OBJET_OSM]]&amp;"="&amp;TablVoies[[#This Row],[ID_OSM]]),"Localiser"))</f>
        <v>Localiser</v>
      </c>
      <c r="N76" s="61" t="s">
        <v>5316</v>
      </c>
      <c r="O76" t="str">
        <f>IF(TablVoies[[#This Row],[ID_OSM]]="Non trouvé","Pas de lien",HYPERLINK("http://localhost:8111/import?url=http://api.openstreetmap.org/api/0.6/"&amp;TablVoies[[#This Row],[OBJET_OSM]]&amp;"/"&amp;TablVoies[[#This Row],[ID_OSM]]&amp;"/full","JOSM"))</f>
        <v>JOSM</v>
      </c>
      <c r="Q76"/>
      <c r="Z76" s="124"/>
    </row>
    <row r="77" spans="1:26" hidden="1">
      <c r="A77" s="71">
        <v>84027</v>
      </c>
      <c r="B77" s="60" t="s">
        <v>13148</v>
      </c>
      <c r="C77" s="155">
        <v>4421570</v>
      </c>
      <c r="D77" s="60" t="s">
        <v>13149</v>
      </c>
      <c r="E77" s="60" t="s">
        <v>13150</v>
      </c>
      <c r="F77" s="60" t="s">
        <v>751</v>
      </c>
      <c r="G77" s="60" t="s">
        <v>245</v>
      </c>
      <c r="H77" s="60" t="s">
        <v>134</v>
      </c>
      <c r="I77" s="60" t="s">
        <v>13151</v>
      </c>
      <c r="J77" s="60" t="s">
        <v>15788</v>
      </c>
      <c r="K77" s="60" t="s">
        <v>13152</v>
      </c>
      <c r="L77" s="60" t="s">
        <v>13153</v>
      </c>
      <c r="M77" t="str">
        <f>IF(TablVoies[[#This Row],[ID_OSM]]="Non trouvé","Pas de lien",HYPERLINK(("http://www.openstreetmap.org/?"&amp;TablVoies[[#This Row],[OBJET_OSM]]&amp;"="&amp;TablVoies[[#This Row],[ID_OSM]]),"Localiser"))</f>
        <v>Localiser</v>
      </c>
      <c r="N77" s="61" t="s">
        <v>5316</v>
      </c>
      <c r="O77" t="str">
        <f>IF(TablVoies[[#This Row],[ID_OSM]]="Non trouvé","Pas de lien",HYPERLINK("http://localhost:8111/import?url=http://api.openstreetmap.org/api/0.6/"&amp;TablVoies[[#This Row],[OBJET_OSM]]&amp;"/"&amp;TablVoies[[#This Row],[ID_OSM]]&amp;"/full","JOSM"))</f>
        <v>JOSM</v>
      </c>
      <c r="Q77"/>
      <c r="Z77" s="124"/>
    </row>
    <row r="78" spans="1:26" hidden="1">
      <c r="A78" s="71">
        <v>84027</v>
      </c>
      <c r="B78" s="60" t="s">
        <v>13154</v>
      </c>
      <c r="C78" s="155">
        <v>4421638</v>
      </c>
      <c r="D78" s="60" t="s">
        <v>13155</v>
      </c>
      <c r="E78" s="60" t="s">
        <v>13156</v>
      </c>
      <c r="F78" s="60" t="s">
        <v>751</v>
      </c>
      <c r="G78" s="60" t="s">
        <v>1358</v>
      </c>
      <c r="I78" s="60" t="s">
        <v>9656</v>
      </c>
      <c r="J78" s="60" t="s">
        <v>15789</v>
      </c>
      <c r="K78" s="60" t="s">
        <v>13157</v>
      </c>
      <c r="L78" s="60" t="s">
        <v>1639</v>
      </c>
      <c r="M78" t="str">
        <f>IF(TablVoies[[#This Row],[ID_OSM]]="Non trouvé","Pas de lien",HYPERLINK(("http://www.openstreetmap.org/?"&amp;TablVoies[[#This Row],[OBJET_OSM]]&amp;"="&amp;TablVoies[[#This Row],[ID_OSM]]),"Localiser"))</f>
        <v>Localiser</v>
      </c>
      <c r="N78" s="61" t="s">
        <v>5316</v>
      </c>
      <c r="O78" t="str">
        <f>IF(TablVoies[[#This Row],[ID_OSM]]="Non trouvé","Pas de lien",HYPERLINK("http://localhost:8111/import?url=http://api.openstreetmap.org/api/0.6/"&amp;TablVoies[[#This Row],[OBJET_OSM]]&amp;"/"&amp;TablVoies[[#This Row],[ID_OSM]]&amp;"/full","JOSM"))</f>
        <v>JOSM</v>
      </c>
      <c r="Q78"/>
      <c r="Z78" s="124"/>
    </row>
    <row r="79" spans="1:26" hidden="1">
      <c r="A79" s="71">
        <v>84027</v>
      </c>
      <c r="B79" s="60" t="s">
        <v>13158</v>
      </c>
      <c r="C79" s="155">
        <v>4421628</v>
      </c>
      <c r="D79" s="60" t="s">
        <v>13159</v>
      </c>
      <c r="E79" s="60" t="s">
        <v>13160</v>
      </c>
      <c r="F79" s="60" t="s">
        <v>751</v>
      </c>
      <c r="G79" s="60" t="s">
        <v>1373</v>
      </c>
      <c r="H79" s="60" t="s">
        <v>134</v>
      </c>
      <c r="I79" s="60" t="s">
        <v>13161</v>
      </c>
      <c r="J79" s="60" t="s">
        <v>15790</v>
      </c>
      <c r="K79" s="60" t="s">
        <v>13162</v>
      </c>
      <c r="L79" s="60" t="s">
        <v>13163</v>
      </c>
      <c r="M79" t="str">
        <f>IF(TablVoies[[#This Row],[ID_OSM]]="Non trouvé","Pas de lien",HYPERLINK(("http://www.openstreetmap.org/?"&amp;TablVoies[[#This Row],[OBJET_OSM]]&amp;"="&amp;TablVoies[[#This Row],[ID_OSM]]),"Localiser"))</f>
        <v>Localiser</v>
      </c>
      <c r="N79" s="61" t="s">
        <v>5316</v>
      </c>
      <c r="O79" t="str">
        <f>IF(TablVoies[[#This Row],[ID_OSM]]="Non trouvé","Pas de lien",HYPERLINK("http://localhost:8111/import?url=http://api.openstreetmap.org/api/0.6/"&amp;TablVoies[[#This Row],[OBJET_OSM]]&amp;"/"&amp;TablVoies[[#This Row],[ID_OSM]]&amp;"/full","JOSM"))</f>
        <v>JOSM</v>
      </c>
      <c r="Q79"/>
      <c r="Z79" s="124"/>
    </row>
    <row r="80" spans="1:26" hidden="1">
      <c r="A80" s="71">
        <v>84027</v>
      </c>
      <c r="B80" s="60" t="s">
        <v>13164</v>
      </c>
      <c r="C80" s="155">
        <v>4421653</v>
      </c>
      <c r="D80" s="60" t="s">
        <v>13165</v>
      </c>
      <c r="E80" s="60" t="s">
        <v>13166</v>
      </c>
      <c r="F80" s="60" t="s">
        <v>751</v>
      </c>
      <c r="G80" s="60" t="s">
        <v>1358</v>
      </c>
      <c r="H80" s="60" t="s">
        <v>119</v>
      </c>
      <c r="I80" s="60" t="s">
        <v>12792</v>
      </c>
      <c r="J80" s="60" t="s">
        <v>15791</v>
      </c>
      <c r="K80" s="60" t="s">
        <v>12793</v>
      </c>
      <c r="L80" s="60" t="s">
        <v>12794</v>
      </c>
      <c r="M80" t="str">
        <f>IF(TablVoies[[#This Row],[ID_OSM]]="Non trouvé","Pas de lien",HYPERLINK(("http://www.openstreetmap.org/?"&amp;TablVoies[[#This Row],[OBJET_OSM]]&amp;"="&amp;TablVoies[[#This Row],[ID_OSM]]),"Localiser"))</f>
        <v>Localiser</v>
      </c>
      <c r="N80" s="61" t="s">
        <v>5316</v>
      </c>
      <c r="O80" t="str">
        <f>IF(TablVoies[[#This Row],[ID_OSM]]="Non trouvé","Pas de lien",HYPERLINK("http://localhost:8111/import?url=http://api.openstreetmap.org/api/0.6/"&amp;TablVoies[[#This Row],[OBJET_OSM]]&amp;"/"&amp;TablVoies[[#This Row],[ID_OSM]]&amp;"/full","JOSM"))</f>
        <v>JOSM</v>
      </c>
      <c r="Q80"/>
      <c r="Z80" s="124"/>
    </row>
    <row r="81" spans="1:26" hidden="1">
      <c r="A81" s="71">
        <v>84027</v>
      </c>
      <c r="B81" s="60" t="s">
        <v>13167</v>
      </c>
      <c r="C81" s="155">
        <v>4421576</v>
      </c>
      <c r="D81" s="60" t="s">
        <v>13168</v>
      </c>
      <c r="E81" s="60" t="s">
        <v>13169</v>
      </c>
      <c r="F81" s="60" t="s">
        <v>751</v>
      </c>
      <c r="G81" s="60" t="s">
        <v>4458</v>
      </c>
      <c r="I81" s="60" t="s">
        <v>13170</v>
      </c>
      <c r="J81" s="60" t="s">
        <v>15792</v>
      </c>
      <c r="K81" s="60" t="s">
        <v>13171</v>
      </c>
      <c r="L81" s="60" t="s">
        <v>13172</v>
      </c>
      <c r="M81" t="str">
        <f>IF(TablVoies[[#This Row],[ID_OSM]]="Non trouvé","Pas de lien",HYPERLINK(("http://www.openstreetmap.org/?"&amp;TablVoies[[#This Row],[OBJET_OSM]]&amp;"="&amp;TablVoies[[#This Row],[ID_OSM]]),"Localiser"))</f>
        <v>Localiser</v>
      </c>
      <c r="N81" s="61" t="s">
        <v>5316</v>
      </c>
      <c r="O81" t="str">
        <f>IF(TablVoies[[#This Row],[ID_OSM]]="Non trouvé","Pas de lien",HYPERLINK("http://localhost:8111/import?url=http://api.openstreetmap.org/api/0.6/"&amp;TablVoies[[#This Row],[OBJET_OSM]]&amp;"/"&amp;TablVoies[[#This Row],[ID_OSM]]&amp;"/full","JOSM"))</f>
        <v>JOSM</v>
      </c>
      <c r="Q81"/>
      <c r="Z81" s="124"/>
    </row>
    <row r="82" spans="1:26" hidden="1">
      <c r="A82" s="71">
        <v>84027</v>
      </c>
      <c r="B82" s="60" t="s">
        <v>13173</v>
      </c>
      <c r="C82" s="155">
        <v>4421617</v>
      </c>
      <c r="D82" s="60" t="s">
        <v>13174</v>
      </c>
      <c r="E82" s="60" t="s">
        <v>13175</v>
      </c>
      <c r="F82" s="60" t="s">
        <v>751</v>
      </c>
      <c r="G82" s="60" t="s">
        <v>1373</v>
      </c>
      <c r="H82" s="60" t="s">
        <v>221</v>
      </c>
      <c r="I82" s="60" t="s">
        <v>7518</v>
      </c>
      <c r="J82" s="60" t="s">
        <v>15793</v>
      </c>
      <c r="K82" s="60" t="s">
        <v>13176</v>
      </c>
      <c r="L82" s="60" t="s">
        <v>13177</v>
      </c>
      <c r="M82" t="str">
        <f>IF(TablVoies[[#This Row],[ID_OSM]]="Non trouvé","Pas de lien",HYPERLINK(("http://www.openstreetmap.org/?"&amp;TablVoies[[#This Row],[OBJET_OSM]]&amp;"="&amp;TablVoies[[#This Row],[ID_OSM]]),"Localiser"))</f>
        <v>Localiser</v>
      </c>
      <c r="N82" s="61" t="s">
        <v>5316</v>
      </c>
      <c r="O82" t="str">
        <f>IF(TablVoies[[#This Row],[ID_OSM]]="Non trouvé","Pas de lien",HYPERLINK("http://localhost:8111/import?url=http://api.openstreetmap.org/api/0.6/"&amp;TablVoies[[#This Row],[OBJET_OSM]]&amp;"/"&amp;TablVoies[[#This Row],[ID_OSM]]&amp;"/full","JOSM"))</f>
        <v>JOSM</v>
      </c>
      <c r="Q82"/>
      <c r="Z82" s="124"/>
    </row>
    <row r="83" spans="1:26" hidden="1">
      <c r="A83" s="71">
        <v>84027</v>
      </c>
      <c r="B83" s="60" t="s">
        <v>13178</v>
      </c>
      <c r="C83" s="155">
        <v>4421571</v>
      </c>
      <c r="D83" s="60" t="s">
        <v>13179</v>
      </c>
      <c r="E83" s="60" t="s">
        <v>13180</v>
      </c>
      <c r="F83" s="60" t="s">
        <v>751</v>
      </c>
      <c r="G83" s="60" t="s">
        <v>245</v>
      </c>
      <c r="H83" s="60" t="s">
        <v>134</v>
      </c>
      <c r="I83" s="60" t="s">
        <v>13181</v>
      </c>
      <c r="J83" s="60" t="s">
        <v>15794</v>
      </c>
      <c r="K83" s="60" t="s">
        <v>13182</v>
      </c>
      <c r="L83" s="60" t="s">
        <v>13183</v>
      </c>
      <c r="M83" t="str">
        <f>IF(TablVoies[[#This Row],[ID_OSM]]="Non trouvé","Pas de lien",HYPERLINK(("http://www.openstreetmap.org/?"&amp;TablVoies[[#This Row],[OBJET_OSM]]&amp;"="&amp;TablVoies[[#This Row],[ID_OSM]]),"Localiser"))</f>
        <v>Localiser</v>
      </c>
      <c r="N83" s="61" t="s">
        <v>5316</v>
      </c>
      <c r="O83" t="str">
        <f>IF(TablVoies[[#This Row],[ID_OSM]]="Non trouvé","Pas de lien",HYPERLINK("http://localhost:8111/import?url=http://api.openstreetmap.org/api/0.6/"&amp;TablVoies[[#This Row],[OBJET_OSM]]&amp;"/"&amp;TablVoies[[#This Row],[ID_OSM]]&amp;"/full","JOSM"))</f>
        <v>JOSM</v>
      </c>
      <c r="Q83"/>
      <c r="Z83" s="124"/>
    </row>
    <row r="84" spans="1:26" hidden="1">
      <c r="A84" s="71">
        <v>84027</v>
      </c>
      <c r="B84" s="60" t="s">
        <v>13184</v>
      </c>
      <c r="C84" s="155">
        <v>4421652</v>
      </c>
      <c r="D84" s="60" t="s">
        <v>13185</v>
      </c>
      <c r="E84" s="60" t="s">
        <v>13186</v>
      </c>
      <c r="F84" s="60" t="s">
        <v>751</v>
      </c>
      <c r="G84" s="60" t="s">
        <v>1358</v>
      </c>
      <c r="H84" s="60" t="s">
        <v>119</v>
      </c>
      <c r="I84" s="60" t="s">
        <v>4182</v>
      </c>
      <c r="J84" s="60" t="s">
        <v>15795</v>
      </c>
      <c r="K84" s="60" t="s">
        <v>5206</v>
      </c>
      <c r="L84" s="60" t="s">
        <v>4185</v>
      </c>
      <c r="M84" t="str">
        <f>IF(TablVoies[[#This Row],[ID_OSM]]="Non trouvé","Pas de lien",HYPERLINK(("http://www.openstreetmap.org/?"&amp;TablVoies[[#This Row],[OBJET_OSM]]&amp;"="&amp;TablVoies[[#This Row],[ID_OSM]]),"Localiser"))</f>
        <v>Localiser</v>
      </c>
      <c r="N84" s="61" t="s">
        <v>5316</v>
      </c>
      <c r="O84" t="str">
        <f>IF(TablVoies[[#This Row],[ID_OSM]]="Non trouvé","Pas de lien",HYPERLINK("http://localhost:8111/import?url=http://api.openstreetmap.org/api/0.6/"&amp;TablVoies[[#This Row],[OBJET_OSM]]&amp;"/"&amp;TablVoies[[#This Row],[ID_OSM]]&amp;"/full","JOSM"))</f>
        <v>JOSM</v>
      </c>
      <c r="Q84"/>
      <c r="Z84" s="124"/>
    </row>
    <row r="85" spans="1:26" hidden="1">
      <c r="A85" s="71">
        <v>84027</v>
      </c>
      <c r="B85" s="60" t="s">
        <v>13187</v>
      </c>
      <c r="C85" s="155">
        <v>4421566</v>
      </c>
      <c r="D85" s="60" t="s">
        <v>13188</v>
      </c>
      <c r="E85" s="60" t="s">
        <v>13189</v>
      </c>
      <c r="F85" s="60" t="s">
        <v>751</v>
      </c>
      <c r="G85" s="60" t="s">
        <v>245</v>
      </c>
      <c r="H85" s="60" t="s">
        <v>119</v>
      </c>
      <c r="I85" s="60" t="s">
        <v>683</v>
      </c>
      <c r="J85" s="60" t="s">
        <v>15796</v>
      </c>
      <c r="K85" s="60" t="s">
        <v>685</v>
      </c>
      <c r="L85" s="60" t="s">
        <v>686</v>
      </c>
      <c r="M85" t="str">
        <f>IF(TablVoies[[#This Row],[ID_OSM]]="Non trouvé","Pas de lien",HYPERLINK(("http://www.openstreetmap.org/?"&amp;TablVoies[[#This Row],[OBJET_OSM]]&amp;"="&amp;TablVoies[[#This Row],[ID_OSM]]),"Localiser"))</f>
        <v>Localiser</v>
      </c>
      <c r="N85" s="61" t="s">
        <v>5316</v>
      </c>
      <c r="O85" t="str">
        <f>IF(TablVoies[[#This Row],[ID_OSM]]="Non trouvé","Pas de lien",HYPERLINK("http://localhost:8111/import?url=http://api.openstreetmap.org/api/0.6/"&amp;TablVoies[[#This Row],[OBJET_OSM]]&amp;"/"&amp;TablVoies[[#This Row],[ID_OSM]]&amp;"/full","JOSM"))</f>
        <v>JOSM</v>
      </c>
      <c r="Q85"/>
      <c r="Z85" s="124"/>
    </row>
    <row r="86" spans="1:26" hidden="1">
      <c r="A86" s="71">
        <v>84027</v>
      </c>
      <c r="B86" s="60" t="s">
        <v>13190</v>
      </c>
      <c r="C86" s="155">
        <v>4421657</v>
      </c>
      <c r="D86" s="60" t="s">
        <v>13191</v>
      </c>
      <c r="E86" s="60" t="s">
        <v>13192</v>
      </c>
      <c r="F86" s="60" t="s">
        <v>751</v>
      </c>
      <c r="G86" s="60" t="s">
        <v>1358</v>
      </c>
      <c r="H86" s="60" t="s">
        <v>134</v>
      </c>
      <c r="I86" s="60" t="s">
        <v>13193</v>
      </c>
      <c r="J86" s="60" t="s">
        <v>15797</v>
      </c>
      <c r="K86" s="60" t="s">
        <v>13194</v>
      </c>
      <c r="L86" s="60" t="s">
        <v>15619</v>
      </c>
      <c r="M86" t="str">
        <f>IF(TablVoies[[#This Row],[ID_OSM]]="Non trouvé","Pas de lien",HYPERLINK(("http://www.openstreetmap.org/?"&amp;TablVoies[[#This Row],[OBJET_OSM]]&amp;"="&amp;TablVoies[[#This Row],[ID_OSM]]),"Localiser"))</f>
        <v>Localiser</v>
      </c>
      <c r="N86" s="61" t="s">
        <v>5316</v>
      </c>
      <c r="O86" t="str">
        <f>IF(TablVoies[[#This Row],[ID_OSM]]="Non trouvé","Pas de lien",HYPERLINK("http://localhost:8111/import?url=http://api.openstreetmap.org/api/0.6/"&amp;TablVoies[[#This Row],[OBJET_OSM]]&amp;"/"&amp;TablVoies[[#This Row],[ID_OSM]]&amp;"/full","JOSM"))</f>
        <v>JOSM</v>
      </c>
      <c r="Q86"/>
      <c r="Z86" s="124"/>
    </row>
    <row r="87" spans="1:26" hidden="1">
      <c r="A87" s="71">
        <v>84027</v>
      </c>
      <c r="B87" s="60" t="s">
        <v>13195</v>
      </c>
      <c r="C87" s="155">
        <v>4421630</v>
      </c>
      <c r="D87" s="60" t="s">
        <v>13196</v>
      </c>
      <c r="E87" s="60" t="s">
        <v>13197</v>
      </c>
      <c r="F87" s="60" t="s">
        <v>751</v>
      </c>
      <c r="G87" s="60" t="s">
        <v>1373</v>
      </c>
      <c r="H87" s="60" t="s">
        <v>134</v>
      </c>
      <c r="I87" s="60" t="s">
        <v>13198</v>
      </c>
      <c r="J87" s="60" t="s">
        <v>15798</v>
      </c>
      <c r="K87" s="60" t="s">
        <v>13199</v>
      </c>
      <c r="L87" s="60" t="s">
        <v>13200</v>
      </c>
      <c r="M87" t="str">
        <f>IF(TablVoies[[#This Row],[ID_OSM]]="Non trouvé","Pas de lien",HYPERLINK(("http://www.openstreetmap.org/?"&amp;TablVoies[[#This Row],[OBJET_OSM]]&amp;"="&amp;TablVoies[[#This Row],[ID_OSM]]),"Localiser"))</f>
        <v>Localiser</v>
      </c>
      <c r="N87" s="61" t="s">
        <v>5316</v>
      </c>
      <c r="O87" t="str">
        <f>IF(TablVoies[[#This Row],[ID_OSM]]="Non trouvé","Pas de lien",HYPERLINK("http://localhost:8111/import?url=http://api.openstreetmap.org/api/0.6/"&amp;TablVoies[[#This Row],[OBJET_OSM]]&amp;"/"&amp;TablVoies[[#This Row],[ID_OSM]]&amp;"/full","JOSM"))</f>
        <v>JOSM</v>
      </c>
      <c r="Q87"/>
      <c r="Z87" s="124"/>
    </row>
    <row r="88" spans="1:26" hidden="1">
      <c r="A88" s="71">
        <v>84027</v>
      </c>
      <c r="B88" s="60" t="s">
        <v>13201</v>
      </c>
      <c r="C88" s="155">
        <v>5826041</v>
      </c>
      <c r="D88" s="60" t="s">
        <v>13202</v>
      </c>
      <c r="E88" s="60" t="s">
        <v>13203</v>
      </c>
      <c r="F88" s="60" t="s">
        <v>751</v>
      </c>
      <c r="G88" s="60" t="s">
        <v>44</v>
      </c>
      <c r="I88" s="60" t="s">
        <v>13204</v>
      </c>
      <c r="J88" s="60" t="s">
        <v>15799</v>
      </c>
      <c r="K88" s="60" t="s">
        <v>13205</v>
      </c>
      <c r="L88" s="60" t="s">
        <v>74</v>
      </c>
      <c r="M88" t="str">
        <f>IF(TablVoies[[#This Row],[ID_OSM]]="Non trouvé","Pas de lien",HYPERLINK(("http://www.openstreetmap.org/?"&amp;TablVoies[[#This Row],[OBJET_OSM]]&amp;"="&amp;TablVoies[[#This Row],[ID_OSM]]),"Localiser"))</f>
        <v>Localiser</v>
      </c>
      <c r="N88" s="61" t="s">
        <v>5316</v>
      </c>
      <c r="O88" t="str">
        <f>IF(TablVoies[[#This Row],[ID_OSM]]="Non trouvé","Pas de lien",HYPERLINK("http://localhost:8111/import?url=http://api.openstreetmap.org/api/0.6/"&amp;TablVoies[[#This Row],[OBJET_OSM]]&amp;"/"&amp;TablVoies[[#This Row],[ID_OSM]]&amp;"/full","JOSM"))</f>
        <v>JOSM</v>
      </c>
      <c r="Q88"/>
      <c r="Z88" s="124"/>
    </row>
    <row r="89" spans="1:26" hidden="1">
      <c r="A89" s="71">
        <v>84027</v>
      </c>
      <c r="B89" s="60" t="s">
        <v>13206</v>
      </c>
      <c r="C89" s="155">
        <v>4421601</v>
      </c>
      <c r="D89" s="60" t="s">
        <v>13207</v>
      </c>
      <c r="E89" s="60" t="s">
        <v>13208</v>
      </c>
      <c r="F89" s="60" t="s">
        <v>751</v>
      </c>
      <c r="G89" s="60" t="s">
        <v>12930</v>
      </c>
      <c r="I89" s="60" t="s">
        <v>13209</v>
      </c>
      <c r="J89" s="60" t="s">
        <v>15800</v>
      </c>
      <c r="K89" s="60" t="s">
        <v>13210</v>
      </c>
      <c r="L89" s="60" t="s">
        <v>74</v>
      </c>
      <c r="M89" t="str">
        <f>IF(TablVoies[[#This Row],[ID_OSM]]="Non trouvé","Pas de lien",HYPERLINK(("http://www.openstreetmap.org/?"&amp;TablVoies[[#This Row],[OBJET_OSM]]&amp;"="&amp;TablVoies[[#This Row],[ID_OSM]]),"Localiser"))</f>
        <v>Localiser</v>
      </c>
      <c r="N89" s="61" t="s">
        <v>5316</v>
      </c>
      <c r="O89" t="str">
        <f>IF(TablVoies[[#This Row],[ID_OSM]]="Non trouvé","Pas de lien",HYPERLINK("http://localhost:8111/import?url=http://api.openstreetmap.org/api/0.6/"&amp;TablVoies[[#This Row],[OBJET_OSM]]&amp;"/"&amp;TablVoies[[#This Row],[ID_OSM]]&amp;"/full","JOSM"))</f>
        <v>JOSM</v>
      </c>
      <c r="Q89"/>
      <c r="Z89" s="124"/>
    </row>
    <row r="90" spans="1:26" hidden="1">
      <c r="A90" s="71">
        <v>84027</v>
      </c>
      <c r="B90" s="60" t="s">
        <v>751</v>
      </c>
      <c r="C90" s="155">
        <v>4421543</v>
      </c>
      <c r="D90" s="60" t="s">
        <v>13211</v>
      </c>
      <c r="E90" s="60" t="s">
        <v>13212</v>
      </c>
      <c r="F90" s="60" t="s">
        <v>751</v>
      </c>
      <c r="G90" s="60" t="s">
        <v>245</v>
      </c>
      <c r="I90" s="60" t="s">
        <v>8864</v>
      </c>
      <c r="J90" s="60" t="s">
        <v>15801</v>
      </c>
      <c r="K90" s="60" t="s">
        <v>13213</v>
      </c>
      <c r="L90" s="60" t="s">
        <v>9211</v>
      </c>
      <c r="M90" t="str">
        <f>IF(TablVoies[[#This Row],[ID_OSM]]="Non trouvé","Pas de lien",HYPERLINK(("http://www.openstreetmap.org/?"&amp;TablVoies[[#This Row],[OBJET_OSM]]&amp;"="&amp;TablVoies[[#This Row],[ID_OSM]]),"Localiser"))</f>
        <v>Localiser</v>
      </c>
      <c r="N90" s="61" t="s">
        <v>5316</v>
      </c>
      <c r="O90" t="str">
        <f>IF(TablVoies[[#This Row],[ID_OSM]]="Non trouvé","Pas de lien",HYPERLINK("http://localhost:8111/import?url=http://api.openstreetmap.org/api/0.6/"&amp;TablVoies[[#This Row],[OBJET_OSM]]&amp;"/"&amp;TablVoies[[#This Row],[ID_OSM]]&amp;"/full","JOSM"))</f>
        <v>JOSM</v>
      </c>
      <c r="Q90"/>
      <c r="Z90" s="124"/>
    </row>
    <row r="91" spans="1:26" hidden="1">
      <c r="A91" s="71">
        <v>84027</v>
      </c>
      <c r="B91" s="60" t="s">
        <v>13214</v>
      </c>
      <c r="C91" s="155">
        <v>4421589</v>
      </c>
      <c r="D91" s="60" t="s">
        <v>13215</v>
      </c>
      <c r="E91" s="60" t="s">
        <v>13216</v>
      </c>
      <c r="F91" s="60" t="s">
        <v>751</v>
      </c>
      <c r="G91" s="60" t="s">
        <v>44</v>
      </c>
      <c r="H91" s="60" t="s">
        <v>134</v>
      </c>
      <c r="I91" s="60" t="s">
        <v>2662</v>
      </c>
      <c r="J91" s="60" t="s">
        <v>15802</v>
      </c>
      <c r="K91" s="60" t="s">
        <v>13217</v>
      </c>
      <c r="L91" s="60" t="s">
        <v>13218</v>
      </c>
      <c r="M91" t="str">
        <f>IF(TablVoies[[#This Row],[ID_OSM]]="Non trouvé","Pas de lien",HYPERLINK(("http://www.openstreetmap.org/?"&amp;TablVoies[[#This Row],[OBJET_OSM]]&amp;"="&amp;TablVoies[[#This Row],[ID_OSM]]),"Localiser"))</f>
        <v>Localiser</v>
      </c>
      <c r="N91" s="61" t="s">
        <v>5316</v>
      </c>
      <c r="O91" t="str">
        <f>IF(TablVoies[[#This Row],[ID_OSM]]="Non trouvé","Pas de lien",HYPERLINK("http://localhost:8111/import?url=http://api.openstreetmap.org/api/0.6/"&amp;TablVoies[[#This Row],[OBJET_OSM]]&amp;"/"&amp;TablVoies[[#This Row],[ID_OSM]]&amp;"/full","JOSM"))</f>
        <v>JOSM</v>
      </c>
      <c r="Q91"/>
      <c r="Z91" s="124"/>
    </row>
    <row r="92" spans="1:26" hidden="1">
      <c r="A92" s="71">
        <v>84027</v>
      </c>
      <c r="B92" s="60" t="s">
        <v>13219</v>
      </c>
      <c r="C92" s="155">
        <v>4421658</v>
      </c>
      <c r="D92" s="60" t="s">
        <v>13220</v>
      </c>
      <c r="E92" s="60" t="s">
        <v>13221</v>
      </c>
      <c r="F92" s="60" t="s">
        <v>751</v>
      </c>
      <c r="G92" s="60" t="s">
        <v>1358</v>
      </c>
      <c r="H92" s="60" t="s">
        <v>134</v>
      </c>
      <c r="I92" s="60" t="s">
        <v>13222</v>
      </c>
      <c r="J92" s="60" t="s">
        <v>15803</v>
      </c>
      <c r="K92" s="60" t="s">
        <v>13223</v>
      </c>
      <c r="L92" s="60" t="s">
        <v>13218</v>
      </c>
      <c r="M92" t="str">
        <f>IF(TablVoies[[#This Row],[ID_OSM]]="Non trouvé","Pas de lien",HYPERLINK(("http://www.openstreetmap.org/?"&amp;TablVoies[[#This Row],[OBJET_OSM]]&amp;"="&amp;TablVoies[[#This Row],[ID_OSM]]),"Localiser"))</f>
        <v>Localiser</v>
      </c>
      <c r="N92" s="61" t="s">
        <v>5316</v>
      </c>
      <c r="O92" t="str">
        <f>IF(TablVoies[[#This Row],[ID_OSM]]="Non trouvé","Pas de lien",HYPERLINK("http://localhost:8111/import?url=http://api.openstreetmap.org/api/0.6/"&amp;TablVoies[[#This Row],[OBJET_OSM]]&amp;"/"&amp;TablVoies[[#This Row],[ID_OSM]]&amp;"/full","JOSM"))</f>
        <v>JOSM</v>
      </c>
      <c r="Q92"/>
      <c r="Z92" s="124"/>
    </row>
    <row r="93" spans="1:26" hidden="1">
      <c r="A93" s="71">
        <v>84027</v>
      </c>
      <c r="B93" s="60" t="s">
        <v>13224</v>
      </c>
      <c r="C93" s="155">
        <v>4421550</v>
      </c>
      <c r="D93" s="60" t="s">
        <v>13225</v>
      </c>
      <c r="E93" s="60" t="s">
        <v>13226</v>
      </c>
      <c r="F93" s="60" t="s">
        <v>751</v>
      </c>
      <c r="G93" s="60" t="s">
        <v>245</v>
      </c>
      <c r="H93" s="60" t="s">
        <v>163</v>
      </c>
      <c r="I93" s="60" t="s">
        <v>9825</v>
      </c>
      <c r="J93" s="60" t="s">
        <v>15804</v>
      </c>
      <c r="K93" s="60" t="s">
        <v>13227</v>
      </c>
      <c r="L93" s="60" t="s">
        <v>9827</v>
      </c>
      <c r="M93" t="str">
        <f>IF(TablVoies[[#This Row],[ID_OSM]]="Non trouvé","Pas de lien",HYPERLINK(("http://www.openstreetmap.org/?"&amp;TablVoies[[#This Row],[OBJET_OSM]]&amp;"="&amp;TablVoies[[#This Row],[ID_OSM]]),"Localiser"))</f>
        <v>Localiser</v>
      </c>
      <c r="N93" s="61" t="s">
        <v>5316</v>
      </c>
      <c r="O93" t="str">
        <f>IF(TablVoies[[#This Row],[ID_OSM]]="Non trouvé","Pas de lien",HYPERLINK("http://localhost:8111/import?url=http://api.openstreetmap.org/api/0.6/"&amp;TablVoies[[#This Row],[OBJET_OSM]]&amp;"/"&amp;TablVoies[[#This Row],[ID_OSM]]&amp;"/full","JOSM"))</f>
        <v>JOSM</v>
      </c>
      <c r="Q93"/>
      <c r="Z93" s="124"/>
    </row>
    <row r="94" spans="1:26" hidden="1">
      <c r="A94" s="71">
        <v>84027</v>
      </c>
      <c r="B94" s="60" t="s">
        <v>751</v>
      </c>
      <c r="C94" s="155">
        <v>4421544</v>
      </c>
      <c r="D94" s="60" t="s">
        <v>13228</v>
      </c>
      <c r="E94" s="60" t="s">
        <v>13229</v>
      </c>
      <c r="F94" s="60" t="s">
        <v>751</v>
      </c>
      <c r="G94" s="60" t="s">
        <v>245</v>
      </c>
      <c r="I94" s="60" t="s">
        <v>13230</v>
      </c>
      <c r="J94" s="60" t="s">
        <v>15805</v>
      </c>
      <c r="K94" s="60" t="s">
        <v>13231</v>
      </c>
      <c r="L94" s="60" t="s">
        <v>13232</v>
      </c>
      <c r="M94" t="str">
        <f>IF(TablVoies[[#This Row],[ID_OSM]]="Non trouvé","Pas de lien",HYPERLINK(("http://www.openstreetmap.org/?"&amp;TablVoies[[#This Row],[OBJET_OSM]]&amp;"="&amp;TablVoies[[#This Row],[ID_OSM]]),"Localiser"))</f>
        <v>Localiser</v>
      </c>
      <c r="N94" s="61" t="s">
        <v>5316</v>
      </c>
      <c r="O94" t="str">
        <f>IF(TablVoies[[#This Row],[ID_OSM]]="Non trouvé","Pas de lien",HYPERLINK("http://localhost:8111/import?url=http://api.openstreetmap.org/api/0.6/"&amp;TablVoies[[#This Row],[OBJET_OSM]]&amp;"/"&amp;TablVoies[[#This Row],[ID_OSM]]&amp;"/full","JOSM"))</f>
        <v>JOSM</v>
      </c>
      <c r="Q94"/>
      <c r="Z94" s="124"/>
    </row>
    <row r="95" spans="1:26" hidden="1">
      <c r="A95" s="71">
        <v>84027</v>
      </c>
      <c r="B95" s="60" t="s">
        <v>13233</v>
      </c>
      <c r="C95" s="155">
        <v>4421551</v>
      </c>
      <c r="D95" s="60" t="s">
        <v>13234</v>
      </c>
      <c r="E95" s="60" t="s">
        <v>13235</v>
      </c>
      <c r="F95" s="60" t="s">
        <v>751</v>
      </c>
      <c r="G95" s="60" t="s">
        <v>245</v>
      </c>
      <c r="H95" s="60" t="s">
        <v>163</v>
      </c>
      <c r="I95" s="60" t="s">
        <v>9230</v>
      </c>
      <c r="J95" s="60" t="s">
        <v>15806</v>
      </c>
      <c r="K95" s="60" t="s">
        <v>13236</v>
      </c>
      <c r="L95" s="60" t="s">
        <v>9231</v>
      </c>
      <c r="M95" t="str">
        <f>IF(TablVoies[[#This Row],[ID_OSM]]="Non trouvé","Pas de lien",HYPERLINK(("http://www.openstreetmap.org/?"&amp;TablVoies[[#This Row],[OBJET_OSM]]&amp;"="&amp;TablVoies[[#This Row],[ID_OSM]]),"Localiser"))</f>
        <v>Localiser</v>
      </c>
      <c r="N95" s="61" t="s">
        <v>5316</v>
      </c>
      <c r="O95" t="str">
        <f>IF(TablVoies[[#This Row],[ID_OSM]]="Non trouvé","Pas de lien",HYPERLINK("http://localhost:8111/import?url=http://api.openstreetmap.org/api/0.6/"&amp;TablVoies[[#This Row],[OBJET_OSM]]&amp;"/"&amp;TablVoies[[#This Row],[ID_OSM]]&amp;"/full","JOSM"))</f>
        <v>JOSM</v>
      </c>
      <c r="Q95"/>
      <c r="Z95" s="124"/>
    </row>
    <row r="96" spans="1:26" hidden="1">
      <c r="A96" s="71">
        <v>84027</v>
      </c>
      <c r="B96" s="60" t="s">
        <v>13237</v>
      </c>
      <c r="C96" s="155">
        <v>4421641</v>
      </c>
      <c r="D96" s="60" t="s">
        <v>13238</v>
      </c>
      <c r="E96" s="60" t="s">
        <v>13239</v>
      </c>
      <c r="F96" s="60" t="s">
        <v>751</v>
      </c>
      <c r="G96" s="60" t="s">
        <v>1358</v>
      </c>
      <c r="I96" s="60" t="s">
        <v>9230</v>
      </c>
      <c r="J96" s="60" t="s">
        <v>15807</v>
      </c>
      <c r="K96" s="60" t="s">
        <v>13240</v>
      </c>
      <c r="L96" s="60" t="s">
        <v>9231</v>
      </c>
      <c r="M96" t="str">
        <f>IF(TablVoies[[#This Row],[ID_OSM]]="Non trouvé","Pas de lien",HYPERLINK(("http://www.openstreetmap.org/?"&amp;TablVoies[[#This Row],[OBJET_OSM]]&amp;"="&amp;TablVoies[[#This Row],[ID_OSM]]),"Localiser"))</f>
        <v>Localiser</v>
      </c>
      <c r="N96" s="61" t="s">
        <v>5316</v>
      </c>
      <c r="O96" t="str">
        <f>IF(TablVoies[[#This Row],[ID_OSM]]="Non trouvé","Pas de lien",HYPERLINK("http://localhost:8111/import?url=http://api.openstreetmap.org/api/0.6/"&amp;TablVoies[[#This Row],[OBJET_OSM]]&amp;"/"&amp;TablVoies[[#This Row],[ID_OSM]]&amp;"/full","JOSM"))</f>
        <v>JOSM</v>
      </c>
      <c r="Q96"/>
      <c r="Z96" s="124"/>
    </row>
    <row r="97" spans="1:26" hidden="1">
      <c r="A97" s="71">
        <v>84027</v>
      </c>
      <c r="B97" s="60" t="s">
        <v>13241</v>
      </c>
      <c r="C97" s="155">
        <v>4421642</v>
      </c>
      <c r="D97" s="60" t="s">
        <v>13242</v>
      </c>
      <c r="E97" s="60" t="s">
        <v>13243</v>
      </c>
      <c r="F97" s="60" t="s">
        <v>751</v>
      </c>
      <c r="G97" s="60" t="s">
        <v>1358</v>
      </c>
      <c r="I97" s="60" t="s">
        <v>3898</v>
      </c>
      <c r="J97" s="60" t="s">
        <v>15808</v>
      </c>
      <c r="K97" s="60" t="s">
        <v>13244</v>
      </c>
      <c r="L97" s="60" t="s">
        <v>3901</v>
      </c>
      <c r="M97" t="str">
        <f>IF(TablVoies[[#This Row],[ID_OSM]]="Non trouvé","Pas de lien",HYPERLINK(("http://www.openstreetmap.org/?"&amp;TablVoies[[#This Row],[OBJET_OSM]]&amp;"="&amp;TablVoies[[#This Row],[ID_OSM]]),"Localiser"))</f>
        <v>Localiser</v>
      </c>
      <c r="N97" s="61" t="s">
        <v>5316</v>
      </c>
      <c r="O97" t="str">
        <f>IF(TablVoies[[#This Row],[ID_OSM]]="Non trouvé","Pas de lien",HYPERLINK("http://localhost:8111/import?url=http://api.openstreetmap.org/api/0.6/"&amp;TablVoies[[#This Row],[OBJET_OSM]]&amp;"/"&amp;TablVoies[[#This Row],[ID_OSM]]&amp;"/full","JOSM"))</f>
        <v>JOSM</v>
      </c>
      <c r="Q97"/>
      <c r="Z97" s="124"/>
    </row>
    <row r="98" spans="1:26" hidden="1">
      <c r="A98" s="71">
        <v>84027</v>
      </c>
      <c r="B98" s="60" t="s">
        <v>751</v>
      </c>
      <c r="C98" s="155">
        <v>4421552</v>
      </c>
      <c r="D98" s="60" t="s">
        <v>13245</v>
      </c>
      <c r="E98" s="60" t="s">
        <v>13246</v>
      </c>
      <c r="F98" s="60" t="s">
        <v>751</v>
      </c>
      <c r="G98" s="60" t="s">
        <v>245</v>
      </c>
      <c r="H98" s="60" t="s">
        <v>163</v>
      </c>
      <c r="I98" s="60" t="s">
        <v>1416</v>
      </c>
      <c r="J98" s="60" t="s">
        <v>15809</v>
      </c>
      <c r="K98" s="60" t="s">
        <v>13247</v>
      </c>
      <c r="L98" s="60" t="s">
        <v>1419</v>
      </c>
      <c r="M98" t="str">
        <f>IF(TablVoies[[#This Row],[ID_OSM]]="Non trouvé","Pas de lien",HYPERLINK(("http://www.openstreetmap.org/?"&amp;TablVoies[[#This Row],[OBJET_OSM]]&amp;"="&amp;TablVoies[[#This Row],[ID_OSM]]),"Localiser"))</f>
        <v>Localiser</v>
      </c>
      <c r="N98" s="61" t="s">
        <v>5316</v>
      </c>
      <c r="O98" t="str">
        <f>IF(TablVoies[[#This Row],[ID_OSM]]="Non trouvé","Pas de lien",HYPERLINK("http://localhost:8111/import?url=http://api.openstreetmap.org/api/0.6/"&amp;TablVoies[[#This Row],[OBJET_OSM]]&amp;"/"&amp;TablVoies[[#This Row],[ID_OSM]]&amp;"/full","JOSM"))</f>
        <v>JOSM</v>
      </c>
      <c r="Q98"/>
      <c r="Z98" s="124"/>
    </row>
    <row r="99" spans="1:26" hidden="1">
      <c r="A99" s="71">
        <v>84027</v>
      </c>
      <c r="B99" s="60" t="s">
        <v>13248</v>
      </c>
      <c r="C99" s="155">
        <v>4421582</v>
      </c>
      <c r="D99" s="60" t="s">
        <v>13249</v>
      </c>
      <c r="E99" s="60" t="s">
        <v>13250</v>
      </c>
      <c r="F99" s="60" t="s">
        <v>751</v>
      </c>
      <c r="G99" s="60" t="s">
        <v>44</v>
      </c>
      <c r="I99" s="60" t="s">
        <v>13251</v>
      </c>
      <c r="J99" s="60" t="s">
        <v>15810</v>
      </c>
      <c r="K99" s="60" t="s">
        <v>13252</v>
      </c>
      <c r="L99" s="60" t="s">
        <v>13253</v>
      </c>
      <c r="M99" t="str">
        <f>IF(TablVoies[[#This Row],[ID_OSM]]="Non trouvé","Pas de lien",HYPERLINK(("http://www.openstreetmap.org/?"&amp;TablVoies[[#This Row],[OBJET_OSM]]&amp;"="&amp;TablVoies[[#This Row],[ID_OSM]]),"Localiser"))</f>
        <v>Localiser</v>
      </c>
      <c r="N99" s="61" t="s">
        <v>5316</v>
      </c>
      <c r="O99" t="str">
        <f>IF(TablVoies[[#This Row],[ID_OSM]]="Non trouvé","Pas de lien",HYPERLINK("http://localhost:8111/import?url=http://api.openstreetmap.org/api/0.6/"&amp;TablVoies[[#This Row],[OBJET_OSM]]&amp;"/"&amp;TablVoies[[#This Row],[ID_OSM]]&amp;"/full","JOSM"))</f>
        <v>JOSM</v>
      </c>
      <c r="Q99"/>
      <c r="Z99" s="124"/>
    </row>
    <row r="100" spans="1:26" hidden="1">
      <c r="A100" s="71">
        <v>84027</v>
      </c>
      <c r="B100" s="60" t="s">
        <v>751</v>
      </c>
      <c r="C100" s="155">
        <v>4191463</v>
      </c>
      <c r="D100" s="60" t="s">
        <v>13254</v>
      </c>
      <c r="E100" s="60" t="s">
        <v>13255</v>
      </c>
      <c r="F100" s="60" t="s">
        <v>751</v>
      </c>
      <c r="G100" s="60" t="s">
        <v>1373</v>
      </c>
      <c r="H100" s="60" t="s">
        <v>163</v>
      </c>
      <c r="I100" s="60" t="s">
        <v>13251</v>
      </c>
      <c r="J100" s="60" t="s">
        <v>15811</v>
      </c>
      <c r="K100" s="60" t="s">
        <v>13256</v>
      </c>
      <c r="L100" s="60" t="s">
        <v>13253</v>
      </c>
      <c r="M100" t="str">
        <f>IF(TablVoies[[#This Row],[ID_OSM]]="Non trouvé","Pas de lien",HYPERLINK(("http://www.openstreetmap.org/?"&amp;TablVoies[[#This Row],[OBJET_OSM]]&amp;"="&amp;TablVoies[[#This Row],[ID_OSM]]),"Localiser"))</f>
        <v>Localiser</v>
      </c>
      <c r="N100" s="61" t="s">
        <v>5316</v>
      </c>
      <c r="O100" t="str">
        <f>IF(TablVoies[[#This Row],[ID_OSM]]="Non trouvé","Pas de lien",HYPERLINK("http://localhost:8111/import?url=http://api.openstreetmap.org/api/0.6/"&amp;TablVoies[[#This Row],[OBJET_OSM]]&amp;"/"&amp;TablVoies[[#This Row],[ID_OSM]]&amp;"/full","JOSM"))</f>
        <v>JOSM</v>
      </c>
      <c r="Q100"/>
      <c r="Z100" s="124"/>
    </row>
    <row r="101" spans="1:26" hidden="1">
      <c r="A101" s="71">
        <v>84027</v>
      </c>
      <c r="B101" s="60" t="s">
        <v>13257</v>
      </c>
      <c r="C101" s="155">
        <v>4421643</v>
      </c>
      <c r="D101" s="60" t="s">
        <v>13258</v>
      </c>
      <c r="E101" s="60" t="s">
        <v>13259</v>
      </c>
      <c r="F101" s="60" t="s">
        <v>751</v>
      </c>
      <c r="G101" s="60" t="s">
        <v>1358</v>
      </c>
      <c r="I101" s="60" t="s">
        <v>13251</v>
      </c>
      <c r="J101" s="60" t="s">
        <v>15812</v>
      </c>
      <c r="K101" s="60" t="s">
        <v>13260</v>
      </c>
      <c r="L101" s="60" t="s">
        <v>13253</v>
      </c>
      <c r="M101" t="str">
        <f>IF(TablVoies[[#This Row],[ID_OSM]]="Non trouvé","Pas de lien",HYPERLINK(("http://www.openstreetmap.org/?"&amp;TablVoies[[#This Row],[OBJET_OSM]]&amp;"="&amp;TablVoies[[#This Row],[ID_OSM]]),"Localiser"))</f>
        <v>Localiser</v>
      </c>
      <c r="N101" s="61" t="s">
        <v>5316</v>
      </c>
      <c r="O101" t="str">
        <f>IF(TablVoies[[#This Row],[ID_OSM]]="Non trouvé","Pas de lien",HYPERLINK("http://localhost:8111/import?url=http://api.openstreetmap.org/api/0.6/"&amp;TablVoies[[#This Row],[OBJET_OSM]]&amp;"/"&amp;TablVoies[[#This Row],[ID_OSM]]&amp;"/full","JOSM"))</f>
        <v>JOSM</v>
      </c>
      <c r="Q101"/>
      <c r="Z101" s="124"/>
    </row>
    <row r="102" spans="1:26" hidden="1">
      <c r="A102" s="71">
        <v>84027</v>
      </c>
      <c r="B102" s="60" t="s">
        <v>13261</v>
      </c>
      <c r="C102" s="155">
        <v>4191387</v>
      </c>
      <c r="D102" s="60" t="s">
        <v>13262</v>
      </c>
      <c r="E102" s="60" t="s">
        <v>13263</v>
      </c>
      <c r="F102" s="60" t="s">
        <v>751</v>
      </c>
      <c r="G102" s="60" t="s">
        <v>13264</v>
      </c>
      <c r="H102" s="60" t="s">
        <v>163</v>
      </c>
      <c r="I102" s="60" t="s">
        <v>13265</v>
      </c>
      <c r="J102" s="60" t="s">
        <v>15813</v>
      </c>
      <c r="K102" s="60" t="s">
        <v>13266</v>
      </c>
      <c r="L102" s="60" t="s">
        <v>13267</v>
      </c>
      <c r="M102" t="str">
        <f>IF(TablVoies[[#This Row],[ID_OSM]]="Non trouvé","Pas de lien",HYPERLINK(("http://www.openstreetmap.org/?"&amp;TablVoies[[#This Row],[OBJET_OSM]]&amp;"="&amp;TablVoies[[#This Row],[ID_OSM]]),"Localiser"))</f>
        <v>Localiser</v>
      </c>
      <c r="N102" s="61" t="s">
        <v>5316</v>
      </c>
      <c r="O102" t="str">
        <f>IF(TablVoies[[#This Row],[ID_OSM]]="Non trouvé","Pas de lien",HYPERLINK("http://localhost:8111/import?url=http://api.openstreetmap.org/api/0.6/"&amp;TablVoies[[#This Row],[OBJET_OSM]]&amp;"/"&amp;TablVoies[[#This Row],[ID_OSM]]&amp;"/full","JOSM"))</f>
        <v>JOSM</v>
      </c>
      <c r="Q102"/>
      <c r="Z102" s="124"/>
    </row>
    <row r="103" spans="1:26" hidden="1">
      <c r="A103" s="71">
        <v>84027</v>
      </c>
      <c r="B103" s="60" t="s">
        <v>13268</v>
      </c>
      <c r="C103" s="155">
        <v>4421609</v>
      </c>
      <c r="D103" s="60" t="s">
        <v>13269</v>
      </c>
      <c r="E103" s="60" t="s">
        <v>13270</v>
      </c>
      <c r="F103" s="60" t="s">
        <v>751</v>
      </c>
      <c r="G103" s="60" t="s">
        <v>1373</v>
      </c>
      <c r="H103" s="60" t="s">
        <v>163</v>
      </c>
      <c r="I103" s="60" t="s">
        <v>13271</v>
      </c>
      <c r="J103" s="60" t="s">
        <v>15814</v>
      </c>
      <c r="K103" s="60" t="s">
        <v>13272</v>
      </c>
      <c r="L103" s="60" t="s">
        <v>13273</v>
      </c>
      <c r="M103" t="str">
        <f>IF(TablVoies[[#This Row],[ID_OSM]]="Non trouvé","Pas de lien",HYPERLINK(("http://www.openstreetmap.org/?"&amp;TablVoies[[#This Row],[OBJET_OSM]]&amp;"="&amp;TablVoies[[#This Row],[ID_OSM]]),"Localiser"))</f>
        <v>Localiser</v>
      </c>
      <c r="N103" s="61" t="s">
        <v>5316</v>
      </c>
      <c r="O103" t="str">
        <f>IF(TablVoies[[#This Row],[ID_OSM]]="Non trouvé","Pas de lien",HYPERLINK("http://localhost:8111/import?url=http://api.openstreetmap.org/api/0.6/"&amp;TablVoies[[#This Row],[OBJET_OSM]]&amp;"/"&amp;TablVoies[[#This Row],[ID_OSM]]&amp;"/full","JOSM"))</f>
        <v>JOSM</v>
      </c>
      <c r="Q103"/>
      <c r="Z103" s="124"/>
    </row>
    <row r="104" spans="1:26" hidden="1">
      <c r="A104" s="71">
        <v>84027</v>
      </c>
      <c r="B104" s="60" t="s">
        <v>751</v>
      </c>
      <c r="C104" s="155">
        <v>4421567</v>
      </c>
      <c r="D104" s="60" t="s">
        <v>13274</v>
      </c>
      <c r="E104" s="60" t="s">
        <v>13275</v>
      </c>
      <c r="F104" s="60" t="s">
        <v>751</v>
      </c>
      <c r="G104" s="60" t="s">
        <v>245</v>
      </c>
      <c r="H104" s="60" t="s">
        <v>119</v>
      </c>
      <c r="I104" s="60" t="s">
        <v>13276</v>
      </c>
      <c r="J104" s="60" t="s">
        <v>15815</v>
      </c>
      <c r="K104" s="60" t="s">
        <v>13277</v>
      </c>
      <c r="L104" s="60" t="s">
        <v>13278</v>
      </c>
      <c r="M104" t="str">
        <f>IF(TablVoies[[#This Row],[ID_OSM]]="Non trouvé","Pas de lien",HYPERLINK(("http://www.openstreetmap.org/?"&amp;TablVoies[[#This Row],[OBJET_OSM]]&amp;"="&amp;TablVoies[[#This Row],[ID_OSM]]),"Localiser"))</f>
        <v>Localiser</v>
      </c>
      <c r="N104" s="61" t="s">
        <v>5316</v>
      </c>
      <c r="O104" t="str">
        <f>IF(TablVoies[[#This Row],[ID_OSM]]="Non trouvé","Pas de lien",HYPERLINK("http://localhost:8111/import?url=http://api.openstreetmap.org/api/0.6/"&amp;TablVoies[[#This Row],[OBJET_OSM]]&amp;"/"&amp;TablVoies[[#This Row],[ID_OSM]]&amp;"/full","JOSM"))</f>
        <v>JOSM</v>
      </c>
      <c r="Q104"/>
      <c r="Z104" s="124"/>
    </row>
    <row r="105" spans="1:26" hidden="1">
      <c r="A105" s="71">
        <v>84027</v>
      </c>
      <c r="B105" s="60" t="s">
        <v>13279</v>
      </c>
      <c r="C105" s="155">
        <v>4421579</v>
      </c>
      <c r="D105" s="60" t="s">
        <v>13280</v>
      </c>
      <c r="E105" s="60" t="s">
        <v>13281</v>
      </c>
      <c r="F105" s="60" t="s">
        <v>751</v>
      </c>
      <c r="G105" s="60" t="s">
        <v>44</v>
      </c>
      <c r="I105" s="60" t="s">
        <v>13282</v>
      </c>
      <c r="J105" s="60" t="s">
        <v>15816</v>
      </c>
      <c r="K105" s="60" t="s">
        <v>13283</v>
      </c>
      <c r="L105" s="60" t="s">
        <v>13284</v>
      </c>
      <c r="M105" t="str">
        <f>IF(TablVoies[[#This Row],[ID_OSM]]="Non trouvé","Pas de lien",HYPERLINK(("http://www.openstreetmap.org/?"&amp;TablVoies[[#This Row],[OBJET_OSM]]&amp;"="&amp;TablVoies[[#This Row],[ID_OSM]]),"Localiser"))</f>
        <v>Localiser</v>
      </c>
      <c r="N105" s="61" t="s">
        <v>5316</v>
      </c>
      <c r="O105" t="str">
        <f>IF(TablVoies[[#This Row],[ID_OSM]]="Non trouvé","Pas de lien",HYPERLINK("http://localhost:8111/import?url=http://api.openstreetmap.org/api/0.6/"&amp;TablVoies[[#This Row],[OBJET_OSM]]&amp;"/"&amp;TablVoies[[#This Row],[ID_OSM]]&amp;"/full","JOSM"))</f>
        <v>JOSM</v>
      </c>
      <c r="Q105"/>
      <c r="Z105" s="124"/>
    </row>
    <row r="106" spans="1:26" hidden="1">
      <c r="A106" s="71">
        <v>84027</v>
      </c>
      <c r="B106" s="60" t="s">
        <v>13285</v>
      </c>
      <c r="C106" s="155">
        <v>4421645</v>
      </c>
      <c r="D106" s="60" t="s">
        <v>13286</v>
      </c>
      <c r="E106" s="60" t="s">
        <v>13287</v>
      </c>
      <c r="F106" s="60" t="s">
        <v>751</v>
      </c>
      <c r="G106" s="60" t="s">
        <v>1358</v>
      </c>
      <c r="I106" s="60" t="s">
        <v>13288</v>
      </c>
      <c r="J106" s="60" t="s">
        <v>15817</v>
      </c>
      <c r="K106" s="60" t="s">
        <v>13289</v>
      </c>
      <c r="L106" s="60" t="s">
        <v>13290</v>
      </c>
      <c r="M106" t="str">
        <f>IF(TablVoies[[#This Row],[ID_OSM]]="Non trouvé","Pas de lien",HYPERLINK(("http://www.openstreetmap.org/?"&amp;TablVoies[[#This Row],[OBJET_OSM]]&amp;"="&amp;TablVoies[[#This Row],[ID_OSM]]),"Localiser"))</f>
        <v>Localiser</v>
      </c>
      <c r="N106" s="61" t="s">
        <v>5316</v>
      </c>
      <c r="O106" t="str">
        <f>IF(TablVoies[[#This Row],[ID_OSM]]="Non trouvé","Pas de lien",HYPERLINK("http://localhost:8111/import?url=http://api.openstreetmap.org/api/0.6/"&amp;TablVoies[[#This Row],[OBJET_OSM]]&amp;"/"&amp;TablVoies[[#This Row],[ID_OSM]]&amp;"/full","JOSM"))</f>
        <v>JOSM</v>
      </c>
      <c r="Q106"/>
      <c r="Z106" s="124"/>
    </row>
    <row r="107" spans="1:26" hidden="1">
      <c r="A107" s="71">
        <v>84027</v>
      </c>
      <c r="B107" s="60" t="s">
        <v>751</v>
      </c>
      <c r="C107" s="155">
        <v>4421572</v>
      </c>
      <c r="D107" s="60" t="s">
        <v>13291</v>
      </c>
      <c r="E107" s="60" t="s">
        <v>13292</v>
      </c>
      <c r="F107" s="60" t="s">
        <v>751</v>
      </c>
      <c r="G107" s="60" t="s">
        <v>245</v>
      </c>
      <c r="H107" s="60" t="s">
        <v>134</v>
      </c>
      <c r="I107" s="60" t="s">
        <v>12795</v>
      </c>
      <c r="J107" s="60" t="s">
        <v>15818</v>
      </c>
      <c r="K107" s="60" t="s">
        <v>13293</v>
      </c>
      <c r="L107" s="60" t="s">
        <v>801</v>
      </c>
      <c r="M107" t="str">
        <f>IF(TablVoies[[#This Row],[ID_OSM]]="Non trouvé","Pas de lien",HYPERLINK(("http://www.openstreetmap.org/?"&amp;TablVoies[[#This Row],[OBJET_OSM]]&amp;"="&amp;TablVoies[[#This Row],[ID_OSM]]),"Localiser"))</f>
        <v>Localiser</v>
      </c>
      <c r="N107" s="61" t="s">
        <v>5316</v>
      </c>
      <c r="O107" t="str">
        <f>IF(TablVoies[[#This Row],[ID_OSM]]="Non trouvé","Pas de lien",HYPERLINK("http://localhost:8111/import?url=http://api.openstreetmap.org/api/0.6/"&amp;TablVoies[[#This Row],[OBJET_OSM]]&amp;"/"&amp;TablVoies[[#This Row],[ID_OSM]]&amp;"/full","JOSM"))</f>
        <v>JOSM</v>
      </c>
      <c r="Q107"/>
      <c r="Z107" s="124"/>
    </row>
    <row r="108" spans="1:26" hidden="1">
      <c r="A108" s="71">
        <v>84027</v>
      </c>
      <c r="B108" s="60" t="s">
        <v>13294</v>
      </c>
      <c r="C108" s="155">
        <v>4421536</v>
      </c>
      <c r="D108" s="60" t="s">
        <v>13295</v>
      </c>
      <c r="E108" s="60" t="s">
        <v>13296</v>
      </c>
      <c r="F108" s="60" t="s">
        <v>751</v>
      </c>
      <c r="G108" s="60" t="s">
        <v>179</v>
      </c>
      <c r="I108" s="60" t="s">
        <v>690</v>
      </c>
      <c r="J108" s="60" t="s">
        <v>15819</v>
      </c>
      <c r="K108" s="60" t="s">
        <v>13297</v>
      </c>
      <c r="L108" s="60" t="s">
        <v>693</v>
      </c>
      <c r="M108" t="str">
        <f>IF(TablVoies[[#This Row],[ID_OSM]]="Non trouvé","Pas de lien",HYPERLINK(("http://www.openstreetmap.org/?"&amp;TablVoies[[#This Row],[OBJET_OSM]]&amp;"="&amp;TablVoies[[#This Row],[ID_OSM]]),"Localiser"))</f>
        <v>Localiser</v>
      </c>
      <c r="N108" s="61" t="s">
        <v>5316</v>
      </c>
      <c r="O108" t="str">
        <f>IF(TablVoies[[#This Row],[ID_OSM]]="Non trouvé","Pas de lien",HYPERLINK("http://localhost:8111/import?url=http://api.openstreetmap.org/api/0.6/"&amp;TablVoies[[#This Row],[OBJET_OSM]]&amp;"/"&amp;TablVoies[[#This Row],[ID_OSM]]&amp;"/full","JOSM"))</f>
        <v>JOSM</v>
      </c>
      <c r="Q108"/>
      <c r="Z108" s="124"/>
    </row>
    <row r="109" spans="1:26" hidden="1">
      <c r="A109" s="71">
        <v>84027</v>
      </c>
      <c r="B109" s="60" t="s">
        <v>751</v>
      </c>
      <c r="C109" s="155">
        <v>5826046</v>
      </c>
      <c r="D109" s="60" t="s">
        <v>13298</v>
      </c>
      <c r="E109" s="60" t="s">
        <v>13299</v>
      </c>
      <c r="F109" s="60" t="s">
        <v>751</v>
      </c>
      <c r="G109" s="60" t="s">
        <v>1373</v>
      </c>
      <c r="I109" s="60" t="s">
        <v>13300</v>
      </c>
      <c r="J109" s="60" t="s">
        <v>15820</v>
      </c>
      <c r="K109" s="60" t="s">
        <v>13301</v>
      </c>
      <c r="L109" s="60" t="s">
        <v>5390</v>
      </c>
      <c r="M109" t="str">
        <f>IF(TablVoies[[#This Row],[ID_OSM]]="Non trouvé","Pas de lien",HYPERLINK(("http://www.openstreetmap.org/?"&amp;TablVoies[[#This Row],[OBJET_OSM]]&amp;"="&amp;TablVoies[[#This Row],[ID_OSM]]),"Localiser"))</f>
        <v>Localiser</v>
      </c>
      <c r="N109" s="61" t="s">
        <v>5316</v>
      </c>
      <c r="O109" t="str">
        <f>IF(TablVoies[[#This Row],[ID_OSM]]="Non trouvé","Pas de lien",HYPERLINK("http://localhost:8111/import?url=http://api.openstreetmap.org/api/0.6/"&amp;TablVoies[[#This Row],[OBJET_OSM]]&amp;"/"&amp;TablVoies[[#This Row],[ID_OSM]]&amp;"/full","JOSM"))</f>
        <v>JOSM</v>
      </c>
      <c r="P109" t="s">
        <v>13607</v>
      </c>
      <c r="Q109"/>
      <c r="Z109" s="124"/>
    </row>
    <row r="110" spans="1:26" hidden="1">
      <c r="A110" s="71">
        <v>84027</v>
      </c>
      <c r="B110" t="s">
        <v>14143</v>
      </c>
      <c r="C110" s="155">
        <v>4421629</v>
      </c>
      <c r="D110" s="60" t="s">
        <v>13302</v>
      </c>
      <c r="E110" s="60" t="s">
        <v>13303</v>
      </c>
      <c r="F110" s="60" t="s">
        <v>751</v>
      </c>
      <c r="G110" s="60" t="s">
        <v>1373</v>
      </c>
      <c r="H110" s="60" t="s">
        <v>134</v>
      </c>
      <c r="I110" s="60" t="s">
        <v>13304</v>
      </c>
      <c r="J110" s="60" t="s">
        <v>15821</v>
      </c>
      <c r="K110" s="60" t="s">
        <v>13305</v>
      </c>
      <c r="L110" s="60" t="s">
        <v>13306</v>
      </c>
      <c r="M110" t="str">
        <f>IF(TablVoies[[#This Row],[ID_OSM]]="Non trouvé","Pas de lien",HYPERLINK(("http://www.openstreetmap.org/?"&amp;TablVoies[[#This Row],[OBJET_OSM]]&amp;"="&amp;TablVoies[[#This Row],[ID_OSM]]),"Localiser"))</f>
        <v>Localiser</v>
      </c>
      <c r="N110" s="61" t="s">
        <v>5316</v>
      </c>
      <c r="O110" t="str">
        <f>IF(TablVoies[[#This Row],[ID_OSM]]="Non trouvé","Pas de lien",HYPERLINK("http://localhost:8111/import?url=http://api.openstreetmap.org/api/0.6/"&amp;TablVoies[[#This Row],[OBJET_OSM]]&amp;"/"&amp;TablVoies[[#This Row],[ID_OSM]]&amp;"/full","JOSM"))</f>
        <v>JOSM</v>
      </c>
      <c r="Q110"/>
      <c r="Z110" s="124"/>
    </row>
    <row r="111" spans="1:26" hidden="1">
      <c r="A111" s="71">
        <v>84027</v>
      </c>
      <c r="B111" s="60" t="s">
        <v>751</v>
      </c>
      <c r="C111" s="155">
        <v>4421660</v>
      </c>
      <c r="D111" s="60" t="s">
        <v>13307</v>
      </c>
      <c r="E111" s="60" t="s">
        <v>13308</v>
      </c>
      <c r="F111" s="60" t="s">
        <v>751</v>
      </c>
      <c r="G111" s="60" t="s">
        <v>429</v>
      </c>
      <c r="I111" s="60" t="s">
        <v>1416</v>
      </c>
      <c r="J111" s="60" t="s">
        <v>15822</v>
      </c>
      <c r="K111" s="60" t="s">
        <v>13309</v>
      </c>
      <c r="L111" s="60" t="s">
        <v>1419</v>
      </c>
      <c r="M111" t="str">
        <f>IF(TablVoies[[#This Row],[ID_OSM]]="Non trouvé","Pas de lien",HYPERLINK(("http://www.openstreetmap.org/?"&amp;TablVoies[[#This Row],[OBJET_OSM]]&amp;"="&amp;TablVoies[[#This Row],[ID_OSM]]),"Localiser"))</f>
        <v>Localiser</v>
      </c>
      <c r="N111" s="61" t="s">
        <v>5316</v>
      </c>
      <c r="O111" t="str">
        <f>IF(TablVoies[[#This Row],[ID_OSM]]="Non trouvé","Pas de lien",HYPERLINK("http://localhost:8111/import?url=http://api.openstreetmap.org/api/0.6/"&amp;TablVoies[[#This Row],[OBJET_OSM]]&amp;"/"&amp;TablVoies[[#This Row],[ID_OSM]]&amp;"/full","JOSM"))</f>
        <v>JOSM</v>
      </c>
      <c r="Q111"/>
      <c r="Z111" s="124"/>
    </row>
    <row r="112" spans="1:26" hidden="1">
      <c r="A112" s="71">
        <v>84027</v>
      </c>
      <c r="B112" t="s">
        <v>14142</v>
      </c>
      <c r="C112" s="155">
        <v>4421624</v>
      </c>
      <c r="D112" s="60" t="s">
        <v>13310</v>
      </c>
      <c r="E112" s="60" t="s">
        <v>13311</v>
      </c>
      <c r="F112" s="60" t="s">
        <v>751</v>
      </c>
      <c r="G112" s="60" t="s">
        <v>1373</v>
      </c>
      <c r="H112" s="60" t="s">
        <v>119</v>
      </c>
      <c r="I112" s="60" t="s">
        <v>1239</v>
      </c>
      <c r="J112" s="60" t="s">
        <v>15823</v>
      </c>
      <c r="K112" s="60" t="s">
        <v>13312</v>
      </c>
      <c r="L112" s="60" t="s">
        <v>13313</v>
      </c>
      <c r="M112" t="str">
        <f>IF(TablVoies[[#This Row],[ID_OSM]]="Non trouvé","Pas de lien",HYPERLINK(("http://www.openstreetmap.org/?"&amp;TablVoies[[#This Row],[OBJET_OSM]]&amp;"="&amp;TablVoies[[#This Row],[ID_OSM]]),"Localiser"))</f>
        <v>Localiser</v>
      </c>
      <c r="N112" s="61" t="s">
        <v>5316</v>
      </c>
      <c r="O112" t="str">
        <f>IF(TablVoies[[#This Row],[ID_OSM]]="Non trouvé","Pas de lien",HYPERLINK("http://localhost:8111/import?url=http://api.openstreetmap.org/api/0.6/"&amp;TablVoies[[#This Row],[OBJET_OSM]]&amp;"/"&amp;TablVoies[[#This Row],[ID_OSM]]&amp;"/full","JOSM"))</f>
        <v>JOSM</v>
      </c>
      <c r="Q112"/>
      <c r="Z112" s="124"/>
    </row>
    <row r="113" spans="1:39" hidden="1">
      <c r="A113" s="71">
        <v>84027</v>
      </c>
      <c r="B113" s="60" t="s">
        <v>751</v>
      </c>
      <c r="C113" s="155">
        <v>4421614</v>
      </c>
      <c r="D113" s="60" t="s">
        <v>13314</v>
      </c>
      <c r="E113" s="60" t="s">
        <v>13315</v>
      </c>
      <c r="F113" s="60" t="s">
        <v>751</v>
      </c>
      <c r="G113" s="60" t="s">
        <v>1373</v>
      </c>
      <c r="H113" s="60" t="s">
        <v>221</v>
      </c>
      <c r="I113" s="60" t="s">
        <v>13316</v>
      </c>
      <c r="J113" s="60" t="s">
        <v>15824</v>
      </c>
      <c r="K113" s="60" t="s">
        <v>13317</v>
      </c>
      <c r="L113" s="60" t="s">
        <v>13017</v>
      </c>
      <c r="M113" t="str">
        <f>IF(TablVoies[[#This Row],[ID_OSM]]="Non trouvé","Pas de lien",HYPERLINK(("http://www.openstreetmap.org/?"&amp;TablVoies[[#This Row],[OBJET_OSM]]&amp;"="&amp;TablVoies[[#This Row],[ID_OSM]]),"Localiser"))</f>
        <v>Localiser</v>
      </c>
      <c r="N113" s="61" t="s">
        <v>5316</v>
      </c>
      <c r="O113" t="str">
        <f>IF(TablVoies[[#This Row],[ID_OSM]]="Non trouvé","Pas de lien",HYPERLINK("http://localhost:8111/import?url=http://api.openstreetmap.org/api/0.6/"&amp;TablVoies[[#This Row],[OBJET_OSM]]&amp;"/"&amp;TablVoies[[#This Row],[ID_OSM]]&amp;"/full","JOSM"))</f>
        <v>JOSM</v>
      </c>
      <c r="Q113"/>
      <c r="Z113" s="124"/>
    </row>
    <row r="114" spans="1:39" hidden="1">
      <c r="A114" s="71">
        <v>84027</v>
      </c>
      <c r="B114" s="60" t="s">
        <v>751</v>
      </c>
      <c r="C114" s="155">
        <v>4421621</v>
      </c>
      <c r="D114" s="60" t="s">
        <v>13318</v>
      </c>
      <c r="E114" s="60" t="s">
        <v>13319</v>
      </c>
      <c r="F114" s="60" t="s">
        <v>751</v>
      </c>
      <c r="G114" s="60" t="s">
        <v>1373</v>
      </c>
      <c r="H114" s="60" t="s">
        <v>119</v>
      </c>
      <c r="I114" s="60" t="s">
        <v>13320</v>
      </c>
      <c r="J114" s="60" t="s">
        <v>15825</v>
      </c>
      <c r="K114" s="60" t="s">
        <v>13321</v>
      </c>
      <c r="L114" s="60" t="s">
        <v>13322</v>
      </c>
      <c r="M114" t="str">
        <f>IF(TablVoies[[#This Row],[ID_OSM]]="Non trouvé","Pas de lien",HYPERLINK(("http://www.openstreetmap.org/?"&amp;TablVoies[[#This Row],[OBJET_OSM]]&amp;"="&amp;TablVoies[[#This Row],[ID_OSM]]),"Localiser"))</f>
        <v>Localiser</v>
      </c>
      <c r="N114" s="61" t="s">
        <v>5316</v>
      </c>
      <c r="O114" t="str">
        <f>IF(TablVoies[[#This Row],[ID_OSM]]="Non trouvé","Pas de lien",HYPERLINK("http://localhost:8111/import?url=http://api.openstreetmap.org/api/0.6/"&amp;TablVoies[[#This Row],[OBJET_OSM]]&amp;"/"&amp;TablVoies[[#This Row],[ID_OSM]]&amp;"/full","JOSM"))</f>
        <v>JOSM</v>
      </c>
      <c r="Q114"/>
      <c r="Z114" s="124"/>
    </row>
    <row r="115" spans="1:39" hidden="1">
      <c r="A115" s="71">
        <v>84027</v>
      </c>
      <c r="B115" s="60" t="s">
        <v>751</v>
      </c>
      <c r="C115" s="155">
        <v>4421618</v>
      </c>
      <c r="D115" s="60" t="s">
        <v>13323</v>
      </c>
      <c r="E115" s="60" t="s">
        <v>13324</v>
      </c>
      <c r="F115" s="60" t="s">
        <v>751</v>
      </c>
      <c r="G115" s="60" t="s">
        <v>1373</v>
      </c>
      <c r="H115" s="60" t="s">
        <v>221</v>
      </c>
      <c r="I115" s="60" t="s">
        <v>13325</v>
      </c>
      <c r="J115" s="60" t="s">
        <v>15826</v>
      </c>
      <c r="K115" s="60" t="s">
        <v>13326</v>
      </c>
      <c r="L115" s="60" t="s">
        <v>13327</v>
      </c>
      <c r="M115" t="str">
        <f>IF(TablVoies[[#This Row],[ID_OSM]]="Non trouvé","Pas de lien",HYPERLINK(("http://www.openstreetmap.org/?"&amp;TablVoies[[#This Row],[OBJET_OSM]]&amp;"="&amp;TablVoies[[#This Row],[ID_OSM]]),"Localiser"))</f>
        <v>Localiser</v>
      </c>
      <c r="N115" s="61" t="s">
        <v>5316</v>
      </c>
      <c r="O115" t="str">
        <f>IF(TablVoies[[#This Row],[ID_OSM]]="Non trouvé","Pas de lien",HYPERLINK("http://localhost:8111/import?url=http://api.openstreetmap.org/api/0.6/"&amp;TablVoies[[#This Row],[OBJET_OSM]]&amp;"/"&amp;TablVoies[[#This Row],[ID_OSM]]&amp;"/full","JOSM"))</f>
        <v>JOSM</v>
      </c>
      <c r="Q115"/>
      <c r="Z115" s="124"/>
    </row>
    <row r="116" spans="1:39" hidden="1">
      <c r="A116" s="71">
        <v>84027</v>
      </c>
      <c r="B116" s="60" t="s">
        <v>751</v>
      </c>
      <c r="C116" s="155">
        <v>4421661</v>
      </c>
      <c r="D116" s="60" t="s">
        <v>13328</v>
      </c>
      <c r="E116" s="60" t="s">
        <v>13329</v>
      </c>
      <c r="F116" s="60" t="s">
        <v>751</v>
      </c>
      <c r="G116" s="60" t="s">
        <v>429</v>
      </c>
      <c r="H116" s="60" t="s">
        <v>134</v>
      </c>
      <c r="I116" s="60" t="s">
        <v>13330</v>
      </c>
      <c r="J116" s="60" t="s">
        <v>15827</v>
      </c>
      <c r="K116" s="60" t="s">
        <v>13331</v>
      </c>
      <c r="L116" s="60" t="s">
        <v>12913</v>
      </c>
      <c r="M116" t="str">
        <f>IF(TablVoies[[#This Row],[ID_OSM]]="Non trouvé","Pas de lien",HYPERLINK(("http://www.openstreetmap.org/?"&amp;TablVoies[[#This Row],[OBJET_OSM]]&amp;"="&amp;TablVoies[[#This Row],[ID_OSM]]),"Localiser"))</f>
        <v>Localiser</v>
      </c>
      <c r="N116" s="61" t="s">
        <v>5316</v>
      </c>
      <c r="O116" t="str">
        <f>IF(TablVoies[[#This Row],[ID_OSM]]="Non trouvé","Pas de lien",HYPERLINK("http://localhost:8111/import?url=http://api.openstreetmap.org/api/0.6/"&amp;TablVoies[[#This Row],[OBJET_OSM]]&amp;"/"&amp;TablVoies[[#This Row],[ID_OSM]]&amp;"/full","JOSM"))</f>
        <v>JOSM</v>
      </c>
      <c r="Q116"/>
      <c r="Z116" s="124"/>
    </row>
    <row r="117" spans="1:39" hidden="1">
      <c r="A117" s="71">
        <v>84027</v>
      </c>
      <c r="B117" s="60" t="s">
        <v>751</v>
      </c>
      <c r="C117" s="155">
        <v>4421604</v>
      </c>
      <c r="D117" s="60" t="s">
        <v>13332</v>
      </c>
      <c r="E117" s="60" t="s">
        <v>13333</v>
      </c>
      <c r="F117" s="60" t="s">
        <v>751</v>
      </c>
      <c r="G117" s="60" t="s">
        <v>1373</v>
      </c>
      <c r="H117" s="60" t="s">
        <v>163</v>
      </c>
      <c r="I117" s="60" t="s">
        <v>7376</v>
      </c>
      <c r="J117" s="60" t="s">
        <v>15828</v>
      </c>
      <c r="K117" s="60" t="s">
        <v>13334</v>
      </c>
      <c r="L117" s="60" t="s">
        <v>13335</v>
      </c>
      <c r="M117" t="str">
        <f>IF(TablVoies[[#This Row],[ID_OSM]]="Non trouvé","Pas de lien",HYPERLINK(("http://www.openstreetmap.org/?"&amp;TablVoies[[#This Row],[OBJET_OSM]]&amp;"="&amp;TablVoies[[#This Row],[ID_OSM]]),"Localiser"))</f>
        <v>Localiser</v>
      </c>
      <c r="N117" s="61" t="s">
        <v>5316</v>
      </c>
      <c r="O117" t="str">
        <f>IF(TablVoies[[#This Row],[ID_OSM]]="Non trouvé","Pas de lien",HYPERLINK("http://localhost:8111/import?url=http://api.openstreetmap.org/api/0.6/"&amp;TablVoies[[#This Row],[OBJET_OSM]]&amp;"/"&amp;TablVoies[[#This Row],[ID_OSM]]&amp;"/full","JOSM"))</f>
        <v>JOSM</v>
      </c>
      <c r="Q117"/>
      <c r="Z117" s="124"/>
    </row>
    <row r="118" spans="1:39" hidden="1">
      <c r="A118" s="71">
        <v>84027</v>
      </c>
      <c r="B118" s="60" t="s">
        <v>751</v>
      </c>
      <c r="C118" s="155">
        <v>4421561</v>
      </c>
      <c r="D118" s="60" t="s">
        <v>13336</v>
      </c>
      <c r="E118" s="60" t="s">
        <v>13337</v>
      </c>
      <c r="F118" s="60" t="s">
        <v>751</v>
      </c>
      <c r="G118" s="60" t="s">
        <v>245</v>
      </c>
      <c r="H118" s="60" t="s">
        <v>119</v>
      </c>
      <c r="I118" s="60" t="s">
        <v>7361</v>
      </c>
      <c r="J118" s="60" t="s">
        <v>15829</v>
      </c>
      <c r="K118" s="60" t="s">
        <v>13338</v>
      </c>
      <c r="L118" s="60" t="s">
        <v>13339</v>
      </c>
      <c r="M118" t="str">
        <f>IF(TablVoies[[#This Row],[ID_OSM]]="Non trouvé","Pas de lien",HYPERLINK(("http://www.openstreetmap.org/?"&amp;TablVoies[[#This Row],[OBJET_OSM]]&amp;"="&amp;TablVoies[[#This Row],[ID_OSM]]),"Localiser"))</f>
        <v>Localiser</v>
      </c>
      <c r="N118" s="61" t="s">
        <v>5316</v>
      </c>
      <c r="O118" t="str">
        <f>IF(TablVoies[[#This Row],[ID_OSM]]="Non trouvé","Pas de lien",HYPERLINK("http://localhost:8111/import?url=http://api.openstreetmap.org/api/0.6/"&amp;TablVoies[[#This Row],[OBJET_OSM]]&amp;"/"&amp;TablVoies[[#This Row],[ID_OSM]]&amp;"/full","JOSM"))</f>
        <v>JOSM</v>
      </c>
      <c r="Q118"/>
      <c r="Z118" s="124"/>
    </row>
    <row r="119" spans="1:39" hidden="1">
      <c r="A119" s="71">
        <v>84027</v>
      </c>
      <c r="B119" s="60" t="s">
        <v>751</v>
      </c>
      <c r="C119" s="155">
        <v>4421584</v>
      </c>
      <c r="D119" s="60" t="s">
        <v>13340</v>
      </c>
      <c r="E119" s="60" t="s">
        <v>13341</v>
      </c>
      <c r="F119" s="60" t="s">
        <v>751</v>
      </c>
      <c r="G119" s="60" t="s">
        <v>44</v>
      </c>
      <c r="H119" s="60" t="s">
        <v>119</v>
      </c>
      <c r="I119" s="60" t="s">
        <v>7398</v>
      </c>
      <c r="J119" s="60" t="s">
        <v>15830</v>
      </c>
      <c r="K119" s="60" t="s">
        <v>13342</v>
      </c>
      <c r="L119" s="60" t="s">
        <v>12639</v>
      </c>
      <c r="M119" t="str">
        <f>IF(TablVoies[[#This Row],[ID_OSM]]="Non trouvé","Pas de lien",HYPERLINK(("http://www.openstreetmap.org/?"&amp;TablVoies[[#This Row],[OBJET_OSM]]&amp;"="&amp;TablVoies[[#This Row],[ID_OSM]]),"Localiser"))</f>
        <v>Localiser</v>
      </c>
      <c r="N119" s="61" t="s">
        <v>5316</v>
      </c>
      <c r="O119" t="str">
        <f>IF(TablVoies[[#This Row],[ID_OSM]]="Non trouvé","Pas de lien",HYPERLINK("http://localhost:8111/import?url=http://api.openstreetmap.org/api/0.6/"&amp;TablVoies[[#This Row],[OBJET_OSM]]&amp;"/"&amp;TablVoies[[#This Row],[ID_OSM]]&amp;"/full","JOSM"))</f>
        <v>JOSM</v>
      </c>
      <c r="Q119"/>
      <c r="Z119" s="124"/>
    </row>
    <row r="120" spans="1:39" hidden="1">
      <c r="A120" s="71">
        <v>84027</v>
      </c>
      <c r="B120" s="60" t="s">
        <v>751</v>
      </c>
      <c r="C120" s="155">
        <v>4421662</v>
      </c>
      <c r="D120" s="60" t="s">
        <v>13343</v>
      </c>
      <c r="E120" s="60" t="s">
        <v>13344</v>
      </c>
      <c r="F120" s="60" t="s">
        <v>751</v>
      </c>
      <c r="G120" s="60" t="s">
        <v>429</v>
      </c>
      <c r="H120" s="60" t="s">
        <v>134</v>
      </c>
      <c r="I120" s="60" t="s">
        <v>7451</v>
      </c>
      <c r="J120" s="60" t="s">
        <v>15831</v>
      </c>
      <c r="K120" s="60" t="s">
        <v>13345</v>
      </c>
      <c r="L120" s="60" t="s">
        <v>13002</v>
      </c>
      <c r="M120" t="str">
        <f>IF(TablVoies[[#This Row],[ID_OSM]]="Non trouvé","Pas de lien",HYPERLINK(("http://www.openstreetmap.org/?"&amp;TablVoies[[#This Row],[OBJET_OSM]]&amp;"="&amp;TablVoies[[#This Row],[ID_OSM]]),"Localiser"))</f>
        <v>Localiser</v>
      </c>
      <c r="N120" s="61" t="s">
        <v>5316</v>
      </c>
      <c r="O120" t="str">
        <f>IF(TablVoies[[#This Row],[ID_OSM]]="Non trouvé","Pas de lien",HYPERLINK("http://localhost:8111/import?url=http://api.openstreetmap.org/api/0.6/"&amp;TablVoies[[#This Row],[OBJET_OSM]]&amp;"/"&amp;TablVoies[[#This Row],[ID_OSM]]&amp;"/full","JOSM"))</f>
        <v>JOSM</v>
      </c>
      <c r="Q120"/>
      <c r="Z120" s="124"/>
    </row>
    <row r="121" spans="1:39" hidden="1">
      <c r="A121" s="71">
        <v>84027</v>
      </c>
      <c r="B121" s="60" t="s">
        <v>751</v>
      </c>
      <c r="C121" s="155">
        <v>4191425</v>
      </c>
      <c r="D121" s="60" t="s">
        <v>13346</v>
      </c>
      <c r="E121" s="60" t="s">
        <v>13347</v>
      </c>
      <c r="F121" s="60" t="s">
        <v>751</v>
      </c>
      <c r="G121" s="60" t="s">
        <v>245</v>
      </c>
      <c r="H121" s="60" t="s">
        <v>221</v>
      </c>
      <c r="I121" s="60" t="s">
        <v>13348</v>
      </c>
      <c r="J121" s="60" t="s">
        <v>15832</v>
      </c>
      <c r="K121" s="60" t="s">
        <v>13349</v>
      </c>
      <c r="L121" s="60" t="s">
        <v>13350</v>
      </c>
      <c r="M121" t="str">
        <f>IF(TablVoies[[#This Row],[ID_OSM]]="Non trouvé","Pas de lien",HYPERLINK(("http://www.openstreetmap.org/?"&amp;TablVoies[[#This Row],[OBJET_OSM]]&amp;"="&amp;TablVoies[[#This Row],[ID_OSM]]),"Localiser"))</f>
        <v>Localiser</v>
      </c>
      <c r="N121" s="61" t="s">
        <v>5316</v>
      </c>
      <c r="O121" t="str">
        <f>IF(TablVoies[[#This Row],[ID_OSM]]="Non trouvé","Pas de lien",HYPERLINK("http://localhost:8111/import?url=http://api.openstreetmap.org/api/0.6/"&amp;TablVoies[[#This Row],[OBJET_OSM]]&amp;"/"&amp;TablVoies[[#This Row],[ID_OSM]]&amp;"/full","JOSM"))</f>
        <v>JOSM</v>
      </c>
      <c r="Q121"/>
      <c r="Z121" s="124"/>
    </row>
    <row r="122" spans="1:39" hidden="1">
      <c r="A122" s="71">
        <v>84027</v>
      </c>
      <c r="B122" s="60" t="s">
        <v>751</v>
      </c>
      <c r="C122" s="155">
        <v>4421586</v>
      </c>
      <c r="D122" s="60" t="s">
        <v>13351</v>
      </c>
      <c r="E122" s="60" t="s">
        <v>13352</v>
      </c>
      <c r="F122" s="60" t="s">
        <v>751</v>
      </c>
      <c r="G122" s="60" t="s">
        <v>44</v>
      </c>
      <c r="H122" s="60" t="s">
        <v>119</v>
      </c>
      <c r="I122" s="60" t="s">
        <v>13320</v>
      </c>
      <c r="J122" s="60" t="s">
        <v>15833</v>
      </c>
      <c r="K122" s="60" t="s">
        <v>13353</v>
      </c>
      <c r="L122" s="60" t="s">
        <v>13322</v>
      </c>
      <c r="M122" t="str">
        <f>IF(TablVoies[[#This Row],[ID_OSM]]="Non trouvé","Pas de lien",HYPERLINK(("http://www.openstreetmap.org/?"&amp;TablVoies[[#This Row],[OBJET_OSM]]&amp;"="&amp;TablVoies[[#This Row],[ID_OSM]]),"Localiser"))</f>
        <v>Localiser</v>
      </c>
      <c r="N122" s="61" t="s">
        <v>5316</v>
      </c>
      <c r="O122" t="str">
        <f>IF(TablVoies[[#This Row],[ID_OSM]]="Non trouvé","Pas de lien",HYPERLINK("http://localhost:8111/import?url=http://api.openstreetmap.org/api/0.6/"&amp;TablVoies[[#This Row],[OBJET_OSM]]&amp;"/"&amp;TablVoies[[#This Row],[ID_OSM]]&amp;"/full","JOSM"))</f>
        <v>JOSM</v>
      </c>
      <c r="Q122"/>
      <c r="Z122" s="124"/>
    </row>
    <row r="123" spans="1:39" hidden="1">
      <c r="A123" s="71">
        <v>84027</v>
      </c>
      <c r="B123" t="s">
        <v>14144</v>
      </c>
      <c r="C123" s="155">
        <v>3462221</v>
      </c>
      <c r="D123" s="60" t="s">
        <v>13354</v>
      </c>
      <c r="E123" s="60" t="s">
        <v>751</v>
      </c>
      <c r="F123" s="60" t="s">
        <v>751</v>
      </c>
      <c r="G123" s="60" t="s">
        <v>1358</v>
      </c>
      <c r="H123" s="60" t="s">
        <v>119</v>
      </c>
      <c r="I123" s="60" t="s">
        <v>6507</v>
      </c>
      <c r="J123" s="60" t="s">
        <v>15834</v>
      </c>
      <c r="K123" s="60" t="s">
        <v>13355</v>
      </c>
      <c r="L123" s="60" t="s">
        <v>9224</v>
      </c>
      <c r="M123" t="str">
        <f>IF(TablVoies[[#This Row],[ID_OSM]]="Non trouvé","Pas de lien",HYPERLINK(("http://www.openstreetmap.org/?"&amp;TablVoies[[#This Row],[OBJET_OSM]]&amp;"="&amp;TablVoies[[#This Row],[ID_OSM]]),"Localiser"))</f>
        <v>Localiser</v>
      </c>
      <c r="N123" s="61" t="s">
        <v>5316</v>
      </c>
      <c r="O123" t="str">
        <f>IF(TablVoies[[#This Row],[ID_OSM]]="Non trouvé","Pas de lien",HYPERLINK("http://localhost:8111/import?url=http://api.openstreetmap.org/api/0.6/"&amp;TablVoies[[#This Row],[OBJET_OSM]]&amp;"/"&amp;TablVoies[[#This Row],[ID_OSM]]&amp;"/full","JOSM"))</f>
        <v>JOSM</v>
      </c>
      <c r="Q123"/>
      <c r="Z123" s="124"/>
    </row>
    <row r="124" spans="1:39" hidden="1">
      <c r="A124" s="71">
        <v>84037</v>
      </c>
      <c r="B124" t="s">
        <v>14146</v>
      </c>
      <c r="C124" s="155">
        <v>4191308</v>
      </c>
      <c r="D124" s="60" t="s">
        <v>11579</v>
      </c>
      <c r="E124" s="60" t="s">
        <v>11580</v>
      </c>
      <c r="F124" s="60" t="s">
        <v>10306</v>
      </c>
      <c r="G124" s="60" t="s">
        <v>245</v>
      </c>
      <c r="H124" s="60" t="s">
        <v>163</v>
      </c>
      <c r="I124" s="60" t="s">
        <v>11581</v>
      </c>
      <c r="J124" s="60" t="s">
        <v>15835</v>
      </c>
      <c r="K124" s="60" t="s">
        <v>13605</v>
      </c>
      <c r="L124" s="60" t="s">
        <v>11582</v>
      </c>
      <c r="M124" t="str">
        <f>IF(TablVoies[[#This Row],[ID_OSM]]="Non trouvé","Pas de lien",HYPERLINK(("http://www.openstreetmap.org/?"&amp;TablVoies[[#This Row],[OBJET_OSM]]&amp;"="&amp;TablVoies[[#This Row],[ID_OSM]]),"Localiser"))</f>
        <v>Localiser</v>
      </c>
      <c r="N124" s="61" t="s">
        <v>5316</v>
      </c>
      <c r="O124" t="str">
        <f>IF(TablVoies[[#This Row],[ID_OSM]]="Non trouvé","Pas de lien",HYPERLINK("http://localhost:8111/import?url=http://api.openstreetmap.org/api/0.6/"&amp;TablVoies[[#This Row],[OBJET_OSM]]&amp;"/"&amp;TablVoies[[#This Row],[ID_OSM]]&amp;"/full","JOSM"))</f>
        <v>JOSM</v>
      </c>
      <c r="P124" t="s">
        <v>13388</v>
      </c>
      <c r="Q124"/>
      <c r="Z124" s="124"/>
      <c r="AC124" s="60" t="s">
        <v>9220</v>
      </c>
      <c r="AI124" s="60" t="s">
        <v>11583</v>
      </c>
      <c r="AL124" s="60">
        <v>2118</v>
      </c>
      <c r="AM124" s="60">
        <v>6.5</v>
      </c>
    </row>
    <row r="125" spans="1:39" hidden="1">
      <c r="A125" s="71">
        <v>84037</v>
      </c>
      <c r="B125" t="s">
        <v>14219</v>
      </c>
      <c r="C125" s="155">
        <v>4191401</v>
      </c>
      <c r="D125" s="60" t="s">
        <v>11584</v>
      </c>
      <c r="E125" s="60" t="s">
        <v>11585</v>
      </c>
      <c r="F125" s="60" t="s">
        <v>10862</v>
      </c>
      <c r="G125" s="60" t="s">
        <v>245</v>
      </c>
      <c r="H125" s="60" t="s">
        <v>163</v>
      </c>
      <c r="I125" s="60" t="s">
        <v>7852</v>
      </c>
      <c r="J125" s="60" t="s">
        <v>15836</v>
      </c>
      <c r="K125" s="60" t="s">
        <v>11586</v>
      </c>
      <c r="L125" s="60" t="s">
        <v>11587</v>
      </c>
      <c r="M125" t="str">
        <f>IF(TablVoies[[#This Row],[ID_OSM]]="Non trouvé","Pas de lien",HYPERLINK(("http://www.openstreetmap.org/?"&amp;TablVoies[[#This Row],[OBJET_OSM]]&amp;"="&amp;TablVoies[[#This Row],[ID_OSM]]),"Localiser"))</f>
        <v>Localiser</v>
      </c>
      <c r="N125" s="61" t="s">
        <v>5316</v>
      </c>
      <c r="O125" t="str">
        <f>IF(TablVoies[[#This Row],[ID_OSM]]="Non trouvé","Pas de lien",HYPERLINK("http://localhost:8111/import?url=http://api.openstreetmap.org/api/0.6/"&amp;TablVoies[[#This Row],[OBJET_OSM]]&amp;"/"&amp;TablVoies[[#This Row],[ID_OSM]]&amp;"/full","JOSM"))</f>
        <v>JOSM</v>
      </c>
      <c r="P125" t="s">
        <v>13389</v>
      </c>
      <c r="Q125"/>
      <c r="Z125" s="124"/>
      <c r="AC125" s="60" t="s">
        <v>9220</v>
      </c>
      <c r="AI125" s="60" t="s">
        <v>11588</v>
      </c>
      <c r="AL125" s="60">
        <v>1429</v>
      </c>
      <c r="AM125" s="60">
        <v>6.1</v>
      </c>
    </row>
    <row r="126" spans="1:39" hidden="1">
      <c r="A126" s="71">
        <v>84037</v>
      </c>
      <c r="B126" t="s">
        <v>14148</v>
      </c>
      <c r="C126" s="155">
        <v>4191376</v>
      </c>
      <c r="D126" s="60" t="s">
        <v>11589</v>
      </c>
      <c r="E126" s="60" t="s">
        <v>11590</v>
      </c>
      <c r="F126" s="60" t="s">
        <v>11004</v>
      </c>
      <c r="G126" s="60" t="s">
        <v>245</v>
      </c>
      <c r="H126" s="60" t="s">
        <v>221</v>
      </c>
      <c r="I126" s="60" t="s">
        <v>7352</v>
      </c>
      <c r="J126" s="60" t="s">
        <v>15837</v>
      </c>
      <c r="K126" s="60" t="s">
        <v>11591</v>
      </c>
      <c r="L126" s="60" t="s">
        <v>9073</v>
      </c>
      <c r="M126" t="str">
        <f>IF(TablVoies[[#This Row],[ID_OSM]]="Non trouvé","Pas de lien",HYPERLINK(("http://www.openstreetmap.org/?"&amp;TablVoies[[#This Row],[OBJET_OSM]]&amp;"="&amp;TablVoies[[#This Row],[ID_OSM]]),"Localiser"))</f>
        <v>Localiser</v>
      </c>
      <c r="N126" s="61" t="s">
        <v>5316</v>
      </c>
      <c r="O126" t="str">
        <f>IF(TablVoies[[#This Row],[ID_OSM]]="Non trouvé","Pas de lien",HYPERLINK("http://localhost:8111/import?url=http://api.openstreetmap.org/api/0.6/"&amp;TablVoies[[#This Row],[OBJET_OSM]]&amp;"/"&amp;TablVoies[[#This Row],[ID_OSM]]&amp;"/full","JOSM"))</f>
        <v>JOSM</v>
      </c>
      <c r="P126" t="s">
        <v>13390</v>
      </c>
      <c r="Q126"/>
      <c r="Z126" s="124"/>
      <c r="AC126" s="60" t="s">
        <v>9220</v>
      </c>
      <c r="AI126" s="60" t="s">
        <v>11592</v>
      </c>
      <c r="AL126" s="60">
        <v>1195</v>
      </c>
      <c r="AM126" s="60">
        <v>4.3</v>
      </c>
    </row>
    <row r="127" spans="1:39" hidden="1">
      <c r="A127" s="71">
        <v>84037</v>
      </c>
      <c r="B127" s="60" t="s">
        <v>11593</v>
      </c>
      <c r="C127" s="155">
        <v>4166380</v>
      </c>
      <c r="D127" s="60" t="s">
        <v>11594</v>
      </c>
      <c r="E127" s="60" t="s">
        <v>11595</v>
      </c>
      <c r="F127" s="60" t="s">
        <v>11596</v>
      </c>
      <c r="G127" s="60" t="s">
        <v>245</v>
      </c>
      <c r="H127" s="60" t="s">
        <v>163</v>
      </c>
      <c r="I127" s="60" t="s">
        <v>11597</v>
      </c>
      <c r="J127" s="60" t="s">
        <v>15838</v>
      </c>
      <c r="K127" s="60" t="s">
        <v>11598</v>
      </c>
      <c r="L127" s="60" t="s">
        <v>11599</v>
      </c>
      <c r="M127" t="str">
        <f>IF(TablVoies[[#This Row],[ID_OSM]]="Non trouvé","Pas de lien",HYPERLINK(("http://www.openstreetmap.org/?"&amp;TablVoies[[#This Row],[OBJET_OSM]]&amp;"="&amp;TablVoies[[#This Row],[ID_OSM]]),"Localiser"))</f>
        <v>Localiser</v>
      </c>
      <c r="N127" s="61" t="s">
        <v>5316</v>
      </c>
      <c r="O127" t="str">
        <f>IF(TablVoies[[#This Row],[ID_OSM]]="Non trouvé","Pas de lien",HYPERLINK("http://localhost:8111/import?url=http://api.openstreetmap.org/api/0.6/"&amp;TablVoies[[#This Row],[OBJET_OSM]]&amp;"/"&amp;TablVoies[[#This Row],[ID_OSM]]&amp;"/full","JOSM"))</f>
        <v>JOSM</v>
      </c>
      <c r="P127" t="s">
        <v>13391</v>
      </c>
      <c r="Q127"/>
      <c r="Z127" s="124"/>
      <c r="AC127" s="60" t="s">
        <v>9220</v>
      </c>
      <c r="AI127" s="60" t="s">
        <v>11600</v>
      </c>
      <c r="AL127" s="60">
        <v>530</v>
      </c>
      <c r="AM127" s="60">
        <v>6</v>
      </c>
    </row>
    <row r="128" spans="1:39" hidden="1">
      <c r="A128" s="71">
        <v>84037</v>
      </c>
      <c r="B128" s="60" t="s">
        <v>751</v>
      </c>
      <c r="C128" s="155">
        <v>4225724</v>
      </c>
      <c r="D128" s="60" t="s">
        <v>11601</v>
      </c>
      <c r="E128" s="60" t="s">
        <v>11602</v>
      </c>
      <c r="F128" s="60" t="s">
        <v>11084</v>
      </c>
      <c r="G128" s="60" t="s">
        <v>11603</v>
      </c>
      <c r="I128" s="60" t="s">
        <v>11604</v>
      </c>
      <c r="J128" s="60" t="s">
        <v>15839</v>
      </c>
      <c r="K128" s="60" t="s">
        <v>11605</v>
      </c>
      <c r="L128" s="60" t="s">
        <v>11606</v>
      </c>
      <c r="M128" t="str">
        <f>IF(TablVoies[[#This Row],[ID_OSM]]="Non trouvé","Pas de lien",HYPERLINK(("http://www.openstreetmap.org/?"&amp;TablVoies[[#This Row],[OBJET_OSM]]&amp;"="&amp;TablVoies[[#This Row],[ID_OSM]]),"Localiser"))</f>
        <v>Localiser</v>
      </c>
      <c r="N128" s="61" t="s">
        <v>5316</v>
      </c>
      <c r="O128" t="str">
        <f>IF(TablVoies[[#This Row],[ID_OSM]]="Non trouvé","Pas de lien",HYPERLINK("http://localhost:8111/import?url=http://api.openstreetmap.org/api/0.6/"&amp;TablVoies[[#This Row],[OBJET_OSM]]&amp;"/"&amp;TablVoies[[#This Row],[ID_OSM]]&amp;"/full","JOSM"))</f>
        <v>JOSM</v>
      </c>
      <c r="P128" t="s">
        <v>13392</v>
      </c>
      <c r="Q128"/>
      <c r="T128" s="60" t="s">
        <v>11607</v>
      </c>
      <c r="Z128" s="124"/>
      <c r="AC128" s="60" t="s">
        <v>9220</v>
      </c>
      <c r="AI128" s="60" t="s">
        <v>11608</v>
      </c>
      <c r="AL128" s="60">
        <v>840</v>
      </c>
      <c r="AM128" s="60">
        <v>6</v>
      </c>
    </row>
    <row r="129" spans="1:39" hidden="1">
      <c r="A129" s="71">
        <v>84037</v>
      </c>
      <c r="B129" s="60" t="s">
        <v>11609</v>
      </c>
      <c r="C129" s="155">
        <v>4191440</v>
      </c>
      <c r="D129" s="60" t="s">
        <v>11610</v>
      </c>
      <c r="E129" s="60" t="s">
        <v>11611</v>
      </c>
      <c r="F129" s="60" t="s">
        <v>11127</v>
      </c>
      <c r="G129" s="60" t="s">
        <v>245</v>
      </c>
      <c r="H129" s="60" t="s">
        <v>163</v>
      </c>
      <c r="I129" s="60" t="s">
        <v>7670</v>
      </c>
      <c r="J129" s="60" t="s">
        <v>15840</v>
      </c>
      <c r="K129" s="60" t="s">
        <v>11612</v>
      </c>
      <c r="L129" s="60" t="s">
        <v>15578</v>
      </c>
      <c r="M129" t="str">
        <f>IF(TablVoies[[#This Row],[ID_OSM]]="Non trouvé","Pas de lien",HYPERLINK(("http://www.openstreetmap.org/?"&amp;TablVoies[[#This Row],[OBJET_OSM]]&amp;"="&amp;TablVoies[[#This Row],[ID_OSM]]),"Localiser"))</f>
        <v>Localiser</v>
      </c>
      <c r="N129" s="61" t="s">
        <v>5316</v>
      </c>
      <c r="O129" t="str">
        <f>IF(TablVoies[[#This Row],[ID_OSM]]="Non trouvé","Pas de lien",HYPERLINK("http://localhost:8111/import?url=http://api.openstreetmap.org/api/0.6/"&amp;TablVoies[[#This Row],[OBJET_OSM]]&amp;"/"&amp;TablVoies[[#This Row],[ID_OSM]]&amp;"/full","JOSM"))</f>
        <v>JOSM</v>
      </c>
      <c r="P129" t="s">
        <v>13393</v>
      </c>
      <c r="Q129"/>
      <c r="Z129" s="124"/>
      <c r="AC129" s="60" t="s">
        <v>9220</v>
      </c>
      <c r="AI129" s="60" t="s">
        <v>11613</v>
      </c>
      <c r="AL129" s="60">
        <v>2380</v>
      </c>
      <c r="AM129" s="60">
        <v>4.7</v>
      </c>
    </row>
    <row r="130" spans="1:39" hidden="1">
      <c r="A130" s="71">
        <v>84037</v>
      </c>
      <c r="B130" t="s">
        <v>14205</v>
      </c>
      <c r="C130" s="155">
        <v>4191391</v>
      </c>
      <c r="D130" s="60" t="s">
        <v>11614</v>
      </c>
      <c r="E130" s="60" t="s">
        <v>11615</v>
      </c>
      <c r="F130" s="60" t="s">
        <v>11616</v>
      </c>
      <c r="G130" s="60" t="s">
        <v>245</v>
      </c>
      <c r="H130" s="60" t="s">
        <v>163</v>
      </c>
      <c r="I130" s="60" t="s">
        <v>11617</v>
      </c>
      <c r="J130" s="60" t="s">
        <v>7651</v>
      </c>
      <c r="K130" s="60" t="s">
        <v>11618</v>
      </c>
      <c r="L130" s="60" t="s">
        <v>11619</v>
      </c>
      <c r="M130" t="str">
        <f>IF(TablVoies[[#This Row],[ID_OSM]]="Non trouvé","Pas de lien",HYPERLINK(("http://www.openstreetmap.org/?"&amp;TablVoies[[#This Row],[OBJET_OSM]]&amp;"="&amp;TablVoies[[#This Row],[ID_OSM]]),"Localiser"))</f>
        <v>Localiser</v>
      </c>
      <c r="N130" s="61" t="s">
        <v>5316</v>
      </c>
      <c r="O130" t="str">
        <f>IF(TablVoies[[#This Row],[ID_OSM]]="Non trouvé","Pas de lien",HYPERLINK("http://localhost:8111/import?url=http://api.openstreetmap.org/api/0.6/"&amp;TablVoies[[#This Row],[OBJET_OSM]]&amp;"/"&amp;TablVoies[[#This Row],[ID_OSM]]&amp;"/full","JOSM"))</f>
        <v>JOSM</v>
      </c>
      <c r="P130" t="s">
        <v>13394</v>
      </c>
      <c r="Q130"/>
      <c r="R130" s="60" t="s">
        <v>10255</v>
      </c>
      <c r="Z130" s="124"/>
      <c r="AC130" s="60" t="s">
        <v>9220</v>
      </c>
      <c r="AI130" s="60" t="s">
        <v>11613</v>
      </c>
      <c r="AL130" s="60">
        <v>2232</v>
      </c>
      <c r="AM130" s="60">
        <v>5.2</v>
      </c>
    </row>
    <row r="131" spans="1:39" hidden="1">
      <c r="A131" s="71">
        <v>84037</v>
      </c>
      <c r="B131" t="s">
        <v>14195</v>
      </c>
      <c r="C131" s="155">
        <v>4191568</v>
      </c>
      <c r="D131" s="60" t="s">
        <v>11620</v>
      </c>
      <c r="E131" s="60" t="s">
        <v>11621</v>
      </c>
      <c r="F131" s="60" t="s">
        <v>11622</v>
      </c>
      <c r="G131" s="60" t="s">
        <v>245</v>
      </c>
      <c r="H131" s="60" t="s">
        <v>119</v>
      </c>
      <c r="I131" s="60" t="s">
        <v>7814</v>
      </c>
      <c r="J131" s="60" t="s">
        <v>15841</v>
      </c>
      <c r="K131" s="60" t="s">
        <v>11623</v>
      </c>
      <c r="L131" s="60" t="s">
        <v>11624</v>
      </c>
      <c r="M131" t="str">
        <f>IF(TablVoies[[#This Row],[ID_OSM]]="Non trouvé","Pas de lien",HYPERLINK(("http://www.openstreetmap.org/?"&amp;TablVoies[[#This Row],[OBJET_OSM]]&amp;"="&amp;TablVoies[[#This Row],[ID_OSM]]),"Localiser"))</f>
        <v>Localiser</v>
      </c>
      <c r="N131" s="61" t="s">
        <v>5316</v>
      </c>
      <c r="O131" t="str">
        <f>IF(TablVoies[[#This Row],[ID_OSM]]="Non trouvé","Pas de lien",HYPERLINK("http://localhost:8111/import?url=http://api.openstreetmap.org/api/0.6/"&amp;TablVoies[[#This Row],[OBJET_OSM]]&amp;"/"&amp;TablVoies[[#This Row],[ID_OSM]]&amp;"/full","JOSM"))</f>
        <v>JOSM</v>
      </c>
      <c r="P131" t="s">
        <v>13395</v>
      </c>
      <c r="Q131"/>
      <c r="Z131" s="124"/>
      <c r="AC131" s="60" t="s">
        <v>9220</v>
      </c>
      <c r="AI131" s="60" t="s">
        <v>11613</v>
      </c>
      <c r="AL131" s="60">
        <v>1925</v>
      </c>
      <c r="AM131" s="60">
        <v>5</v>
      </c>
    </row>
    <row r="132" spans="1:39" hidden="1">
      <c r="A132" s="71">
        <v>84037</v>
      </c>
      <c r="B132" t="s">
        <v>14151</v>
      </c>
      <c r="C132" s="155">
        <v>4191406</v>
      </c>
      <c r="D132" s="60" t="s">
        <v>11625</v>
      </c>
      <c r="E132" s="60" t="s">
        <v>11626</v>
      </c>
      <c r="F132" s="60" t="s">
        <v>11203</v>
      </c>
      <c r="G132" s="60" t="s">
        <v>245</v>
      </c>
      <c r="H132" s="60" t="s">
        <v>111</v>
      </c>
      <c r="I132" s="60" t="s">
        <v>11627</v>
      </c>
      <c r="J132" s="60" t="s">
        <v>15842</v>
      </c>
      <c r="K132" s="60" t="s">
        <v>11628</v>
      </c>
      <c r="L132" s="60" t="s">
        <v>11629</v>
      </c>
      <c r="M132" t="str">
        <f>IF(TablVoies[[#This Row],[ID_OSM]]="Non trouvé","Pas de lien",HYPERLINK(("http://www.openstreetmap.org/?"&amp;TablVoies[[#This Row],[OBJET_OSM]]&amp;"="&amp;TablVoies[[#This Row],[ID_OSM]]),"Localiser"))</f>
        <v>Localiser</v>
      </c>
      <c r="N132" s="61" t="s">
        <v>5316</v>
      </c>
      <c r="O132" t="str">
        <f>IF(TablVoies[[#This Row],[ID_OSM]]="Non trouvé","Pas de lien",HYPERLINK("http://localhost:8111/import?url=http://api.openstreetmap.org/api/0.6/"&amp;TablVoies[[#This Row],[OBJET_OSM]]&amp;"/"&amp;TablVoies[[#This Row],[ID_OSM]]&amp;"/full","JOSM"))</f>
        <v>JOSM</v>
      </c>
      <c r="P132" t="s">
        <v>13396</v>
      </c>
      <c r="Q132"/>
      <c r="Z132" s="124"/>
      <c r="AC132" s="60" t="s">
        <v>9220</v>
      </c>
      <c r="AI132" s="60" t="s">
        <v>11613</v>
      </c>
      <c r="AL132" s="60">
        <v>1478</v>
      </c>
      <c r="AM132" s="60">
        <v>5</v>
      </c>
    </row>
    <row r="133" spans="1:39" hidden="1">
      <c r="A133" s="71">
        <v>84037</v>
      </c>
      <c r="B133" s="60" t="s">
        <v>11630</v>
      </c>
      <c r="C133" s="155">
        <v>4166476</v>
      </c>
      <c r="D133" s="60" t="s">
        <v>11631</v>
      </c>
      <c r="E133" s="60" t="s">
        <v>11632</v>
      </c>
      <c r="F133" s="60" t="s">
        <v>10311</v>
      </c>
      <c r="G133" s="60" t="s">
        <v>1373</v>
      </c>
      <c r="H133" s="60" t="s">
        <v>134</v>
      </c>
      <c r="I133" s="60" t="s">
        <v>11633</v>
      </c>
      <c r="J133" s="60" t="s">
        <v>15843</v>
      </c>
      <c r="K133" s="60" t="s">
        <v>11634</v>
      </c>
      <c r="L133" s="60" t="s">
        <v>11635</v>
      </c>
      <c r="M133" t="str">
        <f>IF(TablVoies[[#This Row],[ID_OSM]]="Non trouvé","Pas de lien",HYPERLINK(("http://www.openstreetmap.org/?"&amp;TablVoies[[#This Row],[OBJET_OSM]]&amp;"="&amp;TablVoies[[#This Row],[ID_OSM]]),"Localiser"))</f>
        <v>Localiser</v>
      </c>
      <c r="N133" s="61" t="s">
        <v>5316</v>
      </c>
      <c r="O133" t="str">
        <f>IF(TablVoies[[#This Row],[ID_OSM]]="Non trouvé","Pas de lien",HYPERLINK("http://localhost:8111/import?url=http://api.openstreetmap.org/api/0.6/"&amp;TablVoies[[#This Row],[OBJET_OSM]]&amp;"/"&amp;TablVoies[[#This Row],[ID_OSM]]&amp;"/full","JOSM"))</f>
        <v>JOSM</v>
      </c>
      <c r="P133" t="s">
        <v>13397</v>
      </c>
      <c r="Q133"/>
      <c r="Z133" s="124"/>
      <c r="AC133" s="60" t="s">
        <v>9220</v>
      </c>
      <c r="AI133" s="60" t="s">
        <v>11636</v>
      </c>
      <c r="AL133" s="60">
        <v>714</v>
      </c>
      <c r="AM133" s="60">
        <v>6</v>
      </c>
    </row>
    <row r="134" spans="1:39" hidden="1">
      <c r="A134" s="71">
        <v>84037</v>
      </c>
      <c r="B134" s="60" t="s">
        <v>11637</v>
      </c>
      <c r="C134" s="155">
        <v>4166384</v>
      </c>
      <c r="D134" s="60" t="s">
        <v>11638</v>
      </c>
      <c r="E134" s="60" t="s">
        <v>11639</v>
      </c>
      <c r="F134" s="60" t="s">
        <v>11640</v>
      </c>
      <c r="G134" s="60" t="s">
        <v>245</v>
      </c>
      <c r="H134" s="60" t="s">
        <v>134</v>
      </c>
      <c r="I134" s="60" t="s">
        <v>7603</v>
      </c>
      <c r="J134" s="60" t="s">
        <v>15844</v>
      </c>
      <c r="K134" s="60" t="s">
        <v>11641</v>
      </c>
      <c r="L134" s="60" t="s">
        <v>9226</v>
      </c>
      <c r="M134" t="str">
        <f>IF(TablVoies[[#This Row],[ID_OSM]]="Non trouvé","Pas de lien",HYPERLINK(("http://www.openstreetmap.org/?"&amp;TablVoies[[#This Row],[OBJET_OSM]]&amp;"="&amp;TablVoies[[#This Row],[ID_OSM]]),"Localiser"))</f>
        <v>Localiser</v>
      </c>
      <c r="N134" s="61" t="s">
        <v>5316</v>
      </c>
      <c r="O134" t="str">
        <f>IF(TablVoies[[#This Row],[ID_OSM]]="Non trouvé","Pas de lien",HYPERLINK("http://localhost:8111/import?url=http://api.openstreetmap.org/api/0.6/"&amp;TablVoies[[#This Row],[OBJET_OSM]]&amp;"/"&amp;TablVoies[[#This Row],[ID_OSM]]&amp;"/full","JOSM"))</f>
        <v>JOSM</v>
      </c>
      <c r="P134" t="s">
        <v>13398</v>
      </c>
      <c r="Q134"/>
      <c r="R134" s="60" t="s">
        <v>10301</v>
      </c>
      <c r="Z134" s="124"/>
      <c r="AC134" s="60" t="s">
        <v>9220</v>
      </c>
      <c r="AI134" s="60" t="s">
        <v>11642</v>
      </c>
      <c r="AL134" s="60">
        <v>2072</v>
      </c>
      <c r="AM134" s="60">
        <v>5</v>
      </c>
    </row>
    <row r="135" spans="1:39" hidden="1">
      <c r="A135" s="71">
        <v>84037</v>
      </c>
      <c r="B135" t="s">
        <v>14150</v>
      </c>
      <c r="C135" s="155">
        <v>4191409</v>
      </c>
      <c r="D135" s="60" t="s">
        <v>11643</v>
      </c>
      <c r="E135" s="60" t="s">
        <v>11644</v>
      </c>
      <c r="F135" s="60" t="s">
        <v>10458</v>
      </c>
      <c r="G135" s="60" t="s">
        <v>245</v>
      </c>
      <c r="H135" s="60" t="s">
        <v>111</v>
      </c>
      <c r="I135" s="60" t="s">
        <v>11645</v>
      </c>
      <c r="J135" s="60" t="s">
        <v>15845</v>
      </c>
      <c r="K135" s="60" t="s">
        <v>11646</v>
      </c>
      <c r="L135" s="60" t="s">
        <v>11629</v>
      </c>
      <c r="M135" t="str">
        <f>IF(TablVoies[[#This Row],[ID_OSM]]="Non trouvé","Pas de lien",HYPERLINK(("http://www.openstreetmap.org/?"&amp;TablVoies[[#This Row],[OBJET_OSM]]&amp;"="&amp;TablVoies[[#This Row],[ID_OSM]]),"Localiser"))</f>
        <v>Localiser</v>
      </c>
      <c r="N135" s="61" t="s">
        <v>5316</v>
      </c>
      <c r="O135" t="str">
        <f>IF(TablVoies[[#This Row],[ID_OSM]]="Non trouvé","Pas de lien",HYPERLINK("http://localhost:8111/import?url=http://api.openstreetmap.org/api/0.6/"&amp;TablVoies[[#This Row],[OBJET_OSM]]&amp;"/"&amp;TablVoies[[#This Row],[ID_OSM]]&amp;"/full","JOSM"))</f>
        <v>JOSM</v>
      </c>
      <c r="P135" t="s">
        <v>13399</v>
      </c>
      <c r="Q135"/>
      <c r="Z135" s="124"/>
      <c r="AC135" s="60" t="s">
        <v>9220</v>
      </c>
      <c r="AI135" s="60" t="s">
        <v>11647</v>
      </c>
      <c r="AL135" s="60">
        <v>362</v>
      </c>
      <c r="AM135" s="60">
        <v>5</v>
      </c>
    </row>
    <row r="136" spans="1:39" hidden="1">
      <c r="A136" s="71">
        <v>84037</v>
      </c>
      <c r="B136" s="60" t="s">
        <v>751</v>
      </c>
      <c r="C136" s="155">
        <v>4225706</v>
      </c>
      <c r="D136" s="60" t="s">
        <v>11648</v>
      </c>
      <c r="E136" s="60" t="s">
        <v>11649</v>
      </c>
      <c r="F136" s="60" t="s">
        <v>10539</v>
      </c>
      <c r="G136" s="60" t="s">
        <v>11265</v>
      </c>
      <c r="I136" s="60" t="s">
        <v>11650</v>
      </c>
      <c r="J136" s="60" t="s">
        <v>15846</v>
      </c>
      <c r="K136" s="60" t="s">
        <v>11651</v>
      </c>
      <c r="L136" s="60" t="s">
        <v>5451</v>
      </c>
      <c r="M136" t="str">
        <f>IF(TablVoies[[#This Row],[ID_OSM]]="Non trouvé","Pas de lien",HYPERLINK(("http://www.openstreetmap.org/?"&amp;TablVoies[[#This Row],[OBJET_OSM]]&amp;"="&amp;TablVoies[[#This Row],[ID_OSM]]),"Localiser"))</f>
        <v>Localiser</v>
      </c>
      <c r="N136" s="61" t="s">
        <v>5316</v>
      </c>
      <c r="O136" t="str">
        <f>IF(TablVoies[[#This Row],[ID_OSM]]="Non trouvé","Pas de lien",HYPERLINK("http://localhost:8111/import?url=http://api.openstreetmap.org/api/0.6/"&amp;TablVoies[[#This Row],[OBJET_OSM]]&amp;"/"&amp;TablVoies[[#This Row],[ID_OSM]]&amp;"/full","JOSM"))</f>
        <v>JOSM</v>
      </c>
      <c r="P136" t="s">
        <v>13400</v>
      </c>
      <c r="Q136"/>
      <c r="R136" s="60" t="s">
        <v>9932</v>
      </c>
      <c r="Z136" s="124"/>
      <c r="AC136" s="60" t="s">
        <v>9220</v>
      </c>
      <c r="AI136" s="60" t="s">
        <v>11652</v>
      </c>
      <c r="AL136" s="60">
        <v>615</v>
      </c>
      <c r="AM136" s="60">
        <v>6.3</v>
      </c>
    </row>
    <row r="137" spans="1:39" hidden="1">
      <c r="A137" s="71">
        <v>84037</v>
      </c>
      <c r="B137" s="60" t="s">
        <v>11653</v>
      </c>
      <c r="C137" s="155">
        <v>4191443</v>
      </c>
      <c r="D137" s="60" t="s">
        <v>11654</v>
      </c>
      <c r="E137" s="60" t="s">
        <v>11655</v>
      </c>
      <c r="F137" s="60" t="s">
        <v>10618</v>
      </c>
      <c r="G137" s="60" t="s">
        <v>245</v>
      </c>
      <c r="H137" s="60" t="s">
        <v>221</v>
      </c>
      <c r="I137" s="60" t="s">
        <v>7680</v>
      </c>
      <c r="J137" s="60" t="s">
        <v>15847</v>
      </c>
      <c r="K137" s="60" t="s">
        <v>10938</v>
      </c>
      <c r="L137" s="60" t="s">
        <v>10135</v>
      </c>
      <c r="M137" t="str">
        <f>IF(TablVoies[[#This Row],[ID_OSM]]="Non trouvé","Pas de lien",HYPERLINK(("http://www.openstreetmap.org/?"&amp;TablVoies[[#This Row],[OBJET_OSM]]&amp;"="&amp;TablVoies[[#This Row],[ID_OSM]]),"Localiser"))</f>
        <v>Localiser</v>
      </c>
      <c r="N137" s="61" t="s">
        <v>5316</v>
      </c>
      <c r="O137" t="str">
        <f>IF(TablVoies[[#This Row],[ID_OSM]]="Non trouvé","Pas de lien",HYPERLINK("http://localhost:8111/import?url=http://api.openstreetmap.org/api/0.6/"&amp;TablVoies[[#This Row],[OBJET_OSM]]&amp;"/"&amp;TablVoies[[#This Row],[ID_OSM]]&amp;"/full","JOSM"))</f>
        <v>JOSM</v>
      </c>
      <c r="P137" t="s">
        <v>13401</v>
      </c>
      <c r="Q137"/>
      <c r="Z137" s="124"/>
      <c r="AC137" s="60" t="s">
        <v>9220</v>
      </c>
      <c r="AI137" s="60" t="s">
        <v>11656</v>
      </c>
      <c r="AL137" s="60">
        <v>764</v>
      </c>
      <c r="AM137" s="60">
        <v>3.9</v>
      </c>
    </row>
    <row r="138" spans="1:39" hidden="1">
      <c r="A138" s="71">
        <v>84037</v>
      </c>
      <c r="B138" t="s">
        <v>14200</v>
      </c>
      <c r="C138" s="155">
        <v>4191369</v>
      </c>
      <c r="D138" s="60" t="s">
        <v>11657</v>
      </c>
      <c r="E138" s="60" t="s">
        <v>11658</v>
      </c>
      <c r="F138" s="60" t="s">
        <v>10685</v>
      </c>
      <c r="G138" s="60" t="s">
        <v>245</v>
      </c>
      <c r="H138" s="60" t="s">
        <v>163</v>
      </c>
      <c r="I138" s="60" t="s">
        <v>7821</v>
      </c>
      <c r="J138" s="60" t="s">
        <v>15848</v>
      </c>
      <c r="K138" s="60" t="s">
        <v>11659</v>
      </c>
      <c r="L138" s="60" t="s">
        <v>11660</v>
      </c>
      <c r="M138" t="str">
        <f>IF(TablVoies[[#This Row],[ID_OSM]]="Non trouvé","Pas de lien",HYPERLINK(("http://www.openstreetmap.org/?"&amp;TablVoies[[#This Row],[OBJET_OSM]]&amp;"="&amp;TablVoies[[#This Row],[ID_OSM]]),"Localiser"))</f>
        <v>Localiser</v>
      </c>
      <c r="N138" s="61" t="s">
        <v>5316</v>
      </c>
      <c r="O138" t="str">
        <f>IF(TablVoies[[#This Row],[ID_OSM]]="Non trouvé","Pas de lien",HYPERLINK("http://localhost:8111/import?url=http://api.openstreetmap.org/api/0.6/"&amp;TablVoies[[#This Row],[OBJET_OSM]]&amp;"/"&amp;TablVoies[[#This Row],[ID_OSM]]&amp;"/full","JOSM"))</f>
        <v>JOSM</v>
      </c>
      <c r="P138" t="s">
        <v>13402</v>
      </c>
      <c r="Q138"/>
      <c r="Z138" s="124"/>
      <c r="AC138" s="60" t="s">
        <v>9220</v>
      </c>
      <c r="AI138" s="60" t="s">
        <v>11661</v>
      </c>
      <c r="AL138" s="60">
        <v>1035</v>
      </c>
      <c r="AM138" s="60">
        <v>6</v>
      </c>
    </row>
    <row r="139" spans="1:39" hidden="1">
      <c r="A139" s="71">
        <v>84037</v>
      </c>
      <c r="B139" s="60" t="s">
        <v>11662</v>
      </c>
      <c r="C139" s="155">
        <v>4166341</v>
      </c>
      <c r="D139" s="60" t="s">
        <v>11663</v>
      </c>
      <c r="E139" s="60" t="s">
        <v>11664</v>
      </c>
      <c r="F139" s="60" t="s">
        <v>10749</v>
      </c>
      <c r="G139" s="60" t="s">
        <v>179</v>
      </c>
      <c r="I139" s="60" t="s">
        <v>11665</v>
      </c>
      <c r="J139" s="60" t="s">
        <v>15849</v>
      </c>
      <c r="K139" s="60" t="s">
        <v>11666</v>
      </c>
      <c r="L139" s="60" t="s">
        <v>11667</v>
      </c>
      <c r="M139" t="str">
        <f>IF(TablVoies[[#This Row],[ID_OSM]]="Non trouvé","Pas de lien",HYPERLINK(("http://www.openstreetmap.org/?"&amp;TablVoies[[#This Row],[OBJET_OSM]]&amp;"="&amp;TablVoies[[#This Row],[ID_OSM]]),"Localiser"))</f>
        <v>Localiser</v>
      </c>
      <c r="N139" s="61" t="s">
        <v>5316</v>
      </c>
      <c r="O139" t="str">
        <f>IF(TablVoies[[#This Row],[ID_OSM]]="Non trouvé","Pas de lien",HYPERLINK("http://localhost:8111/import?url=http://api.openstreetmap.org/api/0.6/"&amp;TablVoies[[#This Row],[OBJET_OSM]]&amp;"/"&amp;TablVoies[[#This Row],[ID_OSM]]&amp;"/full","JOSM"))</f>
        <v>JOSM</v>
      </c>
      <c r="P139" t="s">
        <v>13403</v>
      </c>
      <c r="Q139"/>
      <c r="Z139" s="124"/>
      <c r="AC139" s="60" t="s">
        <v>9220</v>
      </c>
      <c r="AI139" s="60" t="s">
        <v>11668</v>
      </c>
      <c r="AL139" s="60">
        <v>1460</v>
      </c>
      <c r="AM139" s="60">
        <v>6</v>
      </c>
    </row>
    <row r="140" spans="1:39" hidden="1">
      <c r="A140" s="71">
        <v>84037</v>
      </c>
      <c r="B140" t="s">
        <v>14197</v>
      </c>
      <c r="C140" s="155">
        <v>4225654</v>
      </c>
      <c r="D140" s="60" t="s">
        <v>11669</v>
      </c>
      <c r="E140" s="60" t="s">
        <v>11670</v>
      </c>
      <c r="F140" s="60" t="s">
        <v>10813</v>
      </c>
      <c r="G140" s="60" t="s">
        <v>245</v>
      </c>
      <c r="H140" s="60" t="s">
        <v>134</v>
      </c>
      <c r="I140" s="60" t="s">
        <v>11671</v>
      </c>
      <c r="J140" s="60" t="s">
        <v>15850</v>
      </c>
      <c r="K140" s="60" t="s">
        <v>11672</v>
      </c>
      <c r="L140" s="60" t="s">
        <v>15619</v>
      </c>
      <c r="M140" t="str">
        <f>IF(TablVoies[[#This Row],[ID_OSM]]="Non trouvé","Pas de lien",HYPERLINK(("http://www.openstreetmap.org/?"&amp;TablVoies[[#This Row],[OBJET_OSM]]&amp;"="&amp;TablVoies[[#This Row],[ID_OSM]]),"Localiser"))</f>
        <v>Localiser</v>
      </c>
      <c r="N140" s="61" t="s">
        <v>5316</v>
      </c>
      <c r="O140" t="str">
        <f>IF(TablVoies[[#This Row],[ID_OSM]]="Non trouvé","Pas de lien",HYPERLINK("http://localhost:8111/import?url=http://api.openstreetmap.org/api/0.6/"&amp;TablVoies[[#This Row],[OBJET_OSM]]&amp;"/"&amp;TablVoies[[#This Row],[ID_OSM]]&amp;"/full","JOSM"))</f>
        <v>JOSM</v>
      </c>
      <c r="P140" t="s">
        <v>13404</v>
      </c>
      <c r="Q140"/>
      <c r="Z140" s="124"/>
      <c r="AC140" s="60" t="s">
        <v>9220</v>
      </c>
      <c r="AI140" s="60" t="s">
        <v>11673</v>
      </c>
      <c r="AL140" s="60">
        <v>1108</v>
      </c>
      <c r="AM140" s="60">
        <v>4.5</v>
      </c>
    </row>
    <row r="141" spans="1:39" hidden="1">
      <c r="A141" s="71">
        <v>84037</v>
      </c>
      <c r="B141" t="s">
        <v>14217</v>
      </c>
      <c r="C141" s="155">
        <v>4191287</v>
      </c>
      <c r="D141" s="60" t="s">
        <v>11674</v>
      </c>
      <c r="E141" s="60" t="s">
        <v>11675</v>
      </c>
      <c r="F141" s="60" t="s">
        <v>11676</v>
      </c>
      <c r="G141" s="60" t="s">
        <v>245</v>
      </c>
      <c r="I141" s="60" t="s">
        <v>11677</v>
      </c>
      <c r="J141" s="60" t="s">
        <v>15851</v>
      </c>
      <c r="K141" s="60" t="s">
        <v>11678</v>
      </c>
      <c r="L141" s="60" t="s">
        <v>5451</v>
      </c>
      <c r="M141" t="str">
        <f>IF(TablVoies[[#This Row],[ID_OSM]]="Non trouvé","Pas de lien",HYPERLINK(("http://www.openstreetmap.org/?"&amp;TablVoies[[#This Row],[OBJET_OSM]]&amp;"="&amp;TablVoies[[#This Row],[ID_OSM]]),"Localiser"))</f>
        <v>Localiser</v>
      </c>
      <c r="N141" s="61" t="s">
        <v>5316</v>
      </c>
      <c r="O141" t="str">
        <f>IF(TablVoies[[#This Row],[ID_OSM]]="Non trouvé","Pas de lien",HYPERLINK("http://localhost:8111/import?url=http://api.openstreetmap.org/api/0.6/"&amp;TablVoies[[#This Row],[OBJET_OSM]]&amp;"/"&amp;TablVoies[[#This Row],[ID_OSM]]&amp;"/full","JOSM"))</f>
        <v>JOSM</v>
      </c>
      <c r="P141" t="s">
        <v>13405</v>
      </c>
      <c r="Q141"/>
      <c r="Z141" s="124"/>
      <c r="AC141" s="60" t="s">
        <v>9220</v>
      </c>
      <c r="AI141" s="60" t="s">
        <v>11679</v>
      </c>
      <c r="AL141" s="60">
        <v>703</v>
      </c>
      <c r="AM141" s="60">
        <v>6</v>
      </c>
    </row>
    <row r="142" spans="1:39" hidden="1">
      <c r="A142" s="71">
        <v>84037</v>
      </c>
      <c r="B142" t="s">
        <v>14147</v>
      </c>
      <c r="C142" s="155">
        <v>4225593</v>
      </c>
      <c r="D142" s="60" t="s">
        <v>11680</v>
      </c>
      <c r="E142" s="60" t="s">
        <v>11681</v>
      </c>
      <c r="F142" s="60" t="s">
        <v>11682</v>
      </c>
      <c r="G142" s="60" t="s">
        <v>245</v>
      </c>
      <c r="H142" s="60" t="s">
        <v>163</v>
      </c>
      <c r="I142" s="60" t="s">
        <v>11683</v>
      </c>
      <c r="J142" s="60" t="s">
        <v>15852</v>
      </c>
      <c r="K142" s="60" t="s">
        <v>11684</v>
      </c>
      <c r="L142" s="60" t="s">
        <v>11685</v>
      </c>
      <c r="M142" t="str">
        <f>IF(TablVoies[[#This Row],[ID_OSM]]="Non trouvé","Pas de lien",HYPERLINK(("http://www.openstreetmap.org/?"&amp;TablVoies[[#This Row],[OBJET_OSM]]&amp;"="&amp;TablVoies[[#This Row],[ID_OSM]]),"Localiser"))</f>
        <v>Localiser</v>
      </c>
      <c r="N142" s="61" t="s">
        <v>5316</v>
      </c>
      <c r="O142" t="str">
        <f>IF(TablVoies[[#This Row],[ID_OSM]]="Non trouvé","Pas de lien",HYPERLINK("http://localhost:8111/import?url=http://api.openstreetmap.org/api/0.6/"&amp;TablVoies[[#This Row],[OBJET_OSM]]&amp;"/"&amp;TablVoies[[#This Row],[ID_OSM]]&amp;"/full","JOSM"))</f>
        <v>JOSM</v>
      </c>
      <c r="P142" t="s">
        <v>13406</v>
      </c>
      <c r="Q142"/>
      <c r="R142" s="60" t="s">
        <v>10005</v>
      </c>
      <c r="Z142" s="124"/>
      <c r="AC142" s="60" t="s">
        <v>9220</v>
      </c>
      <c r="AI142" s="60" t="s">
        <v>11686</v>
      </c>
      <c r="AL142" s="60">
        <v>1910</v>
      </c>
      <c r="AM142" s="60">
        <v>4.0999999999999996</v>
      </c>
    </row>
    <row r="143" spans="1:39" hidden="1">
      <c r="A143" s="71">
        <v>84037</v>
      </c>
      <c r="B143" t="s">
        <v>14182</v>
      </c>
      <c r="C143" s="155">
        <v>4191260</v>
      </c>
      <c r="D143" s="60" t="s">
        <v>11687</v>
      </c>
      <c r="E143" s="60" t="s">
        <v>11688</v>
      </c>
      <c r="F143" s="60" t="s">
        <v>10869</v>
      </c>
      <c r="G143" s="60" t="s">
        <v>245</v>
      </c>
      <c r="I143" s="60" t="s">
        <v>11689</v>
      </c>
      <c r="J143" s="60" t="s">
        <v>15853</v>
      </c>
      <c r="K143" s="60" t="s">
        <v>11690</v>
      </c>
      <c r="L143" s="60" t="s">
        <v>11691</v>
      </c>
      <c r="M143" t="str">
        <f>IF(TablVoies[[#This Row],[ID_OSM]]="Non trouvé","Pas de lien",HYPERLINK(("http://www.openstreetmap.org/?"&amp;TablVoies[[#This Row],[OBJET_OSM]]&amp;"="&amp;TablVoies[[#This Row],[ID_OSM]]),"Localiser"))</f>
        <v>Localiser</v>
      </c>
      <c r="N143" s="61" t="s">
        <v>5316</v>
      </c>
      <c r="O143" t="str">
        <f>IF(TablVoies[[#This Row],[ID_OSM]]="Non trouvé","Pas de lien",HYPERLINK("http://localhost:8111/import?url=http://api.openstreetmap.org/api/0.6/"&amp;TablVoies[[#This Row],[OBJET_OSM]]&amp;"/"&amp;TablVoies[[#This Row],[ID_OSM]]&amp;"/full","JOSM"))</f>
        <v>JOSM</v>
      </c>
      <c r="P143" t="s">
        <v>13407</v>
      </c>
      <c r="Q143"/>
      <c r="Z143" s="124"/>
      <c r="AC143" s="60" t="s">
        <v>9220</v>
      </c>
      <c r="AI143" s="60" t="s">
        <v>11692</v>
      </c>
      <c r="AL143" s="60">
        <v>470</v>
      </c>
      <c r="AM143" s="60">
        <v>4.9000000000000004</v>
      </c>
    </row>
    <row r="144" spans="1:39" hidden="1">
      <c r="A144" s="71">
        <v>84037</v>
      </c>
      <c r="B144" t="s">
        <v>14193</v>
      </c>
      <c r="C144" s="155">
        <v>4225650</v>
      </c>
      <c r="D144" s="60" t="s">
        <v>11693</v>
      </c>
      <c r="E144" s="60" t="s">
        <v>11694</v>
      </c>
      <c r="F144" s="60" t="s">
        <v>10937</v>
      </c>
      <c r="G144" s="60" t="s">
        <v>245</v>
      </c>
      <c r="H144" s="60" t="s">
        <v>134</v>
      </c>
      <c r="I144" s="60" t="s">
        <v>3602</v>
      </c>
      <c r="J144" s="60" t="s">
        <v>15854</v>
      </c>
      <c r="K144" s="60" t="s">
        <v>11695</v>
      </c>
      <c r="L144" s="60" t="s">
        <v>3605</v>
      </c>
      <c r="M144" t="str">
        <f>IF(TablVoies[[#This Row],[ID_OSM]]="Non trouvé","Pas de lien",HYPERLINK(("http://www.openstreetmap.org/?"&amp;TablVoies[[#This Row],[OBJET_OSM]]&amp;"="&amp;TablVoies[[#This Row],[ID_OSM]]),"Localiser"))</f>
        <v>Localiser</v>
      </c>
      <c r="N144" s="61" t="s">
        <v>5316</v>
      </c>
      <c r="O144" t="str">
        <f>IF(TablVoies[[#This Row],[ID_OSM]]="Non trouvé","Pas de lien",HYPERLINK("http://localhost:8111/import?url=http://api.openstreetmap.org/api/0.6/"&amp;TablVoies[[#This Row],[OBJET_OSM]]&amp;"/"&amp;TablVoies[[#This Row],[ID_OSM]]&amp;"/full","JOSM"))</f>
        <v>JOSM</v>
      </c>
      <c r="P144" t="s">
        <v>13408</v>
      </c>
      <c r="Q144"/>
      <c r="R144" s="60" t="s">
        <v>10050</v>
      </c>
      <c r="Z144" s="124"/>
      <c r="AC144" s="60" t="s">
        <v>9220</v>
      </c>
      <c r="AI144" s="60" t="s">
        <v>11696</v>
      </c>
      <c r="AL144" s="60">
        <v>726</v>
      </c>
      <c r="AM144" s="60">
        <v>5</v>
      </c>
    </row>
    <row r="145" spans="1:39" hidden="1">
      <c r="A145" s="71">
        <v>84037</v>
      </c>
      <c r="B145" s="60" t="s">
        <v>11697</v>
      </c>
      <c r="C145" s="155">
        <v>4191678</v>
      </c>
      <c r="D145" s="60" t="s">
        <v>11698</v>
      </c>
      <c r="E145" s="60" t="s">
        <v>11699</v>
      </c>
      <c r="F145" s="60" t="s">
        <v>11700</v>
      </c>
      <c r="G145" s="60" t="s">
        <v>245</v>
      </c>
      <c r="H145" s="60" t="s">
        <v>134</v>
      </c>
      <c r="I145" s="60" t="s">
        <v>9177</v>
      </c>
      <c r="J145" s="60" t="s">
        <v>15855</v>
      </c>
      <c r="K145" s="60" t="s">
        <v>11701</v>
      </c>
      <c r="L145" s="60" t="s">
        <v>9178</v>
      </c>
      <c r="M145" t="str">
        <f>IF(TablVoies[[#This Row],[ID_OSM]]="Non trouvé","Pas de lien",HYPERLINK(("http://www.openstreetmap.org/?"&amp;TablVoies[[#This Row],[OBJET_OSM]]&amp;"="&amp;TablVoies[[#This Row],[ID_OSM]]),"Localiser"))</f>
        <v>Localiser</v>
      </c>
      <c r="N145" s="61" t="s">
        <v>5316</v>
      </c>
      <c r="O145" t="str">
        <f>IF(TablVoies[[#This Row],[ID_OSM]]="Non trouvé","Pas de lien",HYPERLINK("http://localhost:8111/import?url=http://api.openstreetmap.org/api/0.6/"&amp;TablVoies[[#This Row],[OBJET_OSM]]&amp;"/"&amp;TablVoies[[#This Row],[ID_OSM]]&amp;"/full","JOSM"))</f>
        <v>JOSM</v>
      </c>
      <c r="P145" t="s">
        <v>13409</v>
      </c>
      <c r="Q145"/>
      <c r="Z145" s="124"/>
      <c r="AC145" s="60" t="s">
        <v>9220</v>
      </c>
      <c r="AI145" s="60" t="s">
        <v>11702</v>
      </c>
      <c r="AL145" s="60">
        <v>394</v>
      </c>
      <c r="AM145" s="60">
        <v>4.8</v>
      </c>
    </row>
    <row r="146" spans="1:39" hidden="1">
      <c r="A146" s="71">
        <v>84037</v>
      </c>
      <c r="B146" t="s">
        <v>14206</v>
      </c>
      <c r="C146" s="155">
        <v>4191597</v>
      </c>
      <c r="D146" s="60" t="s">
        <v>11703</v>
      </c>
      <c r="E146" s="60" t="s">
        <v>11704</v>
      </c>
      <c r="F146" s="60" t="s">
        <v>11705</v>
      </c>
      <c r="G146" s="60" t="s">
        <v>245</v>
      </c>
      <c r="H146" s="60" t="s">
        <v>119</v>
      </c>
      <c r="I146" s="60" t="s">
        <v>7846</v>
      </c>
      <c r="J146" s="60" t="s">
        <v>15856</v>
      </c>
      <c r="K146" s="60" t="s">
        <v>11706</v>
      </c>
      <c r="L146" s="60" t="s">
        <v>15637</v>
      </c>
      <c r="M146" t="str">
        <f>IF(TablVoies[[#This Row],[ID_OSM]]="Non trouvé","Pas de lien",HYPERLINK(("http://www.openstreetmap.org/?"&amp;TablVoies[[#This Row],[OBJET_OSM]]&amp;"="&amp;TablVoies[[#This Row],[ID_OSM]]),"Localiser"))</f>
        <v>Localiser</v>
      </c>
      <c r="N146" s="61" t="s">
        <v>5316</v>
      </c>
      <c r="O146" t="str">
        <f>IF(TablVoies[[#This Row],[ID_OSM]]="Non trouvé","Pas de lien",HYPERLINK("http://localhost:8111/import?url=http://api.openstreetmap.org/api/0.6/"&amp;TablVoies[[#This Row],[OBJET_OSM]]&amp;"/"&amp;TablVoies[[#This Row],[ID_OSM]]&amp;"/full","JOSM"))</f>
        <v>JOSM</v>
      </c>
      <c r="P146" t="s">
        <v>13410</v>
      </c>
      <c r="Q146"/>
      <c r="R146" s="60" t="s">
        <v>10128</v>
      </c>
      <c r="Z146" s="124"/>
      <c r="AC146" s="60" t="s">
        <v>9220</v>
      </c>
      <c r="AI146" s="60" t="s">
        <v>11707</v>
      </c>
      <c r="AL146" s="60">
        <v>635</v>
      </c>
      <c r="AM146" s="60">
        <v>4</v>
      </c>
    </row>
    <row r="147" spans="1:39" hidden="1">
      <c r="A147" s="71">
        <v>84037</v>
      </c>
      <c r="B147" t="s">
        <v>14223</v>
      </c>
      <c r="C147" s="155">
        <v>4225671</v>
      </c>
      <c r="D147" s="60" t="s">
        <v>11708</v>
      </c>
      <c r="E147" s="60" t="s">
        <v>11709</v>
      </c>
      <c r="F147" s="60" t="s">
        <v>10962</v>
      </c>
      <c r="G147" s="60" t="s">
        <v>44</v>
      </c>
      <c r="I147" s="60" t="s">
        <v>11665</v>
      </c>
      <c r="J147" s="60" t="s">
        <v>15857</v>
      </c>
      <c r="K147" s="60" t="s">
        <v>11710</v>
      </c>
      <c r="L147" s="60" t="s">
        <v>11667</v>
      </c>
      <c r="M147" t="str">
        <f>IF(TablVoies[[#This Row],[ID_OSM]]="Non trouvé","Pas de lien",HYPERLINK(("http://www.openstreetmap.org/?"&amp;TablVoies[[#This Row],[OBJET_OSM]]&amp;"="&amp;TablVoies[[#This Row],[ID_OSM]]),"Localiser"))</f>
        <v>Localiser</v>
      </c>
      <c r="N147" s="61" t="s">
        <v>5316</v>
      </c>
      <c r="O147" t="str">
        <f>IF(TablVoies[[#This Row],[ID_OSM]]="Non trouvé","Pas de lien",HYPERLINK("http://localhost:8111/import?url=http://api.openstreetmap.org/api/0.6/"&amp;TablVoies[[#This Row],[OBJET_OSM]]&amp;"/"&amp;TablVoies[[#This Row],[ID_OSM]]&amp;"/full","JOSM"))</f>
        <v>JOSM</v>
      </c>
      <c r="P147" t="s">
        <v>13411</v>
      </c>
      <c r="Q147"/>
      <c r="Z147" s="124"/>
      <c r="AC147" s="60" t="s">
        <v>9220</v>
      </c>
      <c r="AI147" s="60" t="s">
        <v>11711</v>
      </c>
      <c r="AL147" s="60">
        <v>110</v>
      </c>
      <c r="AM147" s="60">
        <v>5.5</v>
      </c>
    </row>
    <row r="148" spans="1:39" hidden="1">
      <c r="A148" s="71">
        <v>84037</v>
      </c>
      <c r="B148" s="60" t="s">
        <v>11712</v>
      </c>
      <c r="C148" s="155">
        <v>4191583</v>
      </c>
      <c r="D148" s="60" t="s">
        <v>11713</v>
      </c>
      <c r="E148" s="60" t="s">
        <v>11714</v>
      </c>
      <c r="F148" s="60" t="s">
        <v>10968</v>
      </c>
      <c r="G148" s="60" t="s">
        <v>245</v>
      </c>
      <c r="H148" s="60" t="s">
        <v>119</v>
      </c>
      <c r="I148" s="60" t="s">
        <v>11715</v>
      </c>
      <c r="J148" s="60" t="s">
        <v>15858</v>
      </c>
      <c r="K148" s="60" t="s">
        <v>11716</v>
      </c>
      <c r="L148" s="60" t="s">
        <v>11717</v>
      </c>
      <c r="M148" t="str">
        <f>IF(TablVoies[[#This Row],[ID_OSM]]="Non trouvé","Pas de lien",HYPERLINK(("http://www.openstreetmap.org/?"&amp;TablVoies[[#This Row],[OBJET_OSM]]&amp;"="&amp;TablVoies[[#This Row],[ID_OSM]]),"Localiser"))</f>
        <v>Localiser</v>
      </c>
      <c r="N148" s="61" t="s">
        <v>5316</v>
      </c>
      <c r="O148" t="str">
        <f>IF(TablVoies[[#This Row],[ID_OSM]]="Non trouvé","Pas de lien",HYPERLINK("http://localhost:8111/import?url=http://api.openstreetmap.org/api/0.6/"&amp;TablVoies[[#This Row],[OBJET_OSM]]&amp;"/"&amp;TablVoies[[#This Row],[ID_OSM]]&amp;"/full","JOSM"))</f>
        <v>JOSM</v>
      </c>
      <c r="P148" t="s">
        <v>13412</v>
      </c>
      <c r="Q148"/>
      <c r="R148" s="60" t="s">
        <v>10094</v>
      </c>
      <c r="Z148" s="124"/>
      <c r="AC148" s="60" t="s">
        <v>9220</v>
      </c>
      <c r="AI148" s="60" t="s">
        <v>11718</v>
      </c>
      <c r="AL148" s="60">
        <v>1803</v>
      </c>
      <c r="AM148" s="60">
        <v>5</v>
      </c>
    </row>
    <row r="149" spans="1:39" hidden="1">
      <c r="A149" s="71">
        <v>84037</v>
      </c>
      <c r="B149" s="60" t="s">
        <v>11719</v>
      </c>
      <c r="C149" s="155">
        <v>4166394</v>
      </c>
      <c r="D149" s="60" t="s">
        <v>11720</v>
      </c>
      <c r="E149" s="60" t="s">
        <v>11721</v>
      </c>
      <c r="F149" s="60" t="s">
        <v>10975</v>
      </c>
      <c r="G149" s="60" t="s">
        <v>44</v>
      </c>
      <c r="I149" s="60" t="s">
        <v>11722</v>
      </c>
      <c r="J149" s="60" t="s">
        <v>15859</v>
      </c>
      <c r="K149" s="60" t="s">
        <v>11723</v>
      </c>
      <c r="L149" s="60" t="s">
        <v>11724</v>
      </c>
      <c r="M149" t="str">
        <f>IF(TablVoies[[#This Row],[ID_OSM]]="Non trouvé","Pas de lien",HYPERLINK(("http://www.openstreetmap.org/?"&amp;TablVoies[[#This Row],[OBJET_OSM]]&amp;"="&amp;TablVoies[[#This Row],[ID_OSM]]),"Localiser"))</f>
        <v>Localiser</v>
      </c>
      <c r="N149" s="61" t="s">
        <v>5316</v>
      </c>
      <c r="O149" t="str">
        <f>IF(TablVoies[[#This Row],[ID_OSM]]="Non trouvé","Pas de lien",HYPERLINK("http://localhost:8111/import?url=http://api.openstreetmap.org/api/0.6/"&amp;TablVoies[[#This Row],[OBJET_OSM]]&amp;"/"&amp;TablVoies[[#This Row],[ID_OSM]]&amp;"/full","JOSM"))</f>
        <v>JOSM</v>
      </c>
      <c r="P149" t="s">
        <v>13413</v>
      </c>
      <c r="Q149"/>
      <c r="Z149" s="124"/>
      <c r="AC149" s="60" t="s">
        <v>9220</v>
      </c>
      <c r="AI149" s="60" t="s">
        <v>11725</v>
      </c>
      <c r="AL149" s="60">
        <v>250</v>
      </c>
      <c r="AM149" s="60">
        <v>4.0999999999999996</v>
      </c>
    </row>
    <row r="150" spans="1:39" hidden="1">
      <c r="A150" s="71">
        <v>84037</v>
      </c>
      <c r="B150" t="s">
        <v>14183</v>
      </c>
      <c r="C150" s="155">
        <v>4191353</v>
      </c>
      <c r="D150" s="60" t="s">
        <v>11726</v>
      </c>
      <c r="E150" s="60" t="s">
        <v>11727</v>
      </c>
      <c r="F150" s="60" t="s">
        <v>10982</v>
      </c>
      <c r="G150" s="60" t="s">
        <v>245</v>
      </c>
      <c r="H150" s="60" t="s">
        <v>163</v>
      </c>
      <c r="I150" s="60" t="s">
        <v>7772</v>
      </c>
      <c r="J150" s="60" t="s">
        <v>15860</v>
      </c>
      <c r="K150" s="60" t="s">
        <v>11728</v>
      </c>
      <c r="L150" s="60" t="s">
        <v>11729</v>
      </c>
      <c r="M150" t="str">
        <f>IF(TablVoies[[#This Row],[ID_OSM]]="Non trouvé","Pas de lien",HYPERLINK(("http://www.openstreetmap.org/?"&amp;TablVoies[[#This Row],[OBJET_OSM]]&amp;"="&amp;TablVoies[[#This Row],[ID_OSM]]),"Localiser"))</f>
        <v>Localiser</v>
      </c>
      <c r="N150" s="61" t="s">
        <v>5316</v>
      </c>
      <c r="O150" t="str">
        <f>IF(TablVoies[[#This Row],[ID_OSM]]="Non trouvé","Pas de lien",HYPERLINK("http://localhost:8111/import?url=http://api.openstreetmap.org/api/0.6/"&amp;TablVoies[[#This Row],[OBJET_OSM]]&amp;"/"&amp;TablVoies[[#This Row],[ID_OSM]]&amp;"/full","JOSM"))</f>
        <v>JOSM</v>
      </c>
      <c r="P150" t="s">
        <v>13414</v>
      </c>
      <c r="Q150"/>
      <c r="Z150" s="124"/>
      <c r="AC150" s="60" t="s">
        <v>9220</v>
      </c>
      <c r="AI150" s="60" t="s">
        <v>11730</v>
      </c>
      <c r="AL150" s="60">
        <v>832</v>
      </c>
      <c r="AM150" s="60">
        <v>4.3</v>
      </c>
    </row>
    <row r="151" spans="1:39" hidden="1">
      <c r="A151" s="71">
        <v>84037</v>
      </c>
      <c r="B151" s="60" t="s">
        <v>11731</v>
      </c>
      <c r="C151" s="155">
        <v>4166379</v>
      </c>
      <c r="D151" s="60" t="s">
        <v>11732</v>
      </c>
      <c r="E151" s="60" t="s">
        <v>11733</v>
      </c>
      <c r="F151" s="60" t="s">
        <v>10996</v>
      </c>
      <c r="G151" s="60" t="s">
        <v>245</v>
      </c>
      <c r="H151" s="60" t="s">
        <v>221</v>
      </c>
      <c r="I151" s="60" t="s">
        <v>7699</v>
      </c>
      <c r="J151" s="60" t="s">
        <v>15861</v>
      </c>
      <c r="K151" s="60" t="s">
        <v>11734</v>
      </c>
      <c r="L151" s="60" t="s">
        <v>15589</v>
      </c>
      <c r="M151" t="str">
        <f>IF(TablVoies[[#This Row],[ID_OSM]]="Non trouvé","Pas de lien",HYPERLINK(("http://www.openstreetmap.org/?"&amp;TablVoies[[#This Row],[OBJET_OSM]]&amp;"="&amp;TablVoies[[#This Row],[ID_OSM]]),"Localiser"))</f>
        <v>Localiser</v>
      </c>
      <c r="N151" s="61" t="s">
        <v>5316</v>
      </c>
      <c r="O151" t="str">
        <f>IF(TablVoies[[#This Row],[ID_OSM]]="Non trouvé","Pas de lien",HYPERLINK("http://localhost:8111/import?url=http://api.openstreetmap.org/api/0.6/"&amp;TablVoies[[#This Row],[OBJET_OSM]]&amp;"/"&amp;TablVoies[[#This Row],[ID_OSM]]&amp;"/full","JOSM"))</f>
        <v>JOSM</v>
      </c>
      <c r="P151" t="s">
        <v>13415</v>
      </c>
      <c r="Q151"/>
      <c r="Z151" s="124"/>
      <c r="AC151" s="60" t="s">
        <v>9220</v>
      </c>
      <c r="AI151" s="60" t="s">
        <v>11735</v>
      </c>
      <c r="AL151" s="60">
        <v>250</v>
      </c>
      <c r="AM151" s="60">
        <v>4.9000000000000004</v>
      </c>
    </row>
    <row r="152" spans="1:39" hidden="1">
      <c r="A152" s="71">
        <v>84037</v>
      </c>
      <c r="B152" t="s">
        <v>14161</v>
      </c>
      <c r="C152" s="155">
        <v>4191680</v>
      </c>
      <c r="D152" s="60" t="s">
        <v>11736</v>
      </c>
      <c r="E152" s="60" t="s">
        <v>11737</v>
      </c>
      <c r="F152" s="60" t="s">
        <v>11738</v>
      </c>
      <c r="G152" s="60" t="s">
        <v>245</v>
      </c>
      <c r="H152" s="60" t="s">
        <v>134</v>
      </c>
      <c r="I152" s="60" t="s">
        <v>9183</v>
      </c>
      <c r="J152" s="60" t="s">
        <v>15862</v>
      </c>
      <c r="K152" s="60" t="s">
        <v>11739</v>
      </c>
      <c r="L152" s="60" t="s">
        <v>9184</v>
      </c>
      <c r="M152" t="str">
        <f>IF(TablVoies[[#This Row],[ID_OSM]]="Non trouvé","Pas de lien",HYPERLINK(("http://www.openstreetmap.org/?"&amp;TablVoies[[#This Row],[OBJET_OSM]]&amp;"="&amp;TablVoies[[#This Row],[ID_OSM]]),"Localiser"))</f>
        <v>Localiser</v>
      </c>
      <c r="N152" s="61" t="s">
        <v>5316</v>
      </c>
      <c r="O152" t="str">
        <f>IF(TablVoies[[#This Row],[ID_OSM]]="Non trouvé","Pas de lien",HYPERLINK("http://localhost:8111/import?url=http://api.openstreetmap.org/api/0.6/"&amp;TablVoies[[#This Row],[OBJET_OSM]]&amp;"/"&amp;TablVoies[[#This Row],[ID_OSM]]&amp;"/full","JOSM"))</f>
        <v>JOSM</v>
      </c>
      <c r="P152" t="s">
        <v>13416</v>
      </c>
      <c r="Q152"/>
      <c r="Z152" s="124"/>
      <c r="AC152" s="60" t="s">
        <v>9220</v>
      </c>
      <c r="AI152" s="60" t="s">
        <v>11740</v>
      </c>
      <c r="AL152" s="60">
        <v>58</v>
      </c>
      <c r="AM152" s="60">
        <v>4</v>
      </c>
    </row>
    <row r="153" spans="1:39" hidden="1">
      <c r="A153" s="71">
        <v>84037</v>
      </c>
      <c r="B153" t="s">
        <v>14156</v>
      </c>
      <c r="C153" s="155">
        <v>4191613</v>
      </c>
      <c r="D153" s="60" t="s">
        <v>11741</v>
      </c>
      <c r="E153" s="60" t="s">
        <v>11742</v>
      </c>
      <c r="F153" s="60" t="s">
        <v>11743</v>
      </c>
      <c r="G153" s="60" t="s">
        <v>245</v>
      </c>
      <c r="H153" s="60" t="s">
        <v>134</v>
      </c>
      <c r="I153" s="60" t="s">
        <v>7614</v>
      </c>
      <c r="J153" s="60" t="s">
        <v>15863</v>
      </c>
      <c r="K153" s="60" t="s">
        <v>11744</v>
      </c>
      <c r="L153" s="60" t="s">
        <v>11745</v>
      </c>
      <c r="M153" t="str">
        <f>IF(TablVoies[[#This Row],[ID_OSM]]="Non trouvé","Pas de lien",HYPERLINK(("http://www.openstreetmap.org/?"&amp;TablVoies[[#This Row],[OBJET_OSM]]&amp;"="&amp;TablVoies[[#This Row],[ID_OSM]]),"Localiser"))</f>
        <v>Localiser</v>
      </c>
      <c r="N153" s="61" t="s">
        <v>5316</v>
      </c>
      <c r="O153" t="str">
        <f>IF(TablVoies[[#This Row],[ID_OSM]]="Non trouvé","Pas de lien",HYPERLINK("http://localhost:8111/import?url=http://api.openstreetmap.org/api/0.6/"&amp;TablVoies[[#This Row],[OBJET_OSM]]&amp;"/"&amp;TablVoies[[#This Row],[ID_OSM]]&amp;"/full","JOSM"))</f>
        <v>JOSM</v>
      </c>
      <c r="P153" t="s">
        <v>13417</v>
      </c>
      <c r="Q153"/>
      <c r="R153" s="60" t="s">
        <v>10193</v>
      </c>
      <c r="Z153" s="124"/>
      <c r="AC153" s="60" t="s">
        <v>9220</v>
      </c>
      <c r="AI153" s="60" t="s">
        <v>11746</v>
      </c>
      <c r="AL153" s="60">
        <v>1375</v>
      </c>
      <c r="AM153" s="60">
        <v>4</v>
      </c>
    </row>
    <row r="154" spans="1:39" hidden="1">
      <c r="A154" s="71">
        <v>84037</v>
      </c>
      <c r="B154" s="60" t="s">
        <v>11747</v>
      </c>
      <c r="C154" s="155">
        <v>4166386</v>
      </c>
      <c r="D154" s="60" t="s">
        <v>11748</v>
      </c>
      <c r="E154" s="60" t="s">
        <v>11749</v>
      </c>
      <c r="F154" s="60" t="s">
        <v>11750</v>
      </c>
      <c r="G154" s="60" t="s">
        <v>44</v>
      </c>
      <c r="I154" s="60" t="s">
        <v>11751</v>
      </c>
      <c r="J154" s="60" t="s">
        <v>15864</v>
      </c>
      <c r="K154" s="60" t="s">
        <v>11752</v>
      </c>
      <c r="L154" s="60" t="s">
        <v>11753</v>
      </c>
      <c r="M154" t="str">
        <f>IF(TablVoies[[#This Row],[ID_OSM]]="Non trouvé","Pas de lien",HYPERLINK(("http://www.openstreetmap.org/?"&amp;TablVoies[[#This Row],[OBJET_OSM]]&amp;"="&amp;TablVoies[[#This Row],[ID_OSM]]),"Localiser"))</f>
        <v>Localiser</v>
      </c>
      <c r="N154" s="61" t="s">
        <v>5316</v>
      </c>
      <c r="O154" t="str">
        <f>IF(TablVoies[[#This Row],[ID_OSM]]="Non trouvé","Pas de lien",HYPERLINK("http://localhost:8111/import?url=http://api.openstreetmap.org/api/0.6/"&amp;TablVoies[[#This Row],[OBJET_OSM]]&amp;"/"&amp;TablVoies[[#This Row],[ID_OSM]]&amp;"/full","JOSM"))</f>
        <v>JOSM</v>
      </c>
      <c r="P154" t="s">
        <v>13418</v>
      </c>
      <c r="Q154"/>
      <c r="Z154" s="124"/>
      <c r="AC154" s="60" t="s">
        <v>9220</v>
      </c>
      <c r="AI154" s="60" t="s">
        <v>11754</v>
      </c>
      <c r="AL154" s="60">
        <v>100</v>
      </c>
      <c r="AM154" s="60">
        <v>6</v>
      </c>
    </row>
    <row r="155" spans="1:39" hidden="1">
      <c r="A155" s="71">
        <v>84037</v>
      </c>
      <c r="B155" t="s">
        <v>14226</v>
      </c>
      <c r="C155" s="155">
        <v>4225705</v>
      </c>
      <c r="D155" s="60" t="s">
        <v>11755</v>
      </c>
      <c r="E155" s="60" t="s">
        <v>11756</v>
      </c>
      <c r="F155" s="60" t="s">
        <v>11757</v>
      </c>
      <c r="G155" s="60" t="s">
        <v>56</v>
      </c>
      <c r="H155" s="60" t="s">
        <v>134</v>
      </c>
      <c r="I155" s="60" t="s">
        <v>1274</v>
      </c>
      <c r="J155" s="60" t="s">
        <v>15865</v>
      </c>
      <c r="K155" s="60" t="s">
        <v>11758</v>
      </c>
      <c r="L155" s="60" t="s">
        <v>1277</v>
      </c>
      <c r="M155" t="str">
        <f>IF(TablVoies[[#This Row],[ID_OSM]]="Non trouvé","Pas de lien",HYPERLINK(("http://www.openstreetmap.org/?"&amp;TablVoies[[#This Row],[OBJET_OSM]]&amp;"="&amp;TablVoies[[#This Row],[ID_OSM]]),"Localiser"))</f>
        <v>Localiser</v>
      </c>
      <c r="N155" s="61" t="s">
        <v>5316</v>
      </c>
      <c r="O155" t="str">
        <f>IF(TablVoies[[#This Row],[ID_OSM]]="Non trouvé","Pas de lien",HYPERLINK("http://localhost:8111/import?url=http://api.openstreetmap.org/api/0.6/"&amp;TablVoies[[#This Row],[OBJET_OSM]]&amp;"/"&amp;TablVoies[[#This Row],[ID_OSM]]&amp;"/full","JOSM"))</f>
        <v>JOSM</v>
      </c>
      <c r="P155" t="s">
        <v>13419</v>
      </c>
      <c r="Q155"/>
      <c r="Z155" s="124"/>
      <c r="AC155" s="60" t="s">
        <v>9220</v>
      </c>
      <c r="AI155" s="60" t="s">
        <v>11759</v>
      </c>
      <c r="AL155" s="60">
        <v>33</v>
      </c>
      <c r="AM155" s="60">
        <v>14</v>
      </c>
    </row>
    <row r="156" spans="1:39" hidden="1">
      <c r="A156" s="71">
        <v>84037</v>
      </c>
      <c r="B156" s="60" t="s">
        <v>751</v>
      </c>
      <c r="C156" s="155">
        <v>4225660</v>
      </c>
      <c r="D156" s="60" t="s">
        <v>11760</v>
      </c>
      <c r="E156" s="60" t="s">
        <v>11761</v>
      </c>
      <c r="F156" s="60" t="s">
        <v>11762</v>
      </c>
      <c r="G156" s="60" t="s">
        <v>245</v>
      </c>
      <c r="I156" s="60" t="s">
        <v>11763</v>
      </c>
      <c r="J156" s="60" t="s">
        <v>15866</v>
      </c>
      <c r="K156" s="60" t="s">
        <v>11764</v>
      </c>
      <c r="L156" s="60" t="s">
        <v>11765</v>
      </c>
      <c r="M156" t="str">
        <f>IF(TablVoies[[#This Row],[ID_OSM]]="Non trouvé","Pas de lien",HYPERLINK(("http://www.openstreetmap.org/?"&amp;TablVoies[[#This Row],[OBJET_OSM]]&amp;"="&amp;TablVoies[[#This Row],[ID_OSM]]),"Localiser"))</f>
        <v>Localiser</v>
      </c>
      <c r="N156" s="61" t="s">
        <v>5316</v>
      </c>
      <c r="O156" t="str">
        <f>IF(TablVoies[[#This Row],[ID_OSM]]="Non trouvé","Pas de lien",HYPERLINK("http://localhost:8111/import?url=http://api.openstreetmap.org/api/0.6/"&amp;TablVoies[[#This Row],[OBJET_OSM]]&amp;"/"&amp;TablVoies[[#This Row],[ID_OSM]]&amp;"/full","JOSM"))</f>
        <v>JOSM</v>
      </c>
      <c r="P156" t="s">
        <v>13420</v>
      </c>
      <c r="Q156"/>
      <c r="T156" s="60" t="s">
        <v>11766</v>
      </c>
      <c r="Y156" s="60">
        <v>2014</v>
      </c>
      <c r="Z156" s="124">
        <v>41932</v>
      </c>
      <c r="AC156" s="60" t="s">
        <v>9220</v>
      </c>
      <c r="AI156" s="60" t="s">
        <v>11767</v>
      </c>
      <c r="AL156" s="60">
        <v>848</v>
      </c>
      <c r="AM156" s="60">
        <v>4.3</v>
      </c>
    </row>
    <row r="157" spans="1:39" hidden="1">
      <c r="A157" s="71">
        <v>84037</v>
      </c>
      <c r="B157" t="s">
        <v>14196</v>
      </c>
      <c r="C157" s="155">
        <v>4225651</v>
      </c>
      <c r="D157" s="60" t="s">
        <v>11768</v>
      </c>
      <c r="E157" s="60" t="s">
        <v>11769</v>
      </c>
      <c r="F157" s="60" t="s">
        <v>11012</v>
      </c>
      <c r="G157" s="60" t="s">
        <v>245</v>
      </c>
      <c r="H157" s="60" t="s">
        <v>134</v>
      </c>
      <c r="I157" s="60" t="s">
        <v>11770</v>
      </c>
      <c r="J157" s="60" t="s">
        <v>15867</v>
      </c>
      <c r="K157" s="60" t="s">
        <v>11771</v>
      </c>
      <c r="L157" s="60" t="s">
        <v>9219</v>
      </c>
      <c r="M157" t="str">
        <f>IF(TablVoies[[#This Row],[ID_OSM]]="Non trouvé","Pas de lien",HYPERLINK(("http://www.openstreetmap.org/?"&amp;TablVoies[[#This Row],[OBJET_OSM]]&amp;"="&amp;TablVoies[[#This Row],[ID_OSM]]),"Localiser"))</f>
        <v>Localiser</v>
      </c>
      <c r="N157" s="61" t="s">
        <v>5316</v>
      </c>
      <c r="O157" t="str">
        <f>IF(TablVoies[[#This Row],[ID_OSM]]="Non trouvé","Pas de lien",HYPERLINK("http://localhost:8111/import?url=http://api.openstreetmap.org/api/0.6/"&amp;TablVoies[[#This Row],[OBJET_OSM]]&amp;"/"&amp;TablVoies[[#This Row],[ID_OSM]]&amp;"/full","JOSM"))</f>
        <v>JOSM</v>
      </c>
      <c r="P157" t="s">
        <v>13421</v>
      </c>
      <c r="Q157"/>
      <c r="Z157" s="124"/>
      <c r="AC157" s="60" t="s">
        <v>9220</v>
      </c>
      <c r="AI157" s="60" t="s">
        <v>11772</v>
      </c>
      <c r="AL157" s="60">
        <v>1852</v>
      </c>
      <c r="AM157" s="60">
        <v>5.5</v>
      </c>
    </row>
    <row r="158" spans="1:39" hidden="1">
      <c r="A158" s="71">
        <v>84037</v>
      </c>
      <c r="B158" t="s">
        <v>14176</v>
      </c>
      <c r="C158" s="155">
        <v>4225648</v>
      </c>
      <c r="D158" s="60" t="s">
        <v>11773</v>
      </c>
      <c r="E158" s="60" t="s">
        <v>11774</v>
      </c>
      <c r="F158" s="60" t="s">
        <v>11020</v>
      </c>
      <c r="G158" s="60" t="s">
        <v>245</v>
      </c>
      <c r="H158" s="60" t="s">
        <v>134</v>
      </c>
      <c r="I158" s="60" t="s">
        <v>7747</v>
      </c>
      <c r="J158" s="60" t="s">
        <v>15868</v>
      </c>
      <c r="K158" s="60" t="s">
        <v>11775</v>
      </c>
      <c r="L158" s="60" t="s">
        <v>11776</v>
      </c>
      <c r="M158" t="str">
        <f>IF(TablVoies[[#This Row],[ID_OSM]]="Non trouvé","Pas de lien",HYPERLINK(("http://www.openstreetmap.org/?"&amp;TablVoies[[#This Row],[OBJET_OSM]]&amp;"="&amp;TablVoies[[#This Row],[ID_OSM]]),"Localiser"))</f>
        <v>Localiser</v>
      </c>
      <c r="N158" s="61" t="s">
        <v>5316</v>
      </c>
      <c r="O158" t="str">
        <f>IF(TablVoies[[#This Row],[ID_OSM]]="Non trouvé","Pas de lien",HYPERLINK("http://localhost:8111/import?url=http://api.openstreetmap.org/api/0.6/"&amp;TablVoies[[#This Row],[OBJET_OSM]]&amp;"/"&amp;TablVoies[[#This Row],[ID_OSM]]&amp;"/full","JOSM"))</f>
        <v>JOSM</v>
      </c>
      <c r="P158" t="s">
        <v>13422</v>
      </c>
      <c r="Q158"/>
      <c r="Z158" s="124"/>
      <c r="AC158" s="60" t="s">
        <v>9220</v>
      </c>
      <c r="AI158" s="60" t="s">
        <v>11777</v>
      </c>
      <c r="AL158" s="60">
        <v>1260</v>
      </c>
      <c r="AM158" s="60">
        <v>5.6</v>
      </c>
    </row>
    <row r="159" spans="1:39" hidden="1">
      <c r="A159" s="71">
        <v>84037</v>
      </c>
      <c r="B159" s="60" t="s">
        <v>11778</v>
      </c>
      <c r="C159" s="155">
        <v>4166383</v>
      </c>
      <c r="D159" s="60" t="s">
        <v>11779</v>
      </c>
      <c r="E159" s="60" t="s">
        <v>11780</v>
      </c>
      <c r="F159" s="60" t="s">
        <v>11781</v>
      </c>
      <c r="G159" s="60" t="s">
        <v>245</v>
      </c>
      <c r="H159" s="60" t="s">
        <v>119</v>
      </c>
      <c r="I159" s="60" t="s">
        <v>7348</v>
      </c>
      <c r="J159" s="60" t="s">
        <v>15869</v>
      </c>
      <c r="K159" s="60" t="s">
        <v>11782</v>
      </c>
      <c r="L159" s="60" t="s">
        <v>9944</v>
      </c>
      <c r="M159" t="str">
        <f>IF(TablVoies[[#This Row],[ID_OSM]]="Non trouvé","Pas de lien",HYPERLINK(("http://www.openstreetmap.org/?"&amp;TablVoies[[#This Row],[OBJET_OSM]]&amp;"="&amp;TablVoies[[#This Row],[ID_OSM]]),"Localiser"))</f>
        <v>Localiser</v>
      </c>
      <c r="N159" s="61" t="s">
        <v>5316</v>
      </c>
      <c r="O159" t="str">
        <f>IF(TablVoies[[#This Row],[ID_OSM]]="Non trouvé","Pas de lien",HYPERLINK("http://localhost:8111/import?url=http://api.openstreetmap.org/api/0.6/"&amp;TablVoies[[#This Row],[OBJET_OSM]]&amp;"/"&amp;TablVoies[[#This Row],[ID_OSM]]&amp;"/full","JOSM"))</f>
        <v>JOSM</v>
      </c>
      <c r="P159" t="s">
        <v>13423</v>
      </c>
      <c r="Q159"/>
      <c r="Z159" s="124"/>
      <c r="AC159" s="60" t="s">
        <v>9220</v>
      </c>
      <c r="AI159" s="60" t="s">
        <v>11783</v>
      </c>
    </row>
    <row r="160" spans="1:39" hidden="1">
      <c r="A160" s="71">
        <v>84037</v>
      </c>
      <c r="B160" t="s">
        <v>14220</v>
      </c>
      <c r="C160" s="155">
        <v>4225695</v>
      </c>
      <c r="D160" s="60" t="s">
        <v>11784</v>
      </c>
      <c r="E160" s="60" t="s">
        <v>11785</v>
      </c>
      <c r="F160" s="60" t="s">
        <v>11027</v>
      </c>
      <c r="G160" s="60" t="s">
        <v>44</v>
      </c>
      <c r="H160" s="60" t="s">
        <v>119</v>
      </c>
      <c r="I160" s="60" t="s">
        <v>7348</v>
      </c>
      <c r="J160" s="60" t="s">
        <v>15870</v>
      </c>
      <c r="K160" s="60" t="s">
        <v>11786</v>
      </c>
      <c r="L160" s="60" t="s">
        <v>9944</v>
      </c>
      <c r="M160" t="str">
        <f>IF(TablVoies[[#This Row],[ID_OSM]]="Non trouvé","Pas de lien",HYPERLINK(("http://www.openstreetmap.org/?"&amp;TablVoies[[#This Row],[OBJET_OSM]]&amp;"="&amp;TablVoies[[#This Row],[ID_OSM]]),"Localiser"))</f>
        <v>Localiser</v>
      </c>
      <c r="N160" s="61" t="s">
        <v>5316</v>
      </c>
      <c r="O160" t="str">
        <f>IF(TablVoies[[#This Row],[ID_OSM]]="Non trouvé","Pas de lien",HYPERLINK("http://localhost:8111/import?url=http://api.openstreetmap.org/api/0.6/"&amp;TablVoies[[#This Row],[OBJET_OSM]]&amp;"/"&amp;TablVoies[[#This Row],[ID_OSM]]&amp;"/full","JOSM"))</f>
        <v>JOSM</v>
      </c>
      <c r="P160" t="s">
        <v>13424</v>
      </c>
      <c r="Q160"/>
      <c r="Z160" s="124"/>
      <c r="AC160" s="60" t="s">
        <v>9220</v>
      </c>
      <c r="AI160" s="60" t="s">
        <v>11787</v>
      </c>
      <c r="AL160" s="60">
        <v>85</v>
      </c>
      <c r="AM160" s="60">
        <v>7</v>
      </c>
    </row>
    <row r="161" spans="1:39" hidden="1">
      <c r="A161" s="71">
        <v>84037</v>
      </c>
      <c r="B161" t="s">
        <v>14153</v>
      </c>
      <c r="C161" s="155">
        <v>4191508</v>
      </c>
      <c r="D161" s="60" t="s">
        <v>11788</v>
      </c>
      <c r="E161" s="60" t="s">
        <v>11789</v>
      </c>
      <c r="F161" s="60" t="s">
        <v>11033</v>
      </c>
      <c r="G161" s="60" t="s">
        <v>245</v>
      </c>
      <c r="H161" s="60" t="s">
        <v>119</v>
      </c>
      <c r="I161" s="60" t="s">
        <v>11790</v>
      </c>
      <c r="J161" s="60" t="s">
        <v>15871</v>
      </c>
      <c r="K161" s="60" t="s">
        <v>11791</v>
      </c>
      <c r="L161" s="60" t="s">
        <v>11792</v>
      </c>
      <c r="M161" t="str">
        <f>IF(TablVoies[[#This Row],[ID_OSM]]="Non trouvé","Pas de lien",HYPERLINK(("http://www.openstreetmap.org/?"&amp;TablVoies[[#This Row],[OBJET_OSM]]&amp;"="&amp;TablVoies[[#This Row],[ID_OSM]]),"Localiser"))</f>
        <v>Localiser</v>
      </c>
      <c r="N161" s="61" t="s">
        <v>5316</v>
      </c>
      <c r="O161" t="str">
        <f>IF(TablVoies[[#This Row],[ID_OSM]]="Non trouvé","Pas de lien",HYPERLINK("http://localhost:8111/import?url=http://api.openstreetmap.org/api/0.6/"&amp;TablVoies[[#This Row],[OBJET_OSM]]&amp;"/"&amp;TablVoies[[#This Row],[ID_OSM]]&amp;"/full","JOSM"))</f>
        <v>JOSM</v>
      </c>
      <c r="P161" t="s">
        <v>13425</v>
      </c>
      <c r="Q161"/>
      <c r="R161" s="60" t="s">
        <v>11793</v>
      </c>
      <c r="Z161" s="124"/>
      <c r="AC161" s="60" t="s">
        <v>9220</v>
      </c>
      <c r="AI161" s="60" t="s">
        <v>11794</v>
      </c>
      <c r="AL161" s="60">
        <v>1145</v>
      </c>
      <c r="AM161" s="60">
        <v>6</v>
      </c>
    </row>
    <row r="162" spans="1:39" hidden="1">
      <c r="A162" s="71">
        <v>84037</v>
      </c>
      <c r="B162" s="60" t="s">
        <v>11795</v>
      </c>
      <c r="C162" s="155">
        <v>4191187</v>
      </c>
      <c r="D162" s="60" t="s">
        <v>11796</v>
      </c>
      <c r="E162" s="60" t="s">
        <v>11797</v>
      </c>
      <c r="F162" s="60" t="s">
        <v>10317</v>
      </c>
      <c r="G162" s="60" t="s">
        <v>179</v>
      </c>
      <c r="H162" s="60" t="s">
        <v>119</v>
      </c>
      <c r="I162" s="60" t="s">
        <v>565</v>
      </c>
      <c r="J162" s="60" t="s">
        <v>15872</v>
      </c>
      <c r="K162" s="60" t="s">
        <v>11798</v>
      </c>
      <c r="L162" s="60" t="s">
        <v>568</v>
      </c>
      <c r="M162" t="str">
        <f>IF(TablVoies[[#This Row],[ID_OSM]]="Non trouvé","Pas de lien",HYPERLINK(("http://www.openstreetmap.org/?"&amp;TablVoies[[#This Row],[OBJET_OSM]]&amp;"="&amp;TablVoies[[#This Row],[ID_OSM]]),"Localiser"))</f>
        <v>Localiser</v>
      </c>
      <c r="N162" s="61" t="s">
        <v>5316</v>
      </c>
      <c r="O162" t="str">
        <f>IF(TablVoies[[#This Row],[ID_OSM]]="Non trouvé","Pas de lien",HYPERLINK("http://localhost:8111/import?url=http://api.openstreetmap.org/api/0.6/"&amp;TablVoies[[#This Row],[OBJET_OSM]]&amp;"/"&amp;TablVoies[[#This Row],[ID_OSM]]&amp;"/full","JOSM"))</f>
        <v>JOSM</v>
      </c>
      <c r="P162" t="s">
        <v>13449</v>
      </c>
      <c r="Q162"/>
      <c r="Z162" s="124"/>
      <c r="AC162" s="60" t="s">
        <v>9220</v>
      </c>
      <c r="AI162" s="60" t="s">
        <v>11799</v>
      </c>
      <c r="AL162" s="60">
        <v>324</v>
      </c>
      <c r="AM162" s="60">
        <v>6.1</v>
      </c>
    </row>
    <row r="163" spans="1:39" hidden="1">
      <c r="A163" s="71">
        <v>84037</v>
      </c>
      <c r="B163" s="60" t="s">
        <v>11800</v>
      </c>
      <c r="C163" s="155">
        <v>4166488</v>
      </c>
      <c r="D163" s="60" t="s">
        <v>11801</v>
      </c>
      <c r="E163" s="60" t="s">
        <v>11802</v>
      </c>
      <c r="F163" s="60" t="s">
        <v>10325</v>
      </c>
      <c r="G163" s="60" t="s">
        <v>1358</v>
      </c>
      <c r="I163" s="60" t="s">
        <v>11803</v>
      </c>
      <c r="J163" s="60" t="s">
        <v>15873</v>
      </c>
      <c r="K163" s="60" t="s">
        <v>11804</v>
      </c>
      <c r="L163" s="60" t="s">
        <v>9199</v>
      </c>
      <c r="M163" t="str">
        <f>IF(TablVoies[[#This Row],[ID_OSM]]="Non trouvé","Pas de lien",HYPERLINK(("http://www.openstreetmap.org/?"&amp;TablVoies[[#This Row],[OBJET_OSM]]&amp;"="&amp;TablVoies[[#This Row],[ID_OSM]]),"Localiser"))</f>
        <v>Localiser</v>
      </c>
      <c r="N163" s="61" t="s">
        <v>5316</v>
      </c>
      <c r="O163" t="str">
        <f>IF(TablVoies[[#This Row],[ID_OSM]]="Non trouvé","Pas de lien",HYPERLINK("http://localhost:8111/import?url=http://api.openstreetmap.org/api/0.6/"&amp;TablVoies[[#This Row],[OBJET_OSM]]&amp;"/"&amp;TablVoies[[#This Row],[ID_OSM]]&amp;"/full","JOSM"))</f>
        <v>JOSM</v>
      </c>
      <c r="P163" t="s">
        <v>13450</v>
      </c>
      <c r="Q163"/>
      <c r="Z163" s="124"/>
      <c r="AC163" s="60" t="s">
        <v>9220</v>
      </c>
      <c r="AI163" s="60" t="s">
        <v>11805</v>
      </c>
      <c r="AL163" s="60">
        <v>134</v>
      </c>
      <c r="AM163" s="60">
        <v>3.8</v>
      </c>
    </row>
    <row r="164" spans="1:39" hidden="1">
      <c r="A164" s="71">
        <v>84037</v>
      </c>
      <c r="B164" s="60" t="s">
        <v>11806</v>
      </c>
      <c r="C164" s="155">
        <v>4166390</v>
      </c>
      <c r="D164" s="60" t="s">
        <v>11807</v>
      </c>
      <c r="E164" s="60" t="s">
        <v>11808</v>
      </c>
      <c r="F164" s="60" t="s">
        <v>10333</v>
      </c>
      <c r="G164" s="60" t="s">
        <v>44</v>
      </c>
      <c r="I164" s="60" t="s">
        <v>11809</v>
      </c>
      <c r="J164" s="60" t="s">
        <v>15874</v>
      </c>
      <c r="K164" s="60" t="s">
        <v>11810</v>
      </c>
      <c r="L164" s="60" t="s">
        <v>11811</v>
      </c>
      <c r="M164" t="str">
        <f>IF(TablVoies[[#This Row],[ID_OSM]]="Non trouvé","Pas de lien",HYPERLINK(("http://www.openstreetmap.org/?"&amp;TablVoies[[#This Row],[OBJET_OSM]]&amp;"="&amp;TablVoies[[#This Row],[ID_OSM]]),"Localiser"))</f>
        <v>Localiser</v>
      </c>
      <c r="N164" s="61" t="s">
        <v>5316</v>
      </c>
      <c r="O164" t="str">
        <f>IF(TablVoies[[#This Row],[ID_OSM]]="Non trouvé","Pas de lien",HYPERLINK("http://localhost:8111/import?url=http://api.openstreetmap.org/api/0.6/"&amp;TablVoies[[#This Row],[OBJET_OSM]]&amp;"/"&amp;TablVoies[[#This Row],[ID_OSM]]&amp;"/full","JOSM"))</f>
        <v>JOSM</v>
      </c>
      <c r="P164" t="s">
        <v>13451</v>
      </c>
      <c r="Q164"/>
      <c r="Z164" s="124"/>
      <c r="AC164" s="60" t="s">
        <v>9220</v>
      </c>
      <c r="AI164" s="60" t="s">
        <v>11812</v>
      </c>
      <c r="AL164" s="60">
        <v>53</v>
      </c>
      <c r="AM164" s="60">
        <v>2.4</v>
      </c>
    </row>
    <row r="165" spans="1:39" hidden="1">
      <c r="A165" s="71">
        <v>84037</v>
      </c>
      <c r="B165" s="60" t="s">
        <v>11813</v>
      </c>
      <c r="C165" s="155">
        <v>4166492</v>
      </c>
      <c r="D165" s="60" t="s">
        <v>11814</v>
      </c>
      <c r="E165" s="60" t="s">
        <v>11815</v>
      </c>
      <c r="F165" s="60" t="s">
        <v>10341</v>
      </c>
      <c r="G165" s="60" t="s">
        <v>1358</v>
      </c>
      <c r="I165" s="60" t="s">
        <v>11816</v>
      </c>
      <c r="J165" s="60" t="s">
        <v>15875</v>
      </c>
      <c r="K165" s="60" t="s">
        <v>11817</v>
      </c>
      <c r="L165" s="60" t="s">
        <v>11818</v>
      </c>
      <c r="M165" t="str">
        <f>IF(TablVoies[[#This Row],[ID_OSM]]="Non trouvé","Pas de lien",HYPERLINK(("http://www.openstreetmap.org/?"&amp;TablVoies[[#This Row],[OBJET_OSM]]&amp;"="&amp;TablVoies[[#This Row],[ID_OSM]]),"Localiser"))</f>
        <v>Localiser</v>
      </c>
      <c r="N165" s="61" t="s">
        <v>5316</v>
      </c>
      <c r="O165" t="str">
        <f>IF(TablVoies[[#This Row],[ID_OSM]]="Non trouvé","Pas de lien",HYPERLINK("http://localhost:8111/import?url=http://api.openstreetmap.org/api/0.6/"&amp;TablVoies[[#This Row],[OBJET_OSM]]&amp;"/"&amp;TablVoies[[#This Row],[ID_OSM]]&amp;"/full","JOSM"))</f>
        <v>JOSM</v>
      </c>
      <c r="P165" t="s">
        <v>13452</v>
      </c>
      <c r="Q165"/>
      <c r="Z165" s="124"/>
      <c r="AC165" s="60" t="s">
        <v>9220</v>
      </c>
      <c r="AI165" s="60" t="s">
        <v>11819</v>
      </c>
      <c r="AL165" s="60">
        <v>102</v>
      </c>
      <c r="AM165" s="60">
        <v>5</v>
      </c>
    </row>
    <row r="166" spans="1:39" hidden="1">
      <c r="A166" s="71">
        <v>84037</v>
      </c>
      <c r="B166" s="60" t="s">
        <v>11820</v>
      </c>
      <c r="C166" s="155">
        <v>4262497</v>
      </c>
      <c r="D166" s="60" t="s">
        <v>11821</v>
      </c>
      <c r="E166" s="60" t="s">
        <v>11822</v>
      </c>
      <c r="F166" s="60" t="s">
        <v>10349</v>
      </c>
      <c r="G166" s="60" t="s">
        <v>4341</v>
      </c>
      <c r="H166" s="60" t="s">
        <v>134</v>
      </c>
      <c r="I166" s="60" t="s">
        <v>9177</v>
      </c>
      <c r="J166" s="60" t="s">
        <v>15876</v>
      </c>
      <c r="K166" s="60" t="s">
        <v>11823</v>
      </c>
      <c r="L166" s="60" t="s">
        <v>9178</v>
      </c>
      <c r="M166" t="str">
        <f>IF(TablVoies[[#This Row],[ID_OSM]]="Non trouvé","Pas de lien",HYPERLINK(("http://www.openstreetmap.org/?"&amp;TablVoies[[#This Row],[OBJET_OSM]]&amp;"="&amp;TablVoies[[#This Row],[ID_OSM]]),"Localiser"))</f>
        <v>Localiser</v>
      </c>
      <c r="N166" s="61" t="s">
        <v>5316</v>
      </c>
      <c r="O166" t="str">
        <f>IF(TablVoies[[#This Row],[ID_OSM]]="Non trouvé","Pas de lien",HYPERLINK("http://localhost:8111/import?url=http://api.openstreetmap.org/api/0.6/"&amp;TablVoies[[#This Row],[OBJET_OSM]]&amp;"/"&amp;TablVoies[[#This Row],[ID_OSM]]&amp;"/full","JOSM"))</f>
        <v>JOSM</v>
      </c>
      <c r="P166" t="s">
        <v>13453</v>
      </c>
      <c r="Q166"/>
      <c r="Z166" s="124"/>
      <c r="AC166" s="60" t="s">
        <v>9220</v>
      </c>
      <c r="AI166" s="60" t="s">
        <v>11824</v>
      </c>
      <c r="AL166" s="60">
        <v>60</v>
      </c>
      <c r="AM166" s="60">
        <v>3.2</v>
      </c>
    </row>
    <row r="167" spans="1:39" hidden="1">
      <c r="A167" s="71">
        <v>84037</v>
      </c>
      <c r="B167" s="60" t="s">
        <v>11825</v>
      </c>
      <c r="C167" s="155">
        <v>4262476</v>
      </c>
      <c r="D167" s="60" t="s">
        <v>11826</v>
      </c>
      <c r="E167" s="60" t="s">
        <v>11827</v>
      </c>
      <c r="F167" s="60" t="s">
        <v>10357</v>
      </c>
      <c r="G167" s="60" t="s">
        <v>1358</v>
      </c>
      <c r="H167" s="60" t="s">
        <v>119</v>
      </c>
      <c r="I167" s="60" t="s">
        <v>1153</v>
      </c>
      <c r="J167" s="60" t="s">
        <v>15877</v>
      </c>
      <c r="K167" s="60" t="s">
        <v>9182</v>
      </c>
      <c r="L167" s="60" t="s">
        <v>1156</v>
      </c>
      <c r="M167" t="str">
        <f>IF(TablVoies[[#This Row],[ID_OSM]]="Non trouvé","Pas de lien",HYPERLINK(("http://www.openstreetmap.org/?"&amp;TablVoies[[#This Row],[OBJET_OSM]]&amp;"="&amp;TablVoies[[#This Row],[ID_OSM]]),"Localiser"))</f>
        <v>Localiser</v>
      </c>
      <c r="N167" s="61" t="s">
        <v>5316</v>
      </c>
      <c r="O167" t="str">
        <f>IF(TablVoies[[#This Row],[ID_OSM]]="Non trouvé","Pas de lien",HYPERLINK("http://localhost:8111/import?url=http://api.openstreetmap.org/api/0.6/"&amp;TablVoies[[#This Row],[OBJET_OSM]]&amp;"/"&amp;TablVoies[[#This Row],[ID_OSM]]&amp;"/full","JOSM"))</f>
        <v>JOSM</v>
      </c>
      <c r="P167" t="s">
        <v>13454</v>
      </c>
      <c r="Q167"/>
      <c r="Z167" s="124"/>
      <c r="AC167" s="60" t="s">
        <v>9220</v>
      </c>
      <c r="AI167" s="60" t="s">
        <v>11828</v>
      </c>
      <c r="AL167" s="60">
        <v>173</v>
      </c>
      <c r="AM167" s="60">
        <v>6</v>
      </c>
    </row>
    <row r="168" spans="1:39" hidden="1">
      <c r="A168" s="71">
        <v>84037</v>
      </c>
      <c r="B168" s="60" t="s">
        <v>11829</v>
      </c>
      <c r="C168" s="155">
        <v>4225743</v>
      </c>
      <c r="D168" s="60" t="s">
        <v>11830</v>
      </c>
      <c r="E168" s="60" t="s">
        <v>11831</v>
      </c>
      <c r="F168" s="60" t="s">
        <v>10365</v>
      </c>
      <c r="G168" s="60" t="s">
        <v>1358</v>
      </c>
      <c r="H168" s="60" t="s">
        <v>119</v>
      </c>
      <c r="I168" s="60" t="s">
        <v>11832</v>
      </c>
      <c r="J168" s="60" t="s">
        <v>15878</v>
      </c>
      <c r="K168" s="60" t="s">
        <v>11833</v>
      </c>
      <c r="L168" s="60" t="s">
        <v>11834</v>
      </c>
      <c r="M168" t="str">
        <f>IF(TablVoies[[#This Row],[ID_OSM]]="Non trouvé","Pas de lien",HYPERLINK(("http://www.openstreetmap.org/?"&amp;TablVoies[[#This Row],[OBJET_OSM]]&amp;"="&amp;TablVoies[[#This Row],[ID_OSM]]),"Localiser"))</f>
        <v>Localiser</v>
      </c>
      <c r="N168" s="61" t="s">
        <v>5316</v>
      </c>
      <c r="O168" t="str">
        <f>IF(TablVoies[[#This Row],[ID_OSM]]="Non trouvé","Pas de lien",HYPERLINK("http://localhost:8111/import?url=http://api.openstreetmap.org/api/0.6/"&amp;TablVoies[[#This Row],[OBJET_OSM]]&amp;"/"&amp;TablVoies[[#This Row],[ID_OSM]]&amp;"/full","JOSM"))</f>
        <v>JOSM</v>
      </c>
      <c r="P168" t="s">
        <v>13455</v>
      </c>
      <c r="Q168"/>
      <c r="Z168" s="124"/>
      <c r="AC168" s="60" t="s">
        <v>9220</v>
      </c>
      <c r="AI168" s="60" t="s">
        <v>11835</v>
      </c>
      <c r="AL168" s="60">
        <v>229</v>
      </c>
      <c r="AM168" s="60">
        <v>5.5</v>
      </c>
    </row>
    <row r="169" spans="1:39" hidden="1">
      <c r="A169" s="71">
        <v>84037</v>
      </c>
      <c r="B169" s="60" t="s">
        <v>11836</v>
      </c>
      <c r="C169" s="155">
        <v>4225669</v>
      </c>
      <c r="D169" s="60" t="s">
        <v>11837</v>
      </c>
      <c r="E169" s="60" t="s">
        <v>11838</v>
      </c>
      <c r="F169" s="60" t="s">
        <v>10371</v>
      </c>
      <c r="G169" s="60" t="s">
        <v>44</v>
      </c>
      <c r="H169" s="60" t="s">
        <v>119</v>
      </c>
      <c r="I169" s="60" t="s">
        <v>3409</v>
      </c>
      <c r="J169" s="60" t="s">
        <v>15879</v>
      </c>
      <c r="K169" s="60" t="s">
        <v>11839</v>
      </c>
      <c r="L169" s="60" t="s">
        <v>3412</v>
      </c>
      <c r="M169" t="str">
        <f>IF(TablVoies[[#This Row],[ID_OSM]]="Non trouvé","Pas de lien",HYPERLINK(("http://www.openstreetmap.org/?"&amp;TablVoies[[#This Row],[OBJET_OSM]]&amp;"="&amp;TablVoies[[#This Row],[ID_OSM]]),"Localiser"))</f>
        <v>Localiser</v>
      </c>
      <c r="N169" s="61" t="s">
        <v>5316</v>
      </c>
      <c r="O169" t="str">
        <f>IF(TablVoies[[#This Row],[ID_OSM]]="Non trouvé","Pas de lien",HYPERLINK("http://localhost:8111/import?url=http://api.openstreetmap.org/api/0.6/"&amp;TablVoies[[#This Row],[OBJET_OSM]]&amp;"/"&amp;TablVoies[[#This Row],[ID_OSM]]&amp;"/full","JOSM"))</f>
        <v>JOSM</v>
      </c>
      <c r="P169" t="s">
        <v>13456</v>
      </c>
      <c r="Q169"/>
      <c r="Z169" s="124"/>
      <c r="AC169" s="60" t="s">
        <v>9220</v>
      </c>
      <c r="AI169" s="60" t="s">
        <v>11840</v>
      </c>
      <c r="AL169" s="60">
        <v>33</v>
      </c>
      <c r="AM169" s="60">
        <v>2.6</v>
      </c>
    </row>
    <row r="170" spans="1:39" hidden="1">
      <c r="A170" s="71">
        <v>84037</v>
      </c>
      <c r="B170" s="60" t="s">
        <v>11841</v>
      </c>
      <c r="C170" s="155">
        <v>4262475</v>
      </c>
      <c r="D170" s="60" t="s">
        <v>11842</v>
      </c>
      <c r="E170" s="60" t="s">
        <v>11843</v>
      </c>
      <c r="F170" s="60" t="s">
        <v>10378</v>
      </c>
      <c r="G170" s="60" t="s">
        <v>44</v>
      </c>
      <c r="H170" s="60" t="s">
        <v>119</v>
      </c>
      <c r="I170" s="60" t="s">
        <v>9190</v>
      </c>
      <c r="J170" s="60" t="s">
        <v>15880</v>
      </c>
      <c r="K170" s="60" t="s">
        <v>11844</v>
      </c>
      <c r="L170" s="60" t="s">
        <v>11845</v>
      </c>
      <c r="M170" t="str">
        <f>IF(TablVoies[[#This Row],[ID_OSM]]="Non trouvé","Pas de lien",HYPERLINK(("http://www.openstreetmap.org/?"&amp;TablVoies[[#This Row],[OBJET_OSM]]&amp;"="&amp;TablVoies[[#This Row],[ID_OSM]]),"Localiser"))</f>
        <v>Localiser</v>
      </c>
      <c r="N170" s="61" t="s">
        <v>5316</v>
      </c>
      <c r="O170" t="str">
        <f>IF(TablVoies[[#This Row],[ID_OSM]]="Non trouvé","Pas de lien",HYPERLINK("http://localhost:8111/import?url=http://api.openstreetmap.org/api/0.6/"&amp;TablVoies[[#This Row],[OBJET_OSM]]&amp;"/"&amp;TablVoies[[#This Row],[ID_OSM]]&amp;"/full","JOSM"))</f>
        <v>JOSM</v>
      </c>
      <c r="P170" t="s">
        <v>13457</v>
      </c>
      <c r="Q170"/>
      <c r="Z170" s="124"/>
      <c r="AC170" s="60" t="s">
        <v>9220</v>
      </c>
      <c r="AI170" s="60" t="s">
        <v>11846</v>
      </c>
      <c r="AL170" s="60">
        <v>66</v>
      </c>
      <c r="AM170" s="60">
        <v>2.5</v>
      </c>
    </row>
    <row r="171" spans="1:39" hidden="1">
      <c r="A171" s="71">
        <v>84037</v>
      </c>
      <c r="B171" s="60" t="s">
        <v>11847</v>
      </c>
      <c r="C171" s="155">
        <v>4166275</v>
      </c>
      <c r="D171" s="60" t="s">
        <v>11848</v>
      </c>
      <c r="E171" s="60" t="s">
        <v>11849</v>
      </c>
      <c r="F171" s="60" t="s">
        <v>10386</v>
      </c>
      <c r="G171" s="60" t="s">
        <v>179</v>
      </c>
      <c r="I171" s="60" t="s">
        <v>11850</v>
      </c>
      <c r="J171" s="60" t="s">
        <v>15881</v>
      </c>
      <c r="K171" s="60" t="s">
        <v>11851</v>
      </c>
      <c r="L171" s="60" t="s">
        <v>11852</v>
      </c>
      <c r="M171" t="str">
        <f>IF(TablVoies[[#This Row],[ID_OSM]]="Non trouvé","Pas de lien",HYPERLINK(("http://www.openstreetmap.org/?"&amp;TablVoies[[#This Row],[OBJET_OSM]]&amp;"="&amp;TablVoies[[#This Row],[ID_OSM]]),"Localiser"))</f>
        <v>Localiser</v>
      </c>
      <c r="N171" s="61" t="s">
        <v>5316</v>
      </c>
      <c r="O171" t="str">
        <f>IF(TablVoies[[#This Row],[ID_OSM]]="Non trouvé","Pas de lien",HYPERLINK("http://localhost:8111/import?url=http://api.openstreetmap.org/api/0.6/"&amp;TablVoies[[#This Row],[OBJET_OSM]]&amp;"/"&amp;TablVoies[[#This Row],[ID_OSM]]&amp;"/full","JOSM"))</f>
        <v>JOSM</v>
      </c>
      <c r="P171" t="s">
        <v>13458</v>
      </c>
      <c r="Q171"/>
      <c r="Z171" s="124"/>
      <c r="AC171" s="60" t="s">
        <v>9220</v>
      </c>
      <c r="AI171" s="60" t="s">
        <v>11853</v>
      </c>
      <c r="AL171" s="60">
        <v>268</v>
      </c>
      <c r="AM171" s="60">
        <v>8</v>
      </c>
    </row>
    <row r="172" spans="1:39" hidden="1">
      <c r="A172" s="71">
        <v>84037</v>
      </c>
      <c r="B172" s="60" t="s">
        <v>11854</v>
      </c>
      <c r="C172" s="155">
        <v>4262349</v>
      </c>
      <c r="D172" s="60" t="s">
        <v>11855</v>
      </c>
      <c r="E172" s="60" t="s">
        <v>11856</v>
      </c>
      <c r="F172" s="60" t="s">
        <v>10393</v>
      </c>
      <c r="G172" s="60" t="s">
        <v>1358</v>
      </c>
      <c r="H172" s="60" t="s">
        <v>111</v>
      </c>
      <c r="I172" s="60" t="s">
        <v>9472</v>
      </c>
      <c r="J172" s="60" t="s">
        <v>15882</v>
      </c>
      <c r="K172" s="60" t="s">
        <v>9473</v>
      </c>
      <c r="L172" s="60" t="s">
        <v>11857</v>
      </c>
      <c r="M172" t="str">
        <f>IF(TablVoies[[#This Row],[ID_OSM]]="Non trouvé","Pas de lien",HYPERLINK(("http://www.openstreetmap.org/?"&amp;TablVoies[[#This Row],[OBJET_OSM]]&amp;"="&amp;TablVoies[[#This Row],[ID_OSM]]),"Localiser"))</f>
        <v>Localiser</v>
      </c>
      <c r="N172" s="61" t="s">
        <v>5316</v>
      </c>
      <c r="O172" t="str">
        <f>IF(TablVoies[[#This Row],[ID_OSM]]="Non trouvé","Pas de lien",HYPERLINK("http://localhost:8111/import?url=http://api.openstreetmap.org/api/0.6/"&amp;TablVoies[[#This Row],[OBJET_OSM]]&amp;"/"&amp;TablVoies[[#This Row],[ID_OSM]]&amp;"/full","JOSM"))</f>
        <v>JOSM</v>
      </c>
      <c r="P172" t="s">
        <v>13459</v>
      </c>
      <c r="Q172"/>
      <c r="Z172" s="124"/>
      <c r="AC172" s="60" t="s">
        <v>9220</v>
      </c>
      <c r="AI172" s="60" t="s">
        <v>11858</v>
      </c>
      <c r="AL172" s="60">
        <v>93</v>
      </c>
      <c r="AM172" s="60">
        <v>3</v>
      </c>
    </row>
    <row r="173" spans="1:39" hidden="1">
      <c r="A173" s="71">
        <v>84037</v>
      </c>
      <c r="B173" s="60" t="s">
        <v>11859</v>
      </c>
      <c r="C173" s="155">
        <v>4262510</v>
      </c>
      <c r="D173" s="60" t="s">
        <v>11860</v>
      </c>
      <c r="E173" s="60" t="s">
        <v>11861</v>
      </c>
      <c r="F173" s="60" t="s">
        <v>10401</v>
      </c>
      <c r="G173" s="60" t="s">
        <v>1358</v>
      </c>
      <c r="I173" s="60" t="s">
        <v>766</v>
      </c>
      <c r="J173" s="60" t="s">
        <v>15883</v>
      </c>
      <c r="K173" s="60" t="s">
        <v>9597</v>
      </c>
      <c r="L173" s="60" t="s">
        <v>769</v>
      </c>
      <c r="M173" t="str">
        <f>IF(TablVoies[[#This Row],[ID_OSM]]="Non trouvé","Pas de lien",HYPERLINK(("http://www.openstreetmap.org/?"&amp;TablVoies[[#This Row],[OBJET_OSM]]&amp;"="&amp;TablVoies[[#This Row],[ID_OSM]]),"Localiser"))</f>
        <v>Localiser</v>
      </c>
      <c r="N173" s="61" t="s">
        <v>5316</v>
      </c>
      <c r="O173" t="str">
        <f>IF(TablVoies[[#This Row],[ID_OSM]]="Non trouvé","Pas de lien",HYPERLINK("http://localhost:8111/import?url=http://api.openstreetmap.org/api/0.6/"&amp;TablVoies[[#This Row],[OBJET_OSM]]&amp;"/"&amp;TablVoies[[#This Row],[ID_OSM]]&amp;"/full","JOSM"))</f>
        <v>JOSM</v>
      </c>
      <c r="P173" t="s">
        <v>13460</v>
      </c>
      <c r="Q173"/>
      <c r="Z173" s="124"/>
      <c r="AC173" s="60" t="s">
        <v>9220</v>
      </c>
      <c r="AI173" s="60" t="s">
        <v>11862</v>
      </c>
      <c r="AL173" s="60">
        <v>106</v>
      </c>
      <c r="AM173" s="60">
        <v>5</v>
      </c>
    </row>
    <row r="174" spans="1:39" hidden="1">
      <c r="A174" s="71">
        <v>84037</v>
      </c>
      <c r="B174" s="60" t="s">
        <v>11863</v>
      </c>
      <c r="C174" s="155">
        <v>4225696</v>
      </c>
      <c r="D174" s="60" t="s">
        <v>11864</v>
      </c>
      <c r="E174" s="60" t="s">
        <v>11865</v>
      </c>
      <c r="F174" s="60" t="s">
        <v>10408</v>
      </c>
      <c r="G174" s="60" t="s">
        <v>44</v>
      </c>
      <c r="H174" s="60" t="s">
        <v>119</v>
      </c>
      <c r="I174" s="60" t="s">
        <v>11866</v>
      </c>
      <c r="J174" s="60" t="s">
        <v>15884</v>
      </c>
      <c r="K174" s="60" t="s">
        <v>11867</v>
      </c>
      <c r="L174" s="60" t="s">
        <v>11868</v>
      </c>
      <c r="M174" t="str">
        <f>IF(TablVoies[[#This Row],[ID_OSM]]="Non trouvé","Pas de lien",HYPERLINK(("http://www.openstreetmap.org/?"&amp;TablVoies[[#This Row],[OBJET_OSM]]&amp;"="&amp;TablVoies[[#This Row],[ID_OSM]]),"Localiser"))</f>
        <v>Localiser</v>
      </c>
      <c r="N174" s="61" t="s">
        <v>5316</v>
      </c>
      <c r="O174" t="str">
        <f>IF(TablVoies[[#This Row],[ID_OSM]]="Non trouvé","Pas de lien",HYPERLINK("http://localhost:8111/import?url=http://api.openstreetmap.org/api/0.6/"&amp;TablVoies[[#This Row],[OBJET_OSM]]&amp;"/"&amp;TablVoies[[#This Row],[ID_OSM]]&amp;"/full","JOSM"))</f>
        <v>JOSM</v>
      </c>
      <c r="P174" t="s">
        <v>13461</v>
      </c>
      <c r="Q174"/>
      <c r="Z174" s="124"/>
      <c r="AC174" s="60" t="s">
        <v>9220</v>
      </c>
      <c r="AI174" s="60" t="s">
        <v>11869</v>
      </c>
      <c r="AL174" s="60">
        <v>15</v>
      </c>
      <c r="AM174" s="60">
        <v>1.2</v>
      </c>
    </row>
    <row r="175" spans="1:39" hidden="1">
      <c r="A175" s="71">
        <v>84037</v>
      </c>
      <c r="B175" s="60" t="s">
        <v>11870</v>
      </c>
      <c r="C175" s="155">
        <v>4225752</v>
      </c>
      <c r="D175" s="60" t="s">
        <v>11871</v>
      </c>
      <c r="E175" s="60" t="s">
        <v>11872</v>
      </c>
      <c r="F175" s="60" t="s">
        <v>10416</v>
      </c>
      <c r="G175" s="60" t="s">
        <v>429</v>
      </c>
      <c r="H175" s="60" t="s">
        <v>119</v>
      </c>
      <c r="I175" s="60" t="s">
        <v>11873</v>
      </c>
      <c r="J175" s="60" t="s">
        <v>15885</v>
      </c>
      <c r="K175" s="60" t="s">
        <v>11874</v>
      </c>
      <c r="L175" s="60" t="s">
        <v>2429</v>
      </c>
      <c r="M175" t="str">
        <f>IF(TablVoies[[#This Row],[ID_OSM]]="Non trouvé","Pas de lien",HYPERLINK(("http://www.openstreetmap.org/?"&amp;TablVoies[[#This Row],[OBJET_OSM]]&amp;"="&amp;TablVoies[[#This Row],[ID_OSM]]),"Localiser"))</f>
        <v>Localiser</v>
      </c>
      <c r="N175" s="61" t="s">
        <v>5316</v>
      </c>
      <c r="O175" t="str">
        <f>IF(TablVoies[[#This Row],[ID_OSM]]="Non trouvé","Pas de lien",HYPERLINK("http://localhost:8111/import?url=http://api.openstreetmap.org/api/0.6/"&amp;TablVoies[[#This Row],[OBJET_OSM]]&amp;"/"&amp;TablVoies[[#This Row],[ID_OSM]]&amp;"/full","JOSM"))</f>
        <v>JOSM</v>
      </c>
      <c r="P175" t="s">
        <v>13462</v>
      </c>
      <c r="Q175"/>
      <c r="Z175" s="124"/>
      <c r="AC175" s="60" t="s">
        <v>9220</v>
      </c>
      <c r="AI175" s="60" t="s">
        <v>11875</v>
      </c>
      <c r="AL175" s="60">
        <v>29</v>
      </c>
      <c r="AM175" s="60">
        <v>1.6</v>
      </c>
    </row>
    <row r="176" spans="1:39" hidden="1">
      <c r="A176" s="71">
        <v>84037</v>
      </c>
      <c r="B176" s="60" t="s">
        <v>11876</v>
      </c>
      <c r="C176" s="155">
        <v>4166465</v>
      </c>
      <c r="D176" s="60" t="s">
        <v>11877</v>
      </c>
      <c r="E176" s="60" t="s">
        <v>11878</v>
      </c>
      <c r="F176" s="60" t="s">
        <v>10424</v>
      </c>
      <c r="G176" s="60" t="s">
        <v>44</v>
      </c>
      <c r="H176" s="60" t="s">
        <v>163</v>
      </c>
      <c r="I176" s="60" t="s">
        <v>11879</v>
      </c>
      <c r="J176" s="60" t="s">
        <v>15886</v>
      </c>
      <c r="K176" s="60" t="s">
        <v>11880</v>
      </c>
      <c r="L176" s="60" t="s">
        <v>11881</v>
      </c>
      <c r="M176" t="str">
        <f>IF(TablVoies[[#This Row],[ID_OSM]]="Non trouvé","Pas de lien",HYPERLINK(("http://www.openstreetmap.org/?"&amp;TablVoies[[#This Row],[OBJET_OSM]]&amp;"="&amp;TablVoies[[#This Row],[ID_OSM]]),"Localiser"))</f>
        <v>Localiser</v>
      </c>
      <c r="N176" s="61" t="s">
        <v>5316</v>
      </c>
      <c r="O176" t="str">
        <f>IF(TablVoies[[#This Row],[ID_OSM]]="Non trouvé","Pas de lien",HYPERLINK("http://localhost:8111/import?url=http://api.openstreetmap.org/api/0.6/"&amp;TablVoies[[#This Row],[OBJET_OSM]]&amp;"/"&amp;TablVoies[[#This Row],[ID_OSM]]&amp;"/full","JOSM"))</f>
        <v>JOSM</v>
      </c>
      <c r="P176" t="s">
        <v>13463</v>
      </c>
      <c r="Q176"/>
      <c r="Z176" s="124"/>
      <c r="AC176" s="60" t="s">
        <v>9220</v>
      </c>
      <c r="AI176" s="60" t="s">
        <v>11882</v>
      </c>
      <c r="AL176" s="60">
        <v>78</v>
      </c>
      <c r="AM176" s="60">
        <v>5</v>
      </c>
    </row>
    <row r="177" spans="1:39" hidden="1">
      <c r="A177" s="71">
        <v>84037</v>
      </c>
      <c r="B177" t="s">
        <v>14222</v>
      </c>
      <c r="C177" s="155">
        <v>4225700</v>
      </c>
      <c r="D177" s="60" t="s">
        <v>11883</v>
      </c>
      <c r="E177" s="60" t="s">
        <v>11884</v>
      </c>
      <c r="F177" s="60" t="s">
        <v>10431</v>
      </c>
      <c r="G177" s="60" t="s">
        <v>44</v>
      </c>
      <c r="H177" s="60" t="s">
        <v>134</v>
      </c>
      <c r="I177" s="60" t="s">
        <v>11885</v>
      </c>
      <c r="J177" s="60" t="s">
        <v>15887</v>
      </c>
      <c r="K177" s="60" t="s">
        <v>11886</v>
      </c>
      <c r="L177" s="60" t="s">
        <v>11887</v>
      </c>
      <c r="M177" t="str">
        <f>IF(TablVoies[[#This Row],[ID_OSM]]="Non trouvé","Pas de lien",HYPERLINK(("http://www.openstreetmap.org/?"&amp;TablVoies[[#This Row],[OBJET_OSM]]&amp;"="&amp;TablVoies[[#This Row],[ID_OSM]]),"Localiser"))</f>
        <v>Localiser</v>
      </c>
      <c r="N177" s="61" t="s">
        <v>5316</v>
      </c>
      <c r="O177" t="str">
        <f>IF(TablVoies[[#This Row],[ID_OSM]]="Non trouvé","Pas de lien",HYPERLINK("http://localhost:8111/import?url=http://api.openstreetmap.org/api/0.6/"&amp;TablVoies[[#This Row],[OBJET_OSM]]&amp;"/"&amp;TablVoies[[#This Row],[ID_OSM]]&amp;"/full","JOSM"))</f>
        <v>JOSM</v>
      </c>
      <c r="P177" t="s">
        <v>13464</v>
      </c>
      <c r="Q177"/>
      <c r="Z177" s="124"/>
      <c r="AC177" s="60" t="s">
        <v>9220</v>
      </c>
      <c r="AI177" s="60" t="s">
        <v>11888</v>
      </c>
      <c r="AL177" s="60">
        <v>26</v>
      </c>
      <c r="AM177" s="60">
        <v>6</v>
      </c>
    </row>
    <row r="178" spans="1:39" hidden="1">
      <c r="A178" s="71">
        <v>84037</v>
      </c>
      <c r="B178" s="60" t="s">
        <v>11889</v>
      </c>
      <c r="C178" s="155">
        <v>4262513</v>
      </c>
      <c r="D178" s="60" t="s">
        <v>11890</v>
      </c>
      <c r="E178" s="60" t="s">
        <v>11891</v>
      </c>
      <c r="F178" s="60" t="s">
        <v>10436</v>
      </c>
      <c r="G178" s="60" t="s">
        <v>1358</v>
      </c>
      <c r="I178" s="60" t="s">
        <v>11892</v>
      </c>
      <c r="J178" s="60" t="s">
        <v>15888</v>
      </c>
      <c r="K178" s="60" t="s">
        <v>11893</v>
      </c>
      <c r="L178" s="60" t="s">
        <v>11894</v>
      </c>
      <c r="M178" t="str">
        <f>IF(TablVoies[[#This Row],[ID_OSM]]="Non trouvé","Pas de lien",HYPERLINK(("http://www.openstreetmap.org/?"&amp;TablVoies[[#This Row],[OBJET_OSM]]&amp;"="&amp;TablVoies[[#This Row],[ID_OSM]]),"Localiser"))</f>
        <v>Localiser</v>
      </c>
      <c r="N178" s="61" t="s">
        <v>5316</v>
      </c>
      <c r="O178" t="str">
        <f>IF(TablVoies[[#This Row],[ID_OSM]]="Non trouvé","Pas de lien",HYPERLINK("http://localhost:8111/import?url=http://api.openstreetmap.org/api/0.6/"&amp;TablVoies[[#This Row],[OBJET_OSM]]&amp;"/"&amp;TablVoies[[#This Row],[ID_OSM]]&amp;"/full","JOSM"))</f>
        <v>JOSM</v>
      </c>
      <c r="P178" t="s">
        <v>13465</v>
      </c>
      <c r="Q178"/>
      <c r="Z178" s="124"/>
      <c r="AC178" s="60" t="s">
        <v>9220</v>
      </c>
      <c r="AI178" s="60" t="s">
        <v>11895</v>
      </c>
      <c r="AL178" s="60">
        <v>184</v>
      </c>
      <c r="AM178" s="60">
        <v>6</v>
      </c>
    </row>
    <row r="179" spans="1:39" hidden="1">
      <c r="A179" s="71">
        <v>84037</v>
      </c>
      <c r="B179" s="60" t="s">
        <v>11896</v>
      </c>
      <c r="C179" s="155">
        <v>4262511</v>
      </c>
      <c r="D179" s="60" t="s">
        <v>11897</v>
      </c>
      <c r="E179" s="60" t="s">
        <v>11898</v>
      </c>
      <c r="F179" s="60" t="s">
        <v>10443</v>
      </c>
      <c r="G179" s="60" t="s">
        <v>1358</v>
      </c>
      <c r="I179" s="60" t="s">
        <v>805</v>
      </c>
      <c r="J179" s="60" t="s">
        <v>15889</v>
      </c>
      <c r="K179" s="60" t="s">
        <v>11899</v>
      </c>
      <c r="L179" s="60" t="s">
        <v>808</v>
      </c>
      <c r="M179" t="str">
        <f>IF(TablVoies[[#This Row],[ID_OSM]]="Non trouvé","Pas de lien",HYPERLINK(("http://www.openstreetmap.org/?"&amp;TablVoies[[#This Row],[OBJET_OSM]]&amp;"="&amp;TablVoies[[#This Row],[ID_OSM]]),"Localiser"))</f>
        <v>Localiser</v>
      </c>
      <c r="N179" s="61" t="s">
        <v>5316</v>
      </c>
      <c r="O179" t="str">
        <f>IF(TablVoies[[#This Row],[ID_OSM]]="Non trouvé","Pas de lien",HYPERLINK("http://localhost:8111/import?url=http://api.openstreetmap.org/api/0.6/"&amp;TablVoies[[#This Row],[OBJET_OSM]]&amp;"/"&amp;TablVoies[[#This Row],[ID_OSM]]&amp;"/full","JOSM"))</f>
        <v>JOSM</v>
      </c>
      <c r="P179" t="s">
        <v>13466</v>
      </c>
      <c r="Q179"/>
      <c r="Z179" s="124"/>
      <c r="AC179" s="60" t="s">
        <v>9220</v>
      </c>
      <c r="AI179" s="60" t="s">
        <v>11900</v>
      </c>
      <c r="AL179" s="60">
        <v>104</v>
      </c>
      <c r="AM179" s="60">
        <v>4</v>
      </c>
    </row>
    <row r="180" spans="1:39" hidden="1">
      <c r="A180" s="71">
        <v>84037</v>
      </c>
      <c r="B180" s="60" t="s">
        <v>11901</v>
      </c>
      <c r="C180" s="155">
        <v>4262514</v>
      </c>
      <c r="D180" s="60" t="s">
        <v>11902</v>
      </c>
      <c r="E180" s="60" t="s">
        <v>11903</v>
      </c>
      <c r="F180" s="60" t="s">
        <v>10451</v>
      </c>
      <c r="G180" s="60" t="s">
        <v>1358</v>
      </c>
      <c r="I180" s="60" t="s">
        <v>903</v>
      </c>
      <c r="J180" s="60" t="s">
        <v>15890</v>
      </c>
      <c r="K180" s="60" t="s">
        <v>11904</v>
      </c>
      <c r="L180" s="60" t="s">
        <v>906</v>
      </c>
      <c r="M180" t="str">
        <f>IF(TablVoies[[#This Row],[ID_OSM]]="Non trouvé","Pas de lien",HYPERLINK(("http://www.openstreetmap.org/?"&amp;TablVoies[[#This Row],[OBJET_OSM]]&amp;"="&amp;TablVoies[[#This Row],[ID_OSM]]),"Localiser"))</f>
        <v>Localiser</v>
      </c>
      <c r="N180" s="61" t="s">
        <v>5316</v>
      </c>
      <c r="O180" t="str">
        <f>IF(TablVoies[[#This Row],[ID_OSM]]="Non trouvé","Pas de lien",HYPERLINK("http://localhost:8111/import?url=http://api.openstreetmap.org/api/0.6/"&amp;TablVoies[[#This Row],[OBJET_OSM]]&amp;"/"&amp;TablVoies[[#This Row],[ID_OSM]]&amp;"/full","JOSM"))</f>
        <v>JOSM</v>
      </c>
      <c r="P180" t="s">
        <v>13467</v>
      </c>
      <c r="Q180"/>
      <c r="Z180" s="124"/>
      <c r="AC180" s="60" t="s">
        <v>9220</v>
      </c>
      <c r="AI180" s="60" t="s">
        <v>11905</v>
      </c>
      <c r="AL180" s="60">
        <v>65</v>
      </c>
      <c r="AM180" s="60">
        <v>4.7</v>
      </c>
    </row>
    <row r="181" spans="1:39" hidden="1">
      <c r="A181" s="71">
        <v>84037</v>
      </c>
      <c r="B181" s="60" t="s">
        <v>11906</v>
      </c>
      <c r="C181" s="155">
        <v>4166395</v>
      </c>
      <c r="D181" s="60" t="s">
        <v>11907</v>
      </c>
      <c r="E181" s="60" t="s">
        <v>11908</v>
      </c>
      <c r="F181" s="60" t="s">
        <v>10463</v>
      </c>
      <c r="G181" s="60" t="s">
        <v>44</v>
      </c>
      <c r="I181" s="60" t="s">
        <v>9202</v>
      </c>
      <c r="J181" s="60" t="s">
        <v>15891</v>
      </c>
      <c r="K181" s="60" t="s">
        <v>11909</v>
      </c>
      <c r="L181" s="60" t="s">
        <v>9204</v>
      </c>
      <c r="M181" t="str">
        <f>IF(TablVoies[[#This Row],[ID_OSM]]="Non trouvé","Pas de lien",HYPERLINK(("http://www.openstreetmap.org/?"&amp;TablVoies[[#This Row],[OBJET_OSM]]&amp;"="&amp;TablVoies[[#This Row],[ID_OSM]]),"Localiser"))</f>
        <v>Localiser</v>
      </c>
      <c r="N181" s="61" t="s">
        <v>5316</v>
      </c>
      <c r="O181" t="str">
        <f>IF(TablVoies[[#This Row],[ID_OSM]]="Non trouvé","Pas de lien",HYPERLINK("http://localhost:8111/import?url=http://api.openstreetmap.org/api/0.6/"&amp;TablVoies[[#This Row],[OBJET_OSM]]&amp;"/"&amp;TablVoies[[#This Row],[ID_OSM]]&amp;"/full","JOSM"))</f>
        <v>JOSM</v>
      </c>
      <c r="P181" t="s">
        <v>13468</v>
      </c>
      <c r="Q181"/>
      <c r="Z181" s="124"/>
      <c r="AC181" s="60" t="s">
        <v>9220</v>
      </c>
      <c r="AI181" s="60" t="s">
        <v>11910</v>
      </c>
      <c r="AL181" s="60">
        <v>66</v>
      </c>
      <c r="AM181" s="60">
        <v>3</v>
      </c>
    </row>
    <row r="182" spans="1:39" hidden="1">
      <c r="A182" s="71">
        <v>84037</v>
      </c>
      <c r="B182" s="60" t="s">
        <v>11911</v>
      </c>
      <c r="C182" s="155">
        <v>4166391</v>
      </c>
      <c r="D182" s="60" t="s">
        <v>11912</v>
      </c>
      <c r="E182" s="60" t="s">
        <v>11913</v>
      </c>
      <c r="F182" s="60" t="s">
        <v>10470</v>
      </c>
      <c r="G182" s="60" t="s">
        <v>44</v>
      </c>
      <c r="H182" s="60" t="s">
        <v>119</v>
      </c>
      <c r="I182" s="60" t="s">
        <v>11914</v>
      </c>
      <c r="J182" s="60" t="s">
        <v>15892</v>
      </c>
      <c r="K182" s="60" t="s">
        <v>11915</v>
      </c>
      <c r="L182" s="60" t="s">
        <v>11916</v>
      </c>
      <c r="M182" t="str">
        <f>IF(TablVoies[[#This Row],[ID_OSM]]="Non trouvé","Pas de lien",HYPERLINK(("http://www.openstreetmap.org/?"&amp;TablVoies[[#This Row],[OBJET_OSM]]&amp;"="&amp;TablVoies[[#This Row],[ID_OSM]]),"Localiser"))</f>
        <v>Localiser</v>
      </c>
      <c r="N182" s="61" t="s">
        <v>5316</v>
      </c>
      <c r="O182" t="str">
        <f>IF(TablVoies[[#This Row],[ID_OSM]]="Non trouvé","Pas de lien",HYPERLINK("http://localhost:8111/import?url=http://api.openstreetmap.org/api/0.6/"&amp;TablVoies[[#This Row],[OBJET_OSM]]&amp;"/"&amp;TablVoies[[#This Row],[ID_OSM]]&amp;"/full","JOSM"))</f>
        <v>JOSM</v>
      </c>
      <c r="P182" t="s">
        <v>13469</v>
      </c>
      <c r="Q182"/>
      <c r="Z182" s="124"/>
      <c r="AC182" s="60" t="s">
        <v>9220</v>
      </c>
      <c r="AI182" s="60" t="s">
        <v>11917</v>
      </c>
      <c r="AL182" s="60">
        <v>22</v>
      </c>
      <c r="AM182" s="60">
        <v>2.8</v>
      </c>
    </row>
    <row r="183" spans="1:39" hidden="1">
      <c r="A183" s="71">
        <v>84037</v>
      </c>
      <c r="B183" s="60" t="s">
        <v>11918</v>
      </c>
      <c r="C183" s="155">
        <v>4262501</v>
      </c>
      <c r="D183" s="60" t="s">
        <v>11919</v>
      </c>
      <c r="E183" s="60" t="s">
        <v>11920</v>
      </c>
      <c r="F183" s="60" t="s">
        <v>10478</v>
      </c>
      <c r="G183" s="60" t="s">
        <v>1358</v>
      </c>
      <c r="H183" s="60" t="s">
        <v>134</v>
      </c>
      <c r="I183" s="60" t="s">
        <v>11921</v>
      </c>
      <c r="J183" s="60" t="s">
        <v>15893</v>
      </c>
      <c r="K183" s="60" t="s">
        <v>11922</v>
      </c>
      <c r="L183" s="60" t="s">
        <v>801</v>
      </c>
      <c r="M183" t="str">
        <f>IF(TablVoies[[#This Row],[ID_OSM]]="Non trouvé","Pas de lien",HYPERLINK(("http://www.openstreetmap.org/?"&amp;TablVoies[[#This Row],[OBJET_OSM]]&amp;"="&amp;TablVoies[[#This Row],[ID_OSM]]),"Localiser"))</f>
        <v>Localiser</v>
      </c>
      <c r="N183" s="61" t="s">
        <v>5316</v>
      </c>
      <c r="O183" t="str">
        <f>IF(TablVoies[[#This Row],[ID_OSM]]="Non trouvé","Pas de lien",HYPERLINK("http://localhost:8111/import?url=http://api.openstreetmap.org/api/0.6/"&amp;TablVoies[[#This Row],[OBJET_OSM]]&amp;"/"&amp;TablVoies[[#This Row],[ID_OSM]]&amp;"/full","JOSM"))</f>
        <v>JOSM</v>
      </c>
      <c r="P183" t="s">
        <v>13470</v>
      </c>
      <c r="Q183"/>
      <c r="Z183" s="124"/>
      <c r="AC183" s="60" t="s">
        <v>9220</v>
      </c>
      <c r="AI183" s="60" t="s">
        <v>11923</v>
      </c>
      <c r="AL183" s="60">
        <v>81</v>
      </c>
      <c r="AM183" s="60">
        <v>6.5</v>
      </c>
    </row>
    <row r="184" spans="1:39" hidden="1">
      <c r="A184" s="71">
        <v>84037</v>
      </c>
      <c r="B184" s="60" t="s">
        <v>11924</v>
      </c>
      <c r="C184" s="155">
        <v>4166493</v>
      </c>
      <c r="D184" s="60" t="s">
        <v>11925</v>
      </c>
      <c r="E184" s="60" t="s">
        <v>11926</v>
      </c>
      <c r="F184" s="60" t="s">
        <v>10486</v>
      </c>
      <c r="G184" s="60" t="s">
        <v>1358</v>
      </c>
      <c r="H184" s="60" t="s">
        <v>221</v>
      </c>
      <c r="I184" s="60" t="s">
        <v>11927</v>
      </c>
      <c r="J184" s="60" t="s">
        <v>15894</v>
      </c>
      <c r="K184" s="60" t="s">
        <v>11928</v>
      </c>
      <c r="L184" s="60" t="s">
        <v>9686</v>
      </c>
      <c r="M184" t="str">
        <f>IF(TablVoies[[#This Row],[ID_OSM]]="Non trouvé","Pas de lien",HYPERLINK(("http://www.openstreetmap.org/?"&amp;TablVoies[[#This Row],[OBJET_OSM]]&amp;"="&amp;TablVoies[[#This Row],[ID_OSM]]),"Localiser"))</f>
        <v>Localiser</v>
      </c>
      <c r="N184" s="61" t="s">
        <v>5316</v>
      </c>
      <c r="O184" t="str">
        <f>IF(TablVoies[[#This Row],[ID_OSM]]="Non trouvé","Pas de lien",HYPERLINK("http://localhost:8111/import?url=http://api.openstreetmap.org/api/0.6/"&amp;TablVoies[[#This Row],[OBJET_OSM]]&amp;"/"&amp;TablVoies[[#This Row],[ID_OSM]]&amp;"/full","JOSM"))</f>
        <v>JOSM</v>
      </c>
      <c r="P184" t="s">
        <v>13471</v>
      </c>
      <c r="Q184"/>
      <c r="Z184" s="124"/>
      <c r="AC184" s="60" t="s">
        <v>9220</v>
      </c>
      <c r="AI184" s="60" t="s">
        <v>11929</v>
      </c>
      <c r="AL184" s="60">
        <v>86</v>
      </c>
      <c r="AM184" s="60">
        <v>10</v>
      </c>
    </row>
    <row r="185" spans="1:39" hidden="1">
      <c r="A185" s="71">
        <v>84037</v>
      </c>
      <c r="B185" s="60" t="s">
        <v>11930</v>
      </c>
      <c r="C185" s="155">
        <v>4166335</v>
      </c>
      <c r="D185" s="60" t="s">
        <v>11931</v>
      </c>
      <c r="E185" s="60" t="s">
        <v>11932</v>
      </c>
      <c r="F185" s="60" t="s">
        <v>10494</v>
      </c>
      <c r="G185" s="60" t="s">
        <v>179</v>
      </c>
      <c r="H185" s="60" t="s">
        <v>119</v>
      </c>
      <c r="I185" s="60" t="s">
        <v>127</v>
      </c>
      <c r="J185" s="60" t="s">
        <v>15895</v>
      </c>
      <c r="K185" s="60" t="s">
        <v>11933</v>
      </c>
      <c r="L185" s="60" t="s">
        <v>130</v>
      </c>
      <c r="M185" t="str">
        <f>IF(TablVoies[[#This Row],[ID_OSM]]="Non trouvé","Pas de lien",HYPERLINK(("http://www.openstreetmap.org/?"&amp;TablVoies[[#This Row],[OBJET_OSM]]&amp;"="&amp;TablVoies[[#This Row],[ID_OSM]]),"Localiser"))</f>
        <v>Localiser</v>
      </c>
      <c r="N185" s="61" t="s">
        <v>5316</v>
      </c>
      <c r="O185" t="str">
        <f>IF(TablVoies[[#This Row],[ID_OSM]]="Non trouvé","Pas de lien",HYPERLINK("http://localhost:8111/import?url=http://api.openstreetmap.org/api/0.6/"&amp;TablVoies[[#This Row],[OBJET_OSM]]&amp;"/"&amp;TablVoies[[#This Row],[ID_OSM]]&amp;"/full","JOSM"))</f>
        <v>JOSM</v>
      </c>
      <c r="P185" t="s">
        <v>13472</v>
      </c>
      <c r="Q185"/>
      <c r="Z185" s="124"/>
      <c r="AC185" s="60" t="s">
        <v>9220</v>
      </c>
      <c r="AI185" s="60" t="s">
        <v>11934</v>
      </c>
      <c r="AL185" s="60">
        <v>676</v>
      </c>
      <c r="AM185" s="60">
        <v>6</v>
      </c>
    </row>
    <row r="186" spans="1:39" hidden="1">
      <c r="A186" s="71">
        <v>84037</v>
      </c>
      <c r="B186" s="60" t="s">
        <v>11935</v>
      </c>
      <c r="C186" s="155">
        <v>4262480</v>
      </c>
      <c r="D186" s="60" t="s">
        <v>11936</v>
      </c>
      <c r="E186" s="60" t="s">
        <v>11937</v>
      </c>
      <c r="F186" s="60" t="s">
        <v>10502</v>
      </c>
      <c r="G186" s="60" t="s">
        <v>1358</v>
      </c>
      <c r="H186" s="60" t="s">
        <v>119</v>
      </c>
      <c r="I186" s="60" t="s">
        <v>2461</v>
      </c>
      <c r="J186" s="60" t="s">
        <v>15896</v>
      </c>
      <c r="K186" s="60" t="s">
        <v>2463</v>
      </c>
      <c r="L186" s="60" t="s">
        <v>2464</v>
      </c>
      <c r="M186" t="str">
        <f>IF(TablVoies[[#This Row],[ID_OSM]]="Non trouvé","Pas de lien",HYPERLINK(("http://www.openstreetmap.org/?"&amp;TablVoies[[#This Row],[OBJET_OSM]]&amp;"="&amp;TablVoies[[#This Row],[ID_OSM]]),"Localiser"))</f>
        <v>Localiser</v>
      </c>
      <c r="N186" s="61" t="s">
        <v>5316</v>
      </c>
      <c r="O186" t="str">
        <f>IF(TablVoies[[#This Row],[ID_OSM]]="Non trouvé","Pas de lien",HYPERLINK("http://localhost:8111/import?url=http://api.openstreetmap.org/api/0.6/"&amp;TablVoies[[#This Row],[OBJET_OSM]]&amp;"/"&amp;TablVoies[[#This Row],[ID_OSM]]&amp;"/full","JOSM"))</f>
        <v>JOSM</v>
      </c>
      <c r="P186" t="s">
        <v>13473</v>
      </c>
      <c r="Q186"/>
      <c r="Z186" s="124"/>
      <c r="AC186" s="60" t="s">
        <v>9220</v>
      </c>
      <c r="AI186" s="60" t="s">
        <v>11938</v>
      </c>
      <c r="AL186" s="60">
        <v>85</v>
      </c>
      <c r="AM186" s="60">
        <v>5</v>
      </c>
    </row>
    <row r="187" spans="1:39" hidden="1">
      <c r="A187" s="71">
        <v>84037</v>
      </c>
      <c r="B187" s="60" t="s">
        <v>11939</v>
      </c>
      <c r="C187" s="155">
        <v>4225754</v>
      </c>
      <c r="D187" s="60" t="s">
        <v>11940</v>
      </c>
      <c r="E187" s="60" t="s">
        <v>11941</v>
      </c>
      <c r="F187" s="60" t="s">
        <v>10509</v>
      </c>
      <c r="G187" s="60" t="s">
        <v>429</v>
      </c>
      <c r="H187" s="60" t="s">
        <v>134</v>
      </c>
      <c r="I187" s="60" t="s">
        <v>11942</v>
      </c>
      <c r="J187" s="60" t="s">
        <v>15897</v>
      </c>
      <c r="K187" s="60" t="s">
        <v>11943</v>
      </c>
      <c r="L187" s="60" t="s">
        <v>15608</v>
      </c>
      <c r="M187" t="str">
        <f>IF(TablVoies[[#This Row],[ID_OSM]]="Non trouvé","Pas de lien",HYPERLINK(("http://www.openstreetmap.org/?"&amp;TablVoies[[#This Row],[OBJET_OSM]]&amp;"="&amp;TablVoies[[#This Row],[ID_OSM]]),"Localiser"))</f>
        <v>Localiser</v>
      </c>
      <c r="N187" s="61" t="s">
        <v>5316</v>
      </c>
      <c r="O187" t="str">
        <f>IF(TablVoies[[#This Row],[ID_OSM]]="Non trouvé","Pas de lien",HYPERLINK("http://localhost:8111/import?url=http://api.openstreetmap.org/api/0.6/"&amp;TablVoies[[#This Row],[OBJET_OSM]]&amp;"/"&amp;TablVoies[[#This Row],[ID_OSM]]&amp;"/full","JOSM"))</f>
        <v>JOSM</v>
      </c>
      <c r="P187" t="s">
        <v>13474</v>
      </c>
      <c r="Q187"/>
      <c r="Z187" s="124"/>
      <c r="AC187" s="60" t="s">
        <v>9220</v>
      </c>
      <c r="AI187" s="60" t="s">
        <v>11944</v>
      </c>
      <c r="AL187" s="60">
        <v>18</v>
      </c>
      <c r="AM187" s="60">
        <v>1.8</v>
      </c>
    </row>
    <row r="188" spans="1:39" hidden="1">
      <c r="A188" s="71">
        <v>84037</v>
      </c>
      <c r="B188" s="60" t="s">
        <v>11945</v>
      </c>
      <c r="C188" s="155">
        <v>4225753</v>
      </c>
      <c r="D188" s="60" t="s">
        <v>11946</v>
      </c>
      <c r="E188" s="60" t="s">
        <v>11947</v>
      </c>
      <c r="F188" s="60" t="s">
        <v>10516</v>
      </c>
      <c r="G188" s="60" t="s">
        <v>429</v>
      </c>
      <c r="H188" s="60" t="s">
        <v>119</v>
      </c>
      <c r="I188" s="60" t="s">
        <v>11948</v>
      </c>
      <c r="J188" s="60" t="s">
        <v>15898</v>
      </c>
      <c r="K188" s="60" t="s">
        <v>11949</v>
      </c>
      <c r="L188" s="60" t="s">
        <v>12794</v>
      </c>
      <c r="M188" t="str">
        <f>IF(TablVoies[[#This Row],[ID_OSM]]="Non trouvé","Pas de lien",HYPERLINK(("http://www.openstreetmap.org/?"&amp;TablVoies[[#This Row],[OBJET_OSM]]&amp;"="&amp;TablVoies[[#This Row],[ID_OSM]]),"Localiser"))</f>
        <v>Localiser</v>
      </c>
      <c r="N188" s="61" t="s">
        <v>5316</v>
      </c>
      <c r="O188" t="str">
        <f>IF(TablVoies[[#This Row],[ID_OSM]]="Non trouvé","Pas de lien",HYPERLINK("http://localhost:8111/import?url=http://api.openstreetmap.org/api/0.6/"&amp;TablVoies[[#This Row],[OBJET_OSM]]&amp;"/"&amp;TablVoies[[#This Row],[ID_OSM]]&amp;"/full","JOSM"))</f>
        <v>JOSM</v>
      </c>
      <c r="P188" t="s">
        <v>13475</v>
      </c>
      <c r="Q188"/>
      <c r="Z188" s="124"/>
      <c r="AC188" s="60" t="s">
        <v>9220</v>
      </c>
      <c r="AI188" s="60" t="s">
        <v>11950</v>
      </c>
      <c r="AL188" s="60">
        <v>29</v>
      </c>
      <c r="AM188" s="60">
        <v>3.7</v>
      </c>
    </row>
    <row r="189" spans="1:39" hidden="1">
      <c r="A189" s="71">
        <v>84037</v>
      </c>
      <c r="B189" s="60" t="s">
        <v>11951</v>
      </c>
      <c r="C189" s="155">
        <v>4246958</v>
      </c>
      <c r="D189" s="60" t="s">
        <v>11952</v>
      </c>
      <c r="E189" s="60" t="s">
        <v>11953</v>
      </c>
      <c r="F189" s="60" t="s">
        <v>10524</v>
      </c>
      <c r="G189" s="60" t="s">
        <v>1358</v>
      </c>
      <c r="I189" s="60" t="s">
        <v>11954</v>
      </c>
      <c r="J189" s="60" t="s">
        <v>15899</v>
      </c>
      <c r="K189" s="60" t="s">
        <v>11955</v>
      </c>
      <c r="L189" s="60" t="s">
        <v>15618</v>
      </c>
      <c r="M189" t="str">
        <f>IF(TablVoies[[#This Row],[ID_OSM]]="Non trouvé","Pas de lien",HYPERLINK(("http://www.openstreetmap.org/?"&amp;TablVoies[[#This Row],[OBJET_OSM]]&amp;"="&amp;TablVoies[[#This Row],[ID_OSM]]),"Localiser"))</f>
        <v>Localiser</v>
      </c>
      <c r="N189" s="61" t="s">
        <v>5316</v>
      </c>
      <c r="O189" t="str">
        <f>IF(TablVoies[[#This Row],[ID_OSM]]="Non trouvé","Pas de lien",HYPERLINK("http://localhost:8111/import?url=http://api.openstreetmap.org/api/0.6/"&amp;TablVoies[[#This Row],[OBJET_OSM]]&amp;"/"&amp;TablVoies[[#This Row],[ID_OSM]]&amp;"/full","JOSM"))</f>
        <v>JOSM</v>
      </c>
      <c r="P189" t="s">
        <v>13476</v>
      </c>
      <c r="Q189"/>
      <c r="Z189" s="124"/>
      <c r="AC189" s="60" t="s">
        <v>9220</v>
      </c>
      <c r="AI189" s="60" t="s">
        <v>11956</v>
      </c>
      <c r="AL189" s="60">
        <v>186</v>
      </c>
      <c r="AM189" s="60">
        <v>6</v>
      </c>
    </row>
    <row r="190" spans="1:39" hidden="1">
      <c r="A190" s="71">
        <v>84037</v>
      </c>
      <c r="B190" s="60" t="s">
        <v>11957</v>
      </c>
      <c r="C190" s="155">
        <v>4166484</v>
      </c>
      <c r="D190" s="60" t="s">
        <v>11958</v>
      </c>
      <c r="E190" s="60" t="s">
        <v>11959</v>
      </c>
      <c r="F190" s="60" t="s">
        <v>10532</v>
      </c>
      <c r="G190" s="60" t="s">
        <v>1358</v>
      </c>
      <c r="I190" s="60" t="s">
        <v>3685</v>
      </c>
      <c r="J190" s="60" t="s">
        <v>15900</v>
      </c>
      <c r="K190" s="60" t="s">
        <v>3687</v>
      </c>
      <c r="L190" s="60" t="s">
        <v>3688</v>
      </c>
      <c r="M190" t="str">
        <f>IF(TablVoies[[#This Row],[ID_OSM]]="Non trouvé","Pas de lien",HYPERLINK(("http://www.openstreetmap.org/?"&amp;TablVoies[[#This Row],[OBJET_OSM]]&amp;"="&amp;TablVoies[[#This Row],[ID_OSM]]),"Localiser"))</f>
        <v>Localiser</v>
      </c>
      <c r="N190" s="61" t="s">
        <v>5316</v>
      </c>
      <c r="O190" t="str">
        <f>IF(TablVoies[[#This Row],[ID_OSM]]="Non trouvé","Pas de lien",HYPERLINK("http://localhost:8111/import?url=http://api.openstreetmap.org/api/0.6/"&amp;TablVoies[[#This Row],[OBJET_OSM]]&amp;"/"&amp;TablVoies[[#This Row],[ID_OSM]]&amp;"/full","JOSM"))</f>
        <v>JOSM</v>
      </c>
      <c r="P190" t="s">
        <v>13477</v>
      </c>
      <c r="Q190"/>
      <c r="Z190" s="124"/>
      <c r="AC190" s="60" t="s">
        <v>9220</v>
      </c>
      <c r="AI190" s="60" t="s">
        <v>11960</v>
      </c>
      <c r="AL190" s="60">
        <v>109</v>
      </c>
      <c r="AM190" s="60">
        <v>7</v>
      </c>
    </row>
    <row r="191" spans="1:39" hidden="1">
      <c r="A191" s="71">
        <v>84037</v>
      </c>
      <c r="B191" s="60" t="s">
        <v>11961</v>
      </c>
      <c r="C191" s="155">
        <v>4262490</v>
      </c>
      <c r="D191" s="60" t="s">
        <v>11962</v>
      </c>
      <c r="E191" s="60" t="s">
        <v>11963</v>
      </c>
      <c r="F191" s="60" t="s">
        <v>10547</v>
      </c>
      <c r="G191" s="60" t="s">
        <v>1358</v>
      </c>
      <c r="H191" s="60" t="s">
        <v>134</v>
      </c>
      <c r="I191" s="60" t="s">
        <v>7824</v>
      </c>
      <c r="J191" s="60" t="s">
        <v>15901</v>
      </c>
      <c r="K191" s="60" t="s">
        <v>11964</v>
      </c>
      <c r="L191" s="60" t="s">
        <v>15619</v>
      </c>
      <c r="M191" t="str">
        <f>IF(TablVoies[[#This Row],[ID_OSM]]="Non trouvé","Pas de lien",HYPERLINK(("http://www.openstreetmap.org/?"&amp;TablVoies[[#This Row],[OBJET_OSM]]&amp;"="&amp;TablVoies[[#This Row],[ID_OSM]]),"Localiser"))</f>
        <v>Localiser</v>
      </c>
      <c r="N191" s="61" t="s">
        <v>5316</v>
      </c>
      <c r="O191" t="str">
        <f>IF(TablVoies[[#This Row],[ID_OSM]]="Non trouvé","Pas de lien",HYPERLINK("http://localhost:8111/import?url=http://api.openstreetmap.org/api/0.6/"&amp;TablVoies[[#This Row],[OBJET_OSM]]&amp;"/"&amp;TablVoies[[#This Row],[ID_OSM]]&amp;"/full","JOSM"))</f>
        <v>JOSM</v>
      </c>
      <c r="P191" t="s">
        <v>13478</v>
      </c>
      <c r="Q191"/>
      <c r="Z191" s="124"/>
      <c r="AC191" s="60" t="s">
        <v>9220</v>
      </c>
      <c r="AI191" s="60" t="s">
        <v>11965</v>
      </c>
      <c r="AL191" s="60">
        <v>129</v>
      </c>
      <c r="AM191" s="60">
        <v>3.2</v>
      </c>
    </row>
    <row r="192" spans="1:39" hidden="1">
      <c r="A192" s="71">
        <v>84037</v>
      </c>
      <c r="B192" s="60" t="s">
        <v>11966</v>
      </c>
      <c r="C192" s="155">
        <v>4262494</v>
      </c>
      <c r="D192" s="60" t="s">
        <v>11967</v>
      </c>
      <c r="E192" s="60" t="s">
        <v>11968</v>
      </c>
      <c r="F192" s="60" t="s">
        <v>10555</v>
      </c>
      <c r="G192" s="60" t="s">
        <v>1358</v>
      </c>
      <c r="H192" s="60" t="s">
        <v>119</v>
      </c>
      <c r="I192" s="60" t="s">
        <v>9209</v>
      </c>
      <c r="J192" s="60" t="s">
        <v>15902</v>
      </c>
      <c r="K192" s="60" t="s">
        <v>9210</v>
      </c>
      <c r="L192" s="60" t="s">
        <v>2572</v>
      </c>
      <c r="M192" t="str">
        <f>IF(TablVoies[[#This Row],[ID_OSM]]="Non trouvé","Pas de lien",HYPERLINK(("http://www.openstreetmap.org/?"&amp;TablVoies[[#This Row],[OBJET_OSM]]&amp;"="&amp;TablVoies[[#This Row],[ID_OSM]]),"Localiser"))</f>
        <v>Localiser</v>
      </c>
      <c r="N192" s="61" t="s">
        <v>5316</v>
      </c>
      <c r="O192" t="str">
        <f>IF(TablVoies[[#This Row],[ID_OSM]]="Non trouvé","Pas de lien",HYPERLINK("http://localhost:8111/import?url=http://api.openstreetmap.org/api/0.6/"&amp;TablVoies[[#This Row],[OBJET_OSM]]&amp;"/"&amp;TablVoies[[#This Row],[ID_OSM]]&amp;"/full","JOSM"))</f>
        <v>JOSM</v>
      </c>
      <c r="P192" t="s">
        <v>13479</v>
      </c>
      <c r="Q192"/>
      <c r="Z192" s="124"/>
      <c r="AC192" s="60" t="s">
        <v>9220</v>
      </c>
      <c r="AI192" s="60" t="s">
        <v>11969</v>
      </c>
      <c r="AL192" s="60">
        <v>84</v>
      </c>
      <c r="AM192" s="60">
        <v>2.5</v>
      </c>
    </row>
    <row r="193" spans="1:39" hidden="1">
      <c r="A193" s="71">
        <v>84037</v>
      </c>
      <c r="B193" s="60" t="s">
        <v>11970</v>
      </c>
      <c r="C193" s="155">
        <v>4262504</v>
      </c>
      <c r="D193" s="60" t="s">
        <v>11971</v>
      </c>
      <c r="E193" s="60" t="s">
        <v>11972</v>
      </c>
      <c r="F193" s="60" t="s">
        <v>10562</v>
      </c>
      <c r="G193" s="60" t="s">
        <v>1358</v>
      </c>
      <c r="H193" s="60" t="s">
        <v>134</v>
      </c>
      <c r="I193" s="60" t="s">
        <v>11973</v>
      </c>
      <c r="J193" s="60" t="s">
        <v>15903</v>
      </c>
      <c r="K193" s="60" t="s">
        <v>11974</v>
      </c>
      <c r="L193" s="60" t="s">
        <v>11975</v>
      </c>
      <c r="M193" t="str">
        <f>IF(TablVoies[[#This Row],[ID_OSM]]="Non trouvé","Pas de lien",HYPERLINK(("http://www.openstreetmap.org/?"&amp;TablVoies[[#This Row],[OBJET_OSM]]&amp;"="&amp;TablVoies[[#This Row],[ID_OSM]]),"Localiser"))</f>
        <v>Localiser</v>
      </c>
      <c r="N193" s="61" t="s">
        <v>5316</v>
      </c>
      <c r="O193" t="str">
        <f>IF(TablVoies[[#This Row],[ID_OSM]]="Non trouvé","Pas de lien",HYPERLINK("http://localhost:8111/import?url=http://api.openstreetmap.org/api/0.6/"&amp;TablVoies[[#This Row],[OBJET_OSM]]&amp;"/"&amp;TablVoies[[#This Row],[ID_OSM]]&amp;"/full","JOSM"))</f>
        <v>JOSM</v>
      </c>
      <c r="P193" t="s">
        <v>13480</v>
      </c>
      <c r="Q193"/>
      <c r="Z193" s="124"/>
      <c r="AC193" s="60" t="s">
        <v>9220</v>
      </c>
      <c r="AI193" s="60" t="s">
        <v>11976</v>
      </c>
      <c r="AL193" s="60">
        <v>97</v>
      </c>
      <c r="AM193" s="60">
        <v>3</v>
      </c>
    </row>
    <row r="194" spans="1:39" hidden="1">
      <c r="A194" s="71">
        <v>84037</v>
      </c>
      <c r="B194" s="60" t="s">
        <v>11977</v>
      </c>
      <c r="C194" s="155">
        <v>4262507</v>
      </c>
      <c r="D194" s="60" t="s">
        <v>11978</v>
      </c>
      <c r="E194" s="60" t="s">
        <v>11979</v>
      </c>
      <c r="F194" s="60" t="s">
        <v>10570</v>
      </c>
      <c r="G194" s="60" t="s">
        <v>1358</v>
      </c>
      <c r="H194" s="60" t="s">
        <v>134</v>
      </c>
      <c r="I194" s="60" t="s">
        <v>11980</v>
      </c>
      <c r="J194" s="60" t="s">
        <v>15904</v>
      </c>
      <c r="K194" s="60" t="s">
        <v>11981</v>
      </c>
      <c r="L194" s="60" t="s">
        <v>9215</v>
      </c>
      <c r="M194" t="str">
        <f>IF(TablVoies[[#This Row],[ID_OSM]]="Non trouvé","Pas de lien",HYPERLINK(("http://www.openstreetmap.org/?"&amp;TablVoies[[#This Row],[OBJET_OSM]]&amp;"="&amp;TablVoies[[#This Row],[ID_OSM]]),"Localiser"))</f>
        <v>Localiser</v>
      </c>
      <c r="N194" s="61" t="s">
        <v>5316</v>
      </c>
      <c r="O194" t="str">
        <f>IF(TablVoies[[#This Row],[ID_OSM]]="Non trouvé","Pas de lien",HYPERLINK("http://localhost:8111/import?url=http://api.openstreetmap.org/api/0.6/"&amp;TablVoies[[#This Row],[OBJET_OSM]]&amp;"/"&amp;TablVoies[[#This Row],[ID_OSM]]&amp;"/full","JOSM"))</f>
        <v>JOSM</v>
      </c>
      <c r="P194" t="s">
        <v>13481</v>
      </c>
      <c r="Q194"/>
      <c r="Z194" s="124"/>
      <c r="AC194" s="60" t="s">
        <v>9220</v>
      </c>
      <c r="AI194" s="60" t="s">
        <v>11982</v>
      </c>
      <c r="AL194" s="60">
        <v>32</v>
      </c>
      <c r="AM194" s="60">
        <v>2.5</v>
      </c>
    </row>
    <row r="195" spans="1:39" hidden="1">
      <c r="A195" s="71">
        <v>84037</v>
      </c>
      <c r="B195" s="60" t="s">
        <v>11983</v>
      </c>
      <c r="C195" s="155">
        <v>4262495</v>
      </c>
      <c r="D195" s="60" t="s">
        <v>11984</v>
      </c>
      <c r="E195" s="60" t="s">
        <v>11985</v>
      </c>
      <c r="F195" s="60" t="s">
        <v>10578</v>
      </c>
      <c r="G195" s="60" t="s">
        <v>1358</v>
      </c>
      <c r="H195" s="60" t="s">
        <v>119</v>
      </c>
      <c r="I195" s="60" t="s">
        <v>11986</v>
      </c>
      <c r="J195" s="60" t="s">
        <v>15905</v>
      </c>
      <c r="K195" s="60" t="s">
        <v>11987</v>
      </c>
      <c r="L195" s="60" t="s">
        <v>11988</v>
      </c>
      <c r="M195" t="str">
        <f>IF(TablVoies[[#This Row],[ID_OSM]]="Non trouvé","Pas de lien",HYPERLINK(("http://www.openstreetmap.org/?"&amp;TablVoies[[#This Row],[OBJET_OSM]]&amp;"="&amp;TablVoies[[#This Row],[ID_OSM]]),"Localiser"))</f>
        <v>Localiser</v>
      </c>
      <c r="N195" s="61" t="s">
        <v>5316</v>
      </c>
      <c r="O195" t="str">
        <f>IF(TablVoies[[#This Row],[ID_OSM]]="Non trouvé","Pas de lien",HYPERLINK("http://localhost:8111/import?url=http://api.openstreetmap.org/api/0.6/"&amp;TablVoies[[#This Row],[OBJET_OSM]]&amp;"/"&amp;TablVoies[[#This Row],[ID_OSM]]&amp;"/full","JOSM"))</f>
        <v>JOSM</v>
      </c>
      <c r="P195" t="s">
        <v>13482</v>
      </c>
      <c r="Q195"/>
      <c r="Z195" s="124"/>
      <c r="AC195" s="60" t="s">
        <v>9220</v>
      </c>
      <c r="AI195" s="60" t="s">
        <v>11989</v>
      </c>
      <c r="AL195" s="60">
        <v>49</v>
      </c>
      <c r="AM195" s="60">
        <v>2</v>
      </c>
    </row>
    <row r="196" spans="1:39" hidden="1">
      <c r="A196" s="71">
        <v>84037</v>
      </c>
      <c r="B196" s="60" t="s">
        <v>11990</v>
      </c>
      <c r="C196" s="155">
        <v>4166392</v>
      </c>
      <c r="D196" s="60" t="s">
        <v>11991</v>
      </c>
      <c r="E196" s="60" t="s">
        <v>14130</v>
      </c>
      <c r="F196" s="60" t="s">
        <v>10584</v>
      </c>
      <c r="G196" s="60" t="s">
        <v>44</v>
      </c>
      <c r="H196" s="60" t="s">
        <v>134</v>
      </c>
      <c r="I196" s="60" t="s">
        <v>11993</v>
      </c>
      <c r="J196" s="60" t="s">
        <v>15906</v>
      </c>
      <c r="K196" s="60" t="s">
        <v>11994</v>
      </c>
      <c r="L196" s="60" t="s">
        <v>11995</v>
      </c>
      <c r="M196" t="str">
        <f>IF(TablVoies[[#This Row],[ID_OSM]]="Non trouvé","Pas de lien",HYPERLINK(("http://www.openstreetmap.org/?"&amp;TablVoies[[#This Row],[OBJET_OSM]]&amp;"="&amp;TablVoies[[#This Row],[ID_OSM]]),"Localiser"))</f>
        <v>Localiser</v>
      </c>
      <c r="N196" s="61" t="s">
        <v>5316</v>
      </c>
      <c r="O196" t="str">
        <f>IF(TablVoies[[#This Row],[ID_OSM]]="Non trouvé","Pas de lien",HYPERLINK("http://localhost:8111/import?url=http://api.openstreetmap.org/api/0.6/"&amp;TablVoies[[#This Row],[OBJET_OSM]]&amp;"/"&amp;TablVoies[[#This Row],[ID_OSM]]&amp;"/full","JOSM"))</f>
        <v>JOSM</v>
      </c>
      <c r="P196" t="s">
        <v>13483</v>
      </c>
      <c r="Q196"/>
      <c r="Z196" s="124"/>
      <c r="AC196" s="60" t="s">
        <v>9220</v>
      </c>
      <c r="AI196" s="60" t="s">
        <v>11996</v>
      </c>
      <c r="AL196" s="60">
        <v>36</v>
      </c>
      <c r="AM196" s="60">
        <v>3.7</v>
      </c>
    </row>
    <row r="197" spans="1:39" hidden="1">
      <c r="A197" s="71">
        <v>84037</v>
      </c>
      <c r="B197" s="60" t="s">
        <v>11997</v>
      </c>
      <c r="C197" s="155">
        <v>4262468</v>
      </c>
      <c r="D197" s="60" t="s">
        <v>11998</v>
      </c>
      <c r="E197" s="60" t="s">
        <v>11999</v>
      </c>
      <c r="F197" s="60" t="s">
        <v>10591</v>
      </c>
      <c r="G197" s="60" t="s">
        <v>1358</v>
      </c>
      <c r="H197" s="60" t="s">
        <v>163</v>
      </c>
      <c r="I197" s="60" t="s">
        <v>861</v>
      </c>
      <c r="J197" s="60" t="s">
        <v>15907</v>
      </c>
      <c r="K197" s="60" t="s">
        <v>12000</v>
      </c>
      <c r="L197" s="60" t="s">
        <v>864</v>
      </c>
      <c r="M197" t="str">
        <f>IF(TablVoies[[#This Row],[ID_OSM]]="Non trouvé","Pas de lien",HYPERLINK(("http://www.openstreetmap.org/?"&amp;TablVoies[[#This Row],[OBJET_OSM]]&amp;"="&amp;TablVoies[[#This Row],[ID_OSM]]),"Localiser"))</f>
        <v>Localiser</v>
      </c>
      <c r="N197" s="61" t="s">
        <v>5316</v>
      </c>
      <c r="O197" t="str">
        <f>IF(TablVoies[[#This Row],[ID_OSM]]="Non trouvé","Pas de lien",HYPERLINK("http://localhost:8111/import?url=http://api.openstreetmap.org/api/0.6/"&amp;TablVoies[[#This Row],[OBJET_OSM]]&amp;"/"&amp;TablVoies[[#This Row],[ID_OSM]]&amp;"/full","JOSM"))</f>
        <v>JOSM</v>
      </c>
      <c r="P197" t="s">
        <v>13484</v>
      </c>
      <c r="Q197"/>
      <c r="U197" s="60" t="s">
        <v>12001</v>
      </c>
      <c r="Z197" s="124"/>
      <c r="AC197" s="60" t="s">
        <v>9220</v>
      </c>
      <c r="AI197" s="60" t="s">
        <v>12002</v>
      </c>
      <c r="AL197" s="60">
        <v>116</v>
      </c>
      <c r="AM197" s="60">
        <v>3.5</v>
      </c>
    </row>
    <row r="198" spans="1:39" hidden="1">
      <c r="A198" s="71">
        <v>84037</v>
      </c>
      <c r="B198" s="60" t="s">
        <v>12003</v>
      </c>
      <c r="C198" s="155">
        <v>4166400</v>
      </c>
      <c r="D198" s="60" t="s">
        <v>12004</v>
      </c>
      <c r="E198" s="60" t="s">
        <v>12005</v>
      </c>
      <c r="F198" s="60" t="s">
        <v>10599</v>
      </c>
      <c r="G198" s="60" t="s">
        <v>1358</v>
      </c>
      <c r="I198" s="60" t="s">
        <v>12006</v>
      </c>
      <c r="J198" s="60" t="s">
        <v>15908</v>
      </c>
      <c r="K198" s="60" t="s">
        <v>12007</v>
      </c>
      <c r="L198" s="60" t="s">
        <v>15640</v>
      </c>
      <c r="M198" t="str">
        <f>IF(TablVoies[[#This Row],[ID_OSM]]="Non trouvé","Pas de lien",HYPERLINK(("http://www.openstreetmap.org/?"&amp;TablVoies[[#This Row],[OBJET_OSM]]&amp;"="&amp;TablVoies[[#This Row],[ID_OSM]]),"Localiser"))</f>
        <v>Localiser</v>
      </c>
      <c r="N198" s="61" t="s">
        <v>5316</v>
      </c>
      <c r="O198" t="str">
        <f>IF(TablVoies[[#This Row],[ID_OSM]]="Non trouvé","Pas de lien",HYPERLINK("http://localhost:8111/import?url=http://api.openstreetmap.org/api/0.6/"&amp;TablVoies[[#This Row],[OBJET_OSM]]&amp;"/"&amp;TablVoies[[#This Row],[ID_OSM]]&amp;"/full","JOSM"))</f>
        <v>JOSM</v>
      </c>
      <c r="P198" t="s">
        <v>13485</v>
      </c>
      <c r="Q198"/>
      <c r="Z198" s="124"/>
      <c r="AC198" s="60" t="s">
        <v>9220</v>
      </c>
      <c r="AI198" s="60" t="s">
        <v>12008</v>
      </c>
      <c r="AL198" s="60">
        <v>251</v>
      </c>
      <c r="AM198" s="60">
        <v>3.4</v>
      </c>
    </row>
    <row r="199" spans="1:39" hidden="1">
      <c r="A199" s="71">
        <v>84037</v>
      </c>
      <c r="B199" s="60" t="s">
        <v>12009</v>
      </c>
      <c r="C199" s="155">
        <v>4166399</v>
      </c>
      <c r="D199" s="60" t="s">
        <v>12010</v>
      </c>
      <c r="E199" s="60" t="s">
        <v>12011</v>
      </c>
      <c r="F199" s="60" t="s">
        <v>10607</v>
      </c>
      <c r="G199" s="60" t="s">
        <v>44</v>
      </c>
      <c r="I199" s="60" t="s">
        <v>12012</v>
      </c>
      <c r="J199" s="60" t="s">
        <v>15909</v>
      </c>
      <c r="K199" s="60" t="s">
        <v>12013</v>
      </c>
      <c r="L199" s="60" t="s">
        <v>12014</v>
      </c>
      <c r="M199" t="str">
        <f>IF(TablVoies[[#This Row],[ID_OSM]]="Non trouvé","Pas de lien",HYPERLINK(("http://www.openstreetmap.org/?"&amp;TablVoies[[#This Row],[OBJET_OSM]]&amp;"="&amp;TablVoies[[#This Row],[ID_OSM]]),"Localiser"))</f>
        <v>Localiser</v>
      </c>
      <c r="N199" s="61" t="s">
        <v>5316</v>
      </c>
      <c r="O199" t="str">
        <f>IF(TablVoies[[#This Row],[ID_OSM]]="Non trouvé","Pas de lien",HYPERLINK("http://localhost:8111/import?url=http://api.openstreetmap.org/api/0.6/"&amp;TablVoies[[#This Row],[OBJET_OSM]]&amp;"/"&amp;TablVoies[[#This Row],[ID_OSM]]&amp;"/full","JOSM"))</f>
        <v>JOSM</v>
      </c>
      <c r="P199" t="s">
        <v>13486</v>
      </c>
      <c r="Q199"/>
      <c r="Z199" s="124"/>
      <c r="AC199" s="60" t="s">
        <v>9220</v>
      </c>
      <c r="AI199" s="60" t="s">
        <v>12015</v>
      </c>
      <c r="AL199" s="60">
        <v>20</v>
      </c>
      <c r="AM199" s="60">
        <v>2.2999999999999998</v>
      </c>
    </row>
    <row r="200" spans="1:39" hidden="1">
      <c r="A200" s="71">
        <v>84037</v>
      </c>
      <c r="B200" s="60" t="s">
        <v>12016</v>
      </c>
      <c r="C200" s="155">
        <v>4166369</v>
      </c>
      <c r="D200" s="60" t="s">
        <v>12017</v>
      </c>
      <c r="E200" s="60" t="s">
        <v>12018</v>
      </c>
      <c r="F200" s="60" t="s">
        <v>10612</v>
      </c>
      <c r="G200" s="60" t="s">
        <v>179</v>
      </c>
      <c r="I200" s="60" t="s">
        <v>12019</v>
      </c>
      <c r="J200" s="60" t="s">
        <v>15910</v>
      </c>
      <c r="K200" s="60" t="s">
        <v>12020</v>
      </c>
      <c r="L200" s="60" t="s">
        <v>2712</v>
      </c>
      <c r="M200" t="str">
        <f>IF(TablVoies[[#This Row],[ID_OSM]]="Non trouvé","Pas de lien",HYPERLINK(("http://www.openstreetmap.org/?"&amp;TablVoies[[#This Row],[OBJET_OSM]]&amp;"="&amp;TablVoies[[#This Row],[ID_OSM]]),"Localiser"))</f>
        <v>Localiser</v>
      </c>
      <c r="N200" s="61" t="s">
        <v>5316</v>
      </c>
      <c r="O200" t="str">
        <f>IF(TablVoies[[#This Row],[ID_OSM]]="Non trouvé","Pas de lien",HYPERLINK("http://localhost:8111/import?url=http://api.openstreetmap.org/api/0.6/"&amp;TablVoies[[#This Row],[OBJET_OSM]]&amp;"/"&amp;TablVoies[[#This Row],[ID_OSM]]&amp;"/full","JOSM"))</f>
        <v>JOSM</v>
      </c>
      <c r="P200" t="s">
        <v>13487</v>
      </c>
      <c r="Q200"/>
      <c r="Z200" s="124"/>
      <c r="AC200" s="60" t="s">
        <v>9220</v>
      </c>
      <c r="AI200" s="60" t="s">
        <v>12021</v>
      </c>
      <c r="AL200" s="60">
        <v>1050</v>
      </c>
      <c r="AM200" s="60">
        <v>12</v>
      </c>
    </row>
    <row r="201" spans="1:39" hidden="1">
      <c r="A201" s="71">
        <v>84037</v>
      </c>
      <c r="B201" s="60" t="s">
        <v>12022</v>
      </c>
      <c r="C201" s="155">
        <v>4166370</v>
      </c>
      <c r="D201" s="60" t="s">
        <v>12023</v>
      </c>
      <c r="E201" s="60" t="s">
        <v>12024</v>
      </c>
      <c r="F201" s="60" t="s">
        <v>10624</v>
      </c>
      <c r="G201" s="60" t="s">
        <v>179</v>
      </c>
      <c r="I201" s="60" t="s">
        <v>1636</v>
      </c>
      <c r="J201" s="60" t="s">
        <v>15911</v>
      </c>
      <c r="K201" s="60" t="s">
        <v>9207</v>
      </c>
      <c r="L201" s="60" t="s">
        <v>1639</v>
      </c>
      <c r="M201" t="str">
        <f>IF(TablVoies[[#This Row],[ID_OSM]]="Non trouvé","Pas de lien",HYPERLINK(("http://www.openstreetmap.org/?"&amp;TablVoies[[#This Row],[OBJET_OSM]]&amp;"="&amp;TablVoies[[#This Row],[ID_OSM]]),"Localiser"))</f>
        <v>Localiser</v>
      </c>
      <c r="N201" s="61" t="s">
        <v>5316</v>
      </c>
      <c r="O201" t="str">
        <f>IF(TablVoies[[#This Row],[ID_OSM]]="Non trouvé","Pas de lien",HYPERLINK("http://localhost:8111/import?url=http://api.openstreetmap.org/api/0.6/"&amp;TablVoies[[#This Row],[OBJET_OSM]]&amp;"/"&amp;TablVoies[[#This Row],[ID_OSM]]&amp;"/full","JOSM"))</f>
        <v>JOSM</v>
      </c>
      <c r="P201" t="s">
        <v>13488</v>
      </c>
      <c r="Q201"/>
      <c r="Z201" s="124"/>
      <c r="AC201" s="60" t="s">
        <v>9220</v>
      </c>
      <c r="AI201" s="60" t="s">
        <v>12025</v>
      </c>
      <c r="AL201" s="60">
        <v>404</v>
      </c>
      <c r="AM201" s="60">
        <v>11</v>
      </c>
    </row>
    <row r="202" spans="1:39" hidden="1">
      <c r="A202" s="71">
        <v>84037</v>
      </c>
      <c r="B202" s="60" t="s">
        <v>12026</v>
      </c>
      <c r="C202" s="155">
        <v>4166332</v>
      </c>
      <c r="D202" s="60" t="s">
        <v>12027</v>
      </c>
      <c r="E202" s="60" t="s">
        <v>12028</v>
      </c>
      <c r="F202" s="60" t="s">
        <v>10631</v>
      </c>
      <c r="G202" s="60" t="s">
        <v>179</v>
      </c>
      <c r="H202" s="60" t="s">
        <v>134</v>
      </c>
      <c r="I202" s="60" t="s">
        <v>9193</v>
      </c>
      <c r="J202" s="60" t="s">
        <v>15912</v>
      </c>
      <c r="K202" s="60" t="s">
        <v>9194</v>
      </c>
      <c r="L202" s="60" t="s">
        <v>197</v>
      </c>
      <c r="M202" t="str">
        <f>IF(TablVoies[[#This Row],[ID_OSM]]="Non trouvé","Pas de lien",HYPERLINK(("http://www.openstreetmap.org/?"&amp;TablVoies[[#This Row],[OBJET_OSM]]&amp;"="&amp;TablVoies[[#This Row],[ID_OSM]]),"Localiser"))</f>
        <v>Localiser</v>
      </c>
      <c r="N202" s="61" t="s">
        <v>5316</v>
      </c>
      <c r="O202" t="str">
        <f>IF(TablVoies[[#This Row],[ID_OSM]]="Non trouvé","Pas de lien",HYPERLINK("http://localhost:8111/import?url=http://api.openstreetmap.org/api/0.6/"&amp;TablVoies[[#This Row],[OBJET_OSM]]&amp;"/"&amp;TablVoies[[#This Row],[ID_OSM]]&amp;"/full","JOSM"))</f>
        <v>JOSM</v>
      </c>
      <c r="P202" t="s">
        <v>13489</v>
      </c>
      <c r="Q202"/>
      <c r="Z202" s="124"/>
      <c r="AC202" s="60" t="s">
        <v>9220</v>
      </c>
      <c r="AI202" s="60" t="s">
        <v>12029</v>
      </c>
      <c r="AL202" s="60">
        <v>260</v>
      </c>
      <c r="AM202" s="60">
        <v>8</v>
      </c>
    </row>
    <row r="203" spans="1:39" hidden="1">
      <c r="A203" s="71">
        <v>84037</v>
      </c>
      <c r="B203" s="60" t="s">
        <v>12030</v>
      </c>
      <c r="C203" s="155">
        <v>4262348</v>
      </c>
      <c r="D203" s="60" t="s">
        <v>12031</v>
      </c>
      <c r="E203" s="60" t="s">
        <v>12032</v>
      </c>
      <c r="F203" s="60" t="s">
        <v>10635</v>
      </c>
      <c r="G203" s="60" t="s">
        <v>1358</v>
      </c>
      <c r="H203" s="60" t="s">
        <v>221</v>
      </c>
      <c r="I203" s="60" t="s">
        <v>3136</v>
      </c>
      <c r="J203" s="60" t="s">
        <v>15913</v>
      </c>
      <c r="K203" s="60" t="s">
        <v>3138</v>
      </c>
      <c r="L203" s="60" t="s">
        <v>3139</v>
      </c>
      <c r="M203" t="str">
        <f>IF(TablVoies[[#This Row],[ID_OSM]]="Non trouvé","Pas de lien",HYPERLINK(("http://www.openstreetmap.org/?"&amp;TablVoies[[#This Row],[OBJET_OSM]]&amp;"="&amp;TablVoies[[#This Row],[ID_OSM]]),"Localiser"))</f>
        <v>Localiser</v>
      </c>
      <c r="N203" s="61" t="s">
        <v>5316</v>
      </c>
      <c r="O203" t="str">
        <f>IF(TablVoies[[#This Row],[ID_OSM]]="Non trouvé","Pas de lien",HYPERLINK("http://localhost:8111/import?url=http://api.openstreetmap.org/api/0.6/"&amp;TablVoies[[#This Row],[OBJET_OSM]]&amp;"/"&amp;TablVoies[[#This Row],[ID_OSM]]&amp;"/full","JOSM"))</f>
        <v>JOSM</v>
      </c>
      <c r="P203" t="s">
        <v>13490</v>
      </c>
      <c r="Q203"/>
      <c r="Z203" s="124"/>
      <c r="AC203" s="60" t="s">
        <v>9220</v>
      </c>
      <c r="AI203" s="60" t="s">
        <v>12033</v>
      </c>
      <c r="AL203" s="60">
        <v>116</v>
      </c>
      <c r="AM203" s="60">
        <v>9.3000000000000007</v>
      </c>
    </row>
    <row r="204" spans="1:39" hidden="1">
      <c r="A204" s="71">
        <v>84037</v>
      </c>
      <c r="B204" s="60" t="s">
        <v>12034</v>
      </c>
      <c r="C204" s="155">
        <v>4262500</v>
      </c>
      <c r="D204" s="60" t="s">
        <v>12035</v>
      </c>
      <c r="E204" s="60" t="s">
        <v>12036</v>
      </c>
      <c r="F204" s="60" t="s">
        <v>10641</v>
      </c>
      <c r="G204" s="60" t="s">
        <v>1358</v>
      </c>
      <c r="H204" s="60" t="s">
        <v>134</v>
      </c>
      <c r="I204" s="60" t="s">
        <v>12037</v>
      </c>
      <c r="J204" s="60" t="s">
        <v>15914</v>
      </c>
      <c r="K204" s="60" t="s">
        <v>12038</v>
      </c>
      <c r="L204" s="60" t="s">
        <v>12039</v>
      </c>
      <c r="M204" t="str">
        <f>IF(TablVoies[[#This Row],[ID_OSM]]="Non trouvé","Pas de lien",HYPERLINK(("http://www.openstreetmap.org/?"&amp;TablVoies[[#This Row],[OBJET_OSM]]&amp;"="&amp;TablVoies[[#This Row],[ID_OSM]]),"Localiser"))</f>
        <v>Localiser</v>
      </c>
      <c r="N204" s="61" t="s">
        <v>5316</v>
      </c>
      <c r="O204" t="str">
        <f>IF(TablVoies[[#This Row],[ID_OSM]]="Non trouvé","Pas de lien",HYPERLINK("http://localhost:8111/import?url=http://api.openstreetmap.org/api/0.6/"&amp;TablVoies[[#This Row],[OBJET_OSM]]&amp;"/"&amp;TablVoies[[#This Row],[ID_OSM]]&amp;"/full","JOSM"))</f>
        <v>JOSM</v>
      </c>
      <c r="P204" t="s">
        <v>13491</v>
      </c>
      <c r="Q204"/>
      <c r="Z204" s="124"/>
      <c r="AC204" s="60" t="s">
        <v>9220</v>
      </c>
      <c r="AI204" s="60" t="s">
        <v>12040</v>
      </c>
      <c r="AL204" s="60">
        <v>149</v>
      </c>
      <c r="AM204" s="60">
        <v>9.1999999999999904</v>
      </c>
    </row>
    <row r="205" spans="1:39" hidden="1">
      <c r="A205" s="71">
        <v>84037</v>
      </c>
      <c r="B205" s="60" t="s">
        <v>12041</v>
      </c>
      <c r="C205" s="155">
        <v>4166371</v>
      </c>
      <c r="D205" s="60" t="s">
        <v>12042</v>
      </c>
      <c r="E205" s="60" t="s">
        <v>12043</v>
      </c>
      <c r="F205" s="60" t="s">
        <v>10647</v>
      </c>
      <c r="G205" s="60" t="s">
        <v>179</v>
      </c>
      <c r="I205" s="60" t="s">
        <v>9230</v>
      </c>
      <c r="J205" s="60" t="s">
        <v>15915</v>
      </c>
      <c r="K205" s="60" t="s">
        <v>12044</v>
      </c>
      <c r="L205" s="60" t="s">
        <v>9231</v>
      </c>
      <c r="M205" t="str">
        <f>IF(TablVoies[[#This Row],[ID_OSM]]="Non trouvé","Pas de lien",HYPERLINK(("http://www.openstreetmap.org/?"&amp;TablVoies[[#This Row],[OBJET_OSM]]&amp;"="&amp;TablVoies[[#This Row],[ID_OSM]]),"Localiser"))</f>
        <v>Localiser</v>
      </c>
      <c r="N205" s="61" t="s">
        <v>5316</v>
      </c>
      <c r="O205" t="str">
        <f>IF(TablVoies[[#This Row],[ID_OSM]]="Non trouvé","Pas de lien",HYPERLINK("http://localhost:8111/import?url=http://api.openstreetmap.org/api/0.6/"&amp;TablVoies[[#This Row],[OBJET_OSM]]&amp;"/"&amp;TablVoies[[#This Row],[ID_OSM]]&amp;"/full","JOSM"))</f>
        <v>JOSM</v>
      </c>
      <c r="P205" t="s">
        <v>13492</v>
      </c>
      <c r="Q205"/>
      <c r="Z205" s="124"/>
      <c r="AC205" s="60" t="s">
        <v>9220</v>
      </c>
      <c r="AI205" s="60" t="s">
        <v>12045</v>
      </c>
      <c r="AL205" s="60">
        <v>846</v>
      </c>
      <c r="AM205" s="60">
        <v>10</v>
      </c>
    </row>
    <row r="206" spans="1:39" hidden="1">
      <c r="A206" s="71">
        <v>84037</v>
      </c>
      <c r="B206" s="60" t="s">
        <v>12046</v>
      </c>
      <c r="C206" s="155">
        <v>4166387</v>
      </c>
      <c r="D206" s="60" t="s">
        <v>12047</v>
      </c>
      <c r="E206" s="60" t="s">
        <v>12048</v>
      </c>
      <c r="F206" s="60" t="s">
        <v>10653</v>
      </c>
      <c r="G206" s="60" t="s">
        <v>1358</v>
      </c>
      <c r="H206" s="60" t="s">
        <v>221</v>
      </c>
      <c r="I206" s="60" t="s">
        <v>5849</v>
      </c>
      <c r="J206" s="60" t="s">
        <v>15916</v>
      </c>
      <c r="K206" s="60" t="s">
        <v>10437</v>
      </c>
      <c r="L206" s="60" t="s">
        <v>10438</v>
      </c>
      <c r="M206" t="str">
        <f>IF(TablVoies[[#This Row],[ID_OSM]]="Non trouvé","Pas de lien",HYPERLINK(("http://www.openstreetmap.org/?"&amp;TablVoies[[#This Row],[OBJET_OSM]]&amp;"="&amp;TablVoies[[#This Row],[ID_OSM]]),"Localiser"))</f>
        <v>Localiser</v>
      </c>
      <c r="N206" s="61" t="s">
        <v>5316</v>
      </c>
      <c r="O206" t="str">
        <f>IF(TablVoies[[#This Row],[ID_OSM]]="Non trouvé","Pas de lien",HYPERLINK("http://localhost:8111/import?url=http://api.openstreetmap.org/api/0.6/"&amp;TablVoies[[#This Row],[OBJET_OSM]]&amp;"/"&amp;TablVoies[[#This Row],[ID_OSM]]&amp;"/full","JOSM"))</f>
        <v>JOSM</v>
      </c>
      <c r="P206" t="s">
        <v>13493</v>
      </c>
      <c r="Q206"/>
      <c r="Z206" s="124"/>
      <c r="AC206" s="60" t="s">
        <v>9220</v>
      </c>
      <c r="AI206" s="60" t="s">
        <v>12049</v>
      </c>
      <c r="AL206" s="60">
        <v>182</v>
      </c>
      <c r="AM206" s="60">
        <v>6</v>
      </c>
    </row>
    <row r="207" spans="1:39" hidden="1">
      <c r="A207" s="71">
        <v>84037</v>
      </c>
      <c r="B207" s="60" t="s">
        <v>12050</v>
      </c>
      <c r="C207" s="155">
        <v>4166385</v>
      </c>
      <c r="D207" s="60" t="s">
        <v>12051</v>
      </c>
      <c r="E207" s="60" t="s">
        <v>12052</v>
      </c>
      <c r="F207" s="60" t="s">
        <v>10659</v>
      </c>
      <c r="G207" s="60" t="s">
        <v>245</v>
      </c>
      <c r="H207" s="60" t="s">
        <v>134</v>
      </c>
      <c r="I207" s="60" t="s">
        <v>1274</v>
      </c>
      <c r="J207" s="60" t="s">
        <v>15917</v>
      </c>
      <c r="K207" s="60" t="s">
        <v>1276</v>
      </c>
      <c r="L207" s="60" t="s">
        <v>1277</v>
      </c>
      <c r="M207" t="str">
        <f>IF(TablVoies[[#This Row],[ID_OSM]]="Non trouvé","Pas de lien",HYPERLINK(("http://www.openstreetmap.org/?"&amp;TablVoies[[#This Row],[OBJET_OSM]]&amp;"="&amp;TablVoies[[#This Row],[ID_OSM]]),"Localiser"))</f>
        <v>Localiser</v>
      </c>
      <c r="N207" s="61" t="s">
        <v>5316</v>
      </c>
      <c r="O207" t="str">
        <f>IF(TablVoies[[#This Row],[ID_OSM]]="Non trouvé","Pas de lien",HYPERLINK("http://localhost:8111/import?url=http://api.openstreetmap.org/api/0.6/"&amp;TablVoies[[#This Row],[OBJET_OSM]]&amp;"/"&amp;TablVoies[[#This Row],[ID_OSM]]&amp;"/full","JOSM"))</f>
        <v>JOSM</v>
      </c>
      <c r="P207" t="s">
        <v>13494</v>
      </c>
      <c r="Q207"/>
      <c r="Z207" s="124"/>
      <c r="AC207" s="60" t="s">
        <v>9220</v>
      </c>
      <c r="AI207" s="60" t="s">
        <v>12053</v>
      </c>
      <c r="AL207" s="60">
        <v>557</v>
      </c>
      <c r="AM207" s="60">
        <v>6.2</v>
      </c>
    </row>
    <row r="208" spans="1:39" hidden="1">
      <c r="A208" s="71">
        <v>84037</v>
      </c>
      <c r="B208" t="s">
        <v>14233</v>
      </c>
      <c r="C208" s="155">
        <v>4225751</v>
      </c>
      <c r="D208" s="60" t="s">
        <v>12054</v>
      </c>
      <c r="E208" s="60" t="s">
        <v>12055</v>
      </c>
      <c r="F208" s="60" t="s">
        <v>10667</v>
      </c>
      <c r="G208" s="60" t="s">
        <v>429</v>
      </c>
      <c r="H208" s="60" t="s">
        <v>119</v>
      </c>
      <c r="I208" s="60" t="s">
        <v>565</v>
      </c>
      <c r="J208" s="60" t="s">
        <v>15918</v>
      </c>
      <c r="K208" s="60" t="s">
        <v>12056</v>
      </c>
      <c r="L208" s="60" t="s">
        <v>568</v>
      </c>
      <c r="M208" t="str">
        <f>IF(TablVoies[[#This Row],[ID_OSM]]="Non trouvé","Pas de lien",HYPERLINK(("http://www.openstreetmap.org/?"&amp;TablVoies[[#This Row],[OBJET_OSM]]&amp;"="&amp;TablVoies[[#This Row],[ID_OSM]]),"Localiser"))</f>
        <v>Localiser</v>
      </c>
      <c r="N208" s="61" t="s">
        <v>5316</v>
      </c>
      <c r="O208" t="str">
        <f>IF(TablVoies[[#This Row],[ID_OSM]]="Non trouvé","Pas de lien",HYPERLINK("http://localhost:8111/import?url=http://api.openstreetmap.org/api/0.6/"&amp;TablVoies[[#This Row],[OBJET_OSM]]&amp;"/"&amp;TablVoies[[#This Row],[ID_OSM]]&amp;"/full","JOSM"))</f>
        <v>JOSM</v>
      </c>
      <c r="P208" t="s">
        <v>13495</v>
      </c>
      <c r="Q208"/>
      <c r="U208" s="60" t="s">
        <v>12057</v>
      </c>
      <c r="Z208" s="124"/>
      <c r="AC208" s="60" t="s">
        <v>9220</v>
      </c>
      <c r="AI208" s="60" t="s">
        <v>12058</v>
      </c>
      <c r="AL208" s="60">
        <v>173</v>
      </c>
      <c r="AM208" s="60">
        <v>6</v>
      </c>
    </row>
    <row r="209" spans="1:39" hidden="1">
      <c r="A209" s="71">
        <v>84037</v>
      </c>
      <c r="B209" s="60" t="s">
        <v>12059</v>
      </c>
      <c r="C209" s="155">
        <v>4166339</v>
      </c>
      <c r="D209" s="60" t="s">
        <v>12060</v>
      </c>
      <c r="E209" s="60" t="s">
        <v>12061</v>
      </c>
      <c r="F209" s="60" t="s">
        <v>10672</v>
      </c>
      <c r="G209" s="60" t="s">
        <v>1358</v>
      </c>
      <c r="I209" s="60" t="s">
        <v>12062</v>
      </c>
      <c r="J209" s="60" t="s">
        <v>15919</v>
      </c>
      <c r="K209" s="60" t="s">
        <v>12063</v>
      </c>
      <c r="L209" s="60" t="s">
        <v>12064</v>
      </c>
      <c r="M209" t="str">
        <f>IF(TablVoies[[#This Row],[ID_OSM]]="Non trouvé","Pas de lien",HYPERLINK(("http://www.openstreetmap.org/?"&amp;TablVoies[[#This Row],[OBJET_OSM]]&amp;"="&amp;TablVoies[[#This Row],[ID_OSM]]),"Localiser"))</f>
        <v>Localiser</v>
      </c>
      <c r="N209" s="61" t="s">
        <v>5316</v>
      </c>
      <c r="O209" t="str">
        <f>IF(TablVoies[[#This Row],[ID_OSM]]="Non trouvé","Pas de lien",HYPERLINK("http://localhost:8111/import?url=http://api.openstreetmap.org/api/0.6/"&amp;TablVoies[[#This Row],[OBJET_OSM]]&amp;"/"&amp;TablVoies[[#This Row],[ID_OSM]]&amp;"/full","JOSM"))</f>
        <v>JOSM</v>
      </c>
      <c r="P209" t="s">
        <v>13496</v>
      </c>
      <c r="Q209"/>
      <c r="Z209" s="124"/>
      <c r="AC209" s="60" t="s">
        <v>9220</v>
      </c>
      <c r="AI209" s="60" t="s">
        <v>12065</v>
      </c>
      <c r="AL209" s="60">
        <v>123</v>
      </c>
      <c r="AM209" s="60">
        <v>6</v>
      </c>
    </row>
    <row r="210" spans="1:39" hidden="1">
      <c r="A210" s="71">
        <v>84037</v>
      </c>
      <c r="B210" t="s">
        <v>14228</v>
      </c>
      <c r="C210" s="155">
        <v>4225713</v>
      </c>
      <c r="D210" s="60" t="s">
        <v>12066</v>
      </c>
      <c r="E210" s="60" t="s">
        <v>12067</v>
      </c>
      <c r="F210" s="60" t="s">
        <v>10877</v>
      </c>
      <c r="G210" s="60" t="s">
        <v>3294</v>
      </c>
      <c r="H210" s="60" t="s">
        <v>221</v>
      </c>
      <c r="I210" s="60" t="s">
        <v>12068</v>
      </c>
      <c r="J210" s="60" t="s">
        <v>15920</v>
      </c>
      <c r="K210" s="60" t="s">
        <v>12070</v>
      </c>
      <c r="L210" s="60" t="s">
        <v>12071</v>
      </c>
      <c r="M210" t="str">
        <f>IF(TablVoies[[#This Row],[ID_OSM]]="Non trouvé","Pas de lien",HYPERLINK(("http://www.openstreetmap.org/?"&amp;TablVoies[[#This Row],[OBJET_OSM]]&amp;"="&amp;TablVoies[[#This Row],[ID_OSM]]),"Localiser"))</f>
        <v>Localiser</v>
      </c>
      <c r="N210" s="61" t="s">
        <v>5316</v>
      </c>
      <c r="O210" t="str">
        <f>IF(TablVoies[[#This Row],[ID_OSM]]="Non trouvé","Pas de lien",HYPERLINK("http://localhost:8111/import?url=http://api.openstreetmap.org/api/0.6/"&amp;TablVoies[[#This Row],[OBJET_OSM]]&amp;"/"&amp;TablVoies[[#This Row],[ID_OSM]]&amp;"/full","JOSM"))</f>
        <v>JOSM</v>
      </c>
      <c r="P210" t="s">
        <v>13522</v>
      </c>
      <c r="Q210"/>
      <c r="Z210" s="124"/>
      <c r="AC210" s="60" t="s">
        <v>9220</v>
      </c>
      <c r="AI210" s="60" t="s">
        <v>12072</v>
      </c>
      <c r="AL210" s="60">
        <v>48</v>
      </c>
      <c r="AM210" s="60">
        <v>20</v>
      </c>
    </row>
    <row r="211" spans="1:39" hidden="1">
      <c r="A211" s="71">
        <v>84037</v>
      </c>
      <c r="B211" s="60" t="s">
        <v>12073</v>
      </c>
      <c r="C211" s="155">
        <v>4225714</v>
      </c>
      <c r="D211" s="60" t="s">
        <v>12074</v>
      </c>
      <c r="E211" s="60" t="s">
        <v>12075</v>
      </c>
      <c r="F211" s="60" t="s">
        <v>10883</v>
      </c>
      <c r="G211" s="60" t="s">
        <v>3294</v>
      </c>
      <c r="H211" s="60" t="s">
        <v>134</v>
      </c>
      <c r="I211" s="60" t="s">
        <v>9274</v>
      </c>
      <c r="J211" s="60" t="s">
        <v>15921</v>
      </c>
      <c r="K211" s="60" t="s">
        <v>12076</v>
      </c>
      <c r="L211" s="60" t="s">
        <v>12077</v>
      </c>
      <c r="M211" t="str">
        <f>IF(TablVoies[[#This Row],[ID_OSM]]="Non trouvé","Pas de lien",HYPERLINK(("http://www.openstreetmap.org/?"&amp;TablVoies[[#This Row],[OBJET_OSM]]&amp;"="&amp;TablVoies[[#This Row],[ID_OSM]]),"Localiser"))</f>
        <v>Localiser</v>
      </c>
      <c r="N211" s="61" t="s">
        <v>5316</v>
      </c>
      <c r="O211" t="str">
        <f>IF(TablVoies[[#This Row],[ID_OSM]]="Non trouvé","Pas de lien",HYPERLINK("http://localhost:8111/import?url=http://api.openstreetmap.org/api/0.6/"&amp;TablVoies[[#This Row],[OBJET_OSM]]&amp;"/"&amp;TablVoies[[#This Row],[ID_OSM]]&amp;"/full","JOSM"))</f>
        <v>JOSM</v>
      </c>
      <c r="P211" t="s">
        <v>13523</v>
      </c>
      <c r="Q211"/>
      <c r="Z211" s="124"/>
      <c r="AC211" s="60" t="s">
        <v>9220</v>
      </c>
      <c r="AI211" s="60" t="s">
        <v>12078</v>
      </c>
      <c r="AL211" s="60">
        <v>20</v>
      </c>
      <c r="AM211" s="60">
        <v>13</v>
      </c>
    </row>
    <row r="212" spans="1:39" hidden="1">
      <c r="A212" s="71">
        <v>84037</v>
      </c>
      <c r="B212" t="s">
        <v>14230</v>
      </c>
      <c r="C212" s="155">
        <v>4225715</v>
      </c>
      <c r="D212" s="60" t="s">
        <v>12079</v>
      </c>
      <c r="E212" s="60" t="s">
        <v>12080</v>
      </c>
      <c r="F212" s="60" t="s">
        <v>10889</v>
      </c>
      <c r="G212" s="60" t="s">
        <v>3294</v>
      </c>
      <c r="H212" s="60" t="s">
        <v>134</v>
      </c>
      <c r="I212" s="60" t="s">
        <v>12081</v>
      </c>
      <c r="J212" s="60" t="s">
        <v>15922</v>
      </c>
      <c r="K212" s="60" t="s">
        <v>12082</v>
      </c>
      <c r="L212" s="60" t="s">
        <v>12083</v>
      </c>
      <c r="M212" t="str">
        <f>IF(TablVoies[[#This Row],[ID_OSM]]="Non trouvé","Pas de lien",HYPERLINK(("http://www.openstreetmap.org/?"&amp;TablVoies[[#This Row],[OBJET_OSM]]&amp;"="&amp;TablVoies[[#This Row],[ID_OSM]]),"Localiser"))</f>
        <v>Localiser</v>
      </c>
      <c r="N212" s="61" t="s">
        <v>5316</v>
      </c>
      <c r="O212" t="str">
        <f>IF(TablVoies[[#This Row],[ID_OSM]]="Non trouvé","Pas de lien",HYPERLINK("http://localhost:8111/import?url=http://api.openstreetmap.org/api/0.6/"&amp;TablVoies[[#This Row],[OBJET_OSM]]&amp;"/"&amp;TablVoies[[#This Row],[ID_OSM]]&amp;"/full","JOSM"))</f>
        <v>JOSM</v>
      </c>
      <c r="P212" t="s">
        <v>13524</v>
      </c>
      <c r="Q212"/>
      <c r="Z212" s="124"/>
      <c r="AC212" s="60" t="s">
        <v>9220</v>
      </c>
      <c r="AI212" s="60" t="s">
        <v>12084</v>
      </c>
      <c r="AL212" s="60">
        <v>14</v>
      </c>
      <c r="AM212" s="60">
        <v>3</v>
      </c>
    </row>
    <row r="213" spans="1:39" hidden="1">
      <c r="A213" s="71">
        <v>84037</v>
      </c>
      <c r="B213" s="60" t="s">
        <v>751</v>
      </c>
      <c r="C213" s="155">
        <v>4225711</v>
      </c>
      <c r="D213" s="60" t="s">
        <v>12085</v>
      </c>
      <c r="E213" s="60" t="s">
        <v>12086</v>
      </c>
      <c r="F213" s="60" t="s">
        <v>10895</v>
      </c>
      <c r="G213" s="60" t="s">
        <v>3294</v>
      </c>
      <c r="H213" s="60" t="s">
        <v>221</v>
      </c>
      <c r="I213" s="60" t="s">
        <v>3129</v>
      </c>
      <c r="J213" s="60" t="s">
        <v>15923</v>
      </c>
      <c r="K213" s="60" t="s">
        <v>12087</v>
      </c>
      <c r="L213" s="60" t="s">
        <v>3132</v>
      </c>
      <c r="M213" t="str">
        <f>IF(TablVoies[[#This Row],[ID_OSM]]="Non trouvé","Pas de lien",HYPERLINK(("http://www.openstreetmap.org/?"&amp;TablVoies[[#This Row],[OBJET_OSM]]&amp;"="&amp;TablVoies[[#This Row],[ID_OSM]]),"Localiser"))</f>
        <v>Localiser</v>
      </c>
      <c r="N213" s="61" t="s">
        <v>5316</v>
      </c>
      <c r="O213" t="str">
        <f>IF(TablVoies[[#This Row],[ID_OSM]]="Non trouvé","Pas de lien",HYPERLINK("http://localhost:8111/import?url=http://api.openstreetmap.org/api/0.6/"&amp;TablVoies[[#This Row],[OBJET_OSM]]&amp;"/"&amp;TablVoies[[#This Row],[ID_OSM]]&amp;"/full","JOSM"))</f>
        <v>JOSM</v>
      </c>
      <c r="P213" t="s">
        <v>13525</v>
      </c>
      <c r="Q213"/>
      <c r="U213" s="60" t="s">
        <v>12088</v>
      </c>
      <c r="Z213" s="124"/>
      <c r="AC213" s="60" t="s">
        <v>9220</v>
      </c>
      <c r="AI213" s="60" t="s">
        <v>12089</v>
      </c>
      <c r="AL213" s="60">
        <v>56</v>
      </c>
      <c r="AM213" s="60">
        <v>29</v>
      </c>
    </row>
    <row r="214" spans="1:39" hidden="1">
      <c r="A214" s="71">
        <v>84037</v>
      </c>
      <c r="B214" s="60" t="s">
        <v>12090</v>
      </c>
      <c r="C214" s="155">
        <v>4166466</v>
      </c>
      <c r="D214" s="60" t="s">
        <v>12091</v>
      </c>
      <c r="E214" s="60" t="s">
        <v>12092</v>
      </c>
      <c r="F214" s="60" t="s">
        <v>10903</v>
      </c>
      <c r="G214" s="60" t="s">
        <v>3294</v>
      </c>
      <c r="I214" s="60" t="s">
        <v>798</v>
      </c>
      <c r="J214" s="60" t="s">
        <v>15924</v>
      </c>
      <c r="K214" s="60" t="s">
        <v>9606</v>
      </c>
      <c r="L214" s="60" t="s">
        <v>801</v>
      </c>
      <c r="M214" t="str">
        <f>IF(TablVoies[[#This Row],[ID_OSM]]="Non trouvé","Pas de lien",HYPERLINK(("http://www.openstreetmap.org/?"&amp;TablVoies[[#This Row],[OBJET_OSM]]&amp;"="&amp;TablVoies[[#This Row],[ID_OSM]]),"Localiser"))</f>
        <v>Localiser</v>
      </c>
      <c r="N214" s="61" t="s">
        <v>5316</v>
      </c>
      <c r="O214" t="str">
        <f>IF(TablVoies[[#This Row],[ID_OSM]]="Non trouvé","Pas de lien",HYPERLINK("http://localhost:8111/import?url=http://api.openstreetmap.org/api/0.6/"&amp;TablVoies[[#This Row],[OBJET_OSM]]&amp;"/"&amp;TablVoies[[#This Row],[ID_OSM]]&amp;"/full","JOSM"))</f>
        <v>JOSM</v>
      </c>
      <c r="P214" t="s">
        <v>13526</v>
      </c>
      <c r="Q214"/>
      <c r="Z214" s="124"/>
      <c r="AC214" s="60" t="s">
        <v>9220</v>
      </c>
      <c r="AI214" s="60" t="s">
        <v>12093</v>
      </c>
      <c r="AL214" s="60">
        <v>46</v>
      </c>
      <c r="AM214" s="60">
        <v>16</v>
      </c>
    </row>
    <row r="215" spans="1:39" hidden="1">
      <c r="A215" s="71">
        <v>84037</v>
      </c>
      <c r="B215" t="s">
        <v>14227</v>
      </c>
      <c r="C215" s="155" t="s">
        <v>751</v>
      </c>
      <c r="D215" s="60" t="s">
        <v>12094</v>
      </c>
      <c r="E215" s="60" t="s">
        <v>12095</v>
      </c>
      <c r="F215" s="60" t="s">
        <v>10909</v>
      </c>
      <c r="G215" s="60" t="s">
        <v>3294</v>
      </c>
      <c r="H215" s="60" t="s">
        <v>661</v>
      </c>
      <c r="I215" s="60" t="s">
        <v>12096</v>
      </c>
      <c r="J215" s="60" t="s">
        <v>15925</v>
      </c>
      <c r="K215" s="60" t="s">
        <v>12098</v>
      </c>
      <c r="L215" s="60" t="s">
        <v>12099</v>
      </c>
      <c r="M215" t="str">
        <f>IF(TablVoies[[#This Row],[ID_OSM]]="Non trouvé","Pas de lien",HYPERLINK(("http://www.openstreetmap.org/?"&amp;TablVoies[[#This Row],[OBJET_OSM]]&amp;"="&amp;TablVoies[[#This Row],[ID_OSM]]),"Localiser"))</f>
        <v>Pas de lien</v>
      </c>
      <c r="N215" s="61" t="s">
        <v>5316</v>
      </c>
      <c r="O215" t="str">
        <f>IF(TablVoies[[#This Row],[ID_OSM]]="Non trouvé","Pas de lien",HYPERLINK("http://localhost:8111/import?url=http://api.openstreetmap.org/api/0.6/"&amp;TablVoies[[#This Row],[OBJET_OSM]]&amp;"/"&amp;TablVoies[[#This Row],[ID_OSM]]&amp;"/full","JOSM"))</f>
        <v>Pas de lien</v>
      </c>
      <c r="P215" t="s">
        <v>13527</v>
      </c>
      <c r="Q215"/>
      <c r="Z215" s="124"/>
      <c r="AC215" s="60" t="s">
        <v>9220</v>
      </c>
      <c r="AI215" s="60" t="s">
        <v>12100</v>
      </c>
      <c r="AL215" s="60">
        <v>40</v>
      </c>
      <c r="AM215" s="60">
        <v>26</v>
      </c>
    </row>
    <row r="216" spans="1:39" hidden="1">
      <c r="A216" s="71">
        <v>84037</v>
      </c>
      <c r="B216" t="s">
        <v>14229</v>
      </c>
      <c r="C216" s="155">
        <v>4225710</v>
      </c>
      <c r="D216" s="60" t="s">
        <v>12101</v>
      </c>
      <c r="E216" s="60" t="s">
        <v>12102</v>
      </c>
      <c r="F216" s="60" t="s">
        <v>10917</v>
      </c>
      <c r="G216" s="60" t="s">
        <v>3294</v>
      </c>
      <c r="I216" s="60" t="s">
        <v>12103</v>
      </c>
      <c r="J216" s="60" t="s">
        <v>15926</v>
      </c>
      <c r="K216" s="60" t="s">
        <v>12104</v>
      </c>
      <c r="L216" s="60" t="s">
        <v>15575</v>
      </c>
      <c r="M216" t="str">
        <f>IF(TablVoies[[#This Row],[ID_OSM]]="Non trouvé","Pas de lien",HYPERLINK(("http://www.openstreetmap.org/?"&amp;TablVoies[[#This Row],[OBJET_OSM]]&amp;"="&amp;TablVoies[[#This Row],[ID_OSM]]),"Localiser"))</f>
        <v>Localiser</v>
      </c>
      <c r="N216" s="61" t="s">
        <v>5316</v>
      </c>
      <c r="O216" t="str">
        <f>IF(TablVoies[[#This Row],[ID_OSM]]="Non trouvé","Pas de lien",HYPERLINK("http://localhost:8111/import?url=http://api.openstreetmap.org/api/0.6/"&amp;TablVoies[[#This Row],[OBJET_OSM]]&amp;"/"&amp;TablVoies[[#This Row],[ID_OSM]]&amp;"/full","JOSM"))</f>
        <v>JOSM</v>
      </c>
      <c r="P216" t="s">
        <v>13528</v>
      </c>
      <c r="Q216"/>
      <c r="Z216" s="124"/>
      <c r="AC216" s="60" t="s">
        <v>9220</v>
      </c>
      <c r="AI216" s="60" t="s">
        <v>12105</v>
      </c>
      <c r="AL216" s="60">
        <v>23</v>
      </c>
      <c r="AM216" s="60">
        <v>11</v>
      </c>
    </row>
    <row r="217" spans="1:39" hidden="1">
      <c r="A217" s="71">
        <v>84037</v>
      </c>
      <c r="B217" s="60" t="s">
        <v>751</v>
      </c>
      <c r="C217" s="155" t="s">
        <v>751</v>
      </c>
      <c r="D217" s="60" t="s">
        <v>12106</v>
      </c>
      <c r="E217" s="60" t="s">
        <v>12107</v>
      </c>
      <c r="F217" s="60" t="s">
        <v>10925</v>
      </c>
      <c r="G217" s="60" t="s">
        <v>3294</v>
      </c>
      <c r="H217" s="60" t="s">
        <v>119</v>
      </c>
      <c r="I217" s="60" t="s">
        <v>8337</v>
      </c>
      <c r="J217" s="60" t="s">
        <v>15927</v>
      </c>
      <c r="K217" s="60" t="s">
        <v>12108</v>
      </c>
      <c r="L217" s="60" t="s">
        <v>12109</v>
      </c>
      <c r="M217" t="str">
        <f>IF(TablVoies[[#This Row],[ID_OSM]]="Non trouvé","Pas de lien",HYPERLINK(("http://www.openstreetmap.org/?"&amp;TablVoies[[#This Row],[OBJET_OSM]]&amp;"="&amp;TablVoies[[#This Row],[ID_OSM]]),"Localiser"))</f>
        <v>Pas de lien</v>
      </c>
      <c r="N217" s="61" t="s">
        <v>5316</v>
      </c>
      <c r="O217" t="str">
        <f>IF(TablVoies[[#This Row],[ID_OSM]]="Non trouvé","Pas de lien",HYPERLINK("http://localhost:8111/import?url=http://api.openstreetmap.org/api/0.6/"&amp;TablVoies[[#This Row],[OBJET_OSM]]&amp;"/"&amp;TablVoies[[#This Row],[ID_OSM]]&amp;"/full","JOSM"))</f>
        <v>Pas de lien</v>
      </c>
      <c r="P217" t="s">
        <v>13529</v>
      </c>
      <c r="Q217"/>
      <c r="Z217" s="124"/>
      <c r="AC217" s="60" t="s">
        <v>9220</v>
      </c>
      <c r="AI217" s="60" t="s">
        <v>12110</v>
      </c>
      <c r="AL217" s="60">
        <v>107</v>
      </c>
      <c r="AM217" s="60">
        <v>13</v>
      </c>
    </row>
    <row r="218" spans="1:39" hidden="1">
      <c r="A218" s="71">
        <v>84037</v>
      </c>
      <c r="B218" t="s">
        <v>14208</v>
      </c>
      <c r="C218" s="155">
        <v>4191278</v>
      </c>
      <c r="D218" s="60" t="s">
        <v>12111</v>
      </c>
      <c r="E218" s="60" t="s">
        <v>12112</v>
      </c>
      <c r="F218" s="60" t="s">
        <v>9904</v>
      </c>
      <c r="G218" s="60" t="s">
        <v>245</v>
      </c>
      <c r="I218" s="60" t="s">
        <v>12113</v>
      </c>
      <c r="J218" s="60" t="s">
        <v>15928</v>
      </c>
      <c r="K218" s="60" t="s">
        <v>12114</v>
      </c>
      <c r="L218" s="60" t="s">
        <v>5451</v>
      </c>
      <c r="M218" t="str">
        <f>IF(TablVoies[[#This Row],[ID_OSM]]="Non trouvé","Pas de lien",HYPERLINK(("http://www.openstreetmap.org/?"&amp;TablVoies[[#This Row],[OBJET_OSM]]&amp;"="&amp;TablVoies[[#This Row],[ID_OSM]]),"Localiser"))</f>
        <v>Localiser</v>
      </c>
      <c r="N218" s="61" t="s">
        <v>5316</v>
      </c>
      <c r="O218" t="str">
        <f>IF(TablVoies[[#This Row],[ID_OSM]]="Non trouvé","Pas de lien",HYPERLINK("http://localhost:8111/import?url=http://api.openstreetmap.org/api/0.6/"&amp;TablVoies[[#This Row],[OBJET_OSM]]&amp;"/"&amp;TablVoies[[#This Row],[ID_OSM]]&amp;"/full","JOSM"))</f>
        <v>JOSM</v>
      </c>
      <c r="P218" t="s">
        <v>13535</v>
      </c>
      <c r="Q218"/>
      <c r="Z218" s="124"/>
      <c r="AC218" s="60" t="s">
        <v>13264</v>
      </c>
      <c r="AI218" s="60" t="s">
        <v>12115</v>
      </c>
      <c r="AL218" s="60">
        <v>775</v>
      </c>
      <c r="AM218" s="60">
        <v>0</v>
      </c>
    </row>
    <row r="219" spans="1:39" hidden="1">
      <c r="A219" s="71">
        <v>84037</v>
      </c>
      <c r="B219" s="60" t="s">
        <v>751</v>
      </c>
      <c r="C219" s="155">
        <v>4191526</v>
      </c>
      <c r="D219" s="60" t="s">
        <v>12116</v>
      </c>
      <c r="E219" s="60" t="s">
        <v>12117</v>
      </c>
      <c r="F219" s="60" t="s">
        <v>12118</v>
      </c>
      <c r="G219" s="60" t="s">
        <v>245</v>
      </c>
      <c r="H219" s="60" t="s">
        <v>119</v>
      </c>
      <c r="I219" s="60" t="s">
        <v>7661</v>
      </c>
      <c r="J219" s="60" t="s">
        <v>15929</v>
      </c>
      <c r="K219" s="60" t="s">
        <v>12119</v>
      </c>
      <c r="L219" s="60" t="s">
        <v>9186</v>
      </c>
      <c r="M219" t="str">
        <f>IF(TablVoies[[#This Row],[ID_OSM]]="Non trouvé","Pas de lien",HYPERLINK(("http://www.openstreetmap.org/?"&amp;TablVoies[[#This Row],[OBJET_OSM]]&amp;"="&amp;TablVoies[[#This Row],[ID_OSM]]),"Localiser"))</f>
        <v>Localiser</v>
      </c>
      <c r="N219" s="61" t="s">
        <v>5316</v>
      </c>
      <c r="O219" t="str">
        <f>IF(TablVoies[[#This Row],[ID_OSM]]="Non trouvé","Pas de lien",HYPERLINK("http://localhost:8111/import?url=http://api.openstreetmap.org/api/0.6/"&amp;TablVoies[[#This Row],[OBJET_OSM]]&amp;"/"&amp;TablVoies[[#This Row],[ID_OSM]]&amp;"/full","JOSM"))</f>
        <v>JOSM</v>
      </c>
      <c r="P219" t="s">
        <v>11151</v>
      </c>
      <c r="Q219"/>
      <c r="Z219" s="124"/>
      <c r="AC219" s="60" t="s">
        <v>13264</v>
      </c>
      <c r="AI219" s="60" t="s">
        <v>12120</v>
      </c>
      <c r="AL219" s="60">
        <v>1363</v>
      </c>
      <c r="AM219" s="60">
        <v>10</v>
      </c>
    </row>
    <row r="220" spans="1:39" hidden="1">
      <c r="A220" s="71">
        <v>84037</v>
      </c>
      <c r="B220" t="s">
        <v>14163</v>
      </c>
      <c r="C220" s="155">
        <v>4191439</v>
      </c>
      <c r="D220" s="60" t="s">
        <v>12121</v>
      </c>
      <c r="E220" s="60" t="s">
        <v>12122</v>
      </c>
      <c r="F220" s="60" t="s">
        <v>9910</v>
      </c>
      <c r="G220" s="60" t="s">
        <v>245</v>
      </c>
      <c r="H220" s="60" t="s">
        <v>221</v>
      </c>
      <c r="I220" s="60" t="s">
        <v>12123</v>
      </c>
      <c r="J220" s="60" t="s">
        <v>15930</v>
      </c>
      <c r="K220" s="60" t="s">
        <v>12124</v>
      </c>
      <c r="L220" s="60" t="s">
        <v>9185</v>
      </c>
      <c r="M220" t="str">
        <f>IF(TablVoies[[#This Row],[ID_OSM]]="Non trouvé","Pas de lien",HYPERLINK(("http://www.openstreetmap.org/?"&amp;TablVoies[[#This Row],[OBJET_OSM]]&amp;"="&amp;TablVoies[[#This Row],[ID_OSM]]),"Localiser"))</f>
        <v>Localiser</v>
      </c>
      <c r="N220" s="61" t="s">
        <v>5316</v>
      </c>
      <c r="O220" t="str">
        <f>IF(TablVoies[[#This Row],[ID_OSM]]="Non trouvé","Pas de lien",HYPERLINK("http://localhost:8111/import?url=http://api.openstreetmap.org/api/0.6/"&amp;TablVoies[[#This Row],[OBJET_OSM]]&amp;"/"&amp;TablVoies[[#This Row],[ID_OSM]]&amp;"/full","JOSM"))</f>
        <v>JOSM</v>
      </c>
      <c r="P220" t="s">
        <v>13536</v>
      </c>
      <c r="Q220"/>
      <c r="Z220" s="124"/>
      <c r="AC220" s="60" t="s">
        <v>13264</v>
      </c>
      <c r="AI220" s="60" t="s">
        <v>12125</v>
      </c>
      <c r="AL220" s="60">
        <v>1168</v>
      </c>
      <c r="AM220" s="60">
        <v>3.6</v>
      </c>
    </row>
    <row r="221" spans="1:39" hidden="1">
      <c r="A221" s="71">
        <v>84037</v>
      </c>
      <c r="B221" t="s">
        <v>14162</v>
      </c>
      <c r="C221" s="155">
        <v>4191438</v>
      </c>
      <c r="D221" s="60" t="s">
        <v>12126</v>
      </c>
      <c r="E221" s="60" t="s">
        <v>12127</v>
      </c>
      <c r="F221" s="60" t="s">
        <v>9917</v>
      </c>
      <c r="G221" s="60" t="s">
        <v>245</v>
      </c>
      <c r="H221" s="60" t="s">
        <v>221</v>
      </c>
      <c r="I221" s="60" t="s">
        <v>12128</v>
      </c>
      <c r="J221" s="60" t="s">
        <v>15931</v>
      </c>
      <c r="K221" s="60" t="s">
        <v>12129</v>
      </c>
      <c r="L221" s="60" t="s">
        <v>9185</v>
      </c>
      <c r="M221" t="str">
        <f>IF(TablVoies[[#This Row],[ID_OSM]]="Non trouvé","Pas de lien",HYPERLINK(("http://www.openstreetmap.org/?"&amp;TablVoies[[#This Row],[OBJET_OSM]]&amp;"="&amp;TablVoies[[#This Row],[ID_OSM]]),"Localiser"))</f>
        <v>Localiser</v>
      </c>
      <c r="N221" s="61" t="s">
        <v>5316</v>
      </c>
      <c r="O221" t="str">
        <f>IF(TablVoies[[#This Row],[ID_OSM]]="Non trouvé","Pas de lien",HYPERLINK("http://localhost:8111/import?url=http://api.openstreetmap.org/api/0.6/"&amp;TablVoies[[#This Row],[OBJET_OSM]]&amp;"/"&amp;TablVoies[[#This Row],[ID_OSM]]&amp;"/full","JOSM"))</f>
        <v>JOSM</v>
      </c>
      <c r="P221" t="s">
        <v>13537</v>
      </c>
      <c r="Q221"/>
      <c r="Z221" s="124"/>
      <c r="AC221" s="60" t="s">
        <v>13264</v>
      </c>
      <c r="AI221" s="60" t="s">
        <v>12130</v>
      </c>
      <c r="AL221" s="60">
        <v>1181</v>
      </c>
      <c r="AM221" s="60">
        <v>4.3</v>
      </c>
    </row>
    <row r="222" spans="1:39" hidden="1">
      <c r="A222" s="71">
        <v>84037</v>
      </c>
      <c r="B222" t="s">
        <v>14154</v>
      </c>
      <c r="C222" s="155">
        <v>5876730</v>
      </c>
      <c r="D222" s="60" t="s">
        <v>12131</v>
      </c>
      <c r="E222" s="60" t="s">
        <v>12132</v>
      </c>
      <c r="F222" s="60" t="s">
        <v>9922</v>
      </c>
      <c r="G222" s="60" t="s">
        <v>245</v>
      </c>
      <c r="H222" s="60" t="s">
        <v>111</v>
      </c>
      <c r="I222" s="60" t="s">
        <v>7577</v>
      </c>
      <c r="J222" s="60" t="s">
        <v>15932</v>
      </c>
      <c r="K222" s="60" t="s">
        <v>12133</v>
      </c>
      <c r="L222" s="60" t="s">
        <v>11629</v>
      </c>
      <c r="M222" t="str">
        <f>IF(TablVoies[[#This Row],[ID_OSM]]="Non trouvé","Pas de lien",HYPERLINK(("http://www.openstreetmap.org/?"&amp;TablVoies[[#This Row],[OBJET_OSM]]&amp;"="&amp;TablVoies[[#This Row],[ID_OSM]]),"Localiser"))</f>
        <v>Localiser</v>
      </c>
      <c r="N222" s="61" t="s">
        <v>5316</v>
      </c>
      <c r="O222" t="str">
        <f>IF(TablVoies[[#This Row],[ID_OSM]]="Non trouvé","Pas de lien",HYPERLINK("http://localhost:8111/import?url=http://api.openstreetmap.org/api/0.6/"&amp;TablVoies[[#This Row],[OBJET_OSM]]&amp;"/"&amp;TablVoies[[#This Row],[ID_OSM]]&amp;"/full","JOSM"))</f>
        <v>JOSM</v>
      </c>
      <c r="P222" t="s">
        <v>13538</v>
      </c>
      <c r="Q222"/>
      <c r="Z222" s="124"/>
      <c r="AC222" s="60" t="s">
        <v>13264</v>
      </c>
      <c r="AI222" s="60" t="s">
        <v>12134</v>
      </c>
      <c r="AL222" s="60">
        <v>2126</v>
      </c>
      <c r="AM222" s="60">
        <v>5</v>
      </c>
    </row>
    <row r="223" spans="1:39" hidden="1">
      <c r="A223" s="71">
        <v>84037</v>
      </c>
      <c r="B223" s="60" t="s">
        <v>751</v>
      </c>
      <c r="C223" s="155">
        <v>4191355</v>
      </c>
      <c r="D223" s="60" t="s">
        <v>12135</v>
      </c>
      <c r="E223" s="60" t="s">
        <v>12136</v>
      </c>
      <c r="F223" s="60" t="s">
        <v>9936</v>
      </c>
      <c r="G223" s="60" t="s">
        <v>245</v>
      </c>
      <c r="H223" s="60" t="s">
        <v>163</v>
      </c>
      <c r="I223" s="60" t="s">
        <v>7774</v>
      </c>
      <c r="J223" s="60" t="s">
        <v>15933</v>
      </c>
      <c r="K223" s="60" t="s">
        <v>12137</v>
      </c>
      <c r="L223" s="60" t="s">
        <v>12138</v>
      </c>
      <c r="M223" t="str">
        <f>IF(TablVoies[[#This Row],[ID_OSM]]="Non trouvé","Pas de lien",HYPERLINK(("http://www.openstreetmap.org/?"&amp;TablVoies[[#This Row],[OBJET_OSM]]&amp;"="&amp;TablVoies[[#This Row],[ID_OSM]]),"Localiser"))</f>
        <v>Localiser</v>
      </c>
      <c r="N223" s="61" t="s">
        <v>5316</v>
      </c>
      <c r="O223" t="str">
        <f>IF(TablVoies[[#This Row],[ID_OSM]]="Non trouvé","Pas de lien",HYPERLINK("http://localhost:8111/import?url=http://api.openstreetmap.org/api/0.6/"&amp;TablVoies[[#This Row],[OBJET_OSM]]&amp;"/"&amp;TablVoies[[#This Row],[ID_OSM]]&amp;"/full","JOSM"))</f>
        <v>JOSM</v>
      </c>
      <c r="P223" t="s">
        <v>13539</v>
      </c>
      <c r="Q223"/>
      <c r="Z223" s="124"/>
      <c r="AC223" s="60" t="s">
        <v>13264</v>
      </c>
      <c r="AI223" s="60" t="s">
        <v>12139</v>
      </c>
      <c r="AL223" s="60">
        <v>1764</v>
      </c>
      <c r="AM223" s="60">
        <v>4.5999999999999996</v>
      </c>
    </row>
    <row r="224" spans="1:39" hidden="1">
      <c r="A224" s="71">
        <v>84037</v>
      </c>
      <c r="B224" t="s">
        <v>14216</v>
      </c>
      <c r="C224" s="155">
        <v>4191286</v>
      </c>
      <c r="D224" s="60" t="s">
        <v>12140</v>
      </c>
      <c r="E224" s="60" t="s">
        <v>12141</v>
      </c>
      <c r="F224" s="60" t="s">
        <v>9942</v>
      </c>
      <c r="G224" s="60" t="s">
        <v>245</v>
      </c>
      <c r="I224" s="60" t="s">
        <v>12142</v>
      </c>
      <c r="J224" s="60" t="s">
        <v>15934</v>
      </c>
      <c r="K224" s="60" t="s">
        <v>12143</v>
      </c>
      <c r="L224" s="60" t="s">
        <v>5451</v>
      </c>
      <c r="M224" t="str">
        <f>IF(TablVoies[[#This Row],[ID_OSM]]="Non trouvé","Pas de lien",HYPERLINK(("http://www.openstreetmap.org/?"&amp;TablVoies[[#This Row],[OBJET_OSM]]&amp;"="&amp;TablVoies[[#This Row],[ID_OSM]]),"Localiser"))</f>
        <v>Localiser</v>
      </c>
      <c r="N224" s="61" t="s">
        <v>5316</v>
      </c>
      <c r="O224" t="str">
        <f>IF(TablVoies[[#This Row],[ID_OSM]]="Non trouvé","Pas de lien",HYPERLINK("http://localhost:8111/import?url=http://api.openstreetmap.org/api/0.6/"&amp;TablVoies[[#This Row],[OBJET_OSM]]&amp;"/"&amp;TablVoies[[#This Row],[ID_OSM]]&amp;"/full","JOSM"))</f>
        <v>JOSM</v>
      </c>
      <c r="P224" t="s">
        <v>13540</v>
      </c>
      <c r="Q224"/>
      <c r="Z224" s="124"/>
      <c r="AC224" s="60" t="s">
        <v>13264</v>
      </c>
      <c r="AI224" s="60" t="s">
        <v>12144</v>
      </c>
      <c r="AL224" s="60">
        <v>799</v>
      </c>
      <c r="AM224" s="60">
        <v>3.5</v>
      </c>
    </row>
    <row r="225" spans="1:39" hidden="1">
      <c r="A225" s="71">
        <v>84037</v>
      </c>
      <c r="B225" t="s">
        <v>14155</v>
      </c>
      <c r="C225" s="155">
        <v>4191408</v>
      </c>
      <c r="D225" s="60" t="s">
        <v>12145</v>
      </c>
      <c r="E225" s="60" t="s">
        <v>12146</v>
      </c>
      <c r="F225" s="60" t="s">
        <v>9948</v>
      </c>
      <c r="G225" s="60" t="s">
        <v>245</v>
      </c>
      <c r="H225" s="60" t="s">
        <v>111</v>
      </c>
      <c r="I225" s="60" t="s">
        <v>12147</v>
      </c>
      <c r="J225" s="60" t="s">
        <v>15935</v>
      </c>
      <c r="K225" s="60" t="s">
        <v>12148</v>
      </c>
      <c r="L225" s="60" t="s">
        <v>11629</v>
      </c>
      <c r="M225" t="str">
        <f>IF(TablVoies[[#This Row],[ID_OSM]]="Non trouvé","Pas de lien",HYPERLINK(("http://www.openstreetmap.org/?"&amp;TablVoies[[#This Row],[OBJET_OSM]]&amp;"="&amp;TablVoies[[#This Row],[ID_OSM]]),"Localiser"))</f>
        <v>Localiser</v>
      </c>
      <c r="N225" s="61" t="s">
        <v>5316</v>
      </c>
      <c r="O225" t="str">
        <f>IF(TablVoies[[#This Row],[ID_OSM]]="Non trouvé","Pas de lien",HYPERLINK("http://localhost:8111/import?url=http://api.openstreetmap.org/api/0.6/"&amp;TablVoies[[#This Row],[OBJET_OSM]]&amp;"/"&amp;TablVoies[[#This Row],[ID_OSM]]&amp;"/full","JOSM"))</f>
        <v>JOSM</v>
      </c>
      <c r="P225" t="s">
        <v>13541</v>
      </c>
      <c r="Q225"/>
      <c r="Z225" s="124"/>
      <c r="AC225" s="60" t="s">
        <v>13264</v>
      </c>
      <c r="AI225" s="60" t="s">
        <v>12149</v>
      </c>
      <c r="AL225" s="60">
        <v>1712</v>
      </c>
      <c r="AM225" s="60">
        <v>3.4</v>
      </c>
    </row>
    <row r="226" spans="1:39" hidden="1">
      <c r="A226" s="71">
        <v>84037</v>
      </c>
      <c r="B226" s="60" t="s">
        <v>12150</v>
      </c>
      <c r="C226" s="155">
        <v>4166382</v>
      </c>
      <c r="D226" s="60" t="s">
        <v>12151</v>
      </c>
      <c r="E226" s="60" t="s">
        <v>12152</v>
      </c>
      <c r="F226" s="60" t="s">
        <v>9954</v>
      </c>
      <c r="G226" s="60" t="s">
        <v>245</v>
      </c>
      <c r="H226" s="60" t="s">
        <v>221</v>
      </c>
      <c r="I226" s="60" t="s">
        <v>7711</v>
      </c>
      <c r="J226" s="60" t="s">
        <v>15936</v>
      </c>
      <c r="K226" s="60" t="s">
        <v>12153</v>
      </c>
      <c r="L226" s="60" t="s">
        <v>12154</v>
      </c>
      <c r="M226" t="str">
        <f>IF(TablVoies[[#This Row],[ID_OSM]]="Non trouvé","Pas de lien",HYPERLINK(("http://www.openstreetmap.org/?"&amp;TablVoies[[#This Row],[OBJET_OSM]]&amp;"="&amp;TablVoies[[#This Row],[ID_OSM]]),"Localiser"))</f>
        <v>Localiser</v>
      </c>
      <c r="N226" s="61" t="s">
        <v>5316</v>
      </c>
      <c r="O226" t="str">
        <f>IF(TablVoies[[#This Row],[ID_OSM]]="Non trouvé","Pas de lien",HYPERLINK("http://localhost:8111/import?url=http://api.openstreetmap.org/api/0.6/"&amp;TablVoies[[#This Row],[OBJET_OSM]]&amp;"/"&amp;TablVoies[[#This Row],[ID_OSM]]&amp;"/full","JOSM"))</f>
        <v>JOSM</v>
      </c>
      <c r="P226" t="s">
        <v>13542</v>
      </c>
      <c r="Q226"/>
      <c r="Z226" s="124"/>
      <c r="AC226" s="60" t="s">
        <v>13264</v>
      </c>
      <c r="AI226" s="60" t="s">
        <v>12155</v>
      </c>
      <c r="AL226" s="60">
        <v>431</v>
      </c>
      <c r="AM226" s="60">
        <v>4.2</v>
      </c>
    </row>
    <row r="227" spans="1:39" hidden="1">
      <c r="A227" s="71">
        <v>84037</v>
      </c>
      <c r="B227" s="60" t="s">
        <v>751</v>
      </c>
      <c r="C227" s="155">
        <v>4225707</v>
      </c>
      <c r="D227" s="60" t="s">
        <v>12156</v>
      </c>
      <c r="E227" s="60" t="s">
        <v>12157</v>
      </c>
      <c r="F227" s="60" t="s">
        <v>9960</v>
      </c>
      <c r="G227" s="60" t="s">
        <v>11265</v>
      </c>
      <c r="H227" s="60" t="s">
        <v>111</v>
      </c>
      <c r="I227" s="60" t="s">
        <v>7577</v>
      </c>
      <c r="J227" s="60" t="s">
        <v>15937</v>
      </c>
      <c r="K227" s="60" t="s">
        <v>12158</v>
      </c>
      <c r="L227" s="60" t="s">
        <v>11629</v>
      </c>
      <c r="M227" t="str">
        <f>IF(TablVoies[[#This Row],[ID_OSM]]="Non trouvé","Pas de lien",HYPERLINK(("http://www.openstreetmap.org/?"&amp;TablVoies[[#This Row],[OBJET_OSM]]&amp;"="&amp;TablVoies[[#This Row],[ID_OSM]]),"Localiser"))</f>
        <v>Localiser</v>
      </c>
      <c r="N227" s="61" t="s">
        <v>5316</v>
      </c>
      <c r="O227" t="str">
        <f>IF(TablVoies[[#This Row],[ID_OSM]]="Non trouvé","Pas de lien",HYPERLINK("http://localhost:8111/import?url=http://api.openstreetmap.org/api/0.6/"&amp;TablVoies[[#This Row],[OBJET_OSM]]&amp;"/"&amp;TablVoies[[#This Row],[ID_OSM]]&amp;"/full","JOSM"))</f>
        <v>JOSM</v>
      </c>
      <c r="P227" t="s">
        <v>13543</v>
      </c>
      <c r="Q227"/>
      <c r="Z227" s="124"/>
      <c r="AC227" s="60" t="s">
        <v>13264</v>
      </c>
      <c r="AI227" s="60" t="s">
        <v>12159</v>
      </c>
      <c r="AL227" s="60">
        <v>763</v>
      </c>
      <c r="AM227" s="60">
        <v>4.5</v>
      </c>
    </row>
    <row r="228" spans="1:39" hidden="1">
      <c r="A228" s="71">
        <v>84037</v>
      </c>
      <c r="B228" s="60" t="s">
        <v>751</v>
      </c>
      <c r="C228" s="155">
        <v>4225708</v>
      </c>
      <c r="D228" s="60" t="s">
        <v>12160</v>
      </c>
      <c r="E228" s="60" t="s">
        <v>12161</v>
      </c>
      <c r="F228" s="60" t="s">
        <v>9966</v>
      </c>
      <c r="G228" s="60" t="s">
        <v>11265</v>
      </c>
      <c r="I228" s="60" t="s">
        <v>12162</v>
      </c>
      <c r="J228" s="60" t="s">
        <v>15938</v>
      </c>
      <c r="K228" s="60" t="s">
        <v>12163</v>
      </c>
      <c r="L228" s="60" t="s">
        <v>11603</v>
      </c>
      <c r="M228" t="str">
        <f>IF(TablVoies[[#This Row],[ID_OSM]]="Non trouvé","Pas de lien",HYPERLINK(("http://www.openstreetmap.org/?"&amp;TablVoies[[#This Row],[OBJET_OSM]]&amp;"="&amp;TablVoies[[#This Row],[ID_OSM]]),"Localiser"))</f>
        <v>Localiser</v>
      </c>
      <c r="N228" s="61" t="s">
        <v>5316</v>
      </c>
      <c r="O228" t="str">
        <f>IF(TablVoies[[#This Row],[ID_OSM]]="Non trouvé","Pas de lien",HYPERLINK("http://localhost:8111/import?url=http://api.openstreetmap.org/api/0.6/"&amp;TablVoies[[#This Row],[OBJET_OSM]]&amp;"/"&amp;TablVoies[[#This Row],[ID_OSM]]&amp;"/full","JOSM"))</f>
        <v>JOSM</v>
      </c>
      <c r="P228" t="s">
        <v>13544</v>
      </c>
      <c r="Q228"/>
      <c r="Z228" s="124"/>
      <c r="AC228" s="60" t="s">
        <v>13264</v>
      </c>
      <c r="AI228" s="60" t="s">
        <v>12164</v>
      </c>
      <c r="AL228" s="60">
        <v>438</v>
      </c>
      <c r="AM228" s="60">
        <v>4.5</v>
      </c>
    </row>
    <row r="229" spans="1:39" hidden="1">
      <c r="A229" s="71">
        <v>84037</v>
      </c>
      <c r="B229" s="60" t="s">
        <v>751</v>
      </c>
      <c r="C229" s="155">
        <v>4225709</v>
      </c>
      <c r="D229" s="60" t="s">
        <v>12165</v>
      </c>
      <c r="E229" s="60" t="s">
        <v>12166</v>
      </c>
      <c r="F229" s="60" t="s">
        <v>9972</v>
      </c>
      <c r="G229" s="60" t="s">
        <v>11265</v>
      </c>
      <c r="I229" s="60" t="s">
        <v>12167</v>
      </c>
      <c r="J229" s="60" t="s">
        <v>15939</v>
      </c>
      <c r="K229" s="60" t="s">
        <v>12168</v>
      </c>
      <c r="L229" s="60" t="s">
        <v>5451</v>
      </c>
      <c r="M229" t="str">
        <f>IF(TablVoies[[#This Row],[ID_OSM]]="Non trouvé","Pas de lien",HYPERLINK(("http://www.openstreetmap.org/?"&amp;TablVoies[[#This Row],[OBJET_OSM]]&amp;"="&amp;TablVoies[[#This Row],[ID_OSM]]),"Localiser"))</f>
        <v>Localiser</v>
      </c>
      <c r="N229" s="61" t="s">
        <v>5316</v>
      </c>
      <c r="O229" t="str">
        <f>IF(TablVoies[[#This Row],[ID_OSM]]="Non trouvé","Pas de lien",HYPERLINK("http://localhost:8111/import?url=http://api.openstreetmap.org/api/0.6/"&amp;TablVoies[[#This Row],[OBJET_OSM]]&amp;"/"&amp;TablVoies[[#This Row],[ID_OSM]]&amp;"/full","JOSM"))</f>
        <v>JOSM</v>
      </c>
      <c r="P229" t="s">
        <v>13545</v>
      </c>
      <c r="Q229"/>
      <c r="Z229" s="124"/>
      <c r="AC229" s="60" t="s">
        <v>13264</v>
      </c>
      <c r="AI229" s="60" t="s">
        <v>12169</v>
      </c>
      <c r="AL229" s="60">
        <v>403</v>
      </c>
      <c r="AM229" s="60">
        <v>4.5</v>
      </c>
    </row>
    <row r="230" spans="1:39" hidden="1">
      <c r="A230" s="71">
        <v>84037</v>
      </c>
      <c r="B230" t="s">
        <v>14152</v>
      </c>
      <c r="C230" s="155">
        <v>4191354</v>
      </c>
      <c r="D230" s="60" t="s">
        <v>12170</v>
      </c>
      <c r="E230" s="60" t="s">
        <v>12171</v>
      </c>
      <c r="F230" s="60" t="s">
        <v>12172</v>
      </c>
      <c r="G230" s="60" t="s">
        <v>245</v>
      </c>
      <c r="H230" s="60" t="s">
        <v>163</v>
      </c>
      <c r="I230" s="60" t="s">
        <v>12173</v>
      </c>
      <c r="J230" s="60" t="s">
        <v>15940</v>
      </c>
      <c r="K230" s="60" t="s">
        <v>12174</v>
      </c>
      <c r="L230" s="60" t="s">
        <v>12138</v>
      </c>
      <c r="M230" t="str">
        <f>IF(TablVoies[[#This Row],[ID_OSM]]="Non trouvé","Pas de lien",HYPERLINK(("http://www.openstreetmap.org/?"&amp;TablVoies[[#This Row],[OBJET_OSM]]&amp;"="&amp;TablVoies[[#This Row],[ID_OSM]]),"Localiser"))</f>
        <v>Localiser</v>
      </c>
      <c r="N230" s="61" t="s">
        <v>5316</v>
      </c>
      <c r="O230" t="str">
        <f>IF(TablVoies[[#This Row],[ID_OSM]]="Non trouvé","Pas de lien",HYPERLINK("http://localhost:8111/import?url=http://api.openstreetmap.org/api/0.6/"&amp;TablVoies[[#This Row],[OBJET_OSM]]&amp;"/"&amp;TablVoies[[#This Row],[ID_OSM]]&amp;"/full","JOSM"))</f>
        <v>JOSM</v>
      </c>
      <c r="P230" t="s">
        <v>11101</v>
      </c>
      <c r="Q230"/>
      <c r="Z230" s="124"/>
      <c r="AC230" s="60" t="s">
        <v>13264</v>
      </c>
      <c r="AI230" s="60" t="s">
        <v>12175</v>
      </c>
      <c r="AL230" s="60">
        <v>828</v>
      </c>
      <c r="AM230" s="60">
        <v>5.3</v>
      </c>
    </row>
    <row r="231" spans="1:39" hidden="1">
      <c r="A231" s="71">
        <v>84037</v>
      </c>
      <c r="B231" t="s">
        <v>14201</v>
      </c>
      <c r="C231" s="155">
        <v>4191268</v>
      </c>
      <c r="D231" s="60" t="s">
        <v>12176</v>
      </c>
      <c r="E231" s="60" t="s">
        <v>12177</v>
      </c>
      <c r="F231" s="60" t="s">
        <v>9978</v>
      </c>
      <c r="G231" s="60" t="s">
        <v>245</v>
      </c>
      <c r="I231" s="60" t="s">
        <v>12178</v>
      </c>
      <c r="J231" s="60" t="s">
        <v>15941</v>
      </c>
      <c r="K231" s="60" t="s">
        <v>12179</v>
      </c>
      <c r="L231" s="60" t="s">
        <v>11685</v>
      </c>
      <c r="M231" t="str">
        <f>IF(TablVoies[[#This Row],[ID_OSM]]="Non trouvé","Pas de lien",HYPERLINK(("http://www.openstreetmap.org/?"&amp;TablVoies[[#This Row],[OBJET_OSM]]&amp;"="&amp;TablVoies[[#This Row],[ID_OSM]]),"Localiser"))</f>
        <v>Localiser</v>
      </c>
      <c r="N231" s="61" t="s">
        <v>5316</v>
      </c>
      <c r="O231" t="str">
        <f>IF(TablVoies[[#This Row],[ID_OSM]]="Non trouvé","Pas de lien",HYPERLINK("http://localhost:8111/import?url=http://api.openstreetmap.org/api/0.6/"&amp;TablVoies[[#This Row],[OBJET_OSM]]&amp;"/"&amp;TablVoies[[#This Row],[ID_OSM]]&amp;"/full","JOSM"))</f>
        <v>JOSM</v>
      </c>
      <c r="P231" t="s">
        <v>13546</v>
      </c>
      <c r="Q231"/>
      <c r="Z231" s="124"/>
      <c r="AC231" s="60" t="s">
        <v>13264</v>
      </c>
      <c r="AI231" s="60" t="s">
        <v>12180</v>
      </c>
      <c r="AL231" s="60">
        <v>406</v>
      </c>
      <c r="AM231" s="60">
        <v>4.7</v>
      </c>
    </row>
    <row r="232" spans="1:39" hidden="1">
      <c r="A232" s="71">
        <v>84037</v>
      </c>
      <c r="B232" s="60" t="s">
        <v>12181</v>
      </c>
      <c r="C232" s="155">
        <v>4166381</v>
      </c>
      <c r="D232" s="60" t="s">
        <v>12182</v>
      </c>
      <c r="E232" s="60" t="s">
        <v>12183</v>
      </c>
      <c r="F232" s="60" t="s">
        <v>9986</v>
      </c>
      <c r="G232" s="60" t="s">
        <v>245</v>
      </c>
      <c r="H232" s="60" t="s">
        <v>163</v>
      </c>
      <c r="I232" s="60" t="s">
        <v>12184</v>
      </c>
      <c r="J232" s="60" t="s">
        <v>15942</v>
      </c>
      <c r="K232" s="60" t="s">
        <v>12185</v>
      </c>
      <c r="L232" s="60" t="s">
        <v>11685</v>
      </c>
      <c r="M232" t="str">
        <f>IF(TablVoies[[#This Row],[ID_OSM]]="Non trouvé","Pas de lien",HYPERLINK(("http://www.openstreetmap.org/?"&amp;TablVoies[[#This Row],[OBJET_OSM]]&amp;"="&amp;TablVoies[[#This Row],[ID_OSM]]),"Localiser"))</f>
        <v>Localiser</v>
      </c>
      <c r="N232" s="61" t="s">
        <v>5316</v>
      </c>
      <c r="O232" t="str">
        <f>IF(TablVoies[[#This Row],[ID_OSM]]="Non trouvé","Pas de lien",HYPERLINK("http://localhost:8111/import?url=http://api.openstreetmap.org/api/0.6/"&amp;TablVoies[[#This Row],[OBJET_OSM]]&amp;"/"&amp;TablVoies[[#This Row],[ID_OSM]]&amp;"/full","JOSM"))</f>
        <v>JOSM</v>
      </c>
      <c r="P232" t="s">
        <v>13547</v>
      </c>
      <c r="Q232"/>
      <c r="Z232" s="124"/>
      <c r="AC232" s="60" t="s">
        <v>13264</v>
      </c>
      <c r="AI232" s="60" t="s">
        <v>12186</v>
      </c>
      <c r="AL232" s="60">
        <v>705</v>
      </c>
      <c r="AM232" s="60">
        <v>4</v>
      </c>
    </row>
    <row r="233" spans="1:39" hidden="1">
      <c r="A233" s="71">
        <v>84037</v>
      </c>
      <c r="B233" t="s">
        <v>14194</v>
      </c>
      <c r="C233" s="155">
        <v>4191264</v>
      </c>
      <c r="D233" s="60" t="s">
        <v>12187</v>
      </c>
      <c r="E233" s="60" t="s">
        <v>12188</v>
      </c>
      <c r="F233" s="60" t="s">
        <v>9994</v>
      </c>
      <c r="G233" s="60" t="s">
        <v>245</v>
      </c>
      <c r="I233" s="60" t="s">
        <v>7798</v>
      </c>
      <c r="J233" s="60" t="s">
        <v>15943</v>
      </c>
      <c r="K233" s="60" t="s">
        <v>12189</v>
      </c>
      <c r="L233" s="60" t="s">
        <v>15614</v>
      </c>
      <c r="M233" t="str">
        <f>IF(TablVoies[[#This Row],[ID_OSM]]="Non trouvé","Pas de lien",HYPERLINK(("http://www.openstreetmap.org/?"&amp;TablVoies[[#This Row],[OBJET_OSM]]&amp;"="&amp;TablVoies[[#This Row],[ID_OSM]]),"Localiser"))</f>
        <v>Localiser</v>
      </c>
      <c r="N233" s="61" t="s">
        <v>5316</v>
      </c>
      <c r="O233" t="str">
        <f>IF(TablVoies[[#This Row],[ID_OSM]]="Non trouvé","Pas de lien",HYPERLINK("http://localhost:8111/import?url=http://api.openstreetmap.org/api/0.6/"&amp;TablVoies[[#This Row],[OBJET_OSM]]&amp;"/"&amp;TablVoies[[#This Row],[ID_OSM]]&amp;"/full","JOSM"))</f>
        <v>JOSM</v>
      </c>
      <c r="P233" t="s">
        <v>13548</v>
      </c>
      <c r="Q233"/>
      <c r="Z233" s="124"/>
      <c r="AC233" s="60" t="s">
        <v>13264</v>
      </c>
      <c r="AI233" s="60" t="s">
        <v>12190</v>
      </c>
      <c r="AL233" s="60">
        <v>580</v>
      </c>
      <c r="AM233" s="60">
        <v>4</v>
      </c>
    </row>
    <row r="234" spans="1:39" hidden="1">
      <c r="A234" s="71">
        <v>84037</v>
      </c>
      <c r="B234" t="s">
        <v>14215</v>
      </c>
      <c r="C234" s="155">
        <v>4191285</v>
      </c>
      <c r="D234" s="60" t="s">
        <v>12191</v>
      </c>
      <c r="E234" s="60" t="s">
        <v>12192</v>
      </c>
      <c r="F234" s="60" t="s">
        <v>12193</v>
      </c>
      <c r="G234" s="60" t="s">
        <v>245</v>
      </c>
      <c r="I234" s="60" t="s">
        <v>12194</v>
      </c>
      <c r="J234" s="60" t="s">
        <v>15944</v>
      </c>
      <c r="K234" s="60" t="s">
        <v>12195</v>
      </c>
      <c r="L234" s="60" t="s">
        <v>5451</v>
      </c>
      <c r="M234" t="str">
        <f>IF(TablVoies[[#This Row],[ID_OSM]]="Non trouvé","Pas de lien",HYPERLINK(("http://www.openstreetmap.org/?"&amp;TablVoies[[#This Row],[OBJET_OSM]]&amp;"="&amp;TablVoies[[#This Row],[ID_OSM]]),"Localiser"))</f>
        <v>Localiser</v>
      </c>
      <c r="N234" s="61" t="s">
        <v>5316</v>
      </c>
      <c r="O234" t="str">
        <f>IF(TablVoies[[#This Row],[ID_OSM]]="Non trouvé","Pas de lien",HYPERLINK("http://localhost:8111/import?url=http://api.openstreetmap.org/api/0.6/"&amp;TablVoies[[#This Row],[OBJET_OSM]]&amp;"/"&amp;TablVoies[[#This Row],[ID_OSM]]&amp;"/full","JOSM"))</f>
        <v>JOSM</v>
      </c>
      <c r="P234" t="s">
        <v>13549</v>
      </c>
      <c r="Q234"/>
      <c r="Z234" s="124"/>
      <c r="AC234" s="60" t="s">
        <v>13264</v>
      </c>
      <c r="AI234" s="60" t="s">
        <v>12196</v>
      </c>
      <c r="AL234" s="60">
        <v>560</v>
      </c>
      <c r="AM234" s="60">
        <v>5</v>
      </c>
    </row>
    <row r="235" spans="1:39" hidden="1">
      <c r="A235" s="71">
        <v>84037</v>
      </c>
      <c r="B235" t="s">
        <v>14225</v>
      </c>
      <c r="C235" s="155">
        <v>4225698</v>
      </c>
      <c r="D235" s="60" t="s">
        <v>12197</v>
      </c>
      <c r="E235" s="60" t="s">
        <v>12198</v>
      </c>
      <c r="F235" s="60" t="s">
        <v>12199</v>
      </c>
      <c r="G235" s="60" t="s">
        <v>44</v>
      </c>
      <c r="I235" s="60" t="s">
        <v>12194</v>
      </c>
      <c r="J235" s="60" t="s">
        <v>15945</v>
      </c>
      <c r="K235" s="60" t="s">
        <v>12200</v>
      </c>
      <c r="L235" s="60" t="s">
        <v>5451</v>
      </c>
      <c r="M235" t="str">
        <f>IF(TablVoies[[#This Row],[ID_OSM]]="Non trouvé","Pas de lien",HYPERLINK(("http://www.openstreetmap.org/?"&amp;TablVoies[[#This Row],[OBJET_OSM]]&amp;"="&amp;TablVoies[[#This Row],[ID_OSM]]),"Localiser"))</f>
        <v>Localiser</v>
      </c>
      <c r="N235" s="61" t="s">
        <v>5316</v>
      </c>
      <c r="O235" t="str">
        <f>IF(TablVoies[[#This Row],[ID_OSM]]="Non trouvé","Pas de lien",HYPERLINK("http://localhost:8111/import?url=http://api.openstreetmap.org/api/0.6/"&amp;TablVoies[[#This Row],[OBJET_OSM]]&amp;"/"&amp;TablVoies[[#This Row],[ID_OSM]]&amp;"/full","JOSM"))</f>
        <v>JOSM</v>
      </c>
      <c r="P235" t="s">
        <v>11065</v>
      </c>
      <c r="Q235"/>
      <c r="Z235" s="124"/>
      <c r="AC235" s="60" t="s">
        <v>13264</v>
      </c>
      <c r="AI235" s="60" t="s">
        <v>12201</v>
      </c>
      <c r="AL235" s="60">
        <v>489</v>
      </c>
      <c r="AM235" s="60">
        <v>4.5</v>
      </c>
    </row>
    <row r="236" spans="1:39" hidden="1">
      <c r="A236" s="71">
        <v>84037</v>
      </c>
      <c r="B236" t="s">
        <v>14199</v>
      </c>
      <c r="C236" s="155">
        <v>5876860</v>
      </c>
      <c r="D236" s="60" t="s">
        <v>12202</v>
      </c>
      <c r="E236" s="60" t="s">
        <v>12203</v>
      </c>
      <c r="F236" s="60" t="s">
        <v>10010</v>
      </c>
      <c r="G236" s="60" t="s">
        <v>245</v>
      </c>
      <c r="H236" s="60" t="s">
        <v>134</v>
      </c>
      <c r="I236" s="60" t="s">
        <v>12204</v>
      </c>
      <c r="J236" s="60" t="s">
        <v>15946</v>
      </c>
      <c r="K236" s="60" t="s">
        <v>12205</v>
      </c>
      <c r="L236" s="60" t="s">
        <v>15619</v>
      </c>
      <c r="M236" t="str">
        <f>IF(TablVoies[[#This Row],[ID_OSM]]="Non trouvé","Pas de lien",HYPERLINK(("http://www.openstreetmap.org/?"&amp;TablVoies[[#This Row],[OBJET_OSM]]&amp;"="&amp;TablVoies[[#This Row],[ID_OSM]]),"Localiser"))</f>
        <v>Localiser</v>
      </c>
      <c r="N236" s="61" t="s">
        <v>5316</v>
      </c>
      <c r="O236" t="str">
        <f>IF(TablVoies[[#This Row],[ID_OSM]]="Non trouvé","Pas de lien",HYPERLINK("http://localhost:8111/import?url=http://api.openstreetmap.org/api/0.6/"&amp;TablVoies[[#This Row],[OBJET_OSM]]&amp;"/"&amp;TablVoies[[#This Row],[ID_OSM]]&amp;"/full","JOSM"))</f>
        <v>JOSM</v>
      </c>
      <c r="P236" t="s">
        <v>13550</v>
      </c>
      <c r="Q236"/>
      <c r="Z236" s="124"/>
      <c r="AC236" s="60" t="s">
        <v>13264</v>
      </c>
      <c r="AI236" s="60" t="s">
        <v>12206</v>
      </c>
      <c r="AL236" s="60">
        <v>1015</v>
      </c>
      <c r="AM236" s="60">
        <v>4</v>
      </c>
    </row>
    <row r="237" spans="1:39" hidden="1">
      <c r="A237" s="71">
        <v>84037</v>
      </c>
      <c r="B237" t="s">
        <v>14198</v>
      </c>
      <c r="C237" s="155">
        <v>4225653</v>
      </c>
      <c r="D237" s="60" t="s">
        <v>12207</v>
      </c>
      <c r="E237" s="60" t="s">
        <v>12208</v>
      </c>
      <c r="F237" s="60" t="s">
        <v>10017</v>
      </c>
      <c r="G237" s="60" t="s">
        <v>245</v>
      </c>
      <c r="H237" s="60" t="s">
        <v>134</v>
      </c>
      <c r="I237" s="60" t="s">
        <v>12209</v>
      </c>
      <c r="J237" s="60" t="s">
        <v>15947</v>
      </c>
      <c r="K237" s="60" t="s">
        <v>12210</v>
      </c>
      <c r="L237" s="60" t="s">
        <v>15619</v>
      </c>
      <c r="M237" t="str">
        <f>IF(TablVoies[[#This Row],[ID_OSM]]="Non trouvé","Pas de lien",HYPERLINK(("http://www.openstreetmap.org/?"&amp;TablVoies[[#This Row],[OBJET_OSM]]&amp;"="&amp;TablVoies[[#This Row],[ID_OSM]]),"Localiser"))</f>
        <v>Localiser</v>
      </c>
      <c r="N237" s="61" t="s">
        <v>5316</v>
      </c>
      <c r="O237" t="str">
        <f>IF(TablVoies[[#This Row],[ID_OSM]]="Non trouvé","Pas de lien",HYPERLINK("http://localhost:8111/import?url=http://api.openstreetmap.org/api/0.6/"&amp;TablVoies[[#This Row],[OBJET_OSM]]&amp;"/"&amp;TablVoies[[#This Row],[ID_OSM]]&amp;"/full","JOSM"))</f>
        <v>JOSM</v>
      </c>
      <c r="P237" t="s">
        <v>13551</v>
      </c>
      <c r="Q237"/>
      <c r="Z237" s="124"/>
      <c r="AC237" s="60" t="s">
        <v>13264</v>
      </c>
      <c r="AI237" s="60" t="s">
        <v>12211</v>
      </c>
      <c r="AL237" s="60">
        <v>300</v>
      </c>
      <c r="AM237" s="60">
        <v>3</v>
      </c>
    </row>
    <row r="238" spans="1:39" hidden="1">
      <c r="A238" s="71">
        <v>84037</v>
      </c>
      <c r="B238" t="s">
        <v>14157</v>
      </c>
      <c r="C238" s="155">
        <v>4191310</v>
      </c>
      <c r="D238" s="60" t="s">
        <v>12212</v>
      </c>
      <c r="E238" s="60" t="s">
        <v>12213</v>
      </c>
      <c r="F238" s="60" t="s">
        <v>10023</v>
      </c>
      <c r="G238" s="60" t="s">
        <v>245</v>
      </c>
      <c r="H238" s="60" t="s">
        <v>163</v>
      </c>
      <c r="I238" s="60" t="s">
        <v>8385</v>
      </c>
      <c r="J238" s="60" t="s">
        <v>15948</v>
      </c>
      <c r="K238" s="60" t="s">
        <v>12214</v>
      </c>
      <c r="L238" s="60" t="s">
        <v>1191</v>
      </c>
      <c r="M238" t="str">
        <f>IF(TablVoies[[#This Row],[ID_OSM]]="Non trouvé","Pas de lien",HYPERLINK(("http://www.openstreetmap.org/?"&amp;TablVoies[[#This Row],[OBJET_OSM]]&amp;"="&amp;TablVoies[[#This Row],[ID_OSM]]),"Localiser"))</f>
        <v>Localiser</v>
      </c>
      <c r="N238" s="61" t="s">
        <v>5316</v>
      </c>
      <c r="O238" t="str">
        <f>IF(TablVoies[[#This Row],[ID_OSM]]="Non trouvé","Pas de lien",HYPERLINK("http://localhost:8111/import?url=http://api.openstreetmap.org/api/0.6/"&amp;TablVoies[[#This Row],[OBJET_OSM]]&amp;"/"&amp;TablVoies[[#This Row],[ID_OSM]]&amp;"/full","JOSM"))</f>
        <v>JOSM</v>
      </c>
      <c r="P238" t="s">
        <v>13552</v>
      </c>
      <c r="Q238"/>
      <c r="Z238" s="124"/>
      <c r="AC238" s="60" t="s">
        <v>13264</v>
      </c>
      <c r="AI238" s="60" t="s">
        <v>12215</v>
      </c>
      <c r="AL238" s="60">
        <v>537</v>
      </c>
      <c r="AM238" s="60">
        <v>4.5999999999999996</v>
      </c>
    </row>
    <row r="239" spans="1:39" hidden="1">
      <c r="A239" s="71">
        <v>84037</v>
      </c>
      <c r="B239" t="s">
        <v>14164</v>
      </c>
      <c r="C239" s="155">
        <v>4225657</v>
      </c>
      <c r="D239" s="60" t="s">
        <v>12216</v>
      </c>
      <c r="E239" s="60" t="s">
        <v>12217</v>
      </c>
      <c r="F239" s="60" t="s">
        <v>10029</v>
      </c>
      <c r="G239" s="60" t="s">
        <v>245</v>
      </c>
      <c r="H239" s="60" t="s">
        <v>4327</v>
      </c>
      <c r="I239" s="60" t="s">
        <v>12218</v>
      </c>
      <c r="J239" s="60" t="s">
        <v>15949</v>
      </c>
      <c r="K239" s="60" t="s">
        <v>12219</v>
      </c>
      <c r="L239" s="60" t="s">
        <v>12220</v>
      </c>
      <c r="M239" t="str">
        <f>IF(TablVoies[[#This Row],[ID_OSM]]="Non trouvé","Pas de lien",HYPERLINK(("http://www.openstreetmap.org/?"&amp;TablVoies[[#This Row],[OBJET_OSM]]&amp;"="&amp;TablVoies[[#This Row],[ID_OSM]]),"Localiser"))</f>
        <v>Localiser</v>
      </c>
      <c r="N239" s="61" t="s">
        <v>5316</v>
      </c>
      <c r="O239" t="str">
        <f>IF(TablVoies[[#This Row],[ID_OSM]]="Non trouvé","Pas de lien",HYPERLINK("http://localhost:8111/import?url=http://api.openstreetmap.org/api/0.6/"&amp;TablVoies[[#This Row],[OBJET_OSM]]&amp;"/"&amp;TablVoies[[#This Row],[ID_OSM]]&amp;"/full","JOSM"))</f>
        <v>JOSM</v>
      </c>
      <c r="P239" t="s">
        <v>13553</v>
      </c>
      <c r="Q239"/>
      <c r="Z239" s="124"/>
      <c r="AC239" s="60" t="s">
        <v>13264</v>
      </c>
      <c r="AI239" s="60" t="s">
        <v>12221</v>
      </c>
      <c r="AL239" s="60">
        <v>1064</v>
      </c>
      <c r="AM239" s="60">
        <v>3.3</v>
      </c>
    </row>
    <row r="240" spans="1:39" hidden="1">
      <c r="A240" s="71">
        <v>84037</v>
      </c>
      <c r="B240" t="s">
        <v>14218</v>
      </c>
      <c r="C240" s="155">
        <v>4191289</v>
      </c>
      <c r="D240" s="60" t="s">
        <v>12222</v>
      </c>
      <c r="E240" s="60" t="s">
        <v>12223</v>
      </c>
      <c r="F240" s="60" t="s">
        <v>10035</v>
      </c>
      <c r="G240" s="60" t="s">
        <v>245</v>
      </c>
      <c r="I240" s="60" t="s">
        <v>12224</v>
      </c>
      <c r="J240" s="60" t="s">
        <v>15950</v>
      </c>
      <c r="K240" s="60" t="s">
        <v>12225</v>
      </c>
      <c r="L240" s="60" t="s">
        <v>12226</v>
      </c>
      <c r="M240" t="str">
        <f>IF(TablVoies[[#This Row],[ID_OSM]]="Non trouvé","Pas de lien",HYPERLINK(("http://www.openstreetmap.org/?"&amp;TablVoies[[#This Row],[OBJET_OSM]]&amp;"="&amp;TablVoies[[#This Row],[ID_OSM]]),"Localiser"))</f>
        <v>Localiser</v>
      </c>
      <c r="N240" s="61" t="s">
        <v>5316</v>
      </c>
      <c r="O240" t="str">
        <f>IF(TablVoies[[#This Row],[ID_OSM]]="Non trouvé","Pas de lien",HYPERLINK("http://localhost:8111/import?url=http://api.openstreetmap.org/api/0.6/"&amp;TablVoies[[#This Row],[OBJET_OSM]]&amp;"/"&amp;TablVoies[[#This Row],[ID_OSM]]&amp;"/full","JOSM"))</f>
        <v>JOSM</v>
      </c>
      <c r="P240" t="s">
        <v>13554</v>
      </c>
      <c r="Q240"/>
      <c r="Z240" s="124"/>
      <c r="AC240" s="60" t="s">
        <v>13264</v>
      </c>
      <c r="AI240" s="60" t="s">
        <v>12227</v>
      </c>
      <c r="AL240" s="60">
        <v>712</v>
      </c>
      <c r="AM240" s="60">
        <v>0</v>
      </c>
    </row>
    <row r="241" spans="1:39" hidden="1">
      <c r="A241" s="71">
        <v>84037</v>
      </c>
      <c r="B241" s="60" t="s">
        <v>12228</v>
      </c>
      <c r="C241" s="155">
        <v>4191534</v>
      </c>
      <c r="D241" s="60" t="s">
        <v>12229</v>
      </c>
      <c r="E241" s="60" t="s">
        <v>12230</v>
      </c>
      <c r="F241" s="60" t="s">
        <v>10041</v>
      </c>
      <c r="G241" s="60" t="s">
        <v>245</v>
      </c>
      <c r="H241" s="60" t="s">
        <v>119</v>
      </c>
      <c r="I241" s="60" t="s">
        <v>12231</v>
      </c>
      <c r="J241" s="60" t="s">
        <v>15951</v>
      </c>
      <c r="K241" s="60" t="s">
        <v>12232</v>
      </c>
      <c r="L241" s="60" t="s">
        <v>12233</v>
      </c>
      <c r="M241" t="str">
        <f>IF(TablVoies[[#This Row],[ID_OSM]]="Non trouvé","Pas de lien",HYPERLINK(("http://www.openstreetmap.org/?"&amp;TablVoies[[#This Row],[OBJET_OSM]]&amp;"="&amp;TablVoies[[#This Row],[ID_OSM]]),"Localiser"))</f>
        <v>Localiser</v>
      </c>
      <c r="N241" s="61" t="s">
        <v>5316</v>
      </c>
      <c r="O241" t="str">
        <f>IF(TablVoies[[#This Row],[ID_OSM]]="Non trouvé","Pas de lien",HYPERLINK("http://localhost:8111/import?url=http://api.openstreetmap.org/api/0.6/"&amp;TablVoies[[#This Row],[OBJET_OSM]]&amp;"/"&amp;TablVoies[[#This Row],[ID_OSM]]&amp;"/full","JOSM"))</f>
        <v>JOSM</v>
      </c>
      <c r="P241" t="s">
        <v>13555</v>
      </c>
      <c r="Q241"/>
      <c r="Z241" s="124"/>
      <c r="AC241" s="60" t="s">
        <v>13264</v>
      </c>
      <c r="AI241" s="60" t="s">
        <v>12234</v>
      </c>
      <c r="AL241" s="60">
        <v>608</v>
      </c>
      <c r="AM241" s="60">
        <v>3.6</v>
      </c>
    </row>
    <row r="242" spans="1:39" hidden="1">
      <c r="A242" s="71">
        <v>84037</v>
      </c>
      <c r="B242" t="s">
        <v>14187</v>
      </c>
      <c r="C242" s="155">
        <v>4191485</v>
      </c>
      <c r="D242" s="60" t="s">
        <v>12235</v>
      </c>
      <c r="E242" s="60" t="s">
        <v>12236</v>
      </c>
      <c r="F242" s="60" t="s">
        <v>10060</v>
      </c>
      <c r="G242" s="60" t="s">
        <v>245</v>
      </c>
      <c r="H242" s="60" t="s">
        <v>221</v>
      </c>
      <c r="I242" s="60" t="s">
        <v>12237</v>
      </c>
      <c r="J242" s="60" t="s">
        <v>15952</v>
      </c>
      <c r="K242" s="60" t="s">
        <v>12238</v>
      </c>
      <c r="L242" s="60" t="s">
        <v>460</v>
      </c>
      <c r="M242" t="str">
        <f>IF(TablVoies[[#This Row],[ID_OSM]]="Non trouvé","Pas de lien",HYPERLINK(("http://www.openstreetmap.org/?"&amp;TablVoies[[#This Row],[OBJET_OSM]]&amp;"="&amp;TablVoies[[#This Row],[ID_OSM]]),"Localiser"))</f>
        <v>Localiser</v>
      </c>
      <c r="N242" s="61" t="s">
        <v>5316</v>
      </c>
      <c r="O242" t="str">
        <f>IF(TablVoies[[#This Row],[ID_OSM]]="Non trouvé","Pas de lien",HYPERLINK("http://localhost:8111/import?url=http://api.openstreetmap.org/api/0.6/"&amp;TablVoies[[#This Row],[OBJET_OSM]]&amp;"/"&amp;TablVoies[[#This Row],[ID_OSM]]&amp;"/full","JOSM"))</f>
        <v>JOSM</v>
      </c>
      <c r="P242" t="s">
        <v>13557</v>
      </c>
      <c r="Q242"/>
      <c r="Z242" s="124"/>
      <c r="AC242" s="60" t="s">
        <v>13264</v>
      </c>
      <c r="AI242" s="60" t="s">
        <v>12239</v>
      </c>
      <c r="AL242" s="60">
        <v>54</v>
      </c>
      <c r="AM242" s="60">
        <v>5</v>
      </c>
    </row>
    <row r="243" spans="1:39" hidden="1">
      <c r="A243" s="71">
        <v>84037</v>
      </c>
      <c r="B243" t="s">
        <v>14177</v>
      </c>
      <c r="C243" s="155">
        <v>4191472</v>
      </c>
      <c r="D243" s="60" t="s">
        <v>12240</v>
      </c>
      <c r="E243" s="60" t="s">
        <v>12241</v>
      </c>
      <c r="F243" s="60" t="s">
        <v>10066</v>
      </c>
      <c r="G243" s="60" t="s">
        <v>245</v>
      </c>
      <c r="H243" s="60" t="s">
        <v>221</v>
      </c>
      <c r="I243" s="60" t="s">
        <v>12242</v>
      </c>
      <c r="J243" s="60" t="s">
        <v>15953</v>
      </c>
      <c r="K243" s="60" t="s">
        <v>12243</v>
      </c>
      <c r="L243" s="60" t="s">
        <v>12244</v>
      </c>
      <c r="M243" t="str">
        <f>IF(TablVoies[[#This Row],[ID_OSM]]="Non trouvé","Pas de lien",HYPERLINK(("http://www.openstreetmap.org/?"&amp;TablVoies[[#This Row],[OBJET_OSM]]&amp;"="&amp;TablVoies[[#This Row],[ID_OSM]]),"Localiser"))</f>
        <v>Localiser</v>
      </c>
      <c r="N243" s="61" t="s">
        <v>5316</v>
      </c>
      <c r="O243" t="str">
        <f>IF(TablVoies[[#This Row],[ID_OSM]]="Non trouvé","Pas de lien",HYPERLINK("http://localhost:8111/import?url=http://api.openstreetmap.org/api/0.6/"&amp;TablVoies[[#This Row],[OBJET_OSM]]&amp;"/"&amp;TablVoies[[#This Row],[ID_OSM]]&amp;"/full","JOSM"))</f>
        <v>JOSM</v>
      </c>
      <c r="P243" t="s">
        <v>13558</v>
      </c>
      <c r="Q243"/>
      <c r="Z243" s="124"/>
      <c r="AC243" s="60" t="s">
        <v>13264</v>
      </c>
      <c r="AI243" s="60" t="s">
        <v>12245</v>
      </c>
      <c r="AL243" s="60">
        <v>1091</v>
      </c>
      <c r="AM243" s="60">
        <v>4.3</v>
      </c>
    </row>
    <row r="244" spans="1:39" hidden="1">
      <c r="A244" s="71">
        <v>84037</v>
      </c>
      <c r="B244" t="s">
        <v>14213</v>
      </c>
      <c r="C244" s="155">
        <v>4191283</v>
      </c>
      <c r="D244" s="60" t="s">
        <v>12246</v>
      </c>
      <c r="E244" s="60" t="s">
        <v>12247</v>
      </c>
      <c r="F244" s="60" t="s">
        <v>10073</v>
      </c>
      <c r="G244" s="60" t="s">
        <v>245</v>
      </c>
      <c r="I244" s="60" t="s">
        <v>12248</v>
      </c>
      <c r="J244" s="60" t="s">
        <v>15954</v>
      </c>
      <c r="K244" s="60" t="s">
        <v>12249</v>
      </c>
      <c r="L244" s="60" t="s">
        <v>5451</v>
      </c>
      <c r="M244" t="str">
        <f>IF(TablVoies[[#This Row],[ID_OSM]]="Non trouvé","Pas de lien",HYPERLINK(("http://www.openstreetmap.org/?"&amp;TablVoies[[#This Row],[OBJET_OSM]]&amp;"="&amp;TablVoies[[#This Row],[ID_OSM]]),"Localiser"))</f>
        <v>Localiser</v>
      </c>
      <c r="N244" s="61" t="s">
        <v>5316</v>
      </c>
      <c r="O244" t="str">
        <f>IF(TablVoies[[#This Row],[ID_OSM]]="Non trouvé","Pas de lien",HYPERLINK("http://localhost:8111/import?url=http://api.openstreetmap.org/api/0.6/"&amp;TablVoies[[#This Row],[OBJET_OSM]]&amp;"/"&amp;TablVoies[[#This Row],[ID_OSM]]&amp;"/full","JOSM"))</f>
        <v>JOSM</v>
      </c>
      <c r="P244" t="s">
        <v>13559</v>
      </c>
      <c r="Q244"/>
      <c r="Z244" s="124"/>
      <c r="AC244" s="60" t="s">
        <v>13264</v>
      </c>
      <c r="AI244" s="60" t="s">
        <v>12250</v>
      </c>
      <c r="AL244" s="60">
        <v>346</v>
      </c>
      <c r="AM244" s="60">
        <v>4.75</v>
      </c>
    </row>
    <row r="245" spans="1:39" hidden="1">
      <c r="A245" s="71">
        <v>84037</v>
      </c>
      <c r="B245" t="s">
        <v>14209</v>
      </c>
      <c r="C245" s="155">
        <v>4191279</v>
      </c>
      <c r="D245" s="60" t="s">
        <v>12251</v>
      </c>
      <c r="E245" s="60" t="s">
        <v>12252</v>
      </c>
      <c r="F245" s="60" t="s">
        <v>10080</v>
      </c>
      <c r="G245" s="60" t="s">
        <v>245</v>
      </c>
      <c r="I245" s="60" t="s">
        <v>12253</v>
      </c>
      <c r="J245" s="60" t="s">
        <v>15955</v>
      </c>
      <c r="K245" s="60" t="s">
        <v>12254</v>
      </c>
      <c r="L245" s="60" t="s">
        <v>5451</v>
      </c>
      <c r="M245" t="str">
        <f>IF(TablVoies[[#This Row],[ID_OSM]]="Non trouvé","Pas de lien",HYPERLINK(("http://www.openstreetmap.org/?"&amp;TablVoies[[#This Row],[OBJET_OSM]]&amp;"="&amp;TablVoies[[#This Row],[ID_OSM]]),"Localiser"))</f>
        <v>Localiser</v>
      </c>
      <c r="N245" s="61" t="s">
        <v>5316</v>
      </c>
      <c r="O245" t="str">
        <f>IF(TablVoies[[#This Row],[ID_OSM]]="Non trouvé","Pas de lien",HYPERLINK("http://localhost:8111/import?url=http://api.openstreetmap.org/api/0.6/"&amp;TablVoies[[#This Row],[OBJET_OSM]]&amp;"/"&amp;TablVoies[[#This Row],[ID_OSM]]&amp;"/full","JOSM"))</f>
        <v>JOSM</v>
      </c>
      <c r="P245" t="s">
        <v>13560</v>
      </c>
      <c r="Q245"/>
      <c r="Z245" s="124"/>
      <c r="AC245" s="60" t="s">
        <v>13264</v>
      </c>
      <c r="AI245" s="60" t="s">
        <v>12255</v>
      </c>
      <c r="AL245" s="60">
        <v>417</v>
      </c>
      <c r="AM245" s="60">
        <v>3.9</v>
      </c>
    </row>
    <row r="246" spans="1:39" hidden="1">
      <c r="A246" s="71">
        <v>84037</v>
      </c>
      <c r="B246" t="s">
        <v>14214</v>
      </c>
      <c r="C246" s="155">
        <v>4191284</v>
      </c>
      <c r="D246" s="60" t="s">
        <v>12256</v>
      </c>
      <c r="E246" s="60" t="s">
        <v>12257</v>
      </c>
      <c r="F246" s="60" t="s">
        <v>10086</v>
      </c>
      <c r="G246" s="60" t="s">
        <v>245</v>
      </c>
      <c r="I246" s="60" t="s">
        <v>12258</v>
      </c>
      <c r="J246" s="60" t="s">
        <v>15956</v>
      </c>
      <c r="K246" s="60" t="s">
        <v>12259</v>
      </c>
      <c r="L246" s="60" t="s">
        <v>5451</v>
      </c>
      <c r="M246" t="str">
        <f>IF(TablVoies[[#This Row],[ID_OSM]]="Non trouvé","Pas de lien",HYPERLINK(("http://www.openstreetmap.org/?"&amp;TablVoies[[#This Row],[OBJET_OSM]]&amp;"="&amp;TablVoies[[#This Row],[ID_OSM]]),"Localiser"))</f>
        <v>Localiser</v>
      </c>
      <c r="N246" s="61" t="s">
        <v>5316</v>
      </c>
      <c r="O246" t="str">
        <f>IF(TablVoies[[#This Row],[ID_OSM]]="Non trouvé","Pas de lien",HYPERLINK("http://localhost:8111/import?url=http://api.openstreetmap.org/api/0.6/"&amp;TablVoies[[#This Row],[OBJET_OSM]]&amp;"/"&amp;TablVoies[[#This Row],[ID_OSM]]&amp;"/full","JOSM"))</f>
        <v>JOSM</v>
      </c>
      <c r="P246" t="s">
        <v>13561</v>
      </c>
      <c r="Q246"/>
      <c r="Z246" s="124"/>
      <c r="AC246" s="60" t="s">
        <v>13264</v>
      </c>
      <c r="AI246" s="60" t="s">
        <v>12260</v>
      </c>
      <c r="AL246" s="60">
        <v>366</v>
      </c>
      <c r="AM246" s="60">
        <v>3.6</v>
      </c>
    </row>
    <row r="247" spans="1:39" hidden="1">
      <c r="A247" s="71">
        <v>84037</v>
      </c>
      <c r="B247" t="s">
        <v>14207</v>
      </c>
      <c r="C247" s="155">
        <v>4191277</v>
      </c>
      <c r="D247" s="60" t="s">
        <v>12261</v>
      </c>
      <c r="E247" s="60" t="s">
        <v>12262</v>
      </c>
      <c r="F247" s="60" t="s">
        <v>10099</v>
      </c>
      <c r="G247" s="60" t="s">
        <v>245</v>
      </c>
      <c r="I247" s="60" t="s">
        <v>11650</v>
      </c>
      <c r="J247" s="60" t="s">
        <v>15957</v>
      </c>
      <c r="K247" s="60" t="s">
        <v>12263</v>
      </c>
      <c r="L247" s="60" t="s">
        <v>5451</v>
      </c>
      <c r="M247" t="str">
        <f>IF(TablVoies[[#This Row],[ID_OSM]]="Non trouvé","Pas de lien",HYPERLINK(("http://www.openstreetmap.org/?"&amp;TablVoies[[#This Row],[OBJET_OSM]]&amp;"="&amp;TablVoies[[#This Row],[ID_OSM]]),"Localiser"))</f>
        <v>Localiser</v>
      </c>
      <c r="N247" s="61" t="s">
        <v>5316</v>
      </c>
      <c r="O247" t="str">
        <f>IF(TablVoies[[#This Row],[ID_OSM]]="Non trouvé","Pas de lien",HYPERLINK("http://localhost:8111/import?url=http://api.openstreetmap.org/api/0.6/"&amp;TablVoies[[#This Row],[OBJET_OSM]]&amp;"/"&amp;TablVoies[[#This Row],[ID_OSM]]&amp;"/full","JOSM"))</f>
        <v>JOSM</v>
      </c>
      <c r="P247" t="s">
        <v>13562</v>
      </c>
      <c r="Q247"/>
      <c r="Z247" s="124"/>
      <c r="AC247" s="60" t="s">
        <v>13264</v>
      </c>
      <c r="AI247" s="60" t="s">
        <v>12264</v>
      </c>
      <c r="AL247" s="60">
        <v>881</v>
      </c>
      <c r="AM247" s="60">
        <v>4.4000000000000004</v>
      </c>
    </row>
    <row r="248" spans="1:39" hidden="1">
      <c r="A248" s="71">
        <v>84037</v>
      </c>
      <c r="B248" t="s">
        <v>14210</v>
      </c>
      <c r="C248" s="155">
        <v>4191280</v>
      </c>
      <c r="D248" s="60" t="s">
        <v>12265</v>
      </c>
      <c r="E248" s="60" t="s">
        <v>12266</v>
      </c>
      <c r="F248" s="60" t="s">
        <v>10106</v>
      </c>
      <c r="G248" s="60" t="s">
        <v>245</v>
      </c>
      <c r="I248" s="60" t="s">
        <v>12267</v>
      </c>
      <c r="J248" s="60" t="s">
        <v>15958</v>
      </c>
      <c r="K248" s="60" t="s">
        <v>12268</v>
      </c>
      <c r="L248" s="60" t="s">
        <v>5451</v>
      </c>
      <c r="M248" t="str">
        <f>IF(TablVoies[[#This Row],[ID_OSM]]="Non trouvé","Pas de lien",HYPERLINK(("http://www.openstreetmap.org/?"&amp;TablVoies[[#This Row],[OBJET_OSM]]&amp;"="&amp;TablVoies[[#This Row],[ID_OSM]]),"Localiser"))</f>
        <v>Localiser</v>
      </c>
      <c r="N248" s="61" t="s">
        <v>5316</v>
      </c>
      <c r="O248" t="str">
        <f>IF(TablVoies[[#This Row],[ID_OSM]]="Non trouvé","Pas de lien",HYPERLINK("http://localhost:8111/import?url=http://api.openstreetmap.org/api/0.6/"&amp;TablVoies[[#This Row],[OBJET_OSM]]&amp;"/"&amp;TablVoies[[#This Row],[ID_OSM]]&amp;"/full","JOSM"))</f>
        <v>JOSM</v>
      </c>
      <c r="P248" t="s">
        <v>13563</v>
      </c>
      <c r="Q248"/>
      <c r="Z248" s="124"/>
      <c r="AC248" s="60" t="s">
        <v>13264</v>
      </c>
      <c r="AI248" s="60" t="s">
        <v>12269</v>
      </c>
      <c r="AL248" s="60">
        <v>370</v>
      </c>
      <c r="AM248" s="60">
        <v>5</v>
      </c>
    </row>
    <row r="249" spans="1:39" hidden="1">
      <c r="A249" s="71">
        <v>84037</v>
      </c>
      <c r="B249" t="s">
        <v>14212</v>
      </c>
      <c r="C249" s="155">
        <v>4191282</v>
      </c>
      <c r="D249" s="60" t="s">
        <v>12270</v>
      </c>
      <c r="E249" s="60" t="s">
        <v>12271</v>
      </c>
      <c r="F249" s="60" t="s">
        <v>10113</v>
      </c>
      <c r="G249" s="60" t="s">
        <v>245</v>
      </c>
      <c r="I249" s="60" t="s">
        <v>12272</v>
      </c>
      <c r="J249" s="60" t="s">
        <v>15959</v>
      </c>
      <c r="K249" s="60" t="s">
        <v>12273</v>
      </c>
      <c r="L249" s="60" t="s">
        <v>5451</v>
      </c>
      <c r="M249" t="str">
        <f>IF(TablVoies[[#This Row],[ID_OSM]]="Non trouvé","Pas de lien",HYPERLINK(("http://www.openstreetmap.org/?"&amp;TablVoies[[#This Row],[OBJET_OSM]]&amp;"="&amp;TablVoies[[#This Row],[ID_OSM]]),"Localiser"))</f>
        <v>Localiser</v>
      </c>
      <c r="N249" s="61" t="s">
        <v>5316</v>
      </c>
      <c r="O249" t="str">
        <f>IF(TablVoies[[#This Row],[ID_OSM]]="Non trouvé","Pas de lien",HYPERLINK("http://localhost:8111/import?url=http://api.openstreetmap.org/api/0.6/"&amp;TablVoies[[#This Row],[OBJET_OSM]]&amp;"/"&amp;TablVoies[[#This Row],[ID_OSM]]&amp;"/full","JOSM"))</f>
        <v>JOSM</v>
      </c>
      <c r="P249" t="s">
        <v>13564</v>
      </c>
      <c r="Q249"/>
      <c r="Z249" s="124"/>
      <c r="AC249" s="60" t="s">
        <v>13264</v>
      </c>
      <c r="AI249" s="60" t="s">
        <v>12274</v>
      </c>
      <c r="AL249" s="60">
        <v>285</v>
      </c>
      <c r="AM249" s="60">
        <v>5.7</v>
      </c>
    </row>
    <row r="250" spans="1:39" hidden="1">
      <c r="A250" s="71">
        <v>84037</v>
      </c>
      <c r="B250" t="s">
        <v>14211</v>
      </c>
      <c r="C250" s="155">
        <v>4191281</v>
      </c>
      <c r="D250" s="60" t="s">
        <v>12275</v>
      </c>
      <c r="E250" s="60" t="s">
        <v>12276</v>
      </c>
      <c r="F250" s="60" t="s">
        <v>10119</v>
      </c>
      <c r="G250" s="60" t="s">
        <v>245</v>
      </c>
      <c r="I250" s="60" t="s">
        <v>12277</v>
      </c>
      <c r="J250" s="60" t="s">
        <v>15960</v>
      </c>
      <c r="K250" s="60" t="s">
        <v>12278</v>
      </c>
      <c r="L250" s="60" t="s">
        <v>5451</v>
      </c>
      <c r="M250" t="str">
        <f>IF(TablVoies[[#This Row],[ID_OSM]]="Non trouvé","Pas de lien",HYPERLINK(("http://www.openstreetmap.org/?"&amp;TablVoies[[#This Row],[OBJET_OSM]]&amp;"="&amp;TablVoies[[#This Row],[ID_OSM]]),"Localiser"))</f>
        <v>Localiser</v>
      </c>
      <c r="N250" s="61" t="s">
        <v>5316</v>
      </c>
      <c r="O250" t="str">
        <f>IF(TablVoies[[#This Row],[ID_OSM]]="Non trouvé","Pas de lien",HYPERLINK("http://localhost:8111/import?url=http://api.openstreetmap.org/api/0.6/"&amp;TablVoies[[#This Row],[OBJET_OSM]]&amp;"/"&amp;TablVoies[[#This Row],[ID_OSM]]&amp;"/full","JOSM"))</f>
        <v>JOSM</v>
      </c>
      <c r="P250" t="s">
        <v>13565</v>
      </c>
      <c r="Q250"/>
      <c r="Z250" s="124"/>
      <c r="AC250" s="60" t="s">
        <v>13264</v>
      </c>
      <c r="AI250" s="60" t="s">
        <v>12279</v>
      </c>
      <c r="AL250" s="60">
        <v>464</v>
      </c>
      <c r="AM250" s="60">
        <v>4.7</v>
      </c>
    </row>
    <row r="251" spans="1:39" hidden="1">
      <c r="A251" s="71">
        <v>84037</v>
      </c>
      <c r="B251" s="60" t="s">
        <v>751</v>
      </c>
      <c r="C251" s="155">
        <v>4225689</v>
      </c>
      <c r="D251" s="60" t="s">
        <v>12280</v>
      </c>
      <c r="E251" s="60" t="s">
        <v>12281</v>
      </c>
      <c r="F251" s="60" t="s">
        <v>10132</v>
      </c>
      <c r="G251" s="60" t="s">
        <v>44</v>
      </c>
      <c r="H251" s="60" t="s">
        <v>163</v>
      </c>
      <c r="I251" s="60" t="s">
        <v>7772</v>
      </c>
      <c r="J251" s="60" t="s">
        <v>15961</v>
      </c>
      <c r="K251" s="60" t="s">
        <v>12282</v>
      </c>
      <c r="L251" s="60" t="s">
        <v>11729</v>
      </c>
      <c r="M251" t="str">
        <f>IF(TablVoies[[#This Row],[ID_OSM]]="Non trouvé","Pas de lien",HYPERLINK(("http://www.openstreetmap.org/?"&amp;TablVoies[[#This Row],[OBJET_OSM]]&amp;"="&amp;TablVoies[[#This Row],[ID_OSM]]),"Localiser"))</f>
        <v>Localiser</v>
      </c>
      <c r="N251" s="61" t="s">
        <v>5316</v>
      </c>
      <c r="O251" t="str">
        <f>IF(TablVoies[[#This Row],[ID_OSM]]="Non trouvé","Pas de lien",HYPERLINK("http://localhost:8111/import?url=http://api.openstreetmap.org/api/0.6/"&amp;TablVoies[[#This Row],[OBJET_OSM]]&amp;"/"&amp;TablVoies[[#This Row],[ID_OSM]]&amp;"/full","JOSM"))</f>
        <v>JOSM</v>
      </c>
      <c r="P251" t="s">
        <v>13566</v>
      </c>
      <c r="Q251"/>
      <c r="Z251" s="124"/>
      <c r="AC251" s="60" t="s">
        <v>13264</v>
      </c>
      <c r="AI251" s="60" t="s">
        <v>12283</v>
      </c>
      <c r="AL251" s="60">
        <v>286</v>
      </c>
      <c r="AM251" s="60">
        <v>4</v>
      </c>
    </row>
    <row r="252" spans="1:39" hidden="1">
      <c r="A252" s="71">
        <v>84037</v>
      </c>
      <c r="B252" t="s">
        <v>14159</v>
      </c>
      <c r="C252" s="155">
        <v>4191321</v>
      </c>
      <c r="D252" s="60" t="s">
        <v>12284</v>
      </c>
      <c r="E252" s="60" t="s">
        <v>12285</v>
      </c>
      <c r="F252" s="60" t="s">
        <v>10139</v>
      </c>
      <c r="G252" s="60" t="s">
        <v>245</v>
      </c>
      <c r="H252" s="60" t="s">
        <v>163</v>
      </c>
      <c r="I252" s="60" t="s">
        <v>12286</v>
      </c>
      <c r="J252" s="60" t="s">
        <v>15962</v>
      </c>
      <c r="K252" s="60" t="s">
        <v>12287</v>
      </c>
      <c r="L252" s="60" t="s">
        <v>12288</v>
      </c>
      <c r="M252" t="str">
        <f>IF(TablVoies[[#This Row],[ID_OSM]]="Non trouvé","Pas de lien",HYPERLINK(("http://www.openstreetmap.org/?"&amp;TablVoies[[#This Row],[OBJET_OSM]]&amp;"="&amp;TablVoies[[#This Row],[ID_OSM]]),"Localiser"))</f>
        <v>Localiser</v>
      </c>
      <c r="N252" s="61" t="s">
        <v>5316</v>
      </c>
      <c r="O252" t="str">
        <f>IF(TablVoies[[#This Row],[ID_OSM]]="Non trouvé","Pas de lien",HYPERLINK("http://localhost:8111/import?url=http://api.openstreetmap.org/api/0.6/"&amp;TablVoies[[#This Row],[OBJET_OSM]]&amp;"/"&amp;TablVoies[[#This Row],[ID_OSM]]&amp;"/full","JOSM"))</f>
        <v>JOSM</v>
      </c>
      <c r="P252" t="s">
        <v>13567</v>
      </c>
      <c r="Q252"/>
      <c r="Z252" s="124"/>
      <c r="AC252" s="60" t="s">
        <v>13264</v>
      </c>
      <c r="AI252" s="60" t="s">
        <v>12289</v>
      </c>
      <c r="AL252" s="60">
        <v>728</v>
      </c>
      <c r="AM252" s="60">
        <v>4.5</v>
      </c>
    </row>
    <row r="253" spans="1:39" hidden="1">
      <c r="A253" s="71">
        <v>84037</v>
      </c>
      <c r="B253" t="s">
        <v>14185</v>
      </c>
      <c r="C253" s="155">
        <v>4191340</v>
      </c>
      <c r="D253" s="60" t="s">
        <v>12290</v>
      </c>
      <c r="E253" s="60" t="s">
        <v>12291</v>
      </c>
      <c r="F253" s="60" t="s">
        <v>12292</v>
      </c>
      <c r="G253" s="60" t="s">
        <v>245</v>
      </c>
      <c r="H253" s="60" t="s">
        <v>221</v>
      </c>
      <c r="I253" s="60" t="s">
        <v>7779</v>
      </c>
      <c r="J253" s="60" t="s">
        <v>15963</v>
      </c>
      <c r="K253" s="60" t="s">
        <v>10870</v>
      </c>
      <c r="L253" s="60" t="s">
        <v>10871</v>
      </c>
      <c r="M253" t="str">
        <f>IF(TablVoies[[#This Row],[ID_OSM]]="Non trouvé","Pas de lien",HYPERLINK(("http://www.openstreetmap.org/?"&amp;TablVoies[[#This Row],[OBJET_OSM]]&amp;"="&amp;TablVoies[[#This Row],[ID_OSM]]),"Localiser"))</f>
        <v>Localiser</v>
      </c>
      <c r="N253" s="61" t="s">
        <v>5316</v>
      </c>
      <c r="O253" t="str">
        <f>IF(TablVoies[[#This Row],[ID_OSM]]="Non trouvé","Pas de lien",HYPERLINK("http://localhost:8111/import?url=http://api.openstreetmap.org/api/0.6/"&amp;TablVoies[[#This Row],[OBJET_OSM]]&amp;"/"&amp;TablVoies[[#This Row],[ID_OSM]]&amp;"/full","JOSM"))</f>
        <v>JOSM</v>
      </c>
      <c r="P253" t="s">
        <v>10872</v>
      </c>
      <c r="Q253"/>
      <c r="Z253" s="124"/>
      <c r="AC253" s="60" t="s">
        <v>13264</v>
      </c>
      <c r="AI253" s="60" t="s">
        <v>12293</v>
      </c>
      <c r="AL253" s="60">
        <v>967</v>
      </c>
      <c r="AM253" s="60">
        <v>5</v>
      </c>
    </row>
    <row r="254" spans="1:39" hidden="1">
      <c r="A254" s="71">
        <v>84037</v>
      </c>
      <c r="B254" t="s">
        <v>14160</v>
      </c>
      <c r="C254" s="155">
        <v>4191320</v>
      </c>
      <c r="D254" s="60" t="s">
        <v>12294</v>
      </c>
      <c r="E254" s="60" t="s">
        <v>12295</v>
      </c>
      <c r="F254" s="60" t="s">
        <v>10146</v>
      </c>
      <c r="G254" s="60" t="s">
        <v>245</v>
      </c>
      <c r="H254" s="60" t="s">
        <v>163</v>
      </c>
      <c r="I254" s="60" t="s">
        <v>12296</v>
      </c>
      <c r="J254" s="60" t="s">
        <v>15964</v>
      </c>
      <c r="K254" s="60" t="s">
        <v>12297</v>
      </c>
      <c r="L254" s="60" t="s">
        <v>12288</v>
      </c>
      <c r="M254" t="str">
        <f>IF(TablVoies[[#This Row],[ID_OSM]]="Non trouvé","Pas de lien",HYPERLINK(("http://www.openstreetmap.org/?"&amp;TablVoies[[#This Row],[OBJET_OSM]]&amp;"="&amp;TablVoies[[#This Row],[ID_OSM]]),"Localiser"))</f>
        <v>Localiser</v>
      </c>
      <c r="N254" s="61" t="s">
        <v>5316</v>
      </c>
      <c r="O254" t="str">
        <f>IF(TablVoies[[#This Row],[ID_OSM]]="Non trouvé","Pas de lien",HYPERLINK("http://localhost:8111/import?url=http://api.openstreetmap.org/api/0.6/"&amp;TablVoies[[#This Row],[OBJET_OSM]]&amp;"/"&amp;TablVoies[[#This Row],[ID_OSM]]&amp;"/full","JOSM"))</f>
        <v>JOSM</v>
      </c>
      <c r="P254" t="s">
        <v>13568</v>
      </c>
      <c r="Q254"/>
      <c r="Z254" s="124"/>
      <c r="AC254" s="60" t="s">
        <v>13264</v>
      </c>
      <c r="AI254" s="60" t="s">
        <v>12298</v>
      </c>
      <c r="AL254" s="60">
        <v>293</v>
      </c>
      <c r="AM254" s="60">
        <v>3.5</v>
      </c>
    </row>
    <row r="255" spans="1:39" hidden="1">
      <c r="A255" s="71">
        <v>84037</v>
      </c>
      <c r="B255" t="s">
        <v>14167</v>
      </c>
      <c r="C255" s="155">
        <v>4191244</v>
      </c>
      <c r="D255" s="60" t="s">
        <v>12299</v>
      </c>
      <c r="E255" s="60" t="s">
        <v>12300</v>
      </c>
      <c r="F255" s="60" t="s">
        <v>10153</v>
      </c>
      <c r="G255" s="60" t="s">
        <v>245</v>
      </c>
      <c r="I255" s="60" t="s">
        <v>12301</v>
      </c>
      <c r="J255" s="60" t="s">
        <v>15965</v>
      </c>
      <c r="K255" s="60" t="s">
        <v>12302</v>
      </c>
      <c r="L255" s="60" t="s">
        <v>9457</v>
      </c>
      <c r="M255" t="str">
        <f>IF(TablVoies[[#This Row],[ID_OSM]]="Non trouvé","Pas de lien",HYPERLINK(("http://www.openstreetmap.org/?"&amp;TablVoies[[#This Row],[OBJET_OSM]]&amp;"="&amp;TablVoies[[#This Row],[ID_OSM]]),"Localiser"))</f>
        <v>Localiser</v>
      </c>
      <c r="N255" s="61" t="s">
        <v>5316</v>
      </c>
      <c r="O255" t="str">
        <f>IF(TablVoies[[#This Row],[ID_OSM]]="Non trouvé","Pas de lien",HYPERLINK("http://localhost:8111/import?url=http://api.openstreetmap.org/api/0.6/"&amp;TablVoies[[#This Row],[OBJET_OSM]]&amp;"/"&amp;TablVoies[[#This Row],[ID_OSM]]&amp;"/full","JOSM"))</f>
        <v>JOSM</v>
      </c>
      <c r="P255" t="s">
        <v>13569</v>
      </c>
      <c r="Q255"/>
      <c r="Z255" s="124"/>
      <c r="AC255" s="60" t="s">
        <v>13264</v>
      </c>
      <c r="AI255" s="60" t="s">
        <v>12303</v>
      </c>
      <c r="AL255" s="60">
        <v>689</v>
      </c>
      <c r="AM255" s="60">
        <v>4.9000000000000004</v>
      </c>
    </row>
    <row r="256" spans="1:39" hidden="1">
      <c r="A256" s="71">
        <v>84037</v>
      </c>
      <c r="B256" t="s">
        <v>14221</v>
      </c>
      <c r="C256" s="155">
        <v>4225670</v>
      </c>
      <c r="D256" s="60" t="s">
        <v>12304</v>
      </c>
      <c r="E256" s="60" t="s">
        <v>12305</v>
      </c>
      <c r="F256" s="60" t="s">
        <v>10158</v>
      </c>
      <c r="G256" s="60" t="s">
        <v>44</v>
      </c>
      <c r="I256" s="60" t="s">
        <v>12301</v>
      </c>
      <c r="J256" s="60" t="s">
        <v>15966</v>
      </c>
      <c r="K256" s="60" t="s">
        <v>12306</v>
      </c>
      <c r="L256" s="60" t="s">
        <v>9457</v>
      </c>
      <c r="M256" t="str">
        <f>IF(TablVoies[[#This Row],[ID_OSM]]="Non trouvé","Pas de lien",HYPERLINK(("http://www.openstreetmap.org/?"&amp;TablVoies[[#This Row],[OBJET_OSM]]&amp;"="&amp;TablVoies[[#This Row],[ID_OSM]]),"Localiser"))</f>
        <v>Localiser</v>
      </c>
      <c r="N256" s="61" t="s">
        <v>5316</v>
      </c>
      <c r="O256" t="str">
        <f>IF(TablVoies[[#This Row],[ID_OSM]]="Non trouvé","Pas de lien",HYPERLINK("http://localhost:8111/import?url=http://api.openstreetmap.org/api/0.6/"&amp;TablVoies[[#This Row],[OBJET_OSM]]&amp;"/"&amp;TablVoies[[#This Row],[ID_OSM]]&amp;"/full","JOSM"))</f>
        <v>JOSM</v>
      </c>
      <c r="P256" t="s">
        <v>13570</v>
      </c>
      <c r="Q256"/>
      <c r="Z256" s="124"/>
      <c r="AC256" s="60" t="s">
        <v>13264</v>
      </c>
      <c r="AI256" s="60" t="s">
        <v>12307</v>
      </c>
      <c r="AL256" s="60">
        <v>116</v>
      </c>
      <c r="AM256" s="60">
        <v>4.5999999999999996</v>
      </c>
    </row>
    <row r="257" spans="1:39" hidden="1">
      <c r="A257" s="71">
        <v>84037</v>
      </c>
      <c r="B257" t="s">
        <v>14175</v>
      </c>
      <c r="C257" s="155">
        <v>4191696</v>
      </c>
      <c r="D257" s="60" t="s">
        <v>12308</v>
      </c>
      <c r="E257" s="60" t="s">
        <v>12309</v>
      </c>
      <c r="F257" s="60" t="s">
        <v>10165</v>
      </c>
      <c r="G257" s="60" t="s">
        <v>245</v>
      </c>
      <c r="H257" s="60" t="s">
        <v>134</v>
      </c>
      <c r="I257" s="60" t="s">
        <v>12310</v>
      </c>
      <c r="J257" s="60" t="s">
        <v>15967</v>
      </c>
      <c r="K257" s="60" t="s">
        <v>12311</v>
      </c>
      <c r="L257" s="60" t="s">
        <v>12312</v>
      </c>
      <c r="M257" t="str">
        <f>IF(TablVoies[[#This Row],[ID_OSM]]="Non trouvé","Pas de lien",HYPERLINK(("http://www.openstreetmap.org/?"&amp;TablVoies[[#This Row],[OBJET_OSM]]&amp;"="&amp;TablVoies[[#This Row],[ID_OSM]]),"Localiser"))</f>
        <v>Localiser</v>
      </c>
      <c r="N257" s="61" t="s">
        <v>5316</v>
      </c>
      <c r="O257" t="str">
        <f>IF(TablVoies[[#This Row],[ID_OSM]]="Non trouvé","Pas de lien",HYPERLINK("http://localhost:8111/import?url=http://api.openstreetmap.org/api/0.6/"&amp;TablVoies[[#This Row],[OBJET_OSM]]&amp;"/"&amp;TablVoies[[#This Row],[ID_OSM]]&amp;"/full","JOSM"))</f>
        <v>JOSM</v>
      </c>
      <c r="P257" t="s">
        <v>13571</v>
      </c>
      <c r="Q257"/>
      <c r="Z257" s="124"/>
      <c r="AC257" s="60" t="s">
        <v>13264</v>
      </c>
      <c r="AI257" s="60" t="s">
        <v>12313</v>
      </c>
      <c r="AL257" s="60">
        <v>820</v>
      </c>
      <c r="AM257" s="60">
        <v>4.2</v>
      </c>
    </row>
    <row r="258" spans="1:39" hidden="1">
      <c r="A258" s="71">
        <v>84037</v>
      </c>
      <c r="B258" t="s">
        <v>14168</v>
      </c>
      <c r="C258" s="155">
        <v>4191453</v>
      </c>
      <c r="D258" s="60" t="s">
        <v>12314</v>
      </c>
      <c r="E258" s="60" t="s">
        <v>12315</v>
      </c>
      <c r="F258" s="60" t="s">
        <v>10172</v>
      </c>
      <c r="G258" s="60" t="s">
        <v>245</v>
      </c>
      <c r="H258" s="60" t="s">
        <v>221</v>
      </c>
      <c r="I258" s="60" t="s">
        <v>7347</v>
      </c>
      <c r="J258" s="60" t="s">
        <v>15968</v>
      </c>
      <c r="K258" s="60" t="s">
        <v>12316</v>
      </c>
      <c r="L258" s="60" t="s">
        <v>15589</v>
      </c>
      <c r="M258" t="str">
        <f>IF(TablVoies[[#This Row],[ID_OSM]]="Non trouvé","Pas de lien",HYPERLINK(("http://www.openstreetmap.org/?"&amp;TablVoies[[#This Row],[OBJET_OSM]]&amp;"="&amp;TablVoies[[#This Row],[ID_OSM]]),"Localiser"))</f>
        <v>Localiser</v>
      </c>
      <c r="N258" s="61" t="s">
        <v>5316</v>
      </c>
      <c r="O258" t="str">
        <f>IF(TablVoies[[#This Row],[ID_OSM]]="Non trouvé","Pas de lien",HYPERLINK("http://localhost:8111/import?url=http://api.openstreetmap.org/api/0.6/"&amp;TablVoies[[#This Row],[OBJET_OSM]]&amp;"/"&amp;TablVoies[[#This Row],[ID_OSM]]&amp;"/full","JOSM"))</f>
        <v>JOSM</v>
      </c>
      <c r="P258" t="s">
        <v>13572</v>
      </c>
      <c r="Q258"/>
      <c r="Z258" s="124"/>
      <c r="AC258" s="60" t="s">
        <v>13264</v>
      </c>
      <c r="AI258" s="60" t="s">
        <v>12317</v>
      </c>
      <c r="AL258" s="60">
        <v>722</v>
      </c>
      <c r="AM258" s="60">
        <v>4.2</v>
      </c>
    </row>
    <row r="259" spans="1:39" hidden="1">
      <c r="A259" s="71">
        <v>84037</v>
      </c>
      <c r="B259" t="s">
        <v>14188</v>
      </c>
      <c r="C259" s="155">
        <v>4191493</v>
      </c>
      <c r="D259" s="60" t="s">
        <v>12318</v>
      </c>
      <c r="E259" s="60" t="s">
        <v>12319</v>
      </c>
      <c r="F259" s="60" t="s">
        <v>10179</v>
      </c>
      <c r="G259" s="60" t="s">
        <v>245</v>
      </c>
      <c r="H259" s="60" t="s">
        <v>221</v>
      </c>
      <c r="I259" s="60" t="s">
        <v>7843</v>
      </c>
      <c r="J259" s="60" t="s">
        <v>15969</v>
      </c>
      <c r="K259" s="60" t="s">
        <v>12320</v>
      </c>
      <c r="L259" s="60" t="s">
        <v>12321</v>
      </c>
      <c r="M259" t="str">
        <f>IF(TablVoies[[#This Row],[ID_OSM]]="Non trouvé","Pas de lien",HYPERLINK(("http://www.openstreetmap.org/?"&amp;TablVoies[[#This Row],[OBJET_OSM]]&amp;"="&amp;TablVoies[[#This Row],[ID_OSM]]),"Localiser"))</f>
        <v>Localiser</v>
      </c>
      <c r="N259" s="61" t="s">
        <v>5316</v>
      </c>
      <c r="O259" t="str">
        <f>IF(TablVoies[[#This Row],[ID_OSM]]="Non trouvé","Pas de lien",HYPERLINK("http://localhost:8111/import?url=http://api.openstreetmap.org/api/0.6/"&amp;TablVoies[[#This Row],[OBJET_OSM]]&amp;"/"&amp;TablVoies[[#This Row],[ID_OSM]]&amp;"/full","JOSM"))</f>
        <v>JOSM</v>
      </c>
      <c r="P259" t="s">
        <v>13573</v>
      </c>
      <c r="Q259"/>
      <c r="Z259" s="124"/>
      <c r="AC259" s="60" t="s">
        <v>13264</v>
      </c>
      <c r="AI259" s="60" t="s">
        <v>12322</v>
      </c>
      <c r="AL259" s="60">
        <v>450</v>
      </c>
      <c r="AM259" s="60">
        <v>4.8</v>
      </c>
    </row>
    <row r="260" spans="1:39" hidden="1">
      <c r="A260" s="71">
        <v>84037</v>
      </c>
      <c r="B260" t="s">
        <v>14184</v>
      </c>
      <c r="C260" s="155">
        <v>4191352</v>
      </c>
      <c r="D260" s="60" t="s">
        <v>12323</v>
      </c>
      <c r="E260" s="60" t="s">
        <v>12324</v>
      </c>
      <c r="F260" s="60" t="s">
        <v>10184</v>
      </c>
      <c r="G260" s="60" t="s">
        <v>245</v>
      </c>
      <c r="H260" s="60" t="s">
        <v>163</v>
      </c>
      <c r="I260" s="60" t="s">
        <v>12325</v>
      </c>
      <c r="J260" s="60" t="s">
        <v>15970</v>
      </c>
      <c r="K260" s="60" t="s">
        <v>12326</v>
      </c>
      <c r="L260" s="60" t="s">
        <v>11729</v>
      </c>
      <c r="M260" t="str">
        <f>IF(TablVoies[[#This Row],[ID_OSM]]="Non trouvé","Pas de lien",HYPERLINK(("http://www.openstreetmap.org/?"&amp;TablVoies[[#This Row],[OBJET_OSM]]&amp;"="&amp;TablVoies[[#This Row],[ID_OSM]]),"Localiser"))</f>
        <v>Localiser</v>
      </c>
      <c r="N260" s="61" t="s">
        <v>5316</v>
      </c>
      <c r="O260" t="str">
        <f>IF(TablVoies[[#This Row],[ID_OSM]]="Non trouvé","Pas de lien",HYPERLINK("http://localhost:8111/import?url=http://api.openstreetmap.org/api/0.6/"&amp;TablVoies[[#This Row],[OBJET_OSM]]&amp;"/"&amp;TablVoies[[#This Row],[ID_OSM]]&amp;"/full","JOSM"))</f>
        <v>JOSM</v>
      </c>
      <c r="P260" t="s">
        <v>13574</v>
      </c>
      <c r="Q260"/>
      <c r="Z260" s="124"/>
      <c r="AC260" s="60" t="s">
        <v>13264</v>
      </c>
      <c r="AI260" s="60" t="s">
        <v>12327</v>
      </c>
      <c r="AL260" s="60">
        <v>348</v>
      </c>
      <c r="AM260" s="60">
        <v>5</v>
      </c>
    </row>
    <row r="261" spans="1:39" hidden="1">
      <c r="A261" s="71">
        <v>84037</v>
      </c>
      <c r="B261" t="s">
        <v>14181</v>
      </c>
      <c r="C261" s="155">
        <v>4191257</v>
      </c>
      <c r="D261" s="60" t="s">
        <v>12328</v>
      </c>
      <c r="E261" s="60" t="s">
        <v>12329</v>
      </c>
      <c r="F261" s="60" t="s">
        <v>10197</v>
      </c>
      <c r="G261" s="60" t="s">
        <v>245</v>
      </c>
      <c r="I261" s="60" t="s">
        <v>12330</v>
      </c>
      <c r="J261" s="60" t="s">
        <v>15971</v>
      </c>
      <c r="K261" s="60" t="s">
        <v>12331</v>
      </c>
      <c r="L261" s="60" t="s">
        <v>15603</v>
      </c>
      <c r="M261" t="str">
        <f>IF(TablVoies[[#This Row],[ID_OSM]]="Non trouvé","Pas de lien",HYPERLINK(("http://www.openstreetmap.org/?"&amp;TablVoies[[#This Row],[OBJET_OSM]]&amp;"="&amp;TablVoies[[#This Row],[ID_OSM]]),"Localiser"))</f>
        <v>Localiser</v>
      </c>
      <c r="N261" s="61" t="s">
        <v>5316</v>
      </c>
      <c r="O261" t="str">
        <f>IF(TablVoies[[#This Row],[ID_OSM]]="Non trouvé","Pas de lien",HYPERLINK("http://localhost:8111/import?url=http://api.openstreetmap.org/api/0.6/"&amp;TablVoies[[#This Row],[OBJET_OSM]]&amp;"/"&amp;TablVoies[[#This Row],[ID_OSM]]&amp;"/full","JOSM"))</f>
        <v>JOSM</v>
      </c>
      <c r="P261" t="s">
        <v>13575</v>
      </c>
      <c r="Q261"/>
      <c r="Z261" s="124"/>
      <c r="AC261" s="60" t="s">
        <v>13264</v>
      </c>
      <c r="AI261" s="60" t="s">
        <v>12332</v>
      </c>
      <c r="AL261" s="60">
        <v>151</v>
      </c>
      <c r="AM261" s="60">
        <v>4.7</v>
      </c>
    </row>
    <row r="262" spans="1:39" hidden="1">
      <c r="A262" s="71">
        <v>84037</v>
      </c>
      <c r="B262" s="60" t="s">
        <v>751</v>
      </c>
      <c r="C262" s="155">
        <v>4225687</v>
      </c>
      <c r="D262" s="60" t="s">
        <v>12333</v>
      </c>
      <c r="E262" s="60" t="s">
        <v>11992</v>
      </c>
      <c r="F262" s="60" t="s">
        <v>10203</v>
      </c>
      <c r="G262" s="60" t="s">
        <v>44</v>
      </c>
      <c r="H262" s="60" t="s">
        <v>163</v>
      </c>
      <c r="I262" s="60" t="s">
        <v>7734</v>
      </c>
      <c r="J262" s="60" t="s">
        <v>15972</v>
      </c>
      <c r="K262" s="60" t="s">
        <v>12334</v>
      </c>
      <c r="L262" s="60" t="s">
        <v>12335</v>
      </c>
      <c r="M262" t="str">
        <f>IF(TablVoies[[#This Row],[ID_OSM]]="Non trouvé","Pas de lien",HYPERLINK(("http://www.openstreetmap.org/?"&amp;TablVoies[[#This Row],[OBJET_OSM]]&amp;"="&amp;TablVoies[[#This Row],[ID_OSM]]),"Localiser"))</f>
        <v>Localiser</v>
      </c>
      <c r="N262" s="61" t="s">
        <v>5316</v>
      </c>
      <c r="O262" t="str">
        <f>IF(TablVoies[[#This Row],[ID_OSM]]="Non trouvé","Pas de lien",HYPERLINK("http://localhost:8111/import?url=http://api.openstreetmap.org/api/0.6/"&amp;TablVoies[[#This Row],[OBJET_OSM]]&amp;"/"&amp;TablVoies[[#This Row],[ID_OSM]]&amp;"/full","JOSM"))</f>
        <v>JOSM</v>
      </c>
      <c r="P262" t="s">
        <v>13576</v>
      </c>
      <c r="Q262"/>
      <c r="Z262" s="124"/>
      <c r="AC262" s="60" t="s">
        <v>13264</v>
      </c>
      <c r="AI262" s="60" t="s">
        <v>12336</v>
      </c>
      <c r="AL262" s="60">
        <v>940</v>
      </c>
      <c r="AM262" s="60">
        <v>4.5999999999999996</v>
      </c>
    </row>
    <row r="263" spans="1:39" hidden="1">
      <c r="A263" s="71">
        <v>84037</v>
      </c>
      <c r="B263" s="60" t="s">
        <v>751</v>
      </c>
      <c r="C263" s="155">
        <v>4225692</v>
      </c>
      <c r="D263" s="60" t="s">
        <v>12337</v>
      </c>
      <c r="E263" s="60" t="s">
        <v>12338</v>
      </c>
      <c r="F263" s="60" t="s">
        <v>10209</v>
      </c>
      <c r="G263" s="60" t="s">
        <v>44</v>
      </c>
      <c r="H263" s="60" t="s">
        <v>221</v>
      </c>
      <c r="I263" s="60" t="s">
        <v>7795</v>
      </c>
      <c r="J263" s="60" t="s">
        <v>15973</v>
      </c>
      <c r="K263" s="60" t="s">
        <v>12339</v>
      </c>
      <c r="L263" s="60" t="s">
        <v>9169</v>
      </c>
      <c r="M263" t="str">
        <f>IF(TablVoies[[#This Row],[ID_OSM]]="Non trouvé","Pas de lien",HYPERLINK(("http://www.openstreetmap.org/?"&amp;TablVoies[[#This Row],[OBJET_OSM]]&amp;"="&amp;TablVoies[[#This Row],[ID_OSM]]),"Localiser"))</f>
        <v>Localiser</v>
      </c>
      <c r="N263" s="61" t="s">
        <v>5316</v>
      </c>
      <c r="O263" t="str">
        <f>IF(TablVoies[[#This Row],[ID_OSM]]="Non trouvé","Pas de lien",HYPERLINK("http://localhost:8111/import?url=http://api.openstreetmap.org/api/0.6/"&amp;TablVoies[[#This Row],[OBJET_OSM]]&amp;"/"&amp;TablVoies[[#This Row],[ID_OSM]]&amp;"/full","JOSM"))</f>
        <v>JOSM</v>
      </c>
      <c r="P263" t="s">
        <v>13577</v>
      </c>
      <c r="Q263"/>
      <c r="Z263" s="124"/>
      <c r="AC263" s="60" t="s">
        <v>13264</v>
      </c>
      <c r="AI263" s="60" t="s">
        <v>12340</v>
      </c>
      <c r="AL263" s="60">
        <v>562</v>
      </c>
      <c r="AM263" s="60">
        <v>4.4000000000000004</v>
      </c>
    </row>
    <row r="264" spans="1:39" hidden="1">
      <c r="A264" s="71">
        <v>84037</v>
      </c>
      <c r="B264" t="s">
        <v>14224</v>
      </c>
      <c r="C264" s="155">
        <v>4225679</v>
      </c>
      <c r="D264" s="60" t="s">
        <v>12341</v>
      </c>
      <c r="E264" s="60" t="s">
        <v>12342</v>
      </c>
      <c r="F264" s="60" t="s">
        <v>10215</v>
      </c>
      <c r="G264" s="60" t="s">
        <v>44</v>
      </c>
      <c r="I264" s="60" t="s">
        <v>12343</v>
      </c>
      <c r="J264" s="60" t="s">
        <v>15974</v>
      </c>
      <c r="K264" s="60" t="s">
        <v>12344</v>
      </c>
      <c r="L264" s="60" t="s">
        <v>11753</v>
      </c>
      <c r="M264" t="str">
        <f>IF(TablVoies[[#This Row],[ID_OSM]]="Non trouvé","Pas de lien",HYPERLINK(("http://www.openstreetmap.org/?"&amp;TablVoies[[#This Row],[OBJET_OSM]]&amp;"="&amp;TablVoies[[#This Row],[ID_OSM]]),"Localiser"))</f>
        <v>Localiser</v>
      </c>
      <c r="N264" s="61" t="s">
        <v>5316</v>
      </c>
      <c r="O264" t="str">
        <f>IF(TablVoies[[#This Row],[ID_OSM]]="Non trouvé","Pas de lien",HYPERLINK("http://localhost:8111/import?url=http://api.openstreetmap.org/api/0.6/"&amp;TablVoies[[#This Row],[OBJET_OSM]]&amp;"/"&amp;TablVoies[[#This Row],[ID_OSM]]&amp;"/full","JOSM"))</f>
        <v>JOSM</v>
      </c>
      <c r="P264" t="s">
        <v>13578</v>
      </c>
      <c r="Q264"/>
      <c r="Z264" s="124"/>
      <c r="AC264" s="60" t="s">
        <v>13264</v>
      </c>
      <c r="AI264" s="60" t="s">
        <v>12345</v>
      </c>
      <c r="AL264" s="60">
        <v>99</v>
      </c>
      <c r="AM264" s="60">
        <v>3.8</v>
      </c>
    </row>
    <row r="265" spans="1:39" hidden="1">
      <c r="A265" s="71">
        <v>84037</v>
      </c>
      <c r="B265" t="s">
        <v>14178</v>
      </c>
      <c r="C265" s="155">
        <v>4225663</v>
      </c>
      <c r="D265" s="60" t="s">
        <v>12346</v>
      </c>
      <c r="E265" s="60" t="s">
        <v>12338</v>
      </c>
      <c r="F265" s="60" t="s">
        <v>10221</v>
      </c>
      <c r="G265" s="60" t="s">
        <v>245</v>
      </c>
      <c r="H265" s="60" t="s">
        <v>4492</v>
      </c>
      <c r="I265" s="60" t="s">
        <v>12347</v>
      </c>
      <c r="J265" s="60" t="s">
        <v>15975</v>
      </c>
      <c r="K265" s="60" t="s">
        <v>12348</v>
      </c>
      <c r="L265" s="60" t="s">
        <v>4402</v>
      </c>
      <c r="M265" t="str">
        <f>IF(TablVoies[[#This Row],[ID_OSM]]="Non trouvé","Pas de lien",HYPERLINK(("http://www.openstreetmap.org/?"&amp;TablVoies[[#This Row],[OBJET_OSM]]&amp;"="&amp;TablVoies[[#This Row],[ID_OSM]]),"Localiser"))</f>
        <v>Localiser</v>
      </c>
      <c r="N265" s="61" t="s">
        <v>5316</v>
      </c>
      <c r="O265" t="str">
        <f>IF(TablVoies[[#This Row],[ID_OSM]]="Non trouvé","Pas de lien",HYPERLINK("http://localhost:8111/import?url=http://api.openstreetmap.org/api/0.6/"&amp;TablVoies[[#This Row],[OBJET_OSM]]&amp;"/"&amp;TablVoies[[#This Row],[ID_OSM]]&amp;"/full","JOSM"))</f>
        <v>JOSM</v>
      </c>
      <c r="P265" t="s">
        <v>13579</v>
      </c>
      <c r="Q265"/>
      <c r="Z265" s="124"/>
      <c r="AC265" s="60" t="s">
        <v>13264</v>
      </c>
      <c r="AI265" s="60" t="s">
        <v>12349</v>
      </c>
      <c r="AL265" s="60">
        <v>1776</v>
      </c>
      <c r="AM265" s="60">
        <v>0</v>
      </c>
    </row>
    <row r="266" spans="1:39" hidden="1">
      <c r="A266" s="71">
        <v>84037</v>
      </c>
      <c r="B266" t="s">
        <v>14202</v>
      </c>
      <c r="C266" s="155">
        <v>4225528</v>
      </c>
      <c r="D266" s="60" t="s">
        <v>12350</v>
      </c>
      <c r="E266" s="60" t="s">
        <v>12351</v>
      </c>
      <c r="F266" s="60" t="s">
        <v>10227</v>
      </c>
      <c r="G266" s="60" t="s">
        <v>245</v>
      </c>
      <c r="H266" s="60" t="s">
        <v>119</v>
      </c>
      <c r="I266" s="60" t="s">
        <v>13357</v>
      </c>
      <c r="J266" s="60" t="s">
        <v>15976</v>
      </c>
      <c r="K266" s="60" t="s">
        <v>12352</v>
      </c>
      <c r="L266" s="60" t="s">
        <v>15622</v>
      </c>
      <c r="M266" t="str">
        <f>IF(TablVoies[[#This Row],[ID_OSM]]="Non trouvé","Pas de lien",HYPERLINK(("http://www.openstreetmap.org/?"&amp;TablVoies[[#This Row],[OBJET_OSM]]&amp;"="&amp;TablVoies[[#This Row],[ID_OSM]]),"Localiser"))</f>
        <v>Localiser</v>
      </c>
      <c r="N266" s="61" t="s">
        <v>5316</v>
      </c>
      <c r="O266" t="str">
        <f>IF(TablVoies[[#This Row],[ID_OSM]]="Non trouvé","Pas de lien",HYPERLINK("http://localhost:8111/import?url=http://api.openstreetmap.org/api/0.6/"&amp;TablVoies[[#This Row],[OBJET_OSM]]&amp;"/"&amp;TablVoies[[#This Row],[ID_OSM]]&amp;"/full","JOSM"))</f>
        <v>JOSM</v>
      </c>
      <c r="P266" t="s">
        <v>13580</v>
      </c>
      <c r="Q266"/>
      <c r="Z266" s="124"/>
      <c r="AC266" s="60" t="s">
        <v>13264</v>
      </c>
      <c r="AI266" s="60" t="s">
        <v>12353</v>
      </c>
      <c r="AL266" s="60">
        <v>306</v>
      </c>
      <c r="AM266" s="60">
        <v>3.8</v>
      </c>
    </row>
    <row r="267" spans="1:39" hidden="1">
      <c r="A267" s="71">
        <v>84037</v>
      </c>
      <c r="B267" t="s">
        <v>14203</v>
      </c>
      <c r="C267" s="155">
        <v>4191584</v>
      </c>
      <c r="D267" s="60" t="s">
        <v>12354</v>
      </c>
      <c r="E267" s="60" t="s">
        <v>12355</v>
      </c>
      <c r="F267" s="60" t="s">
        <v>10233</v>
      </c>
      <c r="G267" s="60" t="s">
        <v>245</v>
      </c>
      <c r="H267" s="60" t="s">
        <v>119</v>
      </c>
      <c r="I267" s="60" t="s">
        <v>13358</v>
      </c>
      <c r="J267" s="60" t="s">
        <v>15977</v>
      </c>
      <c r="K267" s="60" t="s">
        <v>12356</v>
      </c>
      <c r="L267" s="60" t="s">
        <v>15622</v>
      </c>
      <c r="M267" t="str">
        <f>IF(TablVoies[[#This Row],[ID_OSM]]="Non trouvé","Pas de lien",HYPERLINK(("http://www.openstreetmap.org/?"&amp;TablVoies[[#This Row],[OBJET_OSM]]&amp;"="&amp;TablVoies[[#This Row],[ID_OSM]]),"Localiser"))</f>
        <v>Localiser</v>
      </c>
      <c r="N267" s="61" t="s">
        <v>5316</v>
      </c>
      <c r="O267" t="str">
        <f>IF(TablVoies[[#This Row],[ID_OSM]]="Non trouvé","Pas de lien",HYPERLINK("http://localhost:8111/import?url=http://api.openstreetmap.org/api/0.6/"&amp;TablVoies[[#This Row],[OBJET_OSM]]&amp;"/"&amp;TablVoies[[#This Row],[ID_OSM]]&amp;"/full","JOSM"))</f>
        <v>JOSM</v>
      </c>
      <c r="P267" t="s">
        <v>13581</v>
      </c>
      <c r="Q267"/>
      <c r="Z267" s="124"/>
      <c r="AC267" s="60" t="s">
        <v>13264</v>
      </c>
      <c r="AI267" s="60" t="s">
        <v>12357</v>
      </c>
      <c r="AL267" s="60">
        <v>865</v>
      </c>
      <c r="AM267" s="60">
        <v>4</v>
      </c>
    </row>
    <row r="268" spans="1:39" hidden="1">
      <c r="A268" s="71">
        <v>84037</v>
      </c>
      <c r="B268" t="s">
        <v>14186</v>
      </c>
      <c r="C268" s="155">
        <v>4225526</v>
      </c>
      <c r="D268" s="60" t="s">
        <v>12358</v>
      </c>
      <c r="E268" s="60" t="s">
        <v>12359</v>
      </c>
      <c r="F268" s="60" t="s">
        <v>10239</v>
      </c>
      <c r="G268" s="60" t="s">
        <v>245</v>
      </c>
      <c r="H268" s="60" t="s">
        <v>221</v>
      </c>
      <c r="I268" s="60" t="s">
        <v>12360</v>
      </c>
      <c r="J268" s="60" t="s">
        <v>15978</v>
      </c>
      <c r="K268" s="60" t="s">
        <v>12361</v>
      </c>
      <c r="L268" s="60" t="s">
        <v>10871</v>
      </c>
      <c r="M268" t="str">
        <f>IF(TablVoies[[#This Row],[ID_OSM]]="Non trouvé","Pas de lien",HYPERLINK(("http://www.openstreetmap.org/?"&amp;TablVoies[[#This Row],[OBJET_OSM]]&amp;"="&amp;TablVoies[[#This Row],[ID_OSM]]),"Localiser"))</f>
        <v>Localiser</v>
      </c>
      <c r="N268" s="61" t="s">
        <v>5316</v>
      </c>
      <c r="O268" t="str">
        <f>IF(TablVoies[[#This Row],[ID_OSM]]="Non trouvé","Pas de lien",HYPERLINK("http://localhost:8111/import?url=http://api.openstreetmap.org/api/0.6/"&amp;TablVoies[[#This Row],[OBJET_OSM]]&amp;"/"&amp;TablVoies[[#This Row],[ID_OSM]]&amp;"/full","JOSM"))</f>
        <v>JOSM</v>
      </c>
      <c r="P268" t="s">
        <v>13582</v>
      </c>
      <c r="Q268"/>
      <c r="Z268" s="124"/>
      <c r="AC268" s="60" t="s">
        <v>13264</v>
      </c>
      <c r="AI268" s="60" t="s">
        <v>12362</v>
      </c>
      <c r="AL268" s="60">
        <v>1712</v>
      </c>
      <c r="AM268" s="60">
        <v>5</v>
      </c>
    </row>
    <row r="269" spans="1:39" hidden="1">
      <c r="A269" s="71">
        <v>84037</v>
      </c>
      <c r="B269" t="s">
        <v>14158</v>
      </c>
      <c r="C269" s="155">
        <v>4225525</v>
      </c>
      <c r="D269" s="60" t="s">
        <v>12363</v>
      </c>
      <c r="E269" s="60" t="s">
        <v>12364</v>
      </c>
      <c r="F269" s="60" t="s">
        <v>10245</v>
      </c>
      <c r="G269" s="60" t="s">
        <v>245</v>
      </c>
      <c r="H269" s="60" t="s">
        <v>163</v>
      </c>
      <c r="I269" s="60" t="s">
        <v>7633</v>
      </c>
      <c r="J269" s="60" t="s">
        <v>15979</v>
      </c>
      <c r="K269" s="60" t="s">
        <v>12365</v>
      </c>
      <c r="L269" s="60" t="s">
        <v>12366</v>
      </c>
      <c r="M269" t="str">
        <f>IF(TablVoies[[#This Row],[ID_OSM]]="Non trouvé","Pas de lien",HYPERLINK(("http://www.openstreetmap.org/?"&amp;TablVoies[[#This Row],[OBJET_OSM]]&amp;"="&amp;TablVoies[[#This Row],[ID_OSM]]),"Localiser"))</f>
        <v>Localiser</v>
      </c>
      <c r="N269" s="61" t="s">
        <v>5316</v>
      </c>
      <c r="O269" t="str">
        <f>IF(TablVoies[[#This Row],[ID_OSM]]="Non trouvé","Pas de lien",HYPERLINK("http://localhost:8111/import?url=http://api.openstreetmap.org/api/0.6/"&amp;TablVoies[[#This Row],[OBJET_OSM]]&amp;"/"&amp;TablVoies[[#This Row],[ID_OSM]]&amp;"/full","JOSM"))</f>
        <v>JOSM</v>
      </c>
      <c r="P269" t="s">
        <v>13583</v>
      </c>
      <c r="Q269"/>
      <c r="Z269" s="124"/>
      <c r="AC269" s="60" t="s">
        <v>13264</v>
      </c>
      <c r="AI269" s="60" t="s">
        <v>12367</v>
      </c>
      <c r="AL269" s="60">
        <v>1069</v>
      </c>
      <c r="AM269" s="60">
        <v>5</v>
      </c>
    </row>
    <row r="270" spans="1:39" hidden="1">
      <c r="A270" s="71">
        <v>84037</v>
      </c>
      <c r="B270" s="60" t="s">
        <v>12368</v>
      </c>
      <c r="C270" s="155">
        <v>4225527</v>
      </c>
      <c r="D270" s="60" t="s">
        <v>12369</v>
      </c>
      <c r="E270" s="60" t="s">
        <v>12370</v>
      </c>
      <c r="F270" s="60" t="s">
        <v>10260</v>
      </c>
      <c r="G270" s="60" t="s">
        <v>245</v>
      </c>
      <c r="H270" s="60" t="s">
        <v>119</v>
      </c>
      <c r="I270" s="60" t="s">
        <v>7708</v>
      </c>
      <c r="J270" s="60" t="s">
        <v>15980</v>
      </c>
      <c r="K270" s="60" t="s">
        <v>12371</v>
      </c>
      <c r="L270" s="60" t="s">
        <v>12372</v>
      </c>
      <c r="M270" t="str">
        <f>IF(TablVoies[[#This Row],[ID_OSM]]="Non trouvé","Pas de lien",HYPERLINK(("http://www.openstreetmap.org/?"&amp;TablVoies[[#This Row],[OBJET_OSM]]&amp;"="&amp;TablVoies[[#This Row],[ID_OSM]]),"Localiser"))</f>
        <v>Localiser</v>
      </c>
      <c r="N270" s="61" t="s">
        <v>5316</v>
      </c>
      <c r="O270" t="str">
        <f>IF(TablVoies[[#This Row],[ID_OSM]]="Non trouvé","Pas de lien",HYPERLINK("http://localhost:8111/import?url=http://api.openstreetmap.org/api/0.6/"&amp;TablVoies[[#This Row],[OBJET_OSM]]&amp;"/"&amp;TablVoies[[#This Row],[ID_OSM]]&amp;"/full","JOSM"))</f>
        <v>JOSM</v>
      </c>
      <c r="P270" t="s">
        <v>13584</v>
      </c>
      <c r="Q270"/>
      <c r="Z270" s="124"/>
      <c r="AC270" s="60" t="s">
        <v>13264</v>
      </c>
      <c r="AI270" s="60" t="s">
        <v>12373</v>
      </c>
      <c r="AL270" s="60">
        <v>1243</v>
      </c>
      <c r="AM270" s="60">
        <v>4</v>
      </c>
    </row>
    <row r="271" spans="1:39" hidden="1">
      <c r="A271" s="71">
        <v>84037</v>
      </c>
      <c r="B271" t="s">
        <v>14169</v>
      </c>
      <c r="C271" s="155">
        <v>4191542</v>
      </c>
      <c r="D271" s="60" t="s">
        <v>12374</v>
      </c>
      <c r="E271" s="60" t="s">
        <v>12375</v>
      </c>
      <c r="F271" s="60" t="s">
        <v>10266</v>
      </c>
      <c r="G271" s="60" t="s">
        <v>245</v>
      </c>
      <c r="H271" s="60" t="s">
        <v>119</v>
      </c>
      <c r="I271" s="60" t="s">
        <v>12376</v>
      </c>
      <c r="J271" s="60" t="s">
        <v>15981</v>
      </c>
      <c r="K271" s="60" t="s">
        <v>12377</v>
      </c>
      <c r="L271" s="60" t="s">
        <v>12372</v>
      </c>
      <c r="M271" t="str">
        <f>IF(TablVoies[[#This Row],[ID_OSM]]="Non trouvé","Pas de lien",HYPERLINK(("http://www.openstreetmap.org/?"&amp;TablVoies[[#This Row],[OBJET_OSM]]&amp;"="&amp;TablVoies[[#This Row],[ID_OSM]]),"Localiser"))</f>
        <v>Localiser</v>
      </c>
      <c r="N271" s="61" t="s">
        <v>5316</v>
      </c>
      <c r="O271" t="str">
        <f>IF(TablVoies[[#This Row],[ID_OSM]]="Non trouvé","Pas de lien",HYPERLINK("http://localhost:8111/import?url=http://api.openstreetmap.org/api/0.6/"&amp;TablVoies[[#This Row],[OBJET_OSM]]&amp;"/"&amp;TablVoies[[#This Row],[ID_OSM]]&amp;"/full","JOSM"))</f>
        <v>JOSM</v>
      </c>
      <c r="P271" t="s">
        <v>13585</v>
      </c>
      <c r="Q271"/>
      <c r="Z271" s="124"/>
      <c r="AC271" s="60" t="s">
        <v>13264</v>
      </c>
      <c r="AI271" s="60" t="s">
        <v>12378</v>
      </c>
      <c r="AL271" s="60">
        <v>545</v>
      </c>
      <c r="AM271" s="60">
        <v>4</v>
      </c>
    </row>
    <row r="272" spans="1:39" hidden="1">
      <c r="A272" s="71">
        <v>84037</v>
      </c>
      <c r="B272" t="s">
        <v>14204</v>
      </c>
      <c r="C272" s="155">
        <v>4225530</v>
      </c>
      <c r="D272" s="60" t="s">
        <v>12379</v>
      </c>
      <c r="E272" s="60" t="s">
        <v>12380</v>
      </c>
      <c r="F272" s="60" t="s">
        <v>10275</v>
      </c>
      <c r="G272" s="60" t="s">
        <v>245</v>
      </c>
      <c r="H272" s="60" t="s">
        <v>134</v>
      </c>
      <c r="I272" s="60" t="s">
        <v>12381</v>
      </c>
      <c r="J272" s="60" t="s">
        <v>15982</v>
      </c>
      <c r="K272" s="60" t="s">
        <v>12382</v>
      </c>
      <c r="L272" s="60" t="s">
        <v>12383</v>
      </c>
      <c r="M272" t="str">
        <f>IF(TablVoies[[#This Row],[ID_OSM]]="Non trouvé","Pas de lien",HYPERLINK(("http://www.openstreetmap.org/?"&amp;TablVoies[[#This Row],[OBJET_OSM]]&amp;"="&amp;TablVoies[[#This Row],[ID_OSM]]),"Localiser"))</f>
        <v>Localiser</v>
      </c>
      <c r="N272" s="61" t="s">
        <v>5316</v>
      </c>
      <c r="O272" t="str">
        <f>IF(TablVoies[[#This Row],[ID_OSM]]="Non trouvé","Pas de lien",HYPERLINK("http://localhost:8111/import?url=http://api.openstreetmap.org/api/0.6/"&amp;TablVoies[[#This Row],[OBJET_OSM]]&amp;"/"&amp;TablVoies[[#This Row],[ID_OSM]]&amp;"/full","JOSM"))</f>
        <v>JOSM</v>
      </c>
      <c r="P272" t="s">
        <v>13586</v>
      </c>
      <c r="Q272"/>
      <c r="Z272" s="124"/>
      <c r="AC272" s="60" t="s">
        <v>13264</v>
      </c>
      <c r="AI272" s="60" t="s">
        <v>12384</v>
      </c>
      <c r="AL272" s="60">
        <v>455</v>
      </c>
      <c r="AM272" s="60">
        <v>4.8</v>
      </c>
    </row>
    <row r="273" spans="1:39" hidden="1">
      <c r="A273" s="71">
        <v>84037</v>
      </c>
      <c r="B273" t="s">
        <v>14171</v>
      </c>
      <c r="C273" s="155">
        <v>4225659</v>
      </c>
      <c r="D273" s="60" t="s">
        <v>12385</v>
      </c>
      <c r="E273" s="60" t="s">
        <v>12386</v>
      </c>
      <c r="F273" s="60" t="s">
        <v>10282</v>
      </c>
      <c r="G273" s="60" t="s">
        <v>245</v>
      </c>
      <c r="H273" s="60" t="s">
        <v>4492</v>
      </c>
      <c r="I273" s="60" t="s">
        <v>12387</v>
      </c>
      <c r="J273" s="60" t="s">
        <v>15983</v>
      </c>
      <c r="K273" s="60" t="s">
        <v>12388</v>
      </c>
      <c r="L273" s="60" t="s">
        <v>12389</v>
      </c>
      <c r="M273" t="str">
        <f>IF(TablVoies[[#This Row],[ID_OSM]]="Non trouvé","Pas de lien",HYPERLINK(("http://www.openstreetmap.org/?"&amp;TablVoies[[#This Row],[OBJET_OSM]]&amp;"="&amp;TablVoies[[#This Row],[ID_OSM]]),"Localiser"))</f>
        <v>Localiser</v>
      </c>
      <c r="N273" s="61" t="s">
        <v>5316</v>
      </c>
      <c r="O273" t="str">
        <f>IF(TablVoies[[#This Row],[ID_OSM]]="Non trouvé","Pas de lien",HYPERLINK("http://localhost:8111/import?url=http://api.openstreetmap.org/api/0.6/"&amp;TablVoies[[#This Row],[OBJET_OSM]]&amp;"/"&amp;TablVoies[[#This Row],[ID_OSM]]&amp;"/full","JOSM"))</f>
        <v>JOSM</v>
      </c>
      <c r="P273" t="s">
        <v>13587</v>
      </c>
      <c r="Q273"/>
      <c r="Z273" s="124"/>
      <c r="AC273" s="60" t="s">
        <v>13264</v>
      </c>
      <c r="AI273" s="60" t="s">
        <v>12390</v>
      </c>
      <c r="AL273" s="60">
        <v>528</v>
      </c>
      <c r="AM273" s="60">
        <v>4.3</v>
      </c>
    </row>
    <row r="274" spans="1:39" hidden="1">
      <c r="A274" s="71">
        <v>84037</v>
      </c>
      <c r="B274" t="s">
        <v>14172</v>
      </c>
      <c r="C274" s="155">
        <v>4225661</v>
      </c>
      <c r="D274" s="60" t="s">
        <v>12391</v>
      </c>
      <c r="E274" s="60" t="s">
        <v>14129</v>
      </c>
      <c r="F274" s="60" t="s">
        <v>10290</v>
      </c>
      <c r="G274" s="60" t="s">
        <v>245</v>
      </c>
      <c r="H274" s="60" t="s">
        <v>4492</v>
      </c>
      <c r="I274" s="60" t="s">
        <v>12392</v>
      </c>
      <c r="J274" s="60" t="s">
        <v>15984</v>
      </c>
      <c r="K274" s="60" t="s">
        <v>12393</v>
      </c>
      <c r="L274" s="60" t="s">
        <v>12389</v>
      </c>
      <c r="M274" t="str">
        <f>IF(TablVoies[[#This Row],[ID_OSM]]="Non trouvé","Pas de lien",HYPERLINK(("http://www.openstreetmap.org/?"&amp;TablVoies[[#This Row],[OBJET_OSM]]&amp;"="&amp;TablVoies[[#This Row],[ID_OSM]]),"Localiser"))</f>
        <v>Localiser</v>
      </c>
      <c r="N274" s="61" t="s">
        <v>5316</v>
      </c>
      <c r="O274" t="str">
        <f>IF(TablVoies[[#This Row],[ID_OSM]]="Non trouvé","Pas de lien",HYPERLINK("http://localhost:8111/import?url=http://api.openstreetmap.org/api/0.6/"&amp;TablVoies[[#This Row],[OBJET_OSM]]&amp;"/"&amp;TablVoies[[#This Row],[ID_OSM]]&amp;"/full","JOSM"))</f>
        <v>JOSM</v>
      </c>
      <c r="P274" t="s">
        <v>13588</v>
      </c>
      <c r="Q274"/>
      <c r="Z274" s="124"/>
      <c r="AC274" s="60" t="s">
        <v>13264</v>
      </c>
      <c r="AI274" s="60" t="s">
        <v>12394</v>
      </c>
      <c r="AL274" s="60">
        <v>216</v>
      </c>
      <c r="AM274" s="60">
        <v>4.0999999999999996</v>
      </c>
    </row>
    <row r="275" spans="1:39" hidden="1">
      <c r="A275" s="71">
        <v>84037</v>
      </c>
      <c r="B275" t="s">
        <v>14173</v>
      </c>
      <c r="C275" s="155">
        <v>4225662</v>
      </c>
      <c r="D275" s="60" t="s">
        <v>12395</v>
      </c>
      <c r="E275" s="60" t="s">
        <v>12396</v>
      </c>
      <c r="F275" s="60" t="s">
        <v>10294</v>
      </c>
      <c r="G275" s="60" t="s">
        <v>245</v>
      </c>
      <c r="H275" s="60" t="s">
        <v>4492</v>
      </c>
      <c r="I275" s="60" t="s">
        <v>12397</v>
      </c>
      <c r="J275" s="60" t="s">
        <v>15985</v>
      </c>
      <c r="K275" s="60" t="s">
        <v>12398</v>
      </c>
      <c r="L275" s="60" t="s">
        <v>12389</v>
      </c>
      <c r="M275" t="str">
        <f>IF(TablVoies[[#This Row],[ID_OSM]]="Non trouvé","Pas de lien",HYPERLINK(("http://www.openstreetmap.org/?"&amp;TablVoies[[#This Row],[OBJET_OSM]]&amp;"="&amp;TablVoies[[#This Row],[ID_OSM]]),"Localiser"))</f>
        <v>Localiser</v>
      </c>
      <c r="N275" s="61" t="s">
        <v>5316</v>
      </c>
      <c r="O275" t="str">
        <f>IF(TablVoies[[#This Row],[ID_OSM]]="Non trouvé","Pas de lien",HYPERLINK("http://localhost:8111/import?url=http://api.openstreetmap.org/api/0.6/"&amp;TablVoies[[#This Row],[OBJET_OSM]]&amp;"/"&amp;TablVoies[[#This Row],[ID_OSM]]&amp;"/full","JOSM"))</f>
        <v>JOSM</v>
      </c>
      <c r="P275" t="s">
        <v>13589</v>
      </c>
      <c r="Q275"/>
      <c r="Z275" s="124"/>
      <c r="AC275" s="60" t="s">
        <v>13264</v>
      </c>
      <c r="AI275" s="60" t="s">
        <v>12399</v>
      </c>
      <c r="AL275" s="60">
        <v>433</v>
      </c>
      <c r="AM275" s="60">
        <v>4</v>
      </c>
    </row>
    <row r="276" spans="1:39" hidden="1">
      <c r="A276" s="71">
        <v>84037</v>
      </c>
      <c r="B276" s="60" t="s">
        <v>12400</v>
      </c>
      <c r="C276" s="155">
        <v>4191433</v>
      </c>
      <c r="D276" s="60" t="s">
        <v>12401</v>
      </c>
      <c r="E276" s="60" t="s">
        <v>12402</v>
      </c>
      <c r="F276" s="60" t="s">
        <v>12403</v>
      </c>
      <c r="G276" s="60" t="s">
        <v>245</v>
      </c>
      <c r="H276" s="60" t="s">
        <v>221</v>
      </c>
      <c r="I276" s="60" t="s">
        <v>5849</v>
      </c>
      <c r="J276" s="60" t="s">
        <v>15986</v>
      </c>
      <c r="K276" s="60" t="s">
        <v>12404</v>
      </c>
      <c r="L276" s="60" t="s">
        <v>10438</v>
      </c>
      <c r="M276" t="str">
        <f>IF(TablVoies[[#This Row],[ID_OSM]]="Non trouvé","Pas de lien",HYPERLINK(("http://www.openstreetmap.org/?"&amp;TablVoies[[#This Row],[OBJET_OSM]]&amp;"="&amp;TablVoies[[#This Row],[ID_OSM]]),"Localiser"))</f>
        <v>Localiser</v>
      </c>
      <c r="N276" s="61" t="s">
        <v>5316</v>
      </c>
      <c r="O276" t="str">
        <f>IF(TablVoies[[#This Row],[ID_OSM]]="Non trouvé","Pas de lien",HYPERLINK("http://localhost:8111/import?url=http://api.openstreetmap.org/api/0.6/"&amp;TablVoies[[#This Row],[OBJET_OSM]]&amp;"/"&amp;TablVoies[[#This Row],[ID_OSM]]&amp;"/full","JOSM"))</f>
        <v>JOSM</v>
      </c>
      <c r="P276" t="s">
        <v>13590</v>
      </c>
      <c r="Q276"/>
      <c r="Z276" s="124"/>
      <c r="AC276" s="60" t="s">
        <v>13264</v>
      </c>
      <c r="AI276" s="60" t="s">
        <v>12405</v>
      </c>
      <c r="AL276" s="60">
        <v>773</v>
      </c>
      <c r="AM276" s="60">
        <v>4</v>
      </c>
    </row>
    <row r="277" spans="1:39" hidden="1">
      <c r="A277" s="71">
        <v>84037</v>
      </c>
      <c r="B277" t="s">
        <v>14179</v>
      </c>
      <c r="C277" s="155">
        <v>4225664</v>
      </c>
      <c r="D277" s="60" t="s">
        <v>12406</v>
      </c>
      <c r="E277" s="60" t="s">
        <v>12407</v>
      </c>
      <c r="F277" s="60" t="s">
        <v>12408</v>
      </c>
      <c r="G277" s="60" t="s">
        <v>245</v>
      </c>
      <c r="H277" s="60" t="s">
        <v>4492</v>
      </c>
      <c r="I277" s="60" t="s">
        <v>12409</v>
      </c>
      <c r="J277" s="60" t="s">
        <v>15987</v>
      </c>
      <c r="K277" s="60" t="s">
        <v>12410</v>
      </c>
      <c r="L277" s="60" t="s">
        <v>12411</v>
      </c>
      <c r="M277" t="str">
        <f>IF(TablVoies[[#This Row],[ID_OSM]]="Non trouvé","Pas de lien",HYPERLINK(("http://www.openstreetmap.org/?"&amp;TablVoies[[#This Row],[OBJET_OSM]]&amp;"="&amp;TablVoies[[#This Row],[ID_OSM]]),"Localiser"))</f>
        <v>Localiser</v>
      </c>
      <c r="N277" s="61" t="s">
        <v>5316</v>
      </c>
      <c r="O277" t="str">
        <f>IF(TablVoies[[#This Row],[ID_OSM]]="Non trouvé","Pas de lien",HYPERLINK("http://localhost:8111/import?url=http://api.openstreetmap.org/api/0.6/"&amp;TablVoies[[#This Row],[OBJET_OSM]]&amp;"/"&amp;TablVoies[[#This Row],[ID_OSM]]&amp;"/full","JOSM"))</f>
        <v>JOSM</v>
      </c>
      <c r="P277" t="s">
        <v>13591</v>
      </c>
      <c r="Q277"/>
      <c r="Z277" s="124"/>
      <c r="AC277" s="60" t="s">
        <v>13264</v>
      </c>
      <c r="AI277" s="60" t="s">
        <v>12412</v>
      </c>
      <c r="AL277" s="60">
        <v>962</v>
      </c>
      <c r="AM277" s="60">
        <v>0</v>
      </c>
    </row>
    <row r="278" spans="1:39" hidden="1">
      <c r="A278" s="71">
        <v>84037</v>
      </c>
      <c r="B278" t="s">
        <v>14170</v>
      </c>
      <c r="C278" s="155">
        <v>5826099</v>
      </c>
      <c r="D278" s="60" t="s">
        <v>12413</v>
      </c>
      <c r="E278" s="60" t="s">
        <v>751</v>
      </c>
      <c r="F278" s="60" t="s">
        <v>12414</v>
      </c>
      <c r="G278" s="60" t="s">
        <v>245</v>
      </c>
      <c r="H278" s="60" t="s">
        <v>119</v>
      </c>
      <c r="I278" s="60" t="s">
        <v>12415</v>
      </c>
      <c r="J278" s="60" t="s">
        <v>15988</v>
      </c>
      <c r="K278" s="60" t="s">
        <v>12416</v>
      </c>
      <c r="L278" s="60" t="s">
        <v>9944</v>
      </c>
      <c r="M278" t="str">
        <f>IF(TablVoies[[#This Row],[ID_OSM]]="Non trouvé","Pas de lien",HYPERLINK(("http://www.openstreetmap.org/?"&amp;TablVoies[[#This Row],[OBJET_OSM]]&amp;"="&amp;TablVoies[[#This Row],[ID_OSM]]),"Localiser"))</f>
        <v>Localiser</v>
      </c>
      <c r="N278" s="61" t="s">
        <v>5316</v>
      </c>
      <c r="O278" t="str">
        <f>IF(TablVoies[[#This Row],[ID_OSM]]="Non trouvé","Pas de lien",HYPERLINK("http://localhost:8111/import?url=http://api.openstreetmap.org/api/0.6/"&amp;TablVoies[[#This Row],[OBJET_OSM]]&amp;"/"&amp;TablVoies[[#This Row],[ID_OSM]]&amp;"/full","JOSM"))</f>
        <v>JOSM</v>
      </c>
      <c r="P278" t="s">
        <v>13592</v>
      </c>
      <c r="Q278"/>
      <c r="Z278" s="124"/>
      <c r="AC278" s="60" t="s">
        <v>13264</v>
      </c>
      <c r="AI278" s="60" t="s">
        <v>11783</v>
      </c>
      <c r="AL278" s="60">
        <v>551</v>
      </c>
      <c r="AM278" s="60">
        <v>5.3</v>
      </c>
    </row>
    <row r="279" spans="1:39" hidden="1">
      <c r="A279" s="71">
        <v>84037</v>
      </c>
      <c r="B279" t="s">
        <v>14192</v>
      </c>
      <c r="C279" s="155">
        <v>4191365</v>
      </c>
      <c r="D279" s="60" t="s">
        <v>12417</v>
      </c>
      <c r="E279" s="60" t="s">
        <v>12418</v>
      </c>
      <c r="F279" s="60" t="s">
        <v>12419</v>
      </c>
      <c r="G279" s="60" t="s">
        <v>245</v>
      </c>
      <c r="I279" s="60" t="s">
        <v>12420</v>
      </c>
      <c r="J279" s="60" t="s">
        <v>15989</v>
      </c>
      <c r="K279" s="60" t="s">
        <v>12421</v>
      </c>
      <c r="L279" s="60" t="s">
        <v>12527</v>
      </c>
      <c r="M279" t="str">
        <f>IF(TablVoies[[#This Row],[ID_OSM]]="Non trouvé","Pas de lien",HYPERLINK(("http://www.openstreetmap.org/?"&amp;TablVoies[[#This Row],[OBJET_OSM]]&amp;"="&amp;TablVoies[[#This Row],[ID_OSM]]),"Localiser"))</f>
        <v>Localiser</v>
      </c>
      <c r="N279" s="61" t="s">
        <v>5316</v>
      </c>
      <c r="O279" t="str">
        <f>IF(TablVoies[[#This Row],[ID_OSM]]="Non trouvé","Pas de lien",HYPERLINK("http://localhost:8111/import?url=http://api.openstreetmap.org/api/0.6/"&amp;TablVoies[[#This Row],[OBJET_OSM]]&amp;"/"&amp;TablVoies[[#This Row],[ID_OSM]]&amp;"/full","JOSM"))</f>
        <v>JOSM</v>
      </c>
      <c r="P279" t="s">
        <v>13593</v>
      </c>
      <c r="Q279"/>
      <c r="Z279" s="124"/>
      <c r="AC279" s="60" t="s">
        <v>13264</v>
      </c>
      <c r="AI279" s="60" t="s">
        <v>12422</v>
      </c>
      <c r="AL279" s="60">
        <v>874</v>
      </c>
      <c r="AM279" s="60">
        <v>5</v>
      </c>
    </row>
    <row r="280" spans="1:39" hidden="1">
      <c r="A280" s="71">
        <v>84037</v>
      </c>
      <c r="B280" t="s">
        <v>14191</v>
      </c>
      <c r="C280" s="155">
        <v>4191364</v>
      </c>
      <c r="D280" s="60" t="s">
        <v>12423</v>
      </c>
      <c r="E280" s="60" t="s">
        <v>12424</v>
      </c>
      <c r="F280" s="60" t="s">
        <v>12425</v>
      </c>
      <c r="G280" s="60" t="s">
        <v>245</v>
      </c>
      <c r="H280" s="60" t="s">
        <v>163</v>
      </c>
      <c r="I280" s="60" t="s">
        <v>12426</v>
      </c>
      <c r="J280" s="60" t="s">
        <v>15990</v>
      </c>
      <c r="K280" s="60" t="s">
        <v>12427</v>
      </c>
      <c r="L280" s="60" t="s">
        <v>12527</v>
      </c>
      <c r="M280" t="str">
        <f>IF(TablVoies[[#This Row],[ID_OSM]]="Non trouvé","Pas de lien",HYPERLINK(("http://www.openstreetmap.org/?"&amp;TablVoies[[#This Row],[OBJET_OSM]]&amp;"="&amp;TablVoies[[#This Row],[ID_OSM]]),"Localiser"))</f>
        <v>Localiser</v>
      </c>
      <c r="N280" s="61" t="s">
        <v>5316</v>
      </c>
      <c r="O280" t="str">
        <f>IF(TablVoies[[#This Row],[ID_OSM]]="Non trouvé","Pas de lien",HYPERLINK("http://localhost:8111/import?url=http://api.openstreetmap.org/api/0.6/"&amp;TablVoies[[#This Row],[OBJET_OSM]]&amp;"/"&amp;TablVoies[[#This Row],[ID_OSM]]&amp;"/full","JOSM"))</f>
        <v>JOSM</v>
      </c>
      <c r="P280" t="s">
        <v>13594</v>
      </c>
      <c r="Q280"/>
      <c r="Z280" s="124"/>
      <c r="AC280" s="60" t="s">
        <v>13264</v>
      </c>
      <c r="AI280" s="60" t="s">
        <v>12428</v>
      </c>
      <c r="AL280" s="60">
        <v>279</v>
      </c>
      <c r="AM280" s="60">
        <v>0</v>
      </c>
    </row>
    <row r="281" spans="1:39" hidden="1">
      <c r="A281" s="71">
        <v>84037</v>
      </c>
      <c r="B281" t="s">
        <v>14145</v>
      </c>
      <c r="C281" s="155">
        <v>4191100</v>
      </c>
      <c r="D281" s="60" t="s">
        <v>12429</v>
      </c>
      <c r="E281" s="60" t="s">
        <v>12430</v>
      </c>
      <c r="F281" s="60" t="s">
        <v>12431</v>
      </c>
      <c r="G281" s="60" t="s">
        <v>162</v>
      </c>
      <c r="H281" s="60" t="s">
        <v>163</v>
      </c>
      <c r="I281" s="60" t="s">
        <v>12432</v>
      </c>
      <c r="J281" s="60" t="s">
        <v>15991</v>
      </c>
      <c r="K281" s="60" t="s">
        <v>12433</v>
      </c>
      <c r="L281" s="60" t="s">
        <v>3556</v>
      </c>
      <c r="M281" t="str">
        <f>IF(TablVoies[[#This Row],[ID_OSM]]="Non trouvé","Pas de lien",HYPERLINK(("http://www.openstreetmap.org/?"&amp;TablVoies[[#This Row],[OBJET_OSM]]&amp;"="&amp;TablVoies[[#This Row],[ID_OSM]]),"Localiser"))</f>
        <v>Localiser</v>
      </c>
      <c r="N281" s="61" t="s">
        <v>5316</v>
      </c>
      <c r="O281" t="str">
        <f>IF(TablVoies[[#This Row],[ID_OSM]]="Non trouvé","Pas de lien",HYPERLINK("http://localhost:8111/import?url=http://api.openstreetmap.org/api/0.6/"&amp;TablVoies[[#This Row],[OBJET_OSM]]&amp;"/"&amp;TablVoies[[#This Row],[ID_OSM]]&amp;"/full","JOSM"))</f>
        <v>JOSM</v>
      </c>
      <c r="P281" t="s">
        <v>13595</v>
      </c>
      <c r="Q281"/>
      <c r="Z281" s="124"/>
      <c r="AC281" s="60" t="s">
        <v>13264</v>
      </c>
      <c r="AI281" s="60" t="s">
        <v>12434</v>
      </c>
      <c r="AL281" s="60">
        <v>1810</v>
      </c>
      <c r="AM281" s="60">
        <v>6.9</v>
      </c>
    </row>
    <row r="282" spans="1:39" hidden="1">
      <c r="A282" s="71">
        <v>84037</v>
      </c>
      <c r="B282" t="s">
        <v>14190</v>
      </c>
      <c r="C282" s="155">
        <v>4191362</v>
      </c>
      <c r="D282" s="60" t="s">
        <v>12435</v>
      </c>
      <c r="E282" s="60" t="s">
        <v>12436</v>
      </c>
      <c r="F282" s="60" t="s">
        <v>12437</v>
      </c>
      <c r="G282" s="60" t="s">
        <v>245</v>
      </c>
      <c r="I282" s="60" t="s">
        <v>12438</v>
      </c>
      <c r="J282" s="60" t="s">
        <v>15992</v>
      </c>
      <c r="K282" s="60" t="s">
        <v>12439</v>
      </c>
      <c r="L282" s="60" t="s">
        <v>12527</v>
      </c>
      <c r="M282" t="str">
        <f>IF(TablVoies[[#This Row],[ID_OSM]]="Non trouvé","Pas de lien",HYPERLINK(("http://www.openstreetmap.org/?"&amp;TablVoies[[#This Row],[OBJET_OSM]]&amp;"="&amp;TablVoies[[#This Row],[ID_OSM]]),"Localiser"))</f>
        <v>Localiser</v>
      </c>
      <c r="N282" s="61" t="s">
        <v>5316</v>
      </c>
      <c r="O282" t="str">
        <f>IF(TablVoies[[#This Row],[ID_OSM]]="Non trouvé","Pas de lien",HYPERLINK("http://localhost:8111/import?url=http://api.openstreetmap.org/api/0.6/"&amp;TablVoies[[#This Row],[OBJET_OSM]]&amp;"/"&amp;TablVoies[[#This Row],[ID_OSM]]&amp;"/full","JOSM"))</f>
        <v>JOSM</v>
      </c>
      <c r="P282" t="s">
        <v>13596</v>
      </c>
      <c r="Q282"/>
      <c r="Z282" s="124"/>
      <c r="AC282" s="60" t="s">
        <v>13264</v>
      </c>
      <c r="AI282" s="60" t="s">
        <v>12440</v>
      </c>
      <c r="AL282" s="60">
        <v>1537</v>
      </c>
      <c r="AM282" s="60">
        <v>4.3</v>
      </c>
    </row>
    <row r="283" spans="1:39" hidden="1">
      <c r="A283" s="71">
        <v>84037</v>
      </c>
      <c r="B283" t="s">
        <v>14189</v>
      </c>
      <c r="C283" s="155">
        <v>4191366</v>
      </c>
      <c r="D283" s="60" t="s">
        <v>12441</v>
      </c>
      <c r="E283" s="60" t="s">
        <v>12442</v>
      </c>
      <c r="F283" s="60" t="s">
        <v>12443</v>
      </c>
      <c r="G283" s="60" t="s">
        <v>245</v>
      </c>
      <c r="I283" s="60" t="s">
        <v>12444</v>
      </c>
      <c r="J283" s="60" t="s">
        <v>15993</v>
      </c>
      <c r="K283" s="60" t="s">
        <v>12445</v>
      </c>
      <c r="L283" s="60" t="s">
        <v>12527</v>
      </c>
      <c r="M283" t="str">
        <f>IF(TablVoies[[#This Row],[ID_OSM]]="Non trouvé","Pas de lien",HYPERLINK(("http://www.openstreetmap.org/?"&amp;TablVoies[[#This Row],[OBJET_OSM]]&amp;"="&amp;TablVoies[[#This Row],[ID_OSM]]),"Localiser"))</f>
        <v>Localiser</v>
      </c>
      <c r="N283" s="61" t="s">
        <v>5316</v>
      </c>
      <c r="O283" t="str">
        <f>IF(TablVoies[[#This Row],[ID_OSM]]="Non trouvé","Pas de lien",HYPERLINK("http://localhost:8111/import?url=http://api.openstreetmap.org/api/0.6/"&amp;TablVoies[[#This Row],[OBJET_OSM]]&amp;"/"&amp;TablVoies[[#This Row],[ID_OSM]]&amp;"/full","JOSM"))</f>
        <v>JOSM</v>
      </c>
      <c r="P283" t="s">
        <v>13597</v>
      </c>
      <c r="Q283"/>
      <c r="Z283" s="124"/>
      <c r="AC283" s="60" t="s">
        <v>13264</v>
      </c>
      <c r="AI283" s="60" t="s">
        <v>12446</v>
      </c>
      <c r="AL283" s="60">
        <v>427</v>
      </c>
      <c r="AM283" s="60">
        <v>2</v>
      </c>
    </row>
    <row r="284" spans="1:39" hidden="1">
      <c r="A284" s="71">
        <v>84037</v>
      </c>
      <c r="B284" t="s">
        <v>14149</v>
      </c>
      <c r="C284" s="155">
        <v>4225595</v>
      </c>
      <c r="D284" s="60" t="s">
        <v>12447</v>
      </c>
      <c r="E284" s="60" t="s">
        <v>12448</v>
      </c>
      <c r="F284" s="60" t="s">
        <v>12449</v>
      </c>
      <c r="G284" s="60" t="s">
        <v>245</v>
      </c>
      <c r="H284" s="60" t="s">
        <v>111</v>
      </c>
      <c r="I284" s="60" t="s">
        <v>12450</v>
      </c>
      <c r="J284" s="60" t="s">
        <v>15994</v>
      </c>
      <c r="K284" s="60" t="s">
        <v>12451</v>
      </c>
      <c r="L284" s="60" t="s">
        <v>12452</v>
      </c>
      <c r="M284" t="str">
        <f>IF(TablVoies[[#This Row],[ID_OSM]]="Non trouvé","Pas de lien",HYPERLINK(("http://www.openstreetmap.org/?"&amp;TablVoies[[#This Row],[OBJET_OSM]]&amp;"="&amp;TablVoies[[#This Row],[ID_OSM]]),"Localiser"))</f>
        <v>Localiser</v>
      </c>
      <c r="N284" s="61" t="s">
        <v>5316</v>
      </c>
      <c r="O284" t="str">
        <f>IF(TablVoies[[#This Row],[ID_OSM]]="Non trouvé","Pas de lien",HYPERLINK("http://localhost:8111/import?url=http://api.openstreetmap.org/api/0.6/"&amp;TablVoies[[#This Row],[OBJET_OSM]]&amp;"/"&amp;TablVoies[[#This Row],[ID_OSM]]&amp;"/full","JOSM"))</f>
        <v>JOSM</v>
      </c>
      <c r="P284" t="s">
        <v>13598</v>
      </c>
      <c r="Q284"/>
      <c r="Z284" s="124"/>
      <c r="AC284" s="60" t="s">
        <v>13264</v>
      </c>
      <c r="AI284" s="60" t="s">
        <v>12453</v>
      </c>
      <c r="AL284" s="60">
        <v>971</v>
      </c>
      <c r="AM284" s="60">
        <v>5.5</v>
      </c>
    </row>
    <row r="285" spans="1:39" hidden="1">
      <c r="A285" s="71">
        <v>84037</v>
      </c>
      <c r="B285" t="s">
        <v>14165</v>
      </c>
      <c r="C285" s="155">
        <v>4191446</v>
      </c>
      <c r="D285" s="60" t="s">
        <v>12454</v>
      </c>
      <c r="E285" s="60" t="s">
        <v>12455</v>
      </c>
      <c r="F285" s="60" t="s">
        <v>12456</v>
      </c>
      <c r="G285" s="60" t="s">
        <v>245</v>
      </c>
      <c r="H285" s="60" t="s">
        <v>221</v>
      </c>
      <c r="I285" s="60" t="s">
        <v>7684</v>
      </c>
      <c r="J285" s="60" t="s">
        <v>15995</v>
      </c>
      <c r="K285" s="60" t="s">
        <v>12457</v>
      </c>
      <c r="L285" s="60" t="s">
        <v>12458</v>
      </c>
      <c r="M285" t="str">
        <f>IF(TablVoies[[#This Row],[ID_OSM]]="Non trouvé","Pas de lien",HYPERLINK(("http://www.openstreetmap.org/?"&amp;TablVoies[[#This Row],[OBJET_OSM]]&amp;"="&amp;TablVoies[[#This Row],[ID_OSM]]),"Localiser"))</f>
        <v>Localiser</v>
      </c>
      <c r="N285" s="61" t="s">
        <v>5316</v>
      </c>
      <c r="O285" t="str">
        <f>IF(TablVoies[[#This Row],[ID_OSM]]="Non trouvé","Pas de lien",HYPERLINK("http://localhost:8111/import?url=http://api.openstreetmap.org/api/0.6/"&amp;TablVoies[[#This Row],[OBJET_OSM]]&amp;"/"&amp;TablVoies[[#This Row],[ID_OSM]]&amp;"/full","JOSM"))</f>
        <v>JOSM</v>
      </c>
      <c r="P285" t="s">
        <v>13599</v>
      </c>
      <c r="Q285"/>
      <c r="Z285" s="124"/>
      <c r="AC285" s="60" t="s">
        <v>13264</v>
      </c>
      <c r="AI285" s="60" t="s">
        <v>12459</v>
      </c>
      <c r="AL285" s="60">
        <v>422</v>
      </c>
      <c r="AM285" s="60">
        <v>4</v>
      </c>
    </row>
    <row r="286" spans="1:39" hidden="1">
      <c r="A286" s="71">
        <v>84037</v>
      </c>
      <c r="B286" t="s">
        <v>14166</v>
      </c>
      <c r="C286" s="155">
        <v>4191445</v>
      </c>
      <c r="D286" s="60" t="s">
        <v>12460</v>
      </c>
      <c r="E286" s="60" t="s">
        <v>751</v>
      </c>
      <c r="F286" s="60" t="s">
        <v>12461</v>
      </c>
      <c r="G286" s="60" t="s">
        <v>245</v>
      </c>
      <c r="H286" s="60" t="s">
        <v>221</v>
      </c>
      <c r="I286" s="60" t="s">
        <v>12462</v>
      </c>
      <c r="J286" s="60" t="s">
        <v>15996</v>
      </c>
      <c r="K286" s="60" t="s">
        <v>12463</v>
      </c>
      <c r="L286" s="60" t="s">
        <v>12458</v>
      </c>
      <c r="M286" t="str">
        <f>IF(TablVoies[[#This Row],[ID_OSM]]="Non trouvé","Pas de lien",HYPERLINK(("http://www.openstreetmap.org/?"&amp;TablVoies[[#This Row],[OBJET_OSM]]&amp;"="&amp;TablVoies[[#This Row],[ID_OSM]]),"Localiser"))</f>
        <v>Localiser</v>
      </c>
      <c r="N286" s="61" t="s">
        <v>5316</v>
      </c>
      <c r="O286" t="str">
        <f>IF(TablVoies[[#This Row],[ID_OSM]]="Non trouvé","Pas de lien",HYPERLINK("http://localhost:8111/import?url=http://api.openstreetmap.org/api/0.6/"&amp;TablVoies[[#This Row],[OBJET_OSM]]&amp;"/"&amp;TablVoies[[#This Row],[ID_OSM]]&amp;"/full","JOSM"))</f>
        <v>JOSM</v>
      </c>
      <c r="P286" t="s">
        <v>13600</v>
      </c>
      <c r="Q286"/>
      <c r="Z286" s="124"/>
      <c r="AC286" s="60" t="s">
        <v>13264</v>
      </c>
      <c r="AI286" s="60" t="s">
        <v>12459</v>
      </c>
      <c r="AL286" s="60">
        <v>737</v>
      </c>
      <c r="AM286" s="60">
        <v>4.5999999999999996</v>
      </c>
    </row>
    <row r="287" spans="1:39" hidden="1">
      <c r="A287" s="71">
        <v>84037</v>
      </c>
      <c r="B287" t="s">
        <v>14174</v>
      </c>
      <c r="C287" s="155">
        <v>4225617</v>
      </c>
      <c r="D287" s="60" t="s">
        <v>12464</v>
      </c>
      <c r="E287" s="60" t="s">
        <v>12465</v>
      </c>
      <c r="F287" s="60" t="s">
        <v>12466</v>
      </c>
      <c r="G287" s="60" t="s">
        <v>245</v>
      </c>
      <c r="H287" s="60" t="s">
        <v>163</v>
      </c>
      <c r="I287" s="60" t="s">
        <v>12467</v>
      </c>
      <c r="J287" s="60" t="s">
        <v>15997</v>
      </c>
      <c r="K287" s="60" t="s">
        <v>12468</v>
      </c>
      <c r="L287" s="60" t="s">
        <v>12469</v>
      </c>
      <c r="M287" t="str">
        <f>IF(TablVoies[[#This Row],[ID_OSM]]="Non trouvé","Pas de lien",HYPERLINK(("http://www.openstreetmap.org/?"&amp;TablVoies[[#This Row],[OBJET_OSM]]&amp;"="&amp;TablVoies[[#This Row],[ID_OSM]]),"Localiser"))</f>
        <v>Localiser</v>
      </c>
      <c r="N287" s="61" t="s">
        <v>5316</v>
      </c>
      <c r="O287" t="str">
        <f>IF(TablVoies[[#This Row],[ID_OSM]]="Non trouvé","Pas de lien",HYPERLINK("http://localhost:8111/import?url=http://api.openstreetmap.org/api/0.6/"&amp;TablVoies[[#This Row],[OBJET_OSM]]&amp;"/"&amp;TablVoies[[#This Row],[ID_OSM]]&amp;"/full","JOSM"))</f>
        <v>JOSM</v>
      </c>
      <c r="P287" t="s">
        <v>13601</v>
      </c>
      <c r="Q287"/>
      <c r="Z287" s="124"/>
      <c r="AC287" s="60" t="s">
        <v>13264</v>
      </c>
      <c r="AI287" s="60" t="s">
        <v>12470</v>
      </c>
      <c r="AL287" s="60">
        <v>1321</v>
      </c>
      <c r="AM287" s="60">
        <v>5.5</v>
      </c>
    </row>
    <row r="288" spans="1:39" hidden="1">
      <c r="A288" s="71">
        <v>84037</v>
      </c>
      <c r="B288" s="60" t="s">
        <v>751</v>
      </c>
      <c r="C288" s="155">
        <v>4191101</v>
      </c>
      <c r="D288" s="60" t="s">
        <v>12471</v>
      </c>
      <c r="E288" s="60" t="s">
        <v>12472</v>
      </c>
      <c r="F288" s="60" t="s">
        <v>12473</v>
      </c>
      <c r="G288" s="60" t="s">
        <v>162</v>
      </c>
      <c r="H288" s="60" t="s">
        <v>163</v>
      </c>
      <c r="I288" s="60" t="s">
        <v>3553</v>
      </c>
      <c r="J288" s="60" t="s">
        <v>15998</v>
      </c>
      <c r="K288" s="60" t="s">
        <v>12474</v>
      </c>
      <c r="L288" s="60" t="s">
        <v>3556</v>
      </c>
      <c r="M288" t="str">
        <f>IF(TablVoies[[#This Row],[ID_OSM]]="Non trouvé","Pas de lien",HYPERLINK(("http://www.openstreetmap.org/?"&amp;TablVoies[[#This Row],[OBJET_OSM]]&amp;"="&amp;TablVoies[[#This Row],[ID_OSM]]),"Localiser"))</f>
        <v>Localiser</v>
      </c>
      <c r="N288" s="61" t="s">
        <v>5316</v>
      </c>
      <c r="O288" t="str">
        <f>IF(TablVoies[[#This Row],[ID_OSM]]="Non trouvé","Pas de lien",HYPERLINK("http://localhost:8111/import?url=http://api.openstreetmap.org/api/0.6/"&amp;TablVoies[[#This Row],[OBJET_OSM]]&amp;"/"&amp;TablVoies[[#This Row],[ID_OSM]]&amp;"/full","JOSM"))</f>
        <v>JOSM</v>
      </c>
      <c r="P288" t="s">
        <v>13602</v>
      </c>
      <c r="Q288"/>
      <c r="Z288" s="124"/>
      <c r="AC288" s="60" t="s">
        <v>13264</v>
      </c>
      <c r="AI288" s="60" t="s">
        <v>12475</v>
      </c>
      <c r="AL288" s="60">
        <v>624</v>
      </c>
      <c r="AM288" s="60">
        <v>4.8</v>
      </c>
    </row>
    <row r="289" spans="1:39" hidden="1">
      <c r="A289" s="71">
        <v>84037</v>
      </c>
      <c r="B289" s="60" t="s">
        <v>12476</v>
      </c>
      <c r="C289" s="155">
        <v>4191554</v>
      </c>
      <c r="D289" s="60" t="s">
        <v>12477</v>
      </c>
      <c r="E289" s="60" t="s">
        <v>12478</v>
      </c>
      <c r="F289" s="60" t="s">
        <v>12479</v>
      </c>
      <c r="G289" s="60" t="s">
        <v>245</v>
      </c>
      <c r="H289" s="60" t="s">
        <v>119</v>
      </c>
      <c r="I289" s="60" t="s">
        <v>7758</v>
      </c>
      <c r="J289" s="60" t="s">
        <v>15999</v>
      </c>
      <c r="K289" s="60" t="s">
        <v>12480</v>
      </c>
      <c r="L289" s="60" t="s">
        <v>12481</v>
      </c>
      <c r="M289" t="str">
        <f>IF(TablVoies[[#This Row],[ID_OSM]]="Non trouvé","Pas de lien",HYPERLINK(("http://www.openstreetmap.org/?"&amp;TablVoies[[#This Row],[OBJET_OSM]]&amp;"="&amp;TablVoies[[#This Row],[ID_OSM]]),"Localiser"))</f>
        <v>Localiser</v>
      </c>
      <c r="N289" s="61" t="s">
        <v>5316</v>
      </c>
      <c r="O289" t="str">
        <f>IF(TablVoies[[#This Row],[ID_OSM]]="Non trouvé","Pas de lien",HYPERLINK("http://localhost:8111/import?url=http://api.openstreetmap.org/api/0.6/"&amp;TablVoies[[#This Row],[OBJET_OSM]]&amp;"/"&amp;TablVoies[[#This Row],[ID_OSM]]&amp;"/full","JOSM"))</f>
        <v>JOSM</v>
      </c>
      <c r="P289" t="s">
        <v>13603</v>
      </c>
      <c r="Q289"/>
      <c r="Z289" s="124"/>
      <c r="AC289" s="60" t="s">
        <v>13264</v>
      </c>
      <c r="AI289" s="60" t="s">
        <v>12482</v>
      </c>
      <c r="AL289" s="60">
        <v>414</v>
      </c>
      <c r="AM289" s="60">
        <v>4</v>
      </c>
    </row>
    <row r="290" spans="1:39" hidden="1">
      <c r="A290" s="71">
        <v>84037</v>
      </c>
      <c r="B290" t="s">
        <v>14180</v>
      </c>
      <c r="C290" s="155">
        <v>4191553</v>
      </c>
      <c r="D290" s="60" t="s">
        <v>12483</v>
      </c>
      <c r="E290" s="60" t="s">
        <v>12484</v>
      </c>
      <c r="F290" s="60" t="s">
        <v>12485</v>
      </c>
      <c r="G290" s="60" t="s">
        <v>245</v>
      </c>
      <c r="H290" s="60" t="s">
        <v>119</v>
      </c>
      <c r="I290" s="60" t="s">
        <v>12486</v>
      </c>
      <c r="J290" s="60" t="s">
        <v>16000</v>
      </c>
      <c r="K290" s="60" t="s">
        <v>12487</v>
      </c>
      <c r="L290" s="60" t="s">
        <v>12481</v>
      </c>
      <c r="M290" t="str">
        <f>IF(TablVoies[[#This Row],[ID_OSM]]="Non trouvé","Pas de lien",HYPERLINK(("http://www.openstreetmap.org/?"&amp;TablVoies[[#This Row],[OBJET_OSM]]&amp;"="&amp;TablVoies[[#This Row],[ID_OSM]]),"Localiser"))</f>
        <v>Localiser</v>
      </c>
      <c r="N290" s="61" t="s">
        <v>5316</v>
      </c>
      <c r="O290" t="str">
        <f>IF(TablVoies[[#This Row],[ID_OSM]]="Non trouvé","Pas de lien",HYPERLINK("http://localhost:8111/import?url=http://api.openstreetmap.org/api/0.6/"&amp;TablVoies[[#This Row],[OBJET_OSM]]&amp;"/"&amp;TablVoies[[#This Row],[ID_OSM]]&amp;"/full","JOSM"))</f>
        <v>JOSM</v>
      </c>
      <c r="P290" t="s">
        <v>13604</v>
      </c>
      <c r="Q290"/>
      <c r="Z290" s="124"/>
      <c r="AC290" s="60" t="s">
        <v>13264</v>
      </c>
      <c r="AI290" s="60" t="s">
        <v>12488</v>
      </c>
      <c r="AL290" s="60">
        <v>470</v>
      </c>
      <c r="AM290" s="60">
        <v>3.4</v>
      </c>
    </row>
    <row r="291" spans="1:39" hidden="1">
      <c r="A291" s="71">
        <v>84037</v>
      </c>
      <c r="B291" s="60" t="s">
        <v>751</v>
      </c>
      <c r="C291" s="155">
        <v>4225675</v>
      </c>
      <c r="D291" s="60" t="s">
        <v>12489</v>
      </c>
      <c r="E291" s="60" t="s">
        <v>12490</v>
      </c>
      <c r="F291" s="60" t="s">
        <v>11283</v>
      </c>
      <c r="G291" s="60" t="s">
        <v>44</v>
      </c>
      <c r="I291" s="60" t="s">
        <v>12491</v>
      </c>
      <c r="J291" s="60" t="s">
        <v>16001</v>
      </c>
      <c r="K291" s="60" t="s">
        <v>12492</v>
      </c>
      <c r="L291" s="60" t="s">
        <v>12138</v>
      </c>
      <c r="M291" t="str">
        <f>IF(TablVoies[[#This Row],[ID_OSM]]="Non trouvé","Pas de lien",HYPERLINK(("http://www.openstreetmap.org/?"&amp;TablVoies[[#This Row],[OBJET_OSM]]&amp;"="&amp;TablVoies[[#This Row],[ID_OSM]]),"Localiser"))</f>
        <v>Localiser</v>
      </c>
      <c r="N291" s="61" t="s">
        <v>5316</v>
      </c>
      <c r="O291" t="str">
        <f>IF(TablVoies[[#This Row],[ID_OSM]]="Non trouvé","Pas de lien",HYPERLINK("http://localhost:8111/import?url=http://api.openstreetmap.org/api/0.6/"&amp;TablVoies[[#This Row],[OBJET_OSM]]&amp;"/"&amp;TablVoies[[#This Row],[ID_OSM]]&amp;"/full","JOSM"))</f>
        <v>JOSM</v>
      </c>
      <c r="Q291"/>
      <c r="Z291" s="124"/>
      <c r="AC291" s="60" t="s">
        <v>13381</v>
      </c>
      <c r="AL291" s="60">
        <v>172</v>
      </c>
      <c r="AM291" s="60">
        <v>0</v>
      </c>
    </row>
    <row r="292" spans="1:39" hidden="1">
      <c r="A292" s="71">
        <v>84037</v>
      </c>
      <c r="B292" s="60" t="s">
        <v>751</v>
      </c>
      <c r="C292" s="155">
        <v>5826100</v>
      </c>
      <c r="D292" s="60" t="s">
        <v>12493</v>
      </c>
      <c r="E292" s="60" t="s">
        <v>12494</v>
      </c>
      <c r="F292" s="60" t="s">
        <v>11296</v>
      </c>
      <c r="G292" s="60" t="s">
        <v>44</v>
      </c>
      <c r="I292" s="60" t="s">
        <v>12224</v>
      </c>
      <c r="J292" s="60" t="s">
        <v>16002</v>
      </c>
      <c r="K292" s="60" t="s">
        <v>12495</v>
      </c>
      <c r="L292" s="60" t="s">
        <v>12226</v>
      </c>
      <c r="M292" t="str">
        <f>IF(TablVoies[[#This Row],[ID_OSM]]="Non trouvé","Pas de lien",HYPERLINK(("http://www.openstreetmap.org/?"&amp;TablVoies[[#This Row],[OBJET_OSM]]&amp;"="&amp;TablVoies[[#This Row],[ID_OSM]]),"Localiser"))</f>
        <v>Localiser</v>
      </c>
      <c r="N292" s="61" t="s">
        <v>5316</v>
      </c>
      <c r="O292" t="str">
        <f>IF(TablVoies[[#This Row],[ID_OSM]]="Non trouvé","Pas de lien",HYPERLINK("http://localhost:8111/import?url=http://api.openstreetmap.org/api/0.6/"&amp;TablVoies[[#This Row],[OBJET_OSM]]&amp;"/"&amp;TablVoies[[#This Row],[ID_OSM]]&amp;"/full","JOSM"))</f>
        <v>JOSM</v>
      </c>
      <c r="Q292"/>
      <c r="Z292" s="124"/>
      <c r="AC292" s="60" t="s">
        <v>13381</v>
      </c>
      <c r="AI292" s="60" t="s">
        <v>12496</v>
      </c>
      <c r="AL292" s="60">
        <v>224</v>
      </c>
      <c r="AM292" s="60">
        <v>0</v>
      </c>
    </row>
    <row r="293" spans="1:39" hidden="1">
      <c r="A293" s="71">
        <v>84037</v>
      </c>
      <c r="B293" s="60" t="s">
        <v>751</v>
      </c>
      <c r="C293" s="155">
        <v>5826101</v>
      </c>
      <c r="D293" s="60" t="s">
        <v>12497</v>
      </c>
      <c r="E293" s="60" t="s">
        <v>12498</v>
      </c>
      <c r="F293" s="60" t="s">
        <v>11252</v>
      </c>
      <c r="G293" s="60" t="s">
        <v>56</v>
      </c>
      <c r="H293" s="60" t="s">
        <v>221</v>
      </c>
      <c r="I293" s="60" t="s">
        <v>12218</v>
      </c>
      <c r="J293" s="60" t="s">
        <v>16003</v>
      </c>
      <c r="K293" s="60" t="s">
        <v>12499</v>
      </c>
      <c r="L293" s="60" t="s">
        <v>12220</v>
      </c>
      <c r="M293" t="str">
        <f>IF(TablVoies[[#This Row],[ID_OSM]]="Non trouvé","Pas de lien",HYPERLINK(("http://www.openstreetmap.org/?"&amp;TablVoies[[#This Row],[OBJET_OSM]]&amp;"="&amp;TablVoies[[#This Row],[ID_OSM]]),"Localiser"))</f>
        <v>Localiser</v>
      </c>
      <c r="N293" s="61" t="s">
        <v>5316</v>
      </c>
      <c r="O293" t="str">
        <f>IF(TablVoies[[#This Row],[ID_OSM]]="Non trouvé","Pas de lien",HYPERLINK("http://localhost:8111/import?url=http://api.openstreetmap.org/api/0.6/"&amp;TablVoies[[#This Row],[OBJET_OSM]]&amp;"/"&amp;TablVoies[[#This Row],[ID_OSM]]&amp;"/full","JOSM"))</f>
        <v>JOSM</v>
      </c>
      <c r="Q293"/>
      <c r="Z293" s="124"/>
      <c r="AC293" s="60" t="s">
        <v>13381</v>
      </c>
      <c r="AL293" s="60">
        <v>199</v>
      </c>
      <c r="AM293" s="60">
        <v>0</v>
      </c>
    </row>
    <row r="294" spans="1:39" hidden="1">
      <c r="A294" s="71">
        <v>84037</v>
      </c>
      <c r="B294" s="60" t="s">
        <v>751</v>
      </c>
      <c r="C294" s="155">
        <v>5826105</v>
      </c>
      <c r="D294" s="60" t="s">
        <v>12500</v>
      </c>
      <c r="E294" s="60" t="s">
        <v>12501</v>
      </c>
      <c r="F294" s="60" t="s">
        <v>11208</v>
      </c>
      <c r="G294" s="60" t="s">
        <v>44</v>
      </c>
      <c r="I294" s="60" t="s">
        <v>12502</v>
      </c>
      <c r="J294" s="60" t="s">
        <v>16004</v>
      </c>
      <c r="K294" s="60" t="s">
        <v>12503</v>
      </c>
      <c r="L294" s="60" t="s">
        <v>9457</v>
      </c>
      <c r="M294" t="str">
        <f>IF(TablVoies[[#This Row],[ID_OSM]]="Non trouvé","Pas de lien",HYPERLINK(("http://www.openstreetmap.org/?"&amp;TablVoies[[#This Row],[OBJET_OSM]]&amp;"="&amp;TablVoies[[#This Row],[ID_OSM]]),"Localiser"))</f>
        <v>Localiser</v>
      </c>
      <c r="N294" s="61" t="s">
        <v>5316</v>
      </c>
      <c r="O294" t="str">
        <f>IF(TablVoies[[#This Row],[ID_OSM]]="Non trouvé","Pas de lien",HYPERLINK("http://localhost:8111/import?url=http://api.openstreetmap.org/api/0.6/"&amp;TablVoies[[#This Row],[OBJET_OSM]]&amp;"/"&amp;TablVoies[[#This Row],[ID_OSM]]&amp;"/full","JOSM"))</f>
        <v>JOSM</v>
      </c>
      <c r="Q294"/>
      <c r="Z294" s="124"/>
      <c r="AC294" s="60" t="s">
        <v>13381</v>
      </c>
      <c r="AI294" s="60" t="s">
        <v>12504</v>
      </c>
      <c r="AL294" s="60">
        <v>148</v>
      </c>
      <c r="AM294" s="60">
        <v>0</v>
      </c>
    </row>
    <row r="295" spans="1:39" hidden="1">
      <c r="A295" s="71">
        <v>84037</v>
      </c>
      <c r="B295" s="60" t="s">
        <v>751</v>
      </c>
      <c r="C295" s="155">
        <v>4191412</v>
      </c>
      <c r="D295" s="60" t="s">
        <v>12505</v>
      </c>
      <c r="E295" s="60" t="s">
        <v>12506</v>
      </c>
      <c r="F295" s="60" t="s">
        <v>11302</v>
      </c>
      <c r="G295" s="60" t="s">
        <v>245</v>
      </c>
      <c r="H295" s="60" t="s">
        <v>111</v>
      </c>
      <c r="I295" s="60" t="s">
        <v>12507</v>
      </c>
      <c r="J295" s="60" t="s">
        <v>16005</v>
      </c>
      <c r="K295" s="60" t="s">
        <v>12508</v>
      </c>
      <c r="L295" s="60" t="s">
        <v>12469</v>
      </c>
      <c r="M295" t="str">
        <f>IF(TablVoies[[#This Row],[ID_OSM]]="Non trouvé","Pas de lien",HYPERLINK(("http://www.openstreetmap.org/?"&amp;TablVoies[[#This Row],[OBJET_OSM]]&amp;"="&amp;TablVoies[[#This Row],[ID_OSM]]),"Localiser"))</f>
        <v>Localiser</v>
      </c>
      <c r="N295" s="61" t="s">
        <v>5316</v>
      </c>
      <c r="O295" t="str">
        <f>IF(TablVoies[[#This Row],[ID_OSM]]="Non trouvé","Pas de lien",HYPERLINK("http://localhost:8111/import?url=http://api.openstreetmap.org/api/0.6/"&amp;TablVoies[[#This Row],[OBJET_OSM]]&amp;"/"&amp;TablVoies[[#This Row],[ID_OSM]]&amp;"/full","JOSM"))</f>
        <v>JOSM</v>
      </c>
      <c r="Q295"/>
      <c r="Z295" s="124"/>
      <c r="AC295" s="60" t="s">
        <v>13381</v>
      </c>
      <c r="AI295" s="60" t="s">
        <v>12509</v>
      </c>
      <c r="AL295" s="60">
        <v>311</v>
      </c>
      <c r="AM295" s="60">
        <v>0</v>
      </c>
    </row>
    <row r="296" spans="1:39" hidden="1">
      <c r="A296" s="71">
        <v>84037</v>
      </c>
      <c r="B296" s="60" t="s">
        <v>751</v>
      </c>
      <c r="C296" s="155">
        <v>4191414</v>
      </c>
      <c r="D296" s="60" t="s">
        <v>12510</v>
      </c>
      <c r="E296" s="60" t="s">
        <v>12511</v>
      </c>
      <c r="F296" s="60" t="s">
        <v>11304</v>
      </c>
      <c r="G296" s="60" t="s">
        <v>245</v>
      </c>
      <c r="H296" s="60" t="s">
        <v>111</v>
      </c>
      <c r="I296" s="60" t="s">
        <v>12512</v>
      </c>
      <c r="J296" s="60" t="s">
        <v>16006</v>
      </c>
      <c r="K296" s="60" t="s">
        <v>12513</v>
      </c>
      <c r="L296" s="60" t="s">
        <v>12469</v>
      </c>
      <c r="M296" t="str">
        <f>IF(TablVoies[[#This Row],[ID_OSM]]="Non trouvé","Pas de lien",HYPERLINK(("http://www.openstreetmap.org/?"&amp;TablVoies[[#This Row],[OBJET_OSM]]&amp;"="&amp;TablVoies[[#This Row],[ID_OSM]]),"Localiser"))</f>
        <v>Localiser</v>
      </c>
      <c r="N296" s="61" t="s">
        <v>5316</v>
      </c>
      <c r="O296" t="str">
        <f>IF(TablVoies[[#This Row],[ID_OSM]]="Non trouvé","Pas de lien",HYPERLINK("http://localhost:8111/import?url=http://api.openstreetmap.org/api/0.6/"&amp;TablVoies[[#This Row],[OBJET_OSM]]&amp;"/"&amp;TablVoies[[#This Row],[ID_OSM]]&amp;"/full","JOSM"))</f>
        <v>JOSM</v>
      </c>
      <c r="Q296"/>
      <c r="Z296" s="124"/>
      <c r="AC296" s="60" t="s">
        <v>13381</v>
      </c>
      <c r="AI296" s="60" t="s">
        <v>12514</v>
      </c>
      <c r="AL296" s="60">
        <v>217</v>
      </c>
      <c r="AM296" s="60">
        <v>0</v>
      </c>
    </row>
    <row r="297" spans="1:39" hidden="1">
      <c r="A297" s="71">
        <v>84037</v>
      </c>
      <c r="B297" s="60" t="s">
        <v>751</v>
      </c>
      <c r="C297" s="155">
        <v>4225702</v>
      </c>
      <c r="D297" s="60" t="s">
        <v>12515</v>
      </c>
      <c r="E297" s="60" t="s">
        <v>12516</v>
      </c>
      <c r="F297" s="60" t="s">
        <v>11306</v>
      </c>
      <c r="G297" s="60" t="s">
        <v>44</v>
      </c>
      <c r="H297" s="60" t="s">
        <v>5644</v>
      </c>
      <c r="I297" s="60" t="s">
        <v>7577</v>
      </c>
      <c r="J297" s="60" t="s">
        <v>16007</v>
      </c>
      <c r="K297" s="60" t="s">
        <v>12517</v>
      </c>
      <c r="L297" s="60" t="s">
        <v>11629</v>
      </c>
      <c r="M297" t="str">
        <f>IF(TablVoies[[#This Row],[ID_OSM]]="Non trouvé","Pas de lien",HYPERLINK(("http://www.openstreetmap.org/?"&amp;TablVoies[[#This Row],[OBJET_OSM]]&amp;"="&amp;TablVoies[[#This Row],[ID_OSM]]),"Localiser"))</f>
        <v>Localiser</v>
      </c>
      <c r="N297" s="61" t="s">
        <v>5316</v>
      </c>
      <c r="O297" t="str">
        <f>IF(TablVoies[[#This Row],[ID_OSM]]="Non trouvé","Pas de lien",HYPERLINK("http://localhost:8111/import?url=http://api.openstreetmap.org/api/0.6/"&amp;TablVoies[[#This Row],[OBJET_OSM]]&amp;"/"&amp;TablVoies[[#This Row],[ID_OSM]]&amp;"/full","JOSM"))</f>
        <v>JOSM</v>
      </c>
      <c r="Q297"/>
      <c r="Z297" s="124"/>
      <c r="AC297" s="60" t="s">
        <v>13381</v>
      </c>
      <c r="AI297" s="60" t="s">
        <v>12518</v>
      </c>
      <c r="AL297" s="60">
        <v>178</v>
      </c>
      <c r="AM297" s="60">
        <v>0</v>
      </c>
    </row>
    <row r="298" spans="1:39" hidden="1">
      <c r="A298" s="71">
        <v>84037</v>
      </c>
      <c r="B298" s="60" t="s">
        <v>751</v>
      </c>
      <c r="C298" s="155">
        <v>4191363</v>
      </c>
      <c r="D298" s="60" t="s">
        <v>12519</v>
      </c>
      <c r="E298" s="60" t="s">
        <v>12520</v>
      </c>
      <c r="F298" s="60" t="s">
        <v>11247</v>
      </c>
      <c r="G298" s="60" t="s">
        <v>245</v>
      </c>
      <c r="I298" s="60" t="s">
        <v>12521</v>
      </c>
      <c r="J298" s="60" t="s">
        <v>16008</v>
      </c>
      <c r="K298" s="60" t="s">
        <v>12522</v>
      </c>
      <c r="L298" s="60" t="s">
        <v>12527</v>
      </c>
      <c r="M298" t="str">
        <f>IF(TablVoies[[#This Row],[ID_OSM]]="Non trouvé","Pas de lien",HYPERLINK(("http://www.openstreetmap.org/?"&amp;TablVoies[[#This Row],[OBJET_OSM]]&amp;"="&amp;TablVoies[[#This Row],[ID_OSM]]),"Localiser"))</f>
        <v>Localiser</v>
      </c>
      <c r="N298" s="61" t="s">
        <v>5316</v>
      </c>
      <c r="O298" t="str">
        <f>IF(TablVoies[[#This Row],[ID_OSM]]="Non trouvé","Pas de lien",HYPERLINK("http://localhost:8111/import?url=http://api.openstreetmap.org/api/0.6/"&amp;TablVoies[[#This Row],[OBJET_OSM]]&amp;"/"&amp;TablVoies[[#This Row],[ID_OSM]]&amp;"/full","JOSM"))</f>
        <v>JOSM</v>
      </c>
      <c r="Q298"/>
      <c r="Z298" s="124"/>
      <c r="AC298" s="60" t="s">
        <v>13381</v>
      </c>
      <c r="AI298" s="60" t="s">
        <v>12523</v>
      </c>
      <c r="AL298" s="60">
        <v>176</v>
      </c>
      <c r="AM298" s="60">
        <v>0</v>
      </c>
    </row>
    <row r="299" spans="1:39" hidden="1">
      <c r="A299" s="71">
        <v>84037</v>
      </c>
      <c r="B299" s="60" t="s">
        <v>751</v>
      </c>
      <c r="C299" s="155">
        <v>4225658</v>
      </c>
      <c r="D299" s="60" t="s">
        <v>12524</v>
      </c>
      <c r="E299" s="60" t="s">
        <v>12525</v>
      </c>
      <c r="F299" s="60" t="s">
        <v>11308</v>
      </c>
      <c r="G299" s="60" t="s">
        <v>245</v>
      </c>
      <c r="H299" s="60" t="s">
        <v>4492</v>
      </c>
      <c r="I299" s="60" t="s">
        <v>7720</v>
      </c>
      <c r="J299" s="60" t="s">
        <v>16009</v>
      </c>
      <c r="K299" s="60" t="s">
        <v>12526</v>
      </c>
      <c r="L299" s="60" t="s">
        <v>12527</v>
      </c>
      <c r="M299" t="str">
        <f>IF(TablVoies[[#This Row],[ID_OSM]]="Non trouvé","Pas de lien",HYPERLINK(("http://www.openstreetmap.org/?"&amp;TablVoies[[#This Row],[OBJET_OSM]]&amp;"="&amp;TablVoies[[#This Row],[ID_OSM]]),"Localiser"))</f>
        <v>Localiser</v>
      </c>
      <c r="N299" s="61" t="s">
        <v>5316</v>
      </c>
      <c r="O299" t="str">
        <f>IF(TablVoies[[#This Row],[ID_OSM]]="Non trouvé","Pas de lien",HYPERLINK("http://localhost:8111/import?url=http://api.openstreetmap.org/api/0.6/"&amp;TablVoies[[#This Row],[OBJET_OSM]]&amp;"/"&amp;TablVoies[[#This Row],[ID_OSM]]&amp;"/full","JOSM"))</f>
        <v>JOSM</v>
      </c>
      <c r="Q299"/>
      <c r="Z299" s="124"/>
      <c r="AC299" s="60" t="s">
        <v>13381</v>
      </c>
      <c r="AI299" s="60" t="s">
        <v>12528</v>
      </c>
      <c r="AL299" s="60">
        <v>105</v>
      </c>
      <c r="AM299" s="60">
        <v>0</v>
      </c>
    </row>
    <row r="300" spans="1:39" hidden="1">
      <c r="A300" s="71">
        <v>84037</v>
      </c>
      <c r="B300" s="60" t="s">
        <v>751</v>
      </c>
      <c r="C300" s="155">
        <v>5826180</v>
      </c>
      <c r="D300" s="60" t="s">
        <v>12529</v>
      </c>
      <c r="E300" s="60" t="s">
        <v>12530</v>
      </c>
      <c r="F300" s="60" t="s">
        <v>11287</v>
      </c>
      <c r="G300" s="60" t="s">
        <v>44</v>
      </c>
      <c r="I300" s="60" t="s">
        <v>11650</v>
      </c>
      <c r="J300" s="60" t="s">
        <v>16010</v>
      </c>
      <c r="K300" s="60" t="s">
        <v>12531</v>
      </c>
      <c r="L300" s="60" t="s">
        <v>5451</v>
      </c>
      <c r="M300" t="str">
        <f>IF(TablVoies[[#This Row],[ID_OSM]]="Non trouvé","Pas de lien",HYPERLINK(("http://www.openstreetmap.org/?"&amp;TablVoies[[#This Row],[OBJET_OSM]]&amp;"="&amp;TablVoies[[#This Row],[ID_OSM]]),"Localiser"))</f>
        <v>Localiser</v>
      </c>
      <c r="N300" s="61" t="s">
        <v>5316</v>
      </c>
      <c r="O300" t="str">
        <f>IF(TablVoies[[#This Row],[ID_OSM]]="Non trouvé","Pas de lien",HYPERLINK("http://localhost:8111/import?url=http://api.openstreetmap.org/api/0.6/"&amp;TablVoies[[#This Row],[OBJET_OSM]]&amp;"/"&amp;TablVoies[[#This Row],[ID_OSM]]&amp;"/full","JOSM"))</f>
        <v>JOSM</v>
      </c>
      <c r="Q300"/>
      <c r="Z300" s="124"/>
      <c r="AC300" s="60" t="s">
        <v>13381</v>
      </c>
      <c r="AI300" s="60" t="s">
        <v>12532</v>
      </c>
      <c r="AL300" s="60">
        <v>64</v>
      </c>
      <c r="AM300" s="60">
        <v>0</v>
      </c>
    </row>
    <row r="301" spans="1:39" hidden="1">
      <c r="A301" s="71">
        <v>84037</v>
      </c>
      <c r="B301" s="60" t="s">
        <v>751</v>
      </c>
      <c r="C301" s="155">
        <v>5826185</v>
      </c>
      <c r="D301" s="60" t="s">
        <v>12533</v>
      </c>
      <c r="E301" s="60" t="s">
        <v>12534</v>
      </c>
      <c r="F301" s="60" t="s">
        <v>11291</v>
      </c>
      <c r="G301" s="60" t="s">
        <v>44</v>
      </c>
      <c r="I301" s="60" t="s">
        <v>12258</v>
      </c>
      <c r="J301" s="60" t="s">
        <v>16011</v>
      </c>
      <c r="K301" s="60" t="s">
        <v>12535</v>
      </c>
      <c r="L301" s="60" t="s">
        <v>5451</v>
      </c>
      <c r="M301" t="str">
        <f>IF(TablVoies[[#This Row],[ID_OSM]]="Non trouvé","Pas de lien",HYPERLINK(("http://www.openstreetmap.org/?"&amp;TablVoies[[#This Row],[OBJET_OSM]]&amp;"="&amp;TablVoies[[#This Row],[ID_OSM]]),"Localiser"))</f>
        <v>Localiser</v>
      </c>
      <c r="N301" s="61" t="s">
        <v>5316</v>
      </c>
      <c r="O301" t="str">
        <f>IF(TablVoies[[#This Row],[ID_OSM]]="Non trouvé","Pas de lien",HYPERLINK("http://localhost:8111/import?url=http://api.openstreetmap.org/api/0.6/"&amp;TablVoies[[#This Row],[OBJET_OSM]]&amp;"/"&amp;TablVoies[[#This Row],[ID_OSM]]&amp;"/full","JOSM"))</f>
        <v>JOSM</v>
      </c>
      <c r="Q301"/>
      <c r="Z301" s="124"/>
      <c r="AC301" s="60" t="s">
        <v>13381</v>
      </c>
      <c r="AI301" s="60" t="s">
        <v>12536</v>
      </c>
      <c r="AL301" s="60">
        <v>38</v>
      </c>
      <c r="AM301" s="60">
        <v>0</v>
      </c>
    </row>
    <row r="302" spans="1:39" hidden="1">
      <c r="A302" s="71">
        <v>84037</v>
      </c>
      <c r="B302" s="60" t="s">
        <v>751</v>
      </c>
      <c r="C302" s="155">
        <v>4225691</v>
      </c>
      <c r="D302" s="60" t="s">
        <v>12537</v>
      </c>
      <c r="E302" s="60" t="s">
        <v>12538</v>
      </c>
      <c r="F302" s="60" t="s">
        <v>11298</v>
      </c>
      <c r="G302" s="60" t="s">
        <v>44</v>
      </c>
      <c r="H302" s="60" t="s">
        <v>221</v>
      </c>
      <c r="I302" s="60" t="s">
        <v>12539</v>
      </c>
      <c r="J302" s="60" t="s">
        <v>16012</v>
      </c>
      <c r="K302" s="60" t="s">
        <v>12540</v>
      </c>
      <c r="L302" s="60" t="s">
        <v>12541</v>
      </c>
      <c r="M302" t="str">
        <f>IF(TablVoies[[#This Row],[ID_OSM]]="Non trouvé","Pas de lien",HYPERLINK(("http://www.openstreetmap.org/?"&amp;TablVoies[[#This Row],[OBJET_OSM]]&amp;"="&amp;TablVoies[[#This Row],[ID_OSM]]),"Localiser"))</f>
        <v>Localiser</v>
      </c>
      <c r="N302" s="61" t="s">
        <v>5316</v>
      </c>
      <c r="O302" t="str">
        <f>IF(TablVoies[[#This Row],[ID_OSM]]="Non trouvé","Pas de lien",HYPERLINK("http://localhost:8111/import?url=http://api.openstreetmap.org/api/0.6/"&amp;TablVoies[[#This Row],[OBJET_OSM]]&amp;"/"&amp;TablVoies[[#This Row],[ID_OSM]]&amp;"/full","JOSM"))</f>
        <v>JOSM</v>
      </c>
      <c r="Q302"/>
      <c r="Z302" s="124"/>
      <c r="AC302" s="60" t="s">
        <v>13381</v>
      </c>
      <c r="AI302" s="60" t="s">
        <v>12542</v>
      </c>
      <c r="AL302" s="60">
        <v>144</v>
      </c>
      <c r="AM302" s="60">
        <v>0</v>
      </c>
    </row>
    <row r="303" spans="1:39" hidden="1">
      <c r="A303" s="71">
        <v>84037</v>
      </c>
      <c r="B303" s="60" t="s">
        <v>751</v>
      </c>
      <c r="C303" s="155">
        <v>4225677</v>
      </c>
      <c r="D303" s="60" t="s">
        <v>12543</v>
      </c>
      <c r="E303" s="60" t="s">
        <v>12544</v>
      </c>
      <c r="F303" s="60" t="s">
        <v>11300</v>
      </c>
      <c r="G303" s="60" t="s">
        <v>44</v>
      </c>
      <c r="I303" s="60" t="s">
        <v>12545</v>
      </c>
      <c r="J303" s="60" t="s">
        <v>16013</v>
      </c>
      <c r="K303" s="60" t="s">
        <v>12546</v>
      </c>
      <c r="L303" s="60" t="s">
        <v>9178</v>
      </c>
      <c r="M303" t="str">
        <f>IF(TablVoies[[#This Row],[ID_OSM]]="Non trouvé","Pas de lien",HYPERLINK(("http://www.openstreetmap.org/?"&amp;TablVoies[[#This Row],[OBJET_OSM]]&amp;"="&amp;TablVoies[[#This Row],[ID_OSM]]),"Localiser"))</f>
        <v>Localiser</v>
      </c>
      <c r="N303" s="61" t="s">
        <v>5316</v>
      </c>
      <c r="O303" t="str">
        <f>IF(TablVoies[[#This Row],[ID_OSM]]="Non trouvé","Pas de lien",HYPERLINK("http://localhost:8111/import?url=http://api.openstreetmap.org/api/0.6/"&amp;TablVoies[[#This Row],[OBJET_OSM]]&amp;"/"&amp;TablVoies[[#This Row],[ID_OSM]]&amp;"/full","JOSM"))</f>
        <v>JOSM</v>
      </c>
      <c r="Q303"/>
      <c r="Z303" s="124"/>
      <c r="AC303" s="60" t="s">
        <v>13381</v>
      </c>
      <c r="AI303" s="60" t="s">
        <v>12547</v>
      </c>
      <c r="AL303" s="60">
        <v>84</v>
      </c>
      <c r="AM303" s="60">
        <v>0</v>
      </c>
    </row>
    <row r="304" spans="1:39" hidden="1">
      <c r="A304" s="71">
        <v>84037</v>
      </c>
      <c r="B304" s="60" t="s">
        <v>751</v>
      </c>
      <c r="C304" s="155">
        <v>5826186</v>
      </c>
      <c r="D304" s="60" t="s">
        <v>12548</v>
      </c>
      <c r="E304" s="60" t="s">
        <v>12549</v>
      </c>
      <c r="F304" s="60" t="s">
        <v>12550</v>
      </c>
      <c r="G304" s="60" t="s">
        <v>44</v>
      </c>
      <c r="H304" s="60" t="s">
        <v>134</v>
      </c>
      <c r="I304" s="60" t="s">
        <v>3602</v>
      </c>
      <c r="J304" s="60" t="s">
        <v>16014</v>
      </c>
      <c r="K304" s="60" t="s">
        <v>12551</v>
      </c>
      <c r="L304" s="60" t="s">
        <v>3605</v>
      </c>
      <c r="M304" t="str">
        <f>IF(TablVoies[[#This Row],[ID_OSM]]="Non trouvé","Pas de lien",HYPERLINK(("http://www.openstreetmap.org/?"&amp;TablVoies[[#This Row],[OBJET_OSM]]&amp;"="&amp;TablVoies[[#This Row],[ID_OSM]]),"Localiser"))</f>
        <v>Localiser</v>
      </c>
      <c r="N304" s="61" t="s">
        <v>5316</v>
      </c>
      <c r="O304" t="str">
        <f>IF(TablVoies[[#This Row],[ID_OSM]]="Non trouvé","Pas de lien",HYPERLINK("http://localhost:8111/import?url=http://api.openstreetmap.org/api/0.6/"&amp;TablVoies[[#This Row],[OBJET_OSM]]&amp;"/"&amp;TablVoies[[#This Row],[ID_OSM]]&amp;"/full","JOSM"))</f>
        <v>JOSM</v>
      </c>
      <c r="Q304"/>
      <c r="Z304" s="124"/>
      <c r="AC304" s="60" t="s">
        <v>13381</v>
      </c>
      <c r="AI304" s="60" t="s">
        <v>12552</v>
      </c>
      <c r="AL304" s="60">
        <v>85</v>
      </c>
      <c r="AM304" s="60">
        <v>0</v>
      </c>
    </row>
    <row r="305" spans="1:39" hidden="1">
      <c r="A305" s="71">
        <v>84037</v>
      </c>
      <c r="B305" s="60" t="s">
        <v>751</v>
      </c>
      <c r="C305" s="155">
        <v>4225676</v>
      </c>
      <c r="D305" s="60" t="s">
        <v>12553</v>
      </c>
      <c r="E305" s="60" t="s">
        <v>12554</v>
      </c>
      <c r="F305" s="60" t="s">
        <v>12555</v>
      </c>
      <c r="G305" s="60" t="s">
        <v>44</v>
      </c>
      <c r="I305" s="60" t="s">
        <v>12556</v>
      </c>
      <c r="J305" s="60" t="s">
        <v>16015</v>
      </c>
      <c r="K305" s="60" t="s">
        <v>12557</v>
      </c>
      <c r="L305" s="60" t="s">
        <v>9178</v>
      </c>
      <c r="M305" t="str">
        <f>IF(TablVoies[[#This Row],[ID_OSM]]="Non trouvé","Pas de lien",HYPERLINK(("http://www.openstreetmap.org/?"&amp;TablVoies[[#This Row],[OBJET_OSM]]&amp;"="&amp;TablVoies[[#This Row],[ID_OSM]]),"Localiser"))</f>
        <v>Localiser</v>
      </c>
      <c r="N305" s="61" t="s">
        <v>5316</v>
      </c>
      <c r="O305" t="str">
        <f>IF(TablVoies[[#This Row],[ID_OSM]]="Non trouvé","Pas de lien",HYPERLINK("http://localhost:8111/import?url=http://api.openstreetmap.org/api/0.6/"&amp;TablVoies[[#This Row],[OBJET_OSM]]&amp;"/"&amp;TablVoies[[#This Row],[ID_OSM]]&amp;"/full","JOSM"))</f>
        <v>JOSM</v>
      </c>
      <c r="Q305"/>
      <c r="Z305" s="124"/>
      <c r="AC305" s="60" t="s">
        <v>13381</v>
      </c>
      <c r="AI305" s="60" t="s">
        <v>12558</v>
      </c>
      <c r="AL305" s="60">
        <v>38</v>
      </c>
      <c r="AM305" s="60">
        <v>0</v>
      </c>
    </row>
    <row r="306" spans="1:39" hidden="1">
      <c r="A306" s="71">
        <v>84037</v>
      </c>
      <c r="B306" s="60" t="s">
        <v>751</v>
      </c>
      <c r="C306" s="155">
        <v>4225682</v>
      </c>
      <c r="D306" s="60" t="s">
        <v>12559</v>
      </c>
      <c r="E306" s="60" t="s">
        <v>12560</v>
      </c>
      <c r="F306" s="60" t="s">
        <v>12561</v>
      </c>
      <c r="G306" s="60" t="s">
        <v>44</v>
      </c>
      <c r="I306" s="60" t="s">
        <v>12562</v>
      </c>
      <c r="J306" s="60" t="s">
        <v>16016</v>
      </c>
      <c r="K306" s="60" t="s">
        <v>12563</v>
      </c>
      <c r="L306" s="60" t="s">
        <v>12564</v>
      </c>
      <c r="M306" t="str">
        <f>IF(TablVoies[[#This Row],[ID_OSM]]="Non trouvé","Pas de lien",HYPERLINK(("http://www.openstreetmap.org/?"&amp;TablVoies[[#This Row],[OBJET_OSM]]&amp;"="&amp;TablVoies[[#This Row],[ID_OSM]]),"Localiser"))</f>
        <v>Localiser</v>
      </c>
      <c r="N306" s="61" t="s">
        <v>5316</v>
      </c>
      <c r="O306" t="str">
        <f>IF(TablVoies[[#This Row],[ID_OSM]]="Non trouvé","Pas de lien",HYPERLINK("http://localhost:8111/import?url=http://api.openstreetmap.org/api/0.6/"&amp;TablVoies[[#This Row],[OBJET_OSM]]&amp;"/"&amp;TablVoies[[#This Row],[ID_OSM]]&amp;"/full","JOSM"))</f>
        <v>JOSM</v>
      </c>
      <c r="Q306"/>
      <c r="Z306" s="124"/>
      <c r="AC306" s="60" t="s">
        <v>13381</v>
      </c>
      <c r="AL306" s="60">
        <v>201</v>
      </c>
      <c r="AM306" s="60">
        <v>0</v>
      </c>
    </row>
    <row r="307" spans="1:39" hidden="1">
      <c r="A307" s="71">
        <v>84037</v>
      </c>
      <c r="B307" s="60" t="s">
        <v>751</v>
      </c>
      <c r="C307" s="155">
        <v>4225684</v>
      </c>
      <c r="D307" s="60" t="s">
        <v>12565</v>
      </c>
      <c r="E307" s="60" t="s">
        <v>12566</v>
      </c>
      <c r="F307" s="60" t="s">
        <v>11310</v>
      </c>
      <c r="G307" s="60" t="s">
        <v>44</v>
      </c>
      <c r="I307" s="60" t="s">
        <v>12567</v>
      </c>
      <c r="J307" s="60" t="s">
        <v>16017</v>
      </c>
      <c r="K307" s="60" t="s">
        <v>12568</v>
      </c>
      <c r="L307" s="60" t="s">
        <v>12564</v>
      </c>
      <c r="M307" t="str">
        <f>IF(TablVoies[[#This Row],[ID_OSM]]="Non trouvé","Pas de lien",HYPERLINK(("http://www.openstreetmap.org/?"&amp;TablVoies[[#This Row],[OBJET_OSM]]&amp;"="&amp;TablVoies[[#This Row],[ID_OSM]]),"Localiser"))</f>
        <v>Localiser</v>
      </c>
      <c r="N307" s="61" t="s">
        <v>5316</v>
      </c>
      <c r="O307" t="str">
        <f>IF(TablVoies[[#This Row],[ID_OSM]]="Non trouvé","Pas de lien",HYPERLINK("http://localhost:8111/import?url=http://api.openstreetmap.org/api/0.6/"&amp;TablVoies[[#This Row],[OBJET_OSM]]&amp;"/"&amp;TablVoies[[#This Row],[ID_OSM]]&amp;"/full","JOSM"))</f>
        <v>JOSM</v>
      </c>
      <c r="Q307"/>
      <c r="Z307" s="124"/>
      <c r="AC307" s="60" t="s">
        <v>13381</v>
      </c>
      <c r="AI307" s="60" t="s">
        <v>12569</v>
      </c>
      <c r="AL307" s="60">
        <v>190</v>
      </c>
      <c r="AM307" s="60">
        <v>0</v>
      </c>
    </row>
    <row r="308" spans="1:39" hidden="1">
      <c r="A308" s="71">
        <v>84037</v>
      </c>
      <c r="B308" s="60" t="s">
        <v>751</v>
      </c>
      <c r="C308" s="155">
        <v>4225683</v>
      </c>
      <c r="D308" s="60" t="s">
        <v>12570</v>
      </c>
      <c r="E308" s="60" t="s">
        <v>12571</v>
      </c>
      <c r="F308" s="60" t="s">
        <v>12572</v>
      </c>
      <c r="G308" s="60" t="s">
        <v>44</v>
      </c>
      <c r="I308" s="60" t="s">
        <v>12573</v>
      </c>
      <c r="J308" s="60" t="s">
        <v>16018</v>
      </c>
      <c r="K308" s="60" t="s">
        <v>12574</v>
      </c>
      <c r="L308" s="60" t="s">
        <v>12564</v>
      </c>
      <c r="M308" t="str">
        <f>IF(TablVoies[[#This Row],[ID_OSM]]="Non trouvé","Pas de lien",HYPERLINK(("http://www.openstreetmap.org/?"&amp;TablVoies[[#This Row],[OBJET_OSM]]&amp;"="&amp;TablVoies[[#This Row],[ID_OSM]]),"Localiser"))</f>
        <v>Localiser</v>
      </c>
      <c r="N308" s="61" t="s">
        <v>5316</v>
      </c>
      <c r="O308" t="str">
        <f>IF(TablVoies[[#This Row],[ID_OSM]]="Non trouvé","Pas de lien",HYPERLINK("http://localhost:8111/import?url=http://api.openstreetmap.org/api/0.6/"&amp;TablVoies[[#This Row],[OBJET_OSM]]&amp;"/"&amp;TablVoies[[#This Row],[ID_OSM]]&amp;"/full","JOSM"))</f>
        <v>JOSM</v>
      </c>
      <c r="Q308"/>
      <c r="Z308" s="124"/>
      <c r="AC308" s="60" t="s">
        <v>13381</v>
      </c>
      <c r="AI308" s="60" t="s">
        <v>12575</v>
      </c>
      <c r="AL308" s="60">
        <v>100</v>
      </c>
      <c r="AM308" s="60">
        <v>0</v>
      </c>
    </row>
    <row r="309" spans="1:39" hidden="1">
      <c r="A309" s="71">
        <v>84037</v>
      </c>
      <c r="B309" s="60" t="s">
        <v>751</v>
      </c>
      <c r="C309" s="155">
        <v>4225678</v>
      </c>
      <c r="D309" s="60" t="s">
        <v>12576</v>
      </c>
      <c r="E309" s="60" t="s">
        <v>12577</v>
      </c>
      <c r="F309" s="60" t="s">
        <v>11294</v>
      </c>
      <c r="G309" s="60" t="s">
        <v>44</v>
      </c>
      <c r="I309" s="60" t="s">
        <v>11671</v>
      </c>
      <c r="J309" s="60" t="s">
        <v>16019</v>
      </c>
      <c r="K309" s="60" t="s">
        <v>12578</v>
      </c>
      <c r="L309" s="60" t="s">
        <v>15619</v>
      </c>
      <c r="M309" t="str">
        <f>IF(TablVoies[[#This Row],[ID_OSM]]="Non trouvé","Pas de lien",HYPERLINK(("http://www.openstreetmap.org/?"&amp;TablVoies[[#This Row],[OBJET_OSM]]&amp;"="&amp;TablVoies[[#This Row],[ID_OSM]]),"Localiser"))</f>
        <v>Localiser</v>
      </c>
      <c r="N309" s="61" t="s">
        <v>5316</v>
      </c>
      <c r="O309" t="str">
        <f>IF(TablVoies[[#This Row],[ID_OSM]]="Non trouvé","Pas de lien",HYPERLINK("http://localhost:8111/import?url=http://api.openstreetmap.org/api/0.6/"&amp;TablVoies[[#This Row],[OBJET_OSM]]&amp;"/"&amp;TablVoies[[#This Row],[ID_OSM]]&amp;"/full","JOSM"))</f>
        <v>JOSM</v>
      </c>
      <c r="Q309"/>
      <c r="Z309" s="124"/>
      <c r="AC309" s="60" t="s">
        <v>13381</v>
      </c>
      <c r="AI309" s="60" t="s">
        <v>12579</v>
      </c>
      <c r="AL309" s="60">
        <v>118</v>
      </c>
      <c r="AM309" s="60">
        <v>0</v>
      </c>
    </row>
    <row r="310" spans="1:39" hidden="1">
      <c r="A310" s="71">
        <v>84037</v>
      </c>
      <c r="B310" s="60" t="s">
        <v>751</v>
      </c>
      <c r="C310" s="155">
        <v>4225655</v>
      </c>
      <c r="D310" s="60" t="s">
        <v>12580</v>
      </c>
      <c r="E310" s="60" t="s">
        <v>12581</v>
      </c>
      <c r="F310" s="60" t="s">
        <v>11264</v>
      </c>
      <c r="G310" s="60" t="s">
        <v>245</v>
      </c>
      <c r="H310" s="60" t="s">
        <v>134</v>
      </c>
      <c r="I310" s="60" t="s">
        <v>12582</v>
      </c>
      <c r="J310" s="60" t="s">
        <v>16020</v>
      </c>
      <c r="K310" s="60" t="s">
        <v>12583</v>
      </c>
      <c r="L310" s="60" t="s">
        <v>12584</v>
      </c>
      <c r="M310" t="str">
        <f>IF(TablVoies[[#This Row],[ID_OSM]]="Non trouvé","Pas de lien",HYPERLINK(("http://www.openstreetmap.org/?"&amp;TablVoies[[#This Row],[OBJET_OSM]]&amp;"="&amp;TablVoies[[#This Row],[ID_OSM]]),"Localiser"))</f>
        <v>Localiser</v>
      </c>
      <c r="N310" s="61" t="s">
        <v>5316</v>
      </c>
      <c r="O310" t="str">
        <f>IF(TablVoies[[#This Row],[ID_OSM]]="Non trouvé","Pas de lien",HYPERLINK("http://localhost:8111/import?url=http://api.openstreetmap.org/api/0.6/"&amp;TablVoies[[#This Row],[OBJET_OSM]]&amp;"/"&amp;TablVoies[[#This Row],[ID_OSM]]&amp;"/full","JOSM"))</f>
        <v>JOSM</v>
      </c>
      <c r="Q310"/>
      <c r="Z310" s="124"/>
      <c r="AC310" s="60" t="s">
        <v>13381</v>
      </c>
      <c r="AI310" s="60" t="s">
        <v>12585</v>
      </c>
      <c r="AL310" s="60">
        <v>680</v>
      </c>
      <c r="AM310" s="60">
        <v>0</v>
      </c>
    </row>
    <row r="311" spans="1:39" hidden="1">
      <c r="A311" s="71">
        <v>84037</v>
      </c>
      <c r="B311" s="60" t="s">
        <v>751</v>
      </c>
      <c r="C311" s="155">
        <v>4225674</v>
      </c>
      <c r="D311" s="60" t="s">
        <v>12586</v>
      </c>
      <c r="E311" s="60" t="s">
        <v>12587</v>
      </c>
      <c r="F311" s="60" t="s">
        <v>11234</v>
      </c>
      <c r="G311" s="60" t="s">
        <v>44</v>
      </c>
      <c r="I311" s="60" t="s">
        <v>12588</v>
      </c>
      <c r="J311" s="60" t="s">
        <v>16021</v>
      </c>
      <c r="K311" s="60" t="s">
        <v>12589</v>
      </c>
      <c r="L311" s="60" t="s">
        <v>12138</v>
      </c>
      <c r="M311" t="str">
        <f>IF(TablVoies[[#This Row],[ID_OSM]]="Non trouvé","Pas de lien",HYPERLINK(("http://www.openstreetmap.org/?"&amp;TablVoies[[#This Row],[OBJET_OSM]]&amp;"="&amp;TablVoies[[#This Row],[ID_OSM]]),"Localiser"))</f>
        <v>Localiser</v>
      </c>
      <c r="N311" s="61" t="s">
        <v>5316</v>
      </c>
      <c r="O311" t="str">
        <f>IF(TablVoies[[#This Row],[ID_OSM]]="Non trouvé","Pas de lien",HYPERLINK("http://localhost:8111/import?url=http://api.openstreetmap.org/api/0.6/"&amp;TablVoies[[#This Row],[OBJET_OSM]]&amp;"/"&amp;TablVoies[[#This Row],[ID_OSM]]&amp;"/full","JOSM"))</f>
        <v>JOSM</v>
      </c>
      <c r="Q311"/>
      <c r="Z311" s="124"/>
      <c r="AC311" s="60" t="s">
        <v>13381</v>
      </c>
      <c r="AI311" s="60" t="s">
        <v>12590</v>
      </c>
      <c r="AL311" s="60">
        <v>149</v>
      </c>
      <c r="AM311" s="60">
        <v>0</v>
      </c>
    </row>
    <row r="312" spans="1:39" hidden="1">
      <c r="A312" s="71">
        <v>84037</v>
      </c>
      <c r="B312" s="60" t="s">
        <v>751</v>
      </c>
      <c r="C312" s="155">
        <v>4225690</v>
      </c>
      <c r="D312" s="60" t="s">
        <v>12591</v>
      </c>
      <c r="E312" s="60" t="s">
        <v>12592</v>
      </c>
      <c r="F312" s="60" t="s">
        <v>11219</v>
      </c>
      <c r="G312" s="60" t="s">
        <v>44</v>
      </c>
      <c r="H312" s="60" t="s">
        <v>111</v>
      </c>
      <c r="I312" s="60" t="s">
        <v>12147</v>
      </c>
      <c r="J312" s="60" t="s">
        <v>16022</v>
      </c>
      <c r="K312" s="60" t="s">
        <v>12593</v>
      </c>
      <c r="L312" s="60" t="s">
        <v>11629</v>
      </c>
      <c r="M312" t="str">
        <f>IF(TablVoies[[#This Row],[ID_OSM]]="Non trouvé","Pas de lien",HYPERLINK(("http://www.openstreetmap.org/?"&amp;TablVoies[[#This Row],[OBJET_OSM]]&amp;"="&amp;TablVoies[[#This Row],[ID_OSM]]),"Localiser"))</f>
        <v>Localiser</v>
      </c>
      <c r="N312" s="61" t="s">
        <v>5316</v>
      </c>
      <c r="O312" t="str">
        <f>IF(TablVoies[[#This Row],[ID_OSM]]="Non trouvé","Pas de lien",HYPERLINK("http://localhost:8111/import?url=http://api.openstreetmap.org/api/0.6/"&amp;TablVoies[[#This Row],[OBJET_OSM]]&amp;"/"&amp;TablVoies[[#This Row],[ID_OSM]]&amp;"/full","JOSM"))</f>
        <v>JOSM</v>
      </c>
      <c r="Q312"/>
      <c r="Z312" s="124"/>
      <c r="AC312" s="60" t="s">
        <v>13381</v>
      </c>
      <c r="AL312" s="60">
        <v>137</v>
      </c>
      <c r="AM312" s="60">
        <v>0</v>
      </c>
    </row>
    <row r="313" spans="1:39" hidden="1">
      <c r="A313" s="71">
        <v>84037</v>
      </c>
      <c r="B313" s="60" t="s">
        <v>751</v>
      </c>
      <c r="C313" s="155">
        <v>4225668</v>
      </c>
      <c r="D313" s="60" t="s">
        <v>12594</v>
      </c>
      <c r="E313" s="60" t="s">
        <v>12595</v>
      </c>
      <c r="F313" s="60" t="s">
        <v>11259</v>
      </c>
      <c r="G313" s="60" t="s">
        <v>44</v>
      </c>
      <c r="I313" s="60" t="s">
        <v>12596</v>
      </c>
      <c r="J313" s="60" t="s">
        <v>16023</v>
      </c>
      <c r="K313" s="60" t="s">
        <v>12597</v>
      </c>
      <c r="L313" s="60" t="s">
        <v>9185</v>
      </c>
      <c r="M313" t="str">
        <f>IF(TablVoies[[#This Row],[ID_OSM]]="Non trouvé","Pas de lien",HYPERLINK(("http://www.openstreetmap.org/?"&amp;TablVoies[[#This Row],[OBJET_OSM]]&amp;"="&amp;TablVoies[[#This Row],[ID_OSM]]),"Localiser"))</f>
        <v>Localiser</v>
      </c>
      <c r="N313" s="61" t="s">
        <v>5316</v>
      </c>
      <c r="O313" t="str">
        <f>IF(TablVoies[[#This Row],[ID_OSM]]="Non trouvé","Pas de lien",HYPERLINK("http://localhost:8111/import?url=http://api.openstreetmap.org/api/0.6/"&amp;TablVoies[[#This Row],[OBJET_OSM]]&amp;"/"&amp;TablVoies[[#This Row],[ID_OSM]]&amp;"/full","JOSM"))</f>
        <v>JOSM</v>
      </c>
      <c r="Q313"/>
      <c r="Z313" s="124"/>
      <c r="AC313" s="60" t="s">
        <v>13381</v>
      </c>
      <c r="AI313" s="60" t="s">
        <v>12598</v>
      </c>
      <c r="AL313" s="60">
        <v>233</v>
      </c>
      <c r="AM313" s="60">
        <v>0</v>
      </c>
    </row>
    <row r="314" spans="1:39" hidden="1">
      <c r="A314" s="71">
        <v>84037</v>
      </c>
      <c r="B314" s="60" t="s">
        <v>751</v>
      </c>
      <c r="C314" s="155">
        <v>4225693</v>
      </c>
      <c r="D314" s="60" t="s">
        <v>12599</v>
      </c>
      <c r="E314" s="60" t="s">
        <v>12600</v>
      </c>
      <c r="F314" s="60" t="s">
        <v>12601</v>
      </c>
      <c r="G314" s="60" t="s">
        <v>44</v>
      </c>
      <c r="H314" s="60" t="s">
        <v>119</v>
      </c>
      <c r="I314" s="60" t="s">
        <v>7661</v>
      </c>
      <c r="J314" s="60" t="s">
        <v>16024</v>
      </c>
      <c r="K314" s="60" t="s">
        <v>12602</v>
      </c>
      <c r="L314" s="60" t="s">
        <v>9186</v>
      </c>
      <c r="M314" t="str">
        <f>IF(TablVoies[[#This Row],[ID_OSM]]="Non trouvé","Pas de lien",HYPERLINK(("http://www.openstreetmap.org/?"&amp;TablVoies[[#This Row],[OBJET_OSM]]&amp;"="&amp;TablVoies[[#This Row],[ID_OSM]]),"Localiser"))</f>
        <v>Localiser</v>
      </c>
      <c r="N314" s="61" t="s">
        <v>5316</v>
      </c>
      <c r="O314" t="str">
        <f>IF(TablVoies[[#This Row],[ID_OSM]]="Non trouvé","Pas de lien",HYPERLINK("http://localhost:8111/import?url=http://api.openstreetmap.org/api/0.6/"&amp;TablVoies[[#This Row],[OBJET_OSM]]&amp;"/"&amp;TablVoies[[#This Row],[ID_OSM]]&amp;"/full","JOSM"))</f>
        <v>JOSM</v>
      </c>
      <c r="Q314"/>
      <c r="Z314" s="124"/>
      <c r="AC314" s="60" t="s">
        <v>13381</v>
      </c>
      <c r="AL314" s="60">
        <v>159</v>
      </c>
      <c r="AM314" s="60">
        <v>0</v>
      </c>
    </row>
    <row r="315" spans="1:39" hidden="1">
      <c r="A315" s="71">
        <v>84037</v>
      </c>
      <c r="B315" s="60" t="s">
        <v>751</v>
      </c>
      <c r="C315" s="155">
        <v>4225667</v>
      </c>
      <c r="D315" s="60" t="s">
        <v>12603</v>
      </c>
      <c r="E315" s="60" t="s">
        <v>12604</v>
      </c>
      <c r="F315" s="60" t="s">
        <v>11226</v>
      </c>
      <c r="G315" s="60" t="s">
        <v>44</v>
      </c>
      <c r="I315" s="60" t="s">
        <v>12605</v>
      </c>
      <c r="J315" s="60" t="s">
        <v>16025</v>
      </c>
      <c r="K315" s="60" t="s">
        <v>12606</v>
      </c>
      <c r="L315" s="60" t="s">
        <v>9185</v>
      </c>
      <c r="M315" t="str">
        <f>IF(TablVoies[[#This Row],[ID_OSM]]="Non trouvé","Pas de lien",HYPERLINK(("http://www.openstreetmap.org/?"&amp;TablVoies[[#This Row],[OBJET_OSM]]&amp;"="&amp;TablVoies[[#This Row],[ID_OSM]]),"Localiser"))</f>
        <v>Localiser</v>
      </c>
      <c r="N315" s="61" t="s">
        <v>5316</v>
      </c>
      <c r="O315" t="str">
        <f>IF(TablVoies[[#This Row],[ID_OSM]]="Non trouvé","Pas de lien",HYPERLINK("http://localhost:8111/import?url=http://api.openstreetmap.org/api/0.6/"&amp;TablVoies[[#This Row],[OBJET_OSM]]&amp;"/"&amp;TablVoies[[#This Row],[ID_OSM]]&amp;"/full","JOSM"))</f>
        <v>JOSM</v>
      </c>
      <c r="Q315"/>
      <c r="Z315" s="124"/>
      <c r="AC315" s="60" t="s">
        <v>13381</v>
      </c>
      <c r="AI315" s="60" t="s">
        <v>12607</v>
      </c>
      <c r="AL315" s="60">
        <v>180</v>
      </c>
      <c r="AM315" s="60">
        <v>0</v>
      </c>
    </row>
    <row r="316" spans="1:39" hidden="1">
      <c r="A316" s="71">
        <v>84037</v>
      </c>
      <c r="B316" s="60" t="s">
        <v>751</v>
      </c>
      <c r="C316" s="155">
        <v>4225686</v>
      </c>
      <c r="D316" s="60" t="s">
        <v>12608</v>
      </c>
      <c r="E316" s="60" t="s">
        <v>12609</v>
      </c>
      <c r="F316" s="60" t="s">
        <v>12610</v>
      </c>
      <c r="G316" s="60" t="s">
        <v>44</v>
      </c>
      <c r="H316" s="60" t="s">
        <v>163</v>
      </c>
      <c r="I316" s="60" t="s">
        <v>12611</v>
      </c>
      <c r="J316" s="60" t="s">
        <v>16026</v>
      </c>
      <c r="K316" s="60" t="s">
        <v>12612</v>
      </c>
      <c r="L316" s="60" t="s">
        <v>3575</v>
      </c>
      <c r="M316" t="str">
        <f>IF(TablVoies[[#This Row],[ID_OSM]]="Non trouvé","Pas de lien",HYPERLINK(("http://www.openstreetmap.org/?"&amp;TablVoies[[#This Row],[OBJET_OSM]]&amp;"="&amp;TablVoies[[#This Row],[ID_OSM]]),"Localiser"))</f>
        <v>Localiser</v>
      </c>
      <c r="N316" s="61" t="s">
        <v>5316</v>
      </c>
      <c r="O316" t="str">
        <f>IF(TablVoies[[#This Row],[ID_OSM]]="Non trouvé","Pas de lien",HYPERLINK("http://localhost:8111/import?url=http://api.openstreetmap.org/api/0.6/"&amp;TablVoies[[#This Row],[OBJET_OSM]]&amp;"/"&amp;TablVoies[[#This Row],[ID_OSM]]&amp;"/full","JOSM"))</f>
        <v>JOSM</v>
      </c>
      <c r="Q316"/>
      <c r="Z316" s="124"/>
      <c r="AC316" s="60" t="s">
        <v>13381</v>
      </c>
      <c r="AI316" s="60" t="s">
        <v>12613</v>
      </c>
      <c r="AL316" s="60">
        <v>153</v>
      </c>
      <c r="AM316" s="60">
        <v>0</v>
      </c>
    </row>
    <row r="317" spans="1:39" hidden="1">
      <c r="A317" s="71">
        <v>84037</v>
      </c>
      <c r="B317" s="60" t="s">
        <v>751</v>
      </c>
      <c r="C317" s="155">
        <v>4225688</v>
      </c>
      <c r="D317" s="60" t="s">
        <v>12614</v>
      </c>
      <c r="E317" s="60" t="s">
        <v>12615</v>
      </c>
      <c r="F317" s="60" t="s">
        <v>12616</v>
      </c>
      <c r="G317" s="60" t="s">
        <v>44</v>
      </c>
      <c r="H317" s="60" t="s">
        <v>163</v>
      </c>
      <c r="I317" s="60" t="s">
        <v>12325</v>
      </c>
      <c r="J317" s="60" t="s">
        <v>16027</v>
      </c>
      <c r="K317" s="60" t="s">
        <v>12617</v>
      </c>
      <c r="L317" s="60" t="s">
        <v>11729</v>
      </c>
      <c r="M317" t="str">
        <f>IF(TablVoies[[#This Row],[ID_OSM]]="Non trouvé","Pas de lien",HYPERLINK(("http://www.openstreetmap.org/?"&amp;TablVoies[[#This Row],[OBJET_OSM]]&amp;"="&amp;TablVoies[[#This Row],[ID_OSM]]),"Localiser"))</f>
        <v>Localiser</v>
      </c>
      <c r="N317" s="61" t="s">
        <v>5316</v>
      </c>
      <c r="O317" t="str">
        <f>IF(TablVoies[[#This Row],[ID_OSM]]="Non trouvé","Pas de lien",HYPERLINK("http://localhost:8111/import?url=http://api.openstreetmap.org/api/0.6/"&amp;TablVoies[[#This Row],[OBJET_OSM]]&amp;"/"&amp;TablVoies[[#This Row],[ID_OSM]]&amp;"/full","JOSM"))</f>
        <v>JOSM</v>
      </c>
      <c r="Q317"/>
      <c r="Z317" s="124"/>
      <c r="AC317" s="60" t="s">
        <v>13381</v>
      </c>
      <c r="AI317" s="60" t="s">
        <v>12618</v>
      </c>
      <c r="AL317" s="60">
        <v>45</v>
      </c>
      <c r="AM317" s="60">
        <v>0</v>
      </c>
    </row>
    <row r="318" spans="1:39" hidden="1">
      <c r="A318" s="71">
        <v>84037</v>
      </c>
      <c r="B318" s="60" t="s">
        <v>751</v>
      </c>
      <c r="C318" s="155">
        <v>5826190</v>
      </c>
      <c r="D318" s="60" t="s">
        <v>12619</v>
      </c>
      <c r="E318" s="60" t="s">
        <v>12620</v>
      </c>
      <c r="F318" s="60" t="s">
        <v>11270</v>
      </c>
      <c r="G318" s="60" t="s">
        <v>44</v>
      </c>
      <c r="H318" s="60" t="s">
        <v>221</v>
      </c>
      <c r="I318" s="60" t="s">
        <v>12360</v>
      </c>
      <c r="J318" s="60" t="s">
        <v>16028</v>
      </c>
      <c r="K318" s="60" t="s">
        <v>12621</v>
      </c>
      <c r="L318" s="60" t="s">
        <v>10871</v>
      </c>
      <c r="M318" t="str">
        <f>IF(TablVoies[[#This Row],[ID_OSM]]="Non trouvé","Pas de lien",HYPERLINK(("http://www.openstreetmap.org/?"&amp;TablVoies[[#This Row],[OBJET_OSM]]&amp;"="&amp;TablVoies[[#This Row],[ID_OSM]]),"Localiser"))</f>
        <v>Localiser</v>
      </c>
      <c r="N318" s="61" t="s">
        <v>5316</v>
      </c>
      <c r="O318" t="str">
        <f>IF(TablVoies[[#This Row],[ID_OSM]]="Non trouvé","Pas de lien",HYPERLINK("http://localhost:8111/import?url=http://api.openstreetmap.org/api/0.6/"&amp;TablVoies[[#This Row],[OBJET_OSM]]&amp;"/"&amp;TablVoies[[#This Row],[ID_OSM]]&amp;"/full","JOSM"))</f>
        <v>JOSM</v>
      </c>
      <c r="Q318"/>
      <c r="Z318" s="124"/>
      <c r="AC318" s="60" t="s">
        <v>13381</v>
      </c>
      <c r="AI318" s="60" t="s">
        <v>12622</v>
      </c>
      <c r="AL318" s="60">
        <v>476</v>
      </c>
      <c r="AM318" s="60">
        <v>0</v>
      </c>
    </row>
    <row r="319" spans="1:39" hidden="1">
      <c r="A319" s="71">
        <v>84037</v>
      </c>
      <c r="B319" s="60" t="s">
        <v>751</v>
      </c>
      <c r="C319" s="155">
        <v>4191585</v>
      </c>
      <c r="D319" s="60" t="s">
        <v>12623</v>
      </c>
      <c r="E319" s="60" t="s">
        <v>12624</v>
      </c>
      <c r="F319" s="60" t="s">
        <v>11241</v>
      </c>
      <c r="G319" s="60" t="s">
        <v>245</v>
      </c>
      <c r="H319" s="60" t="s">
        <v>119</v>
      </c>
      <c r="I319" s="60" t="s">
        <v>12625</v>
      </c>
      <c r="J319" s="60" t="s">
        <v>16029</v>
      </c>
      <c r="K319" s="60" t="s">
        <v>12626</v>
      </c>
      <c r="L319" s="60" t="s">
        <v>12627</v>
      </c>
      <c r="M319" t="str">
        <f>IF(TablVoies[[#This Row],[ID_OSM]]="Non trouvé","Pas de lien",HYPERLINK(("http://www.openstreetmap.org/?"&amp;TablVoies[[#This Row],[OBJET_OSM]]&amp;"="&amp;TablVoies[[#This Row],[ID_OSM]]),"Localiser"))</f>
        <v>Localiser</v>
      </c>
      <c r="N319" s="61" t="s">
        <v>5316</v>
      </c>
      <c r="O319" t="str">
        <f>IF(TablVoies[[#This Row],[ID_OSM]]="Non trouvé","Pas de lien",HYPERLINK("http://localhost:8111/import?url=http://api.openstreetmap.org/api/0.6/"&amp;TablVoies[[#This Row],[OBJET_OSM]]&amp;"/"&amp;TablVoies[[#This Row],[ID_OSM]]&amp;"/full","JOSM"))</f>
        <v>JOSM</v>
      </c>
      <c r="Q319"/>
      <c r="Z319" s="124"/>
      <c r="AC319" s="60" t="s">
        <v>13381</v>
      </c>
      <c r="AI319" s="60" t="s">
        <v>12628</v>
      </c>
      <c r="AL319" s="60">
        <v>756</v>
      </c>
      <c r="AM319" s="60">
        <v>0</v>
      </c>
    </row>
    <row r="320" spans="1:39" hidden="1">
      <c r="A320" s="71">
        <v>84037</v>
      </c>
      <c r="B320" s="60" t="s">
        <v>751</v>
      </c>
      <c r="C320" s="155">
        <v>4191267</v>
      </c>
      <c r="D320" s="60" t="s">
        <v>12629</v>
      </c>
      <c r="E320" s="60" t="s">
        <v>12630</v>
      </c>
      <c r="F320" s="60" t="s">
        <v>12631</v>
      </c>
      <c r="G320" s="60" t="s">
        <v>245</v>
      </c>
      <c r="I320" s="60" t="s">
        <v>12632</v>
      </c>
      <c r="J320" s="60" t="s">
        <v>16030</v>
      </c>
      <c r="K320" s="60" t="s">
        <v>12633</v>
      </c>
      <c r="L320" s="60" t="s">
        <v>568</v>
      </c>
      <c r="M320" t="str">
        <f>IF(TablVoies[[#This Row],[ID_OSM]]="Non trouvé","Pas de lien",HYPERLINK(("http://www.openstreetmap.org/?"&amp;TablVoies[[#This Row],[OBJET_OSM]]&amp;"="&amp;TablVoies[[#This Row],[ID_OSM]]),"Localiser"))</f>
        <v>Localiser</v>
      </c>
      <c r="N320" s="61" t="s">
        <v>5316</v>
      </c>
      <c r="O320" t="str">
        <f>IF(TablVoies[[#This Row],[ID_OSM]]="Non trouvé","Pas de lien",HYPERLINK("http://localhost:8111/import?url=http://api.openstreetmap.org/api/0.6/"&amp;TablVoies[[#This Row],[OBJET_OSM]]&amp;"/"&amp;TablVoies[[#This Row],[ID_OSM]]&amp;"/full","JOSM"))</f>
        <v>JOSM</v>
      </c>
      <c r="Q320"/>
      <c r="Z320" s="124"/>
      <c r="AC320" s="60" t="s">
        <v>13381</v>
      </c>
      <c r="AI320" s="60" t="s">
        <v>12634</v>
      </c>
      <c r="AL320" s="60">
        <v>110</v>
      </c>
      <c r="AM320" s="60">
        <v>0</v>
      </c>
    </row>
    <row r="321" spans="1:39" hidden="1">
      <c r="A321" s="71">
        <v>84037</v>
      </c>
      <c r="B321" s="60" t="s">
        <v>751</v>
      </c>
      <c r="C321" s="155">
        <v>4225716</v>
      </c>
      <c r="D321" s="60" t="s">
        <v>12635</v>
      </c>
      <c r="E321" s="60" t="s">
        <v>12636</v>
      </c>
      <c r="F321" s="60" t="s">
        <v>12637</v>
      </c>
      <c r="G321" s="60" t="s">
        <v>3508</v>
      </c>
      <c r="H321" s="60" t="s">
        <v>119</v>
      </c>
      <c r="I321" s="60" t="s">
        <v>7398</v>
      </c>
      <c r="J321" s="60" t="s">
        <v>16031</v>
      </c>
      <c r="K321" s="60" t="s">
        <v>12638</v>
      </c>
      <c r="L321" s="60" t="s">
        <v>12639</v>
      </c>
      <c r="M321" t="str">
        <f>IF(TablVoies[[#This Row],[ID_OSM]]="Non trouvé","Pas de lien",HYPERLINK(("http://www.openstreetmap.org/?"&amp;TablVoies[[#This Row],[OBJET_OSM]]&amp;"="&amp;TablVoies[[#This Row],[ID_OSM]]),"Localiser"))</f>
        <v>Localiser</v>
      </c>
      <c r="N321" s="61" t="s">
        <v>5316</v>
      </c>
      <c r="O321" t="str">
        <f>IF(TablVoies[[#This Row],[ID_OSM]]="Non trouvé","Pas de lien",HYPERLINK("http://localhost:8111/import?url=http://api.openstreetmap.org/api/0.6/"&amp;TablVoies[[#This Row],[OBJET_OSM]]&amp;"/"&amp;TablVoies[[#This Row],[ID_OSM]]&amp;"/full","JOSM"))</f>
        <v>JOSM</v>
      </c>
      <c r="Q321"/>
      <c r="Z321" s="124"/>
      <c r="AC321" s="60" t="s">
        <v>13381</v>
      </c>
      <c r="AI321" s="60" t="s">
        <v>12640</v>
      </c>
      <c r="AL321" s="60">
        <v>0</v>
      </c>
      <c r="AM321" s="60">
        <v>0</v>
      </c>
    </row>
    <row r="322" spans="1:39" hidden="1">
      <c r="A322" s="71">
        <v>84037</v>
      </c>
      <c r="B322" s="60" t="s">
        <v>751</v>
      </c>
      <c r="C322" s="155">
        <v>4191246</v>
      </c>
      <c r="D322" s="60" t="s">
        <v>12641</v>
      </c>
      <c r="E322" s="60" t="s">
        <v>12642</v>
      </c>
      <c r="F322" s="60" t="s">
        <v>12643</v>
      </c>
      <c r="G322" s="60" t="s">
        <v>245</v>
      </c>
      <c r="I322" s="60" t="s">
        <v>7696</v>
      </c>
      <c r="J322" s="60" t="s">
        <v>16032</v>
      </c>
      <c r="K322" s="60" t="s">
        <v>12644</v>
      </c>
      <c r="L322" s="60" t="s">
        <v>11685</v>
      </c>
      <c r="M322" t="str">
        <f>IF(TablVoies[[#This Row],[ID_OSM]]="Non trouvé","Pas de lien",HYPERLINK(("http://www.openstreetmap.org/?"&amp;TablVoies[[#This Row],[OBJET_OSM]]&amp;"="&amp;TablVoies[[#This Row],[ID_OSM]]),"Localiser"))</f>
        <v>Localiser</v>
      </c>
      <c r="N322" s="61" t="s">
        <v>5316</v>
      </c>
      <c r="O322" t="str">
        <f>IF(TablVoies[[#This Row],[ID_OSM]]="Non trouvé","Pas de lien",HYPERLINK("http://localhost:8111/import?url=http://api.openstreetmap.org/api/0.6/"&amp;TablVoies[[#This Row],[OBJET_OSM]]&amp;"/"&amp;TablVoies[[#This Row],[ID_OSM]]&amp;"/full","JOSM"))</f>
        <v>JOSM</v>
      </c>
      <c r="Q322"/>
      <c r="Z322" s="124"/>
      <c r="AC322" s="60" t="s">
        <v>13381</v>
      </c>
      <c r="AI322" s="60" t="s">
        <v>12645</v>
      </c>
      <c r="AL322" s="60">
        <v>270</v>
      </c>
      <c r="AM322" s="60">
        <v>0</v>
      </c>
    </row>
    <row r="323" spans="1:39" hidden="1">
      <c r="A323" s="71">
        <v>84037</v>
      </c>
      <c r="B323" s="60" t="s">
        <v>751</v>
      </c>
      <c r="C323" s="155">
        <v>4225656</v>
      </c>
      <c r="D323" s="60" t="s">
        <v>12646</v>
      </c>
      <c r="E323" s="60" t="s">
        <v>12647</v>
      </c>
      <c r="F323" s="60" t="s">
        <v>12648</v>
      </c>
      <c r="G323" s="60" t="s">
        <v>245</v>
      </c>
      <c r="H323" s="60" t="s">
        <v>134</v>
      </c>
      <c r="I323" s="60" t="s">
        <v>12649</v>
      </c>
      <c r="J323" s="60" t="s">
        <v>16033</v>
      </c>
      <c r="K323" s="60" t="s">
        <v>12650</v>
      </c>
      <c r="L323" s="60" t="s">
        <v>12584</v>
      </c>
      <c r="M323" t="str">
        <f>IF(TablVoies[[#This Row],[ID_OSM]]="Non trouvé","Pas de lien",HYPERLINK(("http://www.openstreetmap.org/?"&amp;TablVoies[[#This Row],[OBJET_OSM]]&amp;"="&amp;TablVoies[[#This Row],[ID_OSM]]),"Localiser"))</f>
        <v>Localiser</v>
      </c>
      <c r="N323" s="61" t="s">
        <v>5316</v>
      </c>
      <c r="O323" t="str">
        <f>IF(TablVoies[[#This Row],[ID_OSM]]="Non trouvé","Pas de lien",HYPERLINK("http://localhost:8111/import?url=http://api.openstreetmap.org/api/0.6/"&amp;TablVoies[[#This Row],[OBJET_OSM]]&amp;"/"&amp;TablVoies[[#This Row],[ID_OSM]]&amp;"/full","JOSM"))</f>
        <v>JOSM</v>
      </c>
      <c r="Q323"/>
      <c r="Z323" s="124"/>
      <c r="AC323" s="60" t="s">
        <v>13381</v>
      </c>
      <c r="AL323" s="60">
        <v>351</v>
      </c>
      <c r="AM323" s="60">
        <v>0</v>
      </c>
    </row>
    <row r="324" spans="1:39" hidden="1">
      <c r="A324" s="71">
        <v>84037</v>
      </c>
      <c r="B324" s="60" t="s">
        <v>751</v>
      </c>
      <c r="C324" s="155">
        <v>4191413</v>
      </c>
      <c r="D324" s="60" t="s">
        <v>12651</v>
      </c>
      <c r="E324" s="60" t="s">
        <v>12652</v>
      </c>
      <c r="F324" s="60" t="s">
        <v>12653</v>
      </c>
      <c r="G324" s="60" t="s">
        <v>245</v>
      </c>
      <c r="H324" s="60" t="s">
        <v>111</v>
      </c>
      <c r="I324" s="60" t="s">
        <v>12654</v>
      </c>
      <c r="J324" s="60" t="s">
        <v>16034</v>
      </c>
      <c r="K324" s="60" t="s">
        <v>12655</v>
      </c>
      <c r="L324" s="60" t="s">
        <v>12469</v>
      </c>
      <c r="M324" t="str">
        <f>IF(TablVoies[[#This Row],[ID_OSM]]="Non trouvé","Pas de lien",HYPERLINK(("http://www.openstreetmap.org/?"&amp;TablVoies[[#This Row],[OBJET_OSM]]&amp;"="&amp;TablVoies[[#This Row],[ID_OSM]]),"Localiser"))</f>
        <v>Localiser</v>
      </c>
      <c r="N324" s="61" t="s">
        <v>5316</v>
      </c>
      <c r="O324" t="str">
        <f>IF(TablVoies[[#This Row],[ID_OSM]]="Non trouvé","Pas de lien",HYPERLINK("http://localhost:8111/import?url=http://api.openstreetmap.org/api/0.6/"&amp;TablVoies[[#This Row],[OBJET_OSM]]&amp;"/"&amp;TablVoies[[#This Row],[ID_OSM]]&amp;"/full","JOSM"))</f>
        <v>JOSM</v>
      </c>
      <c r="Q324"/>
      <c r="Z324" s="124"/>
      <c r="AC324" s="60" t="s">
        <v>13381</v>
      </c>
      <c r="AI324" s="60" t="s">
        <v>12656</v>
      </c>
      <c r="AL324" s="60">
        <v>555</v>
      </c>
      <c r="AM324" s="60">
        <v>0</v>
      </c>
    </row>
    <row r="325" spans="1:39" hidden="1">
      <c r="A325" s="71">
        <v>84037</v>
      </c>
      <c r="B325" s="60" t="s">
        <v>751</v>
      </c>
      <c r="C325" s="155">
        <v>4191240</v>
      </c>
      <c r="D325" s="60" t="s">
        <v>12657</v>
      </c>
      <c r="E325" s="60" t="s">
        <v>12658</v>
      </c>
      <c r="F325" s="60" t="s">
        <v>11314</v>
      </c>
      <c r="G325" s="60" t="s">
        <v>245</v>
      </c>
      <c r="I325" s="60" t="s">
        <v>12659</v>
      </c>
      <c r="J325" s="60" t="s">
        <v>16035</v>
      </c>
      <c r="K325" s="60" t="s">
        <v>12660</v>
      </c>
      <c r="L325" s="60" t="s">
        <v>9178</v>
      </c>
      <c r="M325" t="str">
        <f>IF(TablVoies[[#This Row],[ID_OSM]]="Non trouvé","Pas de lien",HYPERLINK(("http://www.openstreetmap.org/?"&amp;TablVoies[[#This Row],[OBJET_OSM]]&amp;"="&amp;TablVoies[[#This Row],[ID_OSM]]),"Localiser"))</f>
        <v>Localiser</v>
      </c>
      <c r="N325" s="61" t="s">
        <v>5316</v>
      </c>
      <c r="O325" t="str">
        <f>IF(TablVoies[[#This Row],[ID_OSM]]="Non trouvé","Pas de lien",HYPERLINK("http://localhost:8111/import?url=http://api.openstreetmap.org/api/0.6/"&amp;TablVoies[[#This Row],[OBJET_OSM]]&amp;"/"&amp;TablVoies[[#This Row],[ID_OSM]]&amp;"/full","JOSM"))</f>
        <v>JOSM</v>
      </c>
      <c r="Q325"/>
      <c r="Z325" s="124"/>
      <c r="AC325" s="60" t="s">
        <v>13381</v>
      </c>
      <c r="AI325" s="60" t="s">
        <v>12661</v>
      </c>
      <c r="AL325" s="60">
        <v>280</v>
      </c>
      <c r="AM325" s="60">
        <v>0</v>
      </c>
    </row>
    <row r="326" spans="1:39" hidden="1">
      <c r="A326" s="71">
        <v>84037</v>
      </c>
      <c r="B326" s="60" t="s">
        <v>751</v>
      </c>
      <c r="C326" s="155">
        <v>4191097</v>
      </c>
      <c r="D326" s="60" t="s">
        <v>12693</v>
      </c>
      <c r="E326" s="60" t="s">
        <v>751</v>
      </c>
      <c r="F326" s="60" t="s">
        <v>11322</v>
      </c>
      <c r="J326" s="60" t="s">
        <v>6917</v>
      </c>
      <c r="M326" t="str">
        <f>IF(TablVoies[[#This Row],[ID_OSM]]="Non trouvé","Pas de lien",HYPERLINK(("http://www.openstreetmap.org/?"&amp;TablVoies[[#This Row],[OBJET_OSM]]&amp;"="&amp;TablVoies[[#This Row],[ID_OSM]]),"Localiser"))</f>
        <v>Localiser</v>
      </c>
      <c r="N326" s="61" t="s">
        <v>5316</v>
      </c>
      <c r="O326" t="str">
        <f>IF(TablVoies[[#This Row],[ID_OSM]]="Non trouvé","Pas de lien",HYPERLINK("http://localhost:8111/import?url=http://api.openstreetmap.org/api/0.6/"&amp;TablVoies[[#This Row],[OBJET_OSM]]&amp;"/"&amp;TablVoies[[#This Row],[ID_OSM]]&amp;"/full","JOSM"))</f>
        <v>JOSM</v>
      </c>
      <c r="Q326"/>
      <c r="Z326" s="124"/>
      <c r="AC326" s="60" t="s">
        <v>13381</v>
      </c>
    </row>
    <row r="327" spans="1:39" hidden="1">
      <c r="A327" s="71">
        <v>84037</v>
      </c>
      <c r="B327" s="60" t="s">
        <v>751</v>
      </c>
      <c r="C327" s="155">
        <v>4500182</v>
      </c>
      <c r="D327" s="60" t="s">
        <v>12662</v>
      </c>
      <c r="E327" s="60" t="s">
        <v>12663</v>
      </c>
      <c r="F327" s="60" t="s">
        <v>12664</v>
      </c>
      <c r="G327" s="60" t="s">
        <v>245</v>
      </c>
      <c r="H327" s="60" t="s">
        <v>163</v>
      </c>
      <c r="I327" s="60" t="s">
        <v>9170</v>
      </c>
      <c r="J327" s="60" t="s">
        <v>16036</v>
      </c>
      <c r="K327" s="60" t="s">
        <v>12665</v>
      </c>
      <c r="L327" s="60" t="s">
        <v>945</v>
      </c>
      <c r="M327" t="str">
        <f>IF(TablVoies[[#This Row],[ID_OSM]]="Non trouvé","Pas de lien",HYPERLINK(("http://www.openstreetmap.org/?"&amp;TablVoies[[#This Row],[OBJET_OSM]]&amp;"="&amp;TablVoies[[#This Row],[ID_OSM]]),"Localiser"))</f>
        <v>Localiser</v>
      </c>
      <c r="N327" s="61" t="s">
        <v>5316</v>
      </c>
      <c r="O327" t="str">
        <f>IF(TablVoies[[#This Row],[ID_OSM]]="Non trouvé","Pas de lien",HYPERLINK("http://localhost:8111/import?url=http://api.openstreetmap.org/api/0.6/"&amp;TablVoies[[#This Row],[OBJET_OSM]]&amp;"/"&amp;TablVoies[[#This Row],[ID_OSM]]&amp;"/full","JOSM"))</f>
        <v>JOSM</v>
      </c>
      <c r="P327" t="s">
        <v>13610</v>
      </c>
      <c r="Q327"/>
      <c r="U327" s="60" t="s">
        <v>9173</v>
      </c>
      <c r="Z327" s="124"/>
      <c r="AC327" s="60" t="s">
        <v>13381</v>
      </c>
      <c r="AL327" s="60">
        <v>534</v>
      </c>
      <c r="AM327" s="60" t="s">
        <v>4950</v>
      </c>
    </row>
    <row r="328" spans="1:39" hidden="1">
      <c r="A328" s="71">
        <v>84037</v>
      </c>
      <c r="B328" t="s">
        <v>14231</v>
      </c>
      <c r="C328" s="155">
        <v>4166468</v>
      </c>
      <c r="D328" s="60" t="s">
        <v>12666</v>
      </c>
      <c r="E328" s="60" t="s">
        <v>12667</v>
      </c>
      <c r="F328" s="60" t="s">
        <v>12668</v>
      </c>
      <c r="G328" s="60" t="s">
        <v>1373</v>
      </c>
      <c r="H328" s="60" t="s">
        <v>163</v>
      </c>
      <c r="I328" s="60" t="s">
        <v>9170</v>
      </c>
      <c r="J328" s="60" t="s">
        <v>16037</v>
      </c>
      <c r="K328" s="60" t="s">
        <v>9171</v>
      </c>
      <c r="L328" s="60" t="s">
        <v>945</v>
      </c>
      <c r="M328" t="str">
        <f>IF(TablVoies[[#This Row],[ID_OSM]]="Non trouvé","Pas de lien",HYPERLINK(("http://www.openstreetmap.org/?"&amp;TablVoies[[#This Row],[OBJET_OSM]]&amp;"="&amp;TablVoies[[#This Row],[ID_OSM]]),"Localiser"))</f>
        <v>Localiser</v>
      </c>
      <c r="N328" s="61" t="s">
        <v>5316</v>
      </c>
      <c r="O328" t="str">
        <f>IF(TablVoies[[#This Row],[ID_OSM]]="Non trouvé","Pas de lien",HYPERLINK("http://localhost:8111/import?url=http://api.openstreetmap.org/api/0.6/"&amp;TablVoies[[#This Row],[OBJET_OSM]]&amp;"/"&amp;TablVoies[[#This Row],[ID_OSM]]&amp;"/full","JOSM"))</f>
        <v>JOSM</v>
      </c>
      <c r="P328" t="s">
        <v>13608</v>
      </c>
      <c r="Q328"/>
      <c r="Z328" s="124"/>
      <c r="AC328" s="60" t="s">
        <v>13381</v>
      </c>
      <c r="AL328" s="60">
        <v>2460</v>
      </c>
      <c r="AM328" s="60" t="s">
        <v>4950</v>
      </c>
    </row>
    <row r="329" spans="1:39" hidden="1">
      <c r="A329" s="71">
        <v>84037</v>
      </c>
      <c r="B329" t="s">
        <v>14232</v>
      </c>
      <c r="C329" s="155">
        <v>4166482</v>
      </c>
      <c r="D329" s="60" t="s">
        <v>12669</v>
      </c>
      <c r="E329" s="60" t="s">
        <v>12670</v>
      </c>
      <c r="F329" s="60" t="s">
        <v>12671</v>
      </c>
      <c r="G329" s="60" t="s">
        <v>1373</v>
      </c>
      <c r="H329" s="60" t="s">
        <v>661</v>
      </c>
      <c r="I329" s="60" t="s">
        <v>8958</v>
      </c>
      <c r="J329" s="60" t="s">
        <v>15787</v>
      </c>
      <c r="K329" s="60" t="s">
        <v>9647</v>
      </c>
      <c r="L329" s="60" t="s">
        <v>2062</v>
      </c>
      <c r="M329" t="str">
        <f>IF(TablVoies[[#This Row],[ID_OSM]]="Non trouvé","Pas de lien",HYPERLINK(("http://www.openstreetmap.org/?"&amp;TablVoies[[#This Row],[OBJET_OSM]]&amp;"="&amp;TablVoies[[#This Row],[ID_OSM]]),"Localiser"))</f>
        <v>Localiser</v>
      </c>
      <c r="N329" s="61" t="s">
        <v>5316</v>
      </c>
      <c r="O329" t="str">
        <f>IF(TablVoies[[#This Row],[ID_OSM]]="Non trouvé","Pas de lien",HYPERLINK("http://localhost:8111/import?url=http://api.openstreetmap.org/api/0.6/"&amp;TablVoies[[#This Row],[OBJET_OSM]]&amp;"/"&amp;TablVoies[[#This Row],[ID_OSM]]&amp;"/full","JOSM"))</f>
        <v>JOSM</v>
      </c>
      <c r="P329" t="s">
        <v>13611</v>
      </c>
      <c r="Q329"/>
      <c r="Z329" s="124"/>
      <c r="AC329" s="60" t="s">
        <v>13382</v>
      </c>
      <c r="AL329" s="60">
        <v>3340</v>
      </c>
      <c r="AM329" s="60" t="s">
        <v>4950</v>
      </c>
    </row>
    <row r="330" spans="1:39" hidden="1">
      <c r="A330" s="71">
        <v>84037</v>
      </c>
      <c r="B330" s="60" t="s">
        <v>13880</v>
      </c>
      <c r="C330" s="155">
        <v>4166469</v>
      </c>
      <c r="D330" s="60" t="s">
        <v>12672</v>
      </c>
      <c r="E330" s="60" t="s">
        <v>12673</v>
      </c>
      <c r="F330" s="60" t="s">
        <v>12674</v>
      </c>
      <c r="G330" s="60" t="s">
        <v>1373</v>
      </c>
      <c r="H330" s="60" t="s">
        <v>163</v>
      </c>
      <c r="I330" s="60" t="s">
        <v>3572</v>
      </c>
      <c r="J330" s="60" t="s">
        <v>16038</v>
      </c>
      <c r="K330" s="60" t="s">
        <v>3574</v>
      </c>
      <c r="L330" s="60" t="s">
        <v>3575</v>
      </c>
      <c r="M330" t="str">
        <f>IF(TablVoies[[#This Row],[ID_OSM]]="Non trouvé","Pas de lien",HYPERLINK(("http://www.openstreetmap.org/?"&amp;TablVoies[[#This Row],[OBJET_OSM]]&amp;"="&amp;TablVoies[[#This Row],[ID_OSM]]),"Localiser"))</f>
        <v>Localiser</v>
      </c>
      <c r="N330" s="61" t="s">
        <v>5316</v>
      </c>
      <c r="O330" t="str">
        <f>IF(TablVoies[[#This Row],[ID_OSM]]="Non trouvé","Pas de lien",HYPERLINK("http://localhost:8111/import?url=http://api.openstreetmap.org/api/0.6/"&amp;TablVoies[[#This Row],[OBJET_OSM]]&amp;"/"&amp;TablVoies[[#This Row],[ID_OSM]]&amp;"/full","JOSM"))</f>
        <v>JOSM</v>
      </c>
      <c r="P330" t="s">
        <v>9891</v>
      </c>
      <c r="Q330"/>
      <c r="Z330" s="124"/>
      <c r="AC330" s="60" t="s">
        <v>13382</v>
      </c>
      <c r="AL330" s="60">
        <v>1930</v>
      </c>
      <c r="AM330" s="60" t="s">
        <v>4950</v>
      </c>
    </row>
    <row r="331" spans="1:39" hidden="1">
      <c r="A331" s="71">
        <v>84037</v>
      </c>
      <c r="B331" s="60" t="s">
        <v>13881</v>
      </c>
      <c r="C331" s="155">
        <v>4166473</v>
      </c>
      <c r="D331" s="60" t="s">
        <v>12675</v>
      </c>
      <c r="E331" s="60" t="s">
        <v>12676</v>
      </c>
      <c r="F331" s="60" t="s">
        <v>12677</v>
      </c>
      <c r="G331" s="60" t="s">
        <v>1373</v>
      </c>
      <c r="H331" s="60" t="s">
        <v>163</v>
      </c>
      <c r="I331" s="60" t="s">
        <v>1374</v>
      </c>
      <c r="J331" s="60" t="s">
        <v>16039</v>
      </c>
      <c r="K331" s="60" t="s">
        <v>1376</v>
      </c>
      <c r="L331" s="60" t="s">
        <v>1377</v>
      </c>
      <c r="M331" t="str">
        <f>IF(TablVoies[[#This Row],[ID_OSM]]="Non trouvé","Pas de lien",HYPERLINK(("http://www.openstreetmap.org/?"&amp;TablVoies[[#This Row],[OBJET_OSM]]&amp;"="&amp;TablVoies[[#This Row],[ID_OSM]]),"Localiser"))</f>
        <v>Localiser</v>
      </c>
      <c r="N331" s="61" t="s">
        <v>5316</v>
      </c>
      <c r="O331" t="str">
        <f>IF(TablVoies[[#This Row],[ID_OSM]]="Non trouvé","Pas de lien",HYPERLINK("http://localhost:8111/import?url=http://api.openstreetmap.org/api/0.6/"&amp;TablVoies[[#This Row],[OBJET_OSM]]&amp;"/"&amp;TablVoies[[#This Row],[ID_OSM]]&amp;"/full","JOSM"))</f>
        <v>JOSM</v>
      </c>
      <c r="P331" t="s">
        <v>13607</v>
      </c>
      <c r="Q331"/>
      <c r="U331" s="60" t="s">
        <v>12678</v>
      </c>
      <c r="Z331" s="124"/>
      <c r="AC331" s="60" t="s">
        <v>13382</v>
      </c>
      <c r="AL331" s="60">
        <v>4430</v>
      </c>
      <c r="AM331" s="60" t="s">
        <v>4950</v>
      </c>
    </row>
    <row r="332" spans="1:39" hidden="1">
      <c r="A332" s="71">
        <v>84037</v>
      </c>
      <c r="B332" s="60" t="s">
        <v>13879</v>
      </c>
      <c r="C332" s="155">
        <v>4166479</v>
      </c>
      <c r="D332" s="60" t="s">
        <v>12679</v>
      </c>
      <c r="E332" s="60" t="s">
        <v>12680</v>
      </c>
      <c r="F332" s="60" t="s">
        <v>12677</v>
      </c>
      <c r="G332" s="60" t="s">
        <v>1373</v>
      </c>
      <c r="H332" s="60" t="s">
        <v>163</v>
      </c>
      <c r="I332" s="60" t="s">
        <v>11617</v>
      </c>
      <c r="J332" s="60" t="s">
        <v>16040</v>
      </c>
      <c r="K332" s="60" t="s">
        <v>13356</v>
      </c>
      <c r="L332" s="60" t="s">
        <v>11619</v>
      </c>
      <c r="M332" t="str">
        <f>IF(TablVoies[[#This Row],[ID_OSM]]="Non trouvé","Pas de lien",HYPERLINK(("http://www.openstreetmap.org/?"&amp;TablVoies[[#This Row],[OBJET_OSM]]&amp;"="&amp;TablVoies[[#This Row],[ID_OSM]]),"Localiser"))</f>
        <v>Localiser</v>
      </c>
      <c r="N332" s="61" t="s">
        <v>5316</v>
      </c>
      <c r="O332" t="str">
        <f>IF(TablVoies[[#This Row],[ID_OSM]]="Non trouvé","Pas de lien",HYPERLINK("http://localhost:8111/import?url=http://api.openstreetmap.org/api/0.6/"&amp;TablVoies[[#This Row],[OBJET_OSM]]&amp;"/"&amp;TablVoies[[#This Row],[ID_OSM]]&amp;"/full","JOSM"))</f>
        <v>JOSM</v>
      </c>
      <c r="P332" t="s">
        <v>13607</v>
      </c>
      <c r="Q332"/>
      <c r="U332" s="60" t="s">
        <v>12678</v>
      </c>
      <c r="Z332" s="124"/>
      <c r="AC332" s="60" t="s">
        <v>13382</v>
      </c>
      <c r="AL332" s="60">
        <v>4430</v>
      </c>
      <c r="AM332" s="60" t="s">
        <v>4950</v>
      </c>
    </row>
    <row r="333" spans="1:39" hidden="1">
      <c r="A333" s="71">
        <v>84037</v>
      </c>
      <c r="B333" s="60" t="s">
        <v>751</v>
      </c>
      <c r="C333" s="155">
        <v>4225699</v>
      </c>
      <c r="D333" s="60" t="s">
        <v>12681</v>
      </c>
      <c r="E333" s="60" t="s">
        <v>12682</v>
      </c>
      <c r="F333" s="60" t="s">
        <v>11276</v>
      </c>
      <c r="G333" s="60" t="s">
        <v>44</v>
      </c>
      <c r="H333" s="60" t="s">
        <v>134</v>
      </c>
      <c r="I333" s="60" t="s">
        <v>1274</v>
      </c>
      <c r="J333" s="60" t="s">
        <v>16041</v>
      </c>
      <c r="K333" s="60" t="s">
        <v>12683</v>
      </c>
      <c r="L333" s="60" t="s">
        <v>1277</v>
      </c>
      <c r="M333" t="str">
        <f>IF(TablVoies[[#This Row],[ID_OSM]]="Non trouvé","Pas de lien",HYPERLINK(("http://www.openstreetmap.org/?"&amp;TablVoies[[#This Row],[OBJET_OSM]]&amp;"="&amp;TablVoies[[#This Row],[ID_OSM]]),"Localiser"))</f>
        <v>Localiser</v>
      </c>
      <c r="N333" s="61" t="s">
        <v>5316</v>
      </c>
      <c r="O333" t="str">
        <f>IF(TablVoies[[#This Row],[ID_OSM]]="Non trouvé","Pas de lien",HYPERLINK("http://localhost:8111/import?url=http://api.openstreetmap.org/api/0.6/"&amp;TablVoies[[#This Row],[OBJET_OSM]]&amp;"/"&amp;TablVoies[[#This Row],[ID_OSM]]&amp;"/full","JOSM"))</f>
        <v>JOSM</v>
      </c>
      <c r="Q333"/>
      <c r="Z333" s="124"/>
      <c r="AC333" s="60" t="s">
        <v>13381</v>
      </c>
    </row>
    <row r="334" spans="1:39" hidden="1">
      <c r="A334" s="71">
        <v>84037</v>
      </c>
      <c r="B334" s="60" t="s">
        <v>13876</v>
      </c>
      <c r="C334" s="155">
        <v>4166334</v>
      </c>
      <c r="D334" s="60" t="s">
        <v>12684</v>
      </c>
      <c r="E334" s="60" t="s">
        <v>12685</v>
      </c>
      <c r="F334" s="60" t="s">
        <v>12671</v>
      </c>
      <c r="G334" s="60" t="s">
        <v>179</v>
      </c>
      <c r="H334" s="60" t="s">
        <v>119</v>
      </c>
      <c r="I334" s="60" t="s">
        <v>7610</v>
      </c>
      <c r="J334" s="60" t="s">
        <v>16042</v>
      </c>
      <c r="K334" s="60" t="s">
        <v>12686</v>
      </c>
      <c r="L334" s="60" t="s">
        <v>12687</v>
      </c>
      <c r="M334" t="str">
        <f>IF(TablVoies[[#This Row],[ID_OSM]]="Non trouvé","Pas de lien",HYPERLINK(("http://www.openstreetmap.org/?"&amp;TablVoies[[#This Row],[OBJET_OSM]]&amp;"="&amp;TablVoies[[#This Row],[ID_OSM]]),"Localiser"))</f>
        <v>Localiser</v>
      </c>
      <c r="N334" s="61" t="s">
        <v>5316</v>
      </c>
      <c r="O334" t="str">
        <f>IF(TablVoies[[#This Row],[ID_OSM]]="Non trouvé","Pas de lien",HYPERLINK("http://localhost:8111/import?url=http://api.openstreetmap.org/api/0.6/"&amp;TablVoies[[#This Row],[OBJET_OSM]]&amp;"/"&amp;TablVoies[[#This Row],[ID_OSM]]&amp;"/full","JOSM"))</f>
        <v>JOSM</v>
      </c>
      <c r="P334" t="s">
        <v>13611</v>
      </c>
      <c r="Q334"/>
      <c r="Z334" s="124"/>
      <c r="AC334" s="60" t="s">
        <v>13382</v>
      </c>
    </row>
    <row r="335" spans="1:39" hidden="1">
      <c r="A335" s="71">
        <v>84037</v>
      </c>
      <c r="B335" s="60" t="s">
        <v>751</v>
      </c>
      <c r="C335" s="155">
        <v>4166453</v>
      </c>
      <c r="D335" s="60" t="s">
        <v>12688</v>
      </c>
      <c r="E335" s="60" t="s">
        <v>751</v>
      </c>
      <c r="F335" s="60" t="s">
        <v>11334</v>
      </c>
      <c r="J335" s="60" t="s">
        <v>8676</v>
      </c>
      <c r="M335" t="str">
        <f>IF(TablVoies[[#This Row],[ID_OSM]]="Non trouvé","Pas de lien",HYPERLINK(("http://www.openstreetmap.org/?"&amp;TablVoies[[#This Row],[OBJET_OSM]]&amp;"="&amp;TablVoies[[#This Row],[ID_OSM]]),"Localiser"))</f>
        <v>Localiser</v>
      </c>
      <c r="N335" s="61" t="s">
        <v>5316</v>
      </c>
      <c r="O335" t="str">
        <f>IF(TablVoies[[#This Row],[ID_OSM]]="Non trouvé","Pas de lien",HYPERLINK("http://localhost:8111/import?url=http://api.openstreetmap.org/api/0.6/"&amp;TablVoies[[#This Row],[OBJET_OSM]]&amp;"/"&amp;TablVoies[[#This Row],[ID_OSM]]&amp;"/full","JOSM"))</f>
        <v>JOSM</v>
      </c>
      <c r="Q335"/>
      <c r="Z335" s="124"/>
      <c r="AC335" s="60" t="s">
        <v>13381</v>
      </c>
      <c r="AJ335" s="60" t="s">
        <v>12689</v>
      </c>
    </row>
    <row r="336" spans="1:39" hidden="1">
      <c r="A336" s="71">
        <v>84037</v>
      </c>
      <c r="B336" s="60" t="s">
        <v>751</v>
      </c>
      <c r="C336" s="155" t="s">
        <v>751</v>
      </c>
      <c r="D336" s="60" t="s">
        <v>12690</v>
      </c>
      <c r="E336" s="60" t="s">
        <v>751</v>
      </c>
      <c r="F336" s="60" t="s">
        <v>751</v>
      </c>
      <c r="J336" s="60" t="s">
        <v>8676</v>
      </c>
      <c r="M336" t="str">
        <f>IF(TablVoies[[#This Row],[ID_OSM]]="Non trouvé","Pas de lien",HYPERLINK(("http://www.openstreetmap.org/?"&amp;TablVoies[[#This Row],[OBJET_OSM]]&amp;"="&amp;TablVoies[[#This Row],[ID_OSM]]),"Localiser"))</f>
        <v>Pas de lien</v>
      </c>
      <c r="N336" s="61" t="s">
        <v>5316</v>
      </c>
      <c r="O336" t="str">
        <f>IF(TablVoies[[#This Row],[ID_OSM]]="Non trouvé","Pas de lien",HYPERLINK("http://localhost:8111/import?url=http://api.openstreetmap.org/api/0.6/"&amp;TablVoies[[#This Row],[OBJET_OSM]]&amp;"/"&amp;TablVoies[[#This Row],[ID_OSM]]&amp;"/full","JOSM"))</f>
        <v>Pas de lien</v>
      </c>
      <c r="Q336"/>
      <c r="Z336" s="124"/>
      <c r="AC336" s="60" t="s">
        <v>13381</v>
      </c>
    </row>
    <row r="337" spans="1:39" hidden="1">
      <c r="A337" s="71">
        <v>84037</v>
      </c>
      <c r="B337" s="60" t="s">
        <v>751</v>
      </c>
      <c r="C337" s="155" t="s">
        <v>751</v>
      </c>
      <c r="D337" s="60" t="s">
        <v>12691</v>
      </c>
      <c r="E337" s="60" t="s">
        <v>751</v>
      </c>
      <c r="F337" s="60" t="s">
        <v>11326</v>
      </c>
      <c r="J337" s="60" t="s">
        <v>6917</v>
      </c>
      <c r="M337" t="str">
        <f>IF(TablVoies[[#This Row],[ID_OSM]]="Non trouvé","Pas de lien",HYPERLINK(("http://www.openstreetmap.org/?"&amp;TablVoies[[#This Row],[OBJET_OSM]]&amp;"="&amp;TablVoies[[#This Row],[ID_OSM]]),"Localiser"))</f>
        <v>Pas de lien</v>
      </c>
      <c r="N337" s="61" t="s">
        <v>5316</v>
      </c>
      <c r="O337" t="str">
        <f>IF(TablVoies[[#This Row],[ID_OSM]]="Non trouvé","Pas de lien",HYPERLINK("http://localhost:8111/import?url=http://api.openstreetmap.org/api/0.6/"&amp;TablVoies[[#This Row],[OBJET_OSM]]&amp;"/"&amp;TablVoies[[#This Row],[ID_OSM]]&amp;"/full","JOSM"))</f>
        <v>Pas de lien</v>
      </c>
      <c r="Q337"/>
      <c r="Z337" s="124"/>
      <c r="AC337" s="60" t="s">
        <v>13381</v>
      </c>
      <c r="AL337" s="60">
        <v>27</v>
      </c>
    </row>
    <row r="338" spans="1:39" hidden="1">
      <c r="A338" s="71">
        <v>84037</v>
      </c>
      <c r="B338" s="60" t="s">
        <v>751</v>
      </c>
      <c r="C338" s="155" t="s">
        <v>751</v>
      </c>
      <c r="D338" s="60" t="s">
        <v>12692</v>
      </c>
      <c r="E338" s="60" t="s">
        <v>751</v>
      </c>
      <c r="F338" s="60" t="s">
        <v>11330</v>
      </c>
      <c r="J338" s="60" t="s">
        <v>6917</v>
      </c>
      <c r="M338" t="str">
        <f>IF(TablVoies[[#This Row],[ID_OSM]]="Non trouvé","Pas de lien",HYPERLINK(("http://www.openstreetmap.org/?"&amp;TablVoies[[#This Row],[OBJET_OSM]]&amp;"="&amp;TablVoies[[#This Row],[ID_OSM]]),"Localiser"))</f>
        <v>Pas de lien</v>
      </c>
      <c r="N338" s="61" t="s">
        <v>5316</v>
      </c>
      <c r="O338" t="str">
        <f>IF(TablVoies[[#This Row],[ID_OSM]]="Non trouvé","Pas de lien",HYPERLINK("http://localhost:8111/import?url=http://api.openstreetmap.org/api/0.6/"&amp;TablVoies[[#This Row],[OBJET_OSM]]&amp;"/"&amp;TablVoies[[#This Row],[ID_OSM]]&amp;"/full","JOSM"))</f>
        <v>Pas de lien</v>
      </c>
      <c r="Q338"/>
      <c r="Z338" s="124"/>
      <c r="AC338" s="60" t="s">
        <v>13381</v>
      </c>
      <c r="AL338" s="60">
        <v>205</v>
      </c>
    </row>
    <row r="339" spans="1:39" hidden="1">
      <c r="A339" s="71">
        <v>84037</v>
      </c>
      <c r="B339" s="60" t="s">
        <v>751</v>
      </c>
      <c r="C339" s="155">
        <v>4166396</v>
      </c>
      <c r="D339" s="60" t="s">
        <v>15564</v>
      </c>
      <c r="E339" s="60" t="s">
        <v>751</v>
      </c>
      <c r="F339" s="60"/>
      <c r="G339" s="60" t="s">
        <v>44</v>
      </c>
      <c r="I339" s="60" t="s">
        <v>15565</v>
      </c>
      <c r="J339" s="60" t="s">
        <v>16043</v>
      </c>
      <c r="K339" s="60" t="s">
        <v>15566</v>
      </c>
      <c r="L339" s="60" t="s">
        <v>15567</v>
      </c>
      <c r="M339" s="129" t="str">
        <f>IF(TablVoies[[#This Row],[ID_OSM]]="Non trouvé","Pas de lien",HYPERLINK(("http://www.openstreetmap.org/?"&amp;TablVoies[[#This Row],[OBJET_OSM]]&amp;"="&amp;TablVoies[[#This Row],[ID_OSM]]),"Localiser"))</f>
        <v>Localiser</v>
      </c>
      <c r="N339" s="61" t="s">
        <v>5316</v>
      </c>
      <c r="O339" s="129" t="str">
        <f>IF(TablVoies[[#This Row],[ID_OSM]]="Non trouvé","Pas de lien",HYPERLINK("http://localhost:8111/import?url=http://api.openstreetmap.org/api/0.6/"&amp;TablVoies[[#This Row],[OBJET_OSM]]&amp;"/"&amp;TablVoies[[#This Row],[ID_OSM]]&amp;"/full","JOSM"))</f>
        <v>JOSM</v>
      </c>
      <c r="P339" s="129"/>
      <c r="Q339"/>
      <c r="Z339" s="124"/>
    </row>
    <row r="340" spans="1:39" hidden="1">
      <c r="A340" s="71">
        <v>84037</v>
      </c>
      <c r="B340" s="60" t="s">
        <v>751</v>
      </c>
      <c r="C340" s="156">
        <v>8815815</v>
      </c>
      <c r="D340" s="60" t="s">
        <v>17216</v>
      </c>
      <c r="E340" s="60" t="s">
        <v>751</v>
      </c>
      <c r="F340" s="148"/>
      <c r="G340" s="60" t="s">
        <v>245</v>
      </c>
      <c r="H340" s="60" t="s">
        <v>134</v>
      </c>
      <c r="I340" s="60" t="s">
        <v>17217</v>
      </c>
      <c r="J340" s="60" t="s">
        <v>17218</v>
      </c>
      <c r="K340" s="60" t="s">
        <v>17219</v>
      </c>
      <c r="L340" s="60" t="s">
        <v>15619</v>
      </c>
      <c r="M340" s="129" t="str">
        <f>IF(TablVoies[[#This Row],[ID_OSM]]="Non trouvé","Pas de lien",HYPERLINK(("http://www.openstreetmap.org/?"&amp;TablVoies[[#This Row],[OBJET_OSM]]&amp;"="&amp;TablVoies[[#This Row],[ID_OSM]]),"Localiser"))</f>
        <v>Localiser</v>
      </c>
      <c r="N340" s="146" t="s">
        <v>5316</v>
      </c>
      <c r="O340" s="129" t="str">
        <f>IF(TablVoies[[#This Row],[ID_OSM]]="Non trouvé","Pas de lien",HYPERLINK("http://localhost:8111/import?url=http://api.openstreetmap.org/api/0.6/"&amp;TablVoies[[#This Row],[OBJET_OSM]]&amp;"/"&amp;TablVoies[[#This Row],[ID_OSM]]&amp;"/full","JOSM"))</f>
        <v>JOSM</v>
      </c>
      <c r="P340" s="129"/>
      <c r="Z340" s="124"/>
      <c r="AI340" s="145"/>
    </row>
    <row r="341" spans="1:39" hidden="1">
      <c r="A341" s="71">
        <v>84039</v>
      </c>
      <c r="B341" s="60" t="s">
        <v>10303</v>
      </c>
      <c r="C341" s="155">
        <v>4466200</v>
      </c>
      <c r="D341" s="60" t="s">
        <v>10304</v>
      </c>
      <c r="E341" s="60" t="s">
        <v>10305</v>
      </c>
      <c r="F341" s="60" t="s">
        <v>10306</v>
      </c>
      <c r="G341" s="60" t="s">
        <v>245</v>
      </c>
      <c r="H341" s="60" t="s">
        <v>163</v>
      </c>
      <c r="I341" s="60" t="s">
        <v>1081</v>
      </c>
      <c r="J341" s="60" t="s">
        <v>16044</v>
      </c>
      <c r="K341" s="60" t="s">
        <v>1083</v>
      </c>
      <c r="L341" s="60" t="s">
        <v>1084</v>
      </c>
      <c r="M341" t="str">
        <f>IF(TablVoies[[#This Row],[ID_OSM]]="Non trouvé","Pas de lien",HYPERLINK(("http://www.openstreetmap.org/?"&amp;TablVoies[[#This Row],[OBJET_OSM]]&amp;"="&amp;TablVoies[[#This Row],[ID_OSM]]),"Localiser"))</f>
        <v>Localiser</v>
      </c>
      <c r="N341" s="61" t="s">
        <v>5316</v>
      </c>
      <c r="O341" t="str">
        <f>IF(TablVoies[[#This Row],[ID_OSM]]="Non trouvé","Pas de lien",HYPERLINK("http://localhost:8111/import?url=http://api.openstreetmap.org/api/0.6/"&amp;TablVoies[[#This Row],[OBJET_OSM]]&amp;"/"&amp;TablVoies[[#This Row],[ID_OSM]]&amp;"/full","JOSM"))</f>
        <v>JOSM</v>
      </c>
      <c r="P341" t="s">
        <v>13388</v>
      </c>
      <c r="Q341"/>
      <c r="Z341" s="124"/>
      <c r="AC341" s="60" t="s">
        <v>9220</v>
      </c>
      <c r="AI341" s="60" t="s">
        <v>10307</v>
      </c>
      <c r="AL341" s="60">
        <v>3301</v>
      </c>
      <c r="AM341" s="60">
        <v>7.8</v>
      </c>
    </row>
    <row r="342" spans="1:39" hidden="1">
      <c r="A342" s="71">
        <v>84039</v>
      </c>
      <c r="B342" s="60" t="s">
        <v>10859</v>
      </c>
      <c r="C342" s="155">
        <v>4469545</v>
      </c>
      <c r="D342" s="60" t="s">
        <v>10860</v>
      </c>
      <c r="E342" s="60" t="s">
        <v>10861</v>
      </c>
      <c r="F342" s="60" t="s">
        <v>10862</v>
      </c>
      <c r="G342" s="60" t="s">
        <v>245</v>
      </c>
      <c r="H342" s="60" t="s">
        <v>221</v>
      </c>
      <c r="I342" s="60" t="s">
        <v>10863</v>
      </c>
      <c r="J342" s="60" t="s">
        <v>16045</v>
      </c>
      <c r="K342" s="60" t="s">
        <v>10864</v>
      </c>
      <c r="L342" s="60" t="s">
        <v>15582</v>
      </c>
      <c r="M342" t="str">
        <f>IF(TablVoies[[#This Row],[ID_OSM]]="Non trouvé","Pas de lien",HYPERLINK(("http://www.openstreetmap.org/?"&amp;TablVoies[[#This Row],[OBJET_OSM]]&amp;"="&amp;TablVoies[[#This Row],[ID_OSM]]),"Localiser"))</f>
        <v>Localiser</v>
      </c>
      <c r="N342" s="61" t="s">
        <v>5316</v>
      </c>
      <c r="O342" t="str">
        <f>IF(TablVoies[[#This Row],[ID_OSM]]="Non trouvé","Pas de lien",HYPERLINK("http://localhost:8111/import?url=http://api.openstreetmap.org/api/0.6/"&amp;TablVoies[[#This Row],[OBJET_OSM]]&amp;"/"&amp;TablVoies[[#This Row],[ID_OSM]]&amp;"/full","JOSM"))</f>
        <v>JOSM</v>
      </c>
      <c r="P342" t="s">
        <v>13389</v>
      </c>
      <c r="Q342"/>
      <c r="Z342" s="124"/>
      <c r="AC342" s="60" t="s">
        <v>9220</v>
      </c>
      <c r="AI342" s="60" t="s">
        <v>10865</v>
      </c>
      <c r="AL342" s="60">
        <v>3848</v>
      </c>
      <c r="AM342" s="60">
        <v>6.5</v>
      </c>
    </row>
    <row r="343" spans="1:39" hidden="1">
      <c r="A343" s="71">
        <v>84039</v>
      </c>
      <c r="B343" s="60" t="s">
        <v>11001</v>
      </c>
      <c r="C343" s="155">
        <v>4466119</v>
      </c>
      <c r="D343" s="60" t="s">
        <v>11002</v>
      </c>
      <c r="E343" s="60" t="s">
        <v>11003</v>
      </c>
      <c r="F343" s="60" t="s">
        <v>11004</v>
      </c>
      <c r="G343" s="60" t="s">
        <v>245</v>
      </c>
      <c r="H343" s="60" t="s">
        <v>163</v>
      </c>
      <c r="I343" s="60" t="s">
        <v>11005</v>
      </c>
      <c r="J343" s="60" t="s">
        <v>16046</v>
      </c>
      <c r="K343" s="60" t="s">
        <v>11006</v>
      </c>
      <c r="L343" s="60" t="s">
        <v>11007</v>
      </c>
      <c r="M343" t="str">
        <f>IF(TablVoies[[#This Row],[ID_OSM]]="Non trouvé","Pas de lien",HYPERLINK(("http://www.openstreetmap.org/?"&amp;TablVoies[[#This Row],[OBJET_OSM]]&amp;"="&amp;TablVoies[[#This Row],[ID_OSM]]),"Localiser"))</f>
        <v>Localiser</v>
      </c>
      <c r="N343" s="61" t="s">
        <v>5316</v>
      </c>
      <c r="O343" t="str">
        <f>IF(TablVoies[[#This Row],[ID_OSM]]="Non trouvé","Pas de lien",HYPERLINK("http://localhost:8111/import?url=http://api.openstreetmap.org/api/0.6/"&amp;TablVoies[[#This Row],[OBJET_OSM]]&amp;"/"&amp;TablVoies[[#This Row],[ID_OSM]]&amp;"/full","JOSM"))</f>
        <v>JOSM</v>
      </c>
      <c r="P343" t="s">
        <v>13390</v>
      </c>
      <c r="Q343"/>
      <c r="Z343" s="124"/>
      <c r="AC343" s="60" t="s">
        <v>9220</v>
      </c>
      <c r="AI343" s="60" t="s">
        <v>11008</v>
      </c>
      <c r="AL343" s="60">
        <v>586</v>
      </c>
      <c r="AM343" s="60">
        <v>7.8</v>
      </c>
    </row>
    <row r="344" spans="1:39" hidden="1">
      <c r="A344" s="71">
        <v>84039</v>
      </c>
      <c r="B344" s="60" t="s">
        <v>11081</v>
      </c>
      <c r="C344" s="155">
        <v>4466118</v>
      </c>
      <c r="D344" s="60" t="s">
        <v>11082</v>
      </c>
      <c r="E344" s="60" t="s">
        <v>11083</v>
      </c>
      <c r="F344" s="60" t="s">
        <v>11084</v>
      </c>
      <c r="G344" s="60" t="s">
        <v>245</v>
      </c>
      <c r="H344" s="60" t="s">
        <v>163</v>
      </c>
      <c r="I344" s="60" t="s">
        <v>11085</v>
      </c>
      <c r="J344" s="60" t="s">
        <v>16047</v>
      </c>
      <c r="K344" s="60" t="s">
        <v>7336</v>
      </c>
      <c r="L344" s="60" t="s">
        <v>11086</v>
      </c>
      <c r="M344" t="str">
        <f>IF(TablVoies[[#This Row],[ID_OSM]]="Non trouvé","Pas de lien",HYPERLINK(("http://www.openstreetmap.org/?"&amp;TablVoies[[#This Row],[OBJET_OSM]]&amp;"="&amp;TablVoies[[#This Row],[ID_OSM]]),"Localiser"))</f>
        <v>Localiser</v>
      </c>
      <c r="N344" s="61" t="s">
        <v>5316</v>
      </c>
      <c r="O344" t="str">
        <f>IF(TablVoies[[#This Row],[ID_OSM]]="Non trouvé","Pas de lien",HYPERLINK("http://localhost:8111/import?url=http://api.openstreetmap.org/api/0.6/"&amp;TablVoies[[#This Row],[OBJET_OSM]]&amp;"/"&amp;TablVoies[[#This Row],[ID_OSM]]&amp;"/full","JOSM"))</f>
        <v>JOSM</v>
      </c>
      <c r="P344" t="s">
        <v>13392</v>
      </c>
      <c r="Q344"/>
      <c r="Z344" s="124"/>
      <c r="AC344" s="60" t="s">
        <v>9220</v>
      </c>
      <c r="AI344" s="60" t="s">
        <v>11087</v>
      </c>
      <c r="AL344" s="60">
        <v>3639</v>
      </c>
      <c r="AM344" s="60">
        <v>7</v>
      </c>
    </row>
    <row r="345" spans="1:39" hidden="1">
      <c r="A345" s="71">
        <v>84039</v>
      </c>
      <c r="B345" s="60" t="s">
        <v>11124</v>
      </c>
      <c r="C345" s="155">
        <v>4469547</v>
      </c>
      <c r="D345" s="60" t="s">
        <v>11125</v>
      </c>
      <c r="E345" s="60" t="s">
        <v>11126</v>
      </c>
      <c r="F345" s="60" t="s">
        <v>11127</v>
      </c>
      <c r="G345" s="60" t="s">
        <v>245</v>
      </c>
      <c r="H345" s="60" t="s">
        <v>221</v>
      </c>
      <c r="I345" s="60" t="s">
        <v>11128</v>
      </c>
      <c r="J345" s="60" t="s">
        <v>16048</v>
      </c>
      <c r="K345" s="60" t="s">
        <v>11129</v>
      </c>
      <c r="L345" s="60" t="s">
        <v>9457</v>
      </c>
      <c r="M345" t="str">
        <f>IF(TablVoies[[#This Row],[ID_OSM]]="Non trouvé","Pas de lien",HYPERLINK(("http://www.openstreetmap.org/?"&amp;TablVoies[[#This Row],[OBJET_OSM]]&amp;"="&amp;TablVoies[[#This Row],[ID_OSM]]),"Localiser"))</f>
        <v>Localiser</v>
      </c>
      <c r="N345" s="61" t="s">
        <v>5316</v>
      </c>
      <c r="O345" t="str">
        <f>IF(TablVoies[[#This Row],[ID_OSM]]="Non trouvé","Pas de lien",HYPERLINK("http://localhost:8111/import?url=http://api.openstreetmap.org/api/0.6/"&amp;TablVoies[[#This Row],[OBJET_OSM]]&amp;"/"&amp;TablVoies[[#This Row],[ID_OSM]]&amp;"/full","JOSM"))</f>
        <v>JOSM</v>
      </c>
      <c r="P345" t="s">
        <v>13393</v>
      </c>
      <c r="Q345"/>
      <c r="Z345" s="124"/>
      <c r="AC345" s="60" t="s">
        <v>9220</v>
      </c>
      <c r="AI345" s="60" t="s">
        <v>11130</v>
      </c>
      <c r="AL345" s="60">
        <v>1043</v>
      </c>
      <c r="AM345" s="60">
        <v>6.5</v>
      </c>
    </row>
    <row r="346" spans="1:39" hidden="1">
      <c r="A346" s="71">
        <v>84039</v>
      </c>
      <c r="B346" s="60" t="s">
        <v>11200</v>
      </c>
      <c r="C346" s="155">
        <v>4466191</v>
      </c>
      <c r="D346" s="60" t="s">
        <v>11201</v>
      </c>
      <c r="E346" s="60" t="s">
        <v>11202</v>
      </c>
      <c r="F346" s="60" t="s">
        <v>11203</v>
      </c>
      <c r="G346" s="60" t="s">
        <v>1373</v>
      </c>
      <c r="H346" s="60" t="s">
        <v>111</v>
      </c>
      <c r="I346" s="60" t="s">
        <v>214</v>
      </c>
      <c r="J346" s="60" t="s">
        <v>16049</v>
      </c>
      <c r="K346" s="60" t="s">
        <v>11204</v>
      </c>
      <c r="L346" s="60" t="s">
        <v>217</v>
      </c>
      <c r="M346" t="str">
        <f>IF(TablVoies[[#This Row],[ID_OSM]]="Non trouvé","Pas de lien",HYPERLINK(("http://www.openstreetmap.org/?"&amp;TablVoies[[#This Row],[OBJET_OSM]]&amp;"="&amp;TablVoies[[#This Row],[ID_OSM]]),"Localiser"))</f>
        <v>Localiser</v>
      </c>
      <c r="N346" s="61" t="s">
        <v>5316</v>
      </c>
      <c r="O346" t="str">
        <f>IF(TablVoies[[#This Row],[ID_OSM]]="Non trouvé","Pas de lien",HYPERLINK("http://localhost:8111/import?url=http://api.openstreetmap.org/api/0.6/"&amp;TablVoies[[#This Row],[OBJET_OSM]]&amp;"/"&amp;TablVoies[[#This Row],[ID_OSM]]&amp;"/full","JOSM"))</f>
        <v>JOSM</v>
      </c>
      <c r="P346" t="s">
        <v>13396</v>
      </c>
      <c r="Q346"/>
      <c r="Z346" s="124"/>
      <c r="AC346" s="60" t="s">
        <v>9220</v>
      </c>
      <c r="AI346" s="60" t="s">
        <v>11205</v>
      </c>
      <c r="AL346" s="60">
        <v>3215</v>
      </c>
      <c r="AM346" s="60">
        <v>7.2</v>
      </c>
    </row>
    <row r="347" spans="1:39" hidden="1">
      <c r="A347" s="71">
        <v>84039</v>
      </c>
      <c r="B347" s="60" t="s">
        <v>10308</v>
      </c>
      <c r="C347" s="155">
        <v>4466214</v>
      </c>
      <c r="D347" s="60" t="s">
        <v>10309</v>
      </c>
      <c r="E347" s="60" t="s">
        <v>10310</v>
      </c>
      <c r="F347" s="60" t="s">
        <v>10311</v>
      </c>
      <c r="G347" s="60" t="s">
        <v>245</v>
      </c>
      <c r="H347" s="60" t="s">
        <v>221</v>
      </c>
      <c r="I347" s="60" t="s">
        <v>3108</v>
      </c>
      <c r="J347" s="60" t="s">
        <v>11472</v>
      </c>
      <c r="K347" s="60" t="s">
        <v>10312</v>
      </c>
      <c r="L347" s="60" t="s">
        <v>3111</v>
      </c>
      <c r="M347" t="str">
        <f>IF(TablVoies[[#This Row],[ID_OSM]]="Non trouvé","Pas de lien",HYPERLINK(("http://www.openstreetmap.org/?"&amp;TablVoies[[#This Row],[OBJET_OSM]]&amp;"="&amp;TablVoies[[#This Row],[ID_OSM]]),"Localiser"))</f>
        <v>Localiser</v>
      </c>
      <c r="N347" s="61" t="s">
        <v>5316</v>
      </c>
      <c r="O347" t="str">
        <f>IF(TablVoies[[#This Row],[ID_OSM]]="Non trouvé","Pas de lien",HYPERLINK("http://localhost:8111/import?url=http://api.openstreetmap.org/api/0.6/"&amp;TablVoies[[#This Row],[OBJET_OSM]]&amp;"/"&amp;TablVoies[[#This Row],[ID_OSM]]&amp;"/full","JOSM"))</f>
        <v>JOSM</v>
      </c>
      <c r="P347" t="s">
        <v>13397</v>
      </c>
      <c r="Q347"/>
      <c r="Z347" s="124"/>
      <c r="AC347" s="60" t="s">
        <v>9220</v>
      </c>
      <c r="AI347" s="60" t="s">
        <v>10313</v>
      </c>
      <c r="AL347" s="60">
        <v>2002</v>
      </c>
      <c r="AM347" s="60">
        <v>8</v>
      </c>
    </row>
    <row r="348" spans="1:39" hidden="1">
      <c r="A348" s="71">
        <v>84039</v>
      </c>
      <c r="B348" s="60" t="s">
        <v>10455</v>
      </c>
      <c r="C348" s="155">
        <v>4466192</v>
      </c>
      <c r="D348" s="60" t="s">
        <v>10456</v>
      </c>
      <c r="E348" s="60" t="s">
        <v>10457</v>
      </c>
      <c r="F348" s="60" t="s">
        <v>10458</v>
      </c>
      <c r="G348" s="60" t="s">
        <v>245</v>
      </c>
      <c r="H348" s="60" t="s">
        <v>134</v>
      </c>
      <c r="I348" s="60" t="s">
        <v>1319</v>
      </c>
      <c r="J348" s="60" t="s">
        <v>15782</v>
      </c>
      <c r="K348" s="60" t="s">
        <v>1321</v>
      </c>
      <c r="L348" s="60" t="s">
        <v>801</v>
      </c>
      <c r="M348" t="str">
        <f>IF(TablVoies[[#This Row],[ID_OSM]]="Non trouvé","Pas de lien",HYPERLINK(("http://www.openstreetmap.org/?"&amp;TablVoies[[#This Row],[OBJET_OSM]]&amp;"="&amp;TablVoies[[#This Row],[ID_OSM]]),"Localiser"))</f>
        <v>Localiser</v>
      </c>
      <c r="N348" s="61" t="s">
        <v>5316</v>
      </c>
      <c r="O348" t="str">
        <f>IF(TablVoies[[#This Row],[ID_OSM]]="Non trouvé","Pas de lien",HYPERLINK("http://localhost:8111/import?url=http://api.openstreetmap.org/api/0.6/"&amp;TablVoies[[#This Row],[OBJET_OSM]]&amp;"/"&amp;TablVoies[[#This Row],[ID_OSM]]&amp;"/full","JOSM"))</f>
        <v>JOSM</v>
      </c>
      <c r="P348" t="s">
        <v>13399</v>
      </c>
      <c r="Q348"/>
      <c r="Z348" s="124"/>
      <c r="AC348" s="60" t="s">
        <v>9220</v>
      </c>
      <c r="AI348" s="60" t="s">
        <v>10459</v>
      </c>
      <c r="AL348" s="60">
        <v>719</v>
      </c>
      <c r="AM348" s="60">
        <v>6.5</v>
      </c>
    </row>
    <row r="349" spans="1:39" hidden="1">
      <c r="A349" s="71">
        <v>84039</v>
      </c>
      <c r="B349" s="60" t="s">
        <v>10536</v>
      </c>
      <c r="C349" s="155">
        <v>4466120</v>
      </c>
      <c r="D349" s="60" t="s">
        <v>10537</v>
      </c>
      <c r="E349" s="60" t="s">
        <v>10538</v>
      </c>
      <c r="F349" s="60" t="s">
        <v>10539</v>
      </c>
      <c r="G349" s="60" t="s">
        <v>245</v>
      </c>
      <c r="H349" s="60" t="s">
        <v>163</v>
      </c>
      <c r="I349" s="60" t="s">
        <v>10540</v>
      </c>
      <c r="J349" s="60" t="s">
        <v>16050</v>
      </c>
      <c r="K349" s="60" t="s">
        <v>10541</v>
      </c>
      <c r="L349" s="60" t="s">
        <v>10542</v>
      </c>
      <c r="M349" t="str">
        <f>IF(TablVoies[[#This Row],[ID_OSM]]="Non trouvé","Pas de lien",HYPERLINK(("http://www.openstreetmap.org/?"&amp;TablVoies[[#This Row],[OBJET_OSM]]&amp;"="&amp;TablVoies[[#This Row],[ID_OSM]]),"Localiser"))</f>
        <v>Localiser</v>
      </c>
      <c r="N349" s="61" t="s">
        <v>5316</v>
      </c>
      <c r="O349" t="str">
        <f>IF(TablVoies[[#This Row],[ID_OSM]]="Non trouvé","Pas de lien",HYPERLINK("http://localhost:8111/import?url=http://api.openstreetmap.org/api/0.6/"&amp;TablVoies[[#This Row],[OBJET_OSM]]&amp;"/"&amp;TablVoies[[#This Row],[ID_OSM]]&amp;"/full","JOSM"))</f>
        <v>JOSM</v>
      </c>
      <c r="P349" t="s">
        <v>13400</v>
      </c>
      <c r="Q349"/>
      <c r="Z349" s="124"/>
      <c r="AC349" s="60" t="s">
        <v>9220</v>
      </c>
      <c r="AI349" s="60" t="s">
        <v>10543</v>
      </c>
      <c r="AL349" s="60">
        <v>2047</v>
      </c>
      <c r="AM349" s="60">
        <v>6.2</v>
      </c>
    </row>
    <row r="350" spans="1:39" hidden="1">
      <c r="A350" s="71">
        <v>84039</v>
      </c>
      <c r="B350" s="60" t="s">
        <v>10615</v>
      </c>
      <c r="C350" s="155">
        <v>4466103</v>
      </c>
      <c r="D350" s="60" t="s">
        <v>10616</v>
      </c>
      <c r="E350" s="60" t="s">
        <v>10617</v>
      </c>
      <c r="F350" s="60" t="s">
        <v>10618</v>
      </c>
      <c r="G350" s="60" t="s">
        <v>162</v>
      </c>
      <c r="H350" s="60" t="s">
        <v>661</v>
      </c>
      <c r="I350" s="60" t="s">
        <v>3539</v>
      </c>
      <c r="J350" s="60" t="s">
        <v>16051</v>
      </c>
      <c r="K350" s="60" t="s">
        <v>10619</v>
      </c>
      <c r="L350" s="60" t="s">
        <v>3542</v>
      </c>
      <c r="M350" t="str">
        <f>IF(TablVoies[[#This Row],[ID_OSM]]="Non trouvé","Pas de lien",HYPERLINK(("http://www.openstreetmap.org/?"&amp;TablVoies[[#This Row],[OBJET_OSM]]&amp;"="&amp;TablVoies[[#This Row],[ID_OSM]]),"Localiser"))</f>
        <v>Localiser</v>
      </c>
      <c r="N350" s="61" t="s">
        <v>5316</v>
      </c>
      <c r="O350" t="str">
        <f>IF(TablVoies[[#This Row],[ID_OSM]]="Non trouvé","Pas de lien",HYPERLINK("http://localhost:8111/import?url=http://api.openstreetmap.org/api/0.6/"&amp;TablVoies[[#This Row],[OBJET_OSM]]&amp;"/"&amp;TablVoies[[#This Row],[ID_OSM]]&amp;"/full","JOSM"))</f>
        <v>JOSM</v>
      </c>
      <c r="P350" t="s">
        <v>13401</v>
      </c>
      <c r="Q350"/>
      <c r="Z350" s="124"/>
      <c r="AC350" s="60" t="s">
        <v>9220</v>
      </c>
      <c r="AI350" s="60" t="s">
        <v>10620</v>
      </c>
      <c r="AL350" s="60">
        <v>1340</v>
      </c>
      <c r="AM350" s="60">
        <v>5.5</v>
      </c>
    </row>
    <row r="351" spans="1:39" hidden="1">
      <c r="A351" s="71">
        <v>84039</v>
      </c>
      <c r="B351" s="60" t="s">
        <v>10682</v>
      </c>
      <c r="C351" s="155">
        <v>4480305</v>
      </c>
      <c r="D351" s="60" t="s">
        <v>10683</v>
      </c>
      <c r="E351" s="60" t="s">
        <v>10684</v>
      </c>
      <c r="F351" s="60" t="s">
        <v>10685</v>
      </c>
      <c r="G351" s="60" t="s">
        <v>245</v>
      </c>
      <c r="H351" s="60" t="s">
        <v>119</v>
      </c>
      <c r="I351" s="60" t="s">
        <v>10686</v>
      </c>
      <c r="J351" s="60" t="s">
        <v>16052</v>
      </c>
      <c r="K351" s="60" t="s">
        <v>10687</v>
      </c>
      <c r="L351" s="60" t="s">
        <v>10688</v>
      </c>
      <c r="M351" t="str">
        <f>IF(TablVoies[[#This Row],[ID_OSM]]="Non trouvé","Pas de lien",HYPERLINK(("http://www.openstreetmap.org/?"&amp;TablVoies[[#This Row],[OBJET_OSM]]&amp;"="&amp;TablVoies[[#This Row],[ID_OSM]]),"Localiser"))</f>
        <v>Localiser</v>
      </c>
      <c r="N351" s="61" t="s">
        <v>5316</v>
      </c>
      <c r="O351" t="str">
        <f>IF(TablVoies[[#This Row],[ID_OSM]]="Non trouvé","Pas de lien",HYPERLINK("http://localhost:8111/import?url=http://api.openstreetmap.org/api/0.6/"&amp;TablVoies[[#This Row],[OBJET_OSM]]&amp;"/"&amp;TablVoies[[#This Row],[ID_OSM]]&amp;"/full","JOSM"))</f>
        <v>JOSM</v>
      </c>
      <c r="P351" t="s">
        <v>13402</v>
      </c>
      <c r="Q351"/>
      <c r="Z351" s="124"/>
      <c r="AC351" s="60" t="s">
        <v>9220</v>
      </c>
      <c r="AI351" s="60" t="s">
        <v>10689</v>
      </c>
      <c r="AL351" s="60">
        <v>2220</v>
      </c>
      <c r="AM351" s="60">
        <v>5.5</v>
      </c>
    </row>
    <row r="352" spans="1:39" hidden="1">
      <c r="A352" s="71">
        <v>84039</v>
      </c>
      <c r="B352" s="60" t="s">
        <v>10746</v>
      </c>
      <c r="C352" s="155">
        <v>4480476</v>
      </c>
      <c r="D352" s="60" t="s">
        <v>10747</v>
      </c>
      <c r="E352" s="60" t="s">
        <v>10748</v>
      </c>
      <c r="F352" s="60" t="s">
        <v>10749</v>
      </c>
      <c r="G352" s="60" t="s">
        <v>245</v>
      </c>
      <c r="I352" s="60" t="s">
        <v>9230</v>
      </c>
      <c r="J352" s="60" t="s">
        <v>16053</v>
      </c>
      <c r="K352" s="60" t="s">
        <v>10750</v>
      </c>
      <c r="L352" s="60" t="s">
        <v>9231</v>
      </c>
      <c r="M352" t="str">
        <f>IF(TablVoies[[#This Row],[ID_OSM]]="Non trouvé","Pas de lien",HYPERLINK(("http://www.openstreetmap.org/?"&amp;TablVoies[[#This Row],[OBJET_OSM]]&amp;"="&amp;TablVoies[[#This Row],[ID_OSM]]),"Localiser"))</f>
        <v>Localiser</v>
      </c>
      <c r="N352" s="61" t="s">
        <v>5316</v>
      </c>
      <c r="O352" t="str">
        <f>IF(TablVoies[[#This Row],[ID_OSM]]="Non trouvé","Pas de lien",HYPERLINK("http://localhost:8111/import?url=http://api.openstreetmap.org/api/0.6/"&amp;TablVoies[[#This Row],[OBJET_OSM]]&amp;"/"&amp;TablVoies[[#This Row],[ID_OSM]]&amp;"/full","JOSM"))</f>
        <v>JOSM</v>
      </c>
      <c r="P352" t="s">
        <v>13403</v>
      </c>
      <c r="Q352"/>
      <c r="Z352" s="124"/>
      <c r="AC352" s="60" t="s">
        <v>9220</v>
      </c>
      <c r="AI352" s="60" t="s">
        <v>10751</v>
      </c>
      <c r="AL352" s="60">
        <v>755</v>
      </c>
      <c r="AM352" s="60">
        <v>5.6</v>
      </c>
    </row>
    <row r="353" spans="1:39" hidden="1">
      <c r="A353" s="71">
        <v>84039</v>
      </c>
      <c r="B353" s="60" t="s">
        <v>10810</v>
      </c>
      <c r="C353" s="155">
        <v>4469542</v>
      </c>
      <c r="D353" s="60" t="s">
        <v>10811</v>
      </c>
      <c r="E353" s="60" t="s">
        <v>10812</v>
      </c>
      <c r="F353" s="60" t="s">
        <v>10813</v>
      </c>
      <c r="G353" s="60" t="s">
        <v>245</v>
      </c>
      <c r="H353" s="60" t="s">
        <v>221</v>
      </c>
      <c r="I353" s="60" t="s">
        <v>10814</v>
      </c>
      <c r="J353" s="60" t="s">
        <v>16054</v>
      </c>
      <c r="K353" s="60" t="s">
        <v>10815</v>
      </c>
      <c r="L353" s="60" t="s">
        <v>10730</v>
      </c>
      <c r="M353" t="str">
        <f>IF(TablVoies[[#This Row],[ID_OSM]]="Non trouvé","Pas de lien",HYPERLINK(("http://www.openstreetmap.org/?"&amp;TablVoies[[#This Row],[OBJET_OSM]]&amp;"="&amp;TablVoies[[#This Row],[ID_OSM]]),"Localiser"))</f>
        <v>Localiser</v>
      </c>
      <c r="N353" s="61" t="s">
        <v>5316</v>
      </c>
      <c r="O353" t="str">
        <f>IF(TablVoies[[#This Row],[ID_OSM]]="Non trouvé","Pas de lien",HYPERLINK("http://localhost:8111/import?url=http://api.openstreetmap.org/api/0.6/"&amp;TablVoies[[#This Row],[OBJET_OSM]]&amp;"/"&amp;TablVoies[[#This Row],[ID_OSM]]&amp;"/full","JOSM"))</f>
        <v>JOSM</v>
      </c>
      <c r="P353" t="s">
        <v>13404</v>
      </c>
      <c r="Q353"/>
      <c r="Z353" s="124"/>
      <c r="AC353" s="60" t="s">
        <v>9220</v>
      </c>
      <c r="AI353" s="60" t="s">
        <v>10816</v>
      </c>
      <c r="AL353" s="60">
        <v>255</v>
      </c>
      <c r="AM353" s="60">
        <v>5</v>
      </c>
    </row>
    <row r="354" spans="1:39" hidden="1">
      <c r="A354" s="71">
        <v>84039</v>
      </c>
      <c r="B354" s="60" t="s">
        <v>10866</v>
      </c>
      <c r="C354" s="155">
        <v>4298677</v>
      </c>
      <c r="D354" s="60" t="s">
        <v>10867</v>
      </c>
      <c r="E354" s="60" t="s">
        <v>10868</v>
      </c>
      <c r="F354" s="60" t="s">
        <v>10869</v>
      </c>
      <c r="G354" s="60" t="s">
        <v>245</v>
      </c>
      <c r="H354" s="60" t="s">
        <v>221</v>
      </c>
      <c r="I354" s="60" t="s">
        <v>7779</v>
      </c>
      <c r="J354" s="60" t="s">
        <v>15963</v>
      </c>
      <c r="K354" s="60" t="s">
        <v>10870</v>
      </c>
      <c r="L354" s="60" t="s">
        <v>10871</v>
      </c>
      <c r="M354" t="str">
        <f>IF(TablVoies[[#This Row],[ID_OSM]]="Non trouvé","Pas de lien",HYPERLINK(("http://www.openstreetmap.org/?"&amp;TablVoies[[#This Row],[OBJET_OSM]]&amp;"="&amp;TablVoies[[#This Row],[ID_OSM]]),"Localiser"))</f>
        <v>Localiser</v>
      </c>
      <c r="N354" s="61" t="s">
        <v>5316</v>
      </c>
      <c r="O354" t="str">
        <f>IF(TablVoies[[#This Row],[ID_OSM]]="Non trouvé","Pas de lien",HYPERLINK("http://localhost:8111/import?url=http://api.openstreetmap.org/api/0.6/"&amp;TablVoies[[#This Row],[OBJET_OSM]]&amp;"/"&amp;TablVoies[[#This Row],[ID_OSM]]&amp;"/full","JOSM"))</f>
        <v>JOSM</v>
      </c>
      <c r="P354" t="s">
        <v>13407</v>
      </c>
      <c r="Q354"/>
      <c r="R354" s="60" t="s">
        <v>10872</v>
      </c>
      <c r="Z354" s="124"/>
      <c r="AC354" s="60" t="s">
        <v>9220</v>
      </c>
      <c r="AI354" s="60" t="s">
        <v>10873</v>
      </c>
      <c r="AL354" s="60">
        <v>628</v>
      </c>
      <c r="AM354" s="60">
        <v>5</v>
      </c>
    </row>
    <row r="355" spans="1:39" hidden="1">
      <c r="A355" s="71">
        <v>84039</v>
      </c>
      <c r="B355" s="60" t="s">
        <v>751</v>
      </c>
      <c r="C355" s="155">
        <v>4298666</v>
      </c>
      <c r="D355" s="60" t="s">
        <v>10935</v>
      </c>
      <c r="E355" s="60" t="s">
        <v>10936</v>
      </c>
      <c r="F355" s="60" t="s">
        <v>10937</v>
      </c>
      <c r="G355" s="60" t="s">
        <v>245</v>
      </c>
      <c r="H355" s="60" t="s">
        <v>221</v>
      </c>
      <c r="I355" s="60" t="s">
        <v>7680</v>
      </c>
      <c r="J355" s="60" t="s">
        <v>15847</v>
      </c>
      <c r="K355" s="60" t="s">
        <v>10938</v>
      </c>
      <c r="L355" s="60" t="s">
        <v>10135</v>
      </c>
      <c r="M355" t="str">
        <f>IF(TablVoies[[#This Row],[ID_OSM]]="Non trouvé","Pas de lien",HYPERLINK(("http://www.openstreetmap.org/?"&amp;TablVoies[[#This Row],[OBJET_OSM]]&amp;"="&amp;TablVoies[[#This Row],[ID_OSM]]),"Localiser"))</f>
        <v>Localiser</v>
      </c>
      <c r="N355" s="61" t="s">
        <v>5316</v>
      </c>
      <c r="O355" t="str">
        <f>IF(TablVoies[[#This Row],[ID_OSM]]="Non trouvé","Pas de lien",HYPERLINK("http://localhost:8111/import?url=http://api.openstreetmap.org/api/0.6/"&amp;TablVoies[[#This Row],[OBJET_OSM]]&amp;"/"&amp;TablVoies[[#This Row],[ID_OSM]]&amp;"/full","JOSM"))</f>
        <v>JOSM</v>
      </c>
      <c r="P355" t="s">
        <v>13408</v>
      </c>
      <c r="Q355"/>
      <c r="Z355" s="124"/>
      <c r="AC355" s="60" t="s">
        <v>9220</v>
      </c>
      <c r="AI355" s="60" t="s">
        <v>10939</v>
      </c>
      <c r="AL355" s="60">
        <v>1411</v>
      </c>
      <c r="AM355" s="60">
        <v>5</v>
      </c>
    </row>
    <row r="356" spans="1:39" hidden="1">
      <c r="A356" s="71">
        <v>84039</v>
      </c>
      <c r="B356" s="60" t="s">
        <v>10959</v>
      </c>
      <c r="C356" s="155">
        <v>4469416</v>
      </c>
      <c r="D356" s="60" t="s">
        <v>10960</v>
      </c>
      <c r="E356" s="60" t="s">
        <v>10961</v>
      </c>
      <c r="F356" s="60" t="s">
        <v>10962</v>
      </c>
      <c r="G356" s="60" t="s">
        <v>245</v>
      </c>
      <c r="H356" s="60" t="s">
        <v>119</v>
      </c>
      <c r="I356" s="60" t="s">
        <v>10267</v>
      </c>
      <c r="J356" s="60" t="s">
        <v>16055</v>
      </c>
      <c r="K356" s="60" t="s">
        <v>10963</v>
      </c>
      <c r="L356" s="60" t="s">
        <v>10269</v>
      </c>
      <c r="M356" t="str">
        <f>IF(TablVoies[[#This Row],[ID_OSM]]="Non trouvé","Pas de lien",HYPERLINK(("http://www.openstreetmap.org/?"&amp;TablVoies[[#This Row],[OBJET_OSM]]&amp;"="&amp;TablVoies[[#This Row],[ID_OSM]]),"Localiser"))</f>
        <v>Localiser</v>
      </c>
      <c r="N356" s="61" t="s">
        <v>5316</v>
      </c>
      <c r="O356" t="str">
        <f>IF(TablVoies[[#This Row],[ID_OSM]]="Non trouvé","Pas de lien",HYPERLINK("http://localhost:8111/import?url=http://api.openstreetmap.org/api/0.6/"&amp;TablVoies[[#This Row],[OBJET_OSM]]&amp;"/"&amp;TablVoies[[#This Row],[ID_OSM]]&amp;"/full","JOSM"))</f>
        <v>JOSM</v>
      </c>
      <c r="P356" t="s">
        <v>13411</v>
      </c>
      <c r="Q356"/>
      <c r="Z356" s="124"/>
      <c r="AC356" s="60" t="s">
        <v>9220</v>
      </c>
      <c r="AI356" s="60" t="s">
        <v>10964</v>
      </c>
      <c r="AL356" s="60">
        <v>3246</v>
      </c>
      <c r="AM356" s="60">
        <v>6.8</v>
      </c>
    </row>
    <row r="357" spans="1:39" hidden="1">
      <c r="A357" s="71">
        <v>84039</v>
      </c>
      <c r="B357" s="60" t="s">
        <v>10965</v>
      </c>
      <c r="C357" s="155">
        <v>4466217</v>
      </c>
      <c r="D357" s="60" t="s">
        <v>10966</v>
      </c>
      <c r="E357" s="60" t="s">
        <v>10967</v>
      </c>
      <c r="F357" s="60" t="s">
        <v>10968</v>
      </c>
      <c r="G357" s="60" t="s">
        <v>245</v>
      </c>
      <c r="I357" s="60" t="s">
        <v>10969</v>
      </c>
      <c r="J357" s="60" t="s">
        <v>16056</v>
      </c>
      <c r="K357" s="60" t="s">
        <v>10970</v>
      </c>
      <c r="L357" s="60" t="s">
        <v>9201</v>
      </c>
      <c r="M357" t="str">
        <f>IF(TablVoies[[#This Row],[ID_OSM]]="Non trouvé","Pas de lien",HYPERLINK(("http://www.openstreetmap.org/?"&amp;TablVoies[[#This Row],[OBJET_OSM]]&amp;"="&amp;TablVoies[[#This Row],[ID_OSM]]),"Localiser"))</f>
        <v>Localiser</v>
      </c>
      <c r="N357" s="61" t="s">
        <v>5316</v>
      </c>
      <c r="O357" t="str">
        <f>IF(TablVoies[[#This Row],[ID_OSM]]="Non trouvé","Pas de lien",HYPERLINK("http://localhost:8111/import?url=http://api.openstreetmap.org/api/0.6/"&amp;TablVoies[[#This Row],[OBJET_OSM]]&amp;"/"&amp;TablVoies[[#This Row],[ID_OSM]]&amp;"/full","JOSM"))</f>
        <v>JOSM</v>
      </c>
      <c r="P357" t="s">
        <v>13412</v>
      </c>
      <c r="Q357"/>
      <c r="Z357" s="124"/>
      <c r="AC357" s="60" t="s">
        <v>9220</v>
      </c>
      <c r="AI357" s="60" t="s">
        <v>10971</v>
      </c>
      <c r="AL357" s="60">
        <v>530</v>
      </c>
      <c r="AM357" s="60">
        <v>8</v>
      </c>
    </row>
    <row r="358" spans="1:39" hidden="1">
      <c r="A358" s="71">
        <v>84039</v>
      </c>
      <c r="B358" s="60" t="s">
        <v>10972</v>
      </c>
      <c r="C358" s="155">
        <v>4311687</v>
      </c>
      <c r="D358" s="60" t="s">
        <v>10973</v>
      </c>
      <c r="E358" s="60" t="s">
        <v>10974</v>
      </c>
      <c r="F358" s="60" t="s">
        <v>10975</v>
      </c>
      <c r="G358" s="60" t="s">
        <v>70</v>
      </c>
      <c r="H358" s="60" t="s">
        <v>119</v>
      </c>
      <c r="I358" s="60" t="s">
        <v>10976</v>
      </c>
      <c r="J358" s="60" t="s">
        <v>16057</v>
      </c>
      <c r="K358" s="60" t="s">
        <v>10977</v>
      </c>
      <c r="L358" s="60" t="s">
        <v>15583</v>
      </c>
      <c r="M358" t="str">
        <f>IF(TablVoies[[#This Row],[ID_OSM]]="Non trouvé","Pas de lien",HYPERLINK(("http://www.openstreetmap.org/?"&amp;TablVoies[[#This Row],[OBJET_OSM]]&amp;"="&amp;TablVoies[[#This Row],[ID_OSM]]),"Localiser"))</f>
        <v>Localiser</v>
      </c>
      <c r="N358" s="61" t="s">
        <v>5316</v>
      </c>
      <c r="O358" t="str">
        <f>IF(TablVoies[[#This Row],[ID_OSM]]="Non trouvé","Pas de lien",HYPERLINK("http://localhost:8111/import?url=http://api.openstreetmap.org/api/0.6/"&amp;TablVoies[[#This Row],[OBJET_OSM]]&amp;"/"&amp;TablVoies[[#This Row],[ID_OSM]]&amp;"/full","JOSM"))</f>
        <v>JOSM</v>
      </c>
      <c r="P358" t="s">
        <v>13413</v>
      </c>
      <c r="Q358"/>
      <c r="Z358" s="124"/>
      <c r="AC358" s="60" t="s">
        <v>9220</v>
      </c>
      <c r="AI358" s="60" t="s">
        <v>10978</v>
      </c>
      <c r="AL358" s="60">
        <v>173</v>
      </c>
      <c r="AM358" s="60">
        <v>6</v>
      </c>
    </row>
    <row r="359" spans="1:39" hidden="1">
      <c r="A359" s="71">
        <v>84039</v>
      </c>
      <c r="B359" s="60" t="s">
        <v>10979</v>
      </c>
      <c r="C359" s="155">
        <v>4466223</v>
      </c>
      <c r="D359" s="60" t="s">
        <v>10980</v>
      </c>
      <c r="E359" s="60" t="s">
        <v>10981</v>
      </c>
      <c r="F359" s="60" t="s">
        <v>10982</v>
      </c>
      <c r="G359" s="60" t="s">
        <v>245</v>
      </c>
      <c r="H359" s="60" t="s">
        <v>119</v>
      </c>
      <c r="I359" s="60" t="s">
        <v>10983</v>
      </c>
      <c r="J359" s="60" t="s">
        <v>16058</v>
      </c>
      <c r="K359" s="60" t="s">
        <v>10984</v>
      </c>
      <c r="L359" s="60" t="s">
        <v>10985</v>
      </c>
      <c r="M359" t="str">
        <f>IF(TablVoies[[#This Row],[ID_OSM]]="Non trouvé","Pas de lien",HYPERLINK(("http://www.openstreetmap.org/?"&amp;TablVoies[[#This Row],[OBJET_OSM]]&amp;"="&amp;TablVoies[[#This Row],[ID_OSM]]),"Localiser"))</f>
        <v>Localiser</v>
      </c>
      <c r="N359" s="61" t="s">
        <v>5316</v>
      </c>
      <c r="O359" t="str">
        <f>IF(TablVoies[[#This Row],[ID_OSM]]="Non trouvé","Pas de lien",HYPERLINK("http://localhost:8111/import?url=http://api.openstreetmap.org/api/0.6/"&amp;TablVoies[[#This Row],[OBJET_OSM]]&amp;"/"&amp;TablVoies[[#This Row],[ID_OSM]]&amp;"/full","JOSM"))</f>
        <v>JOSM</v>
      </c>
      <c r="P359" t="s">
        <v>13414</v>
      </c>
      <c r="Q359"/>
      <c r="Z359" s="124"/>
      <c r="AC359" s="60" t="s">
        <v>9220</v>
      </c>
      <c r="AI359" s="60" t="s">
        <v>10986</v>
      </c>
      <c r="AL359" s="60">
        <v>2100</v>
      </c>
      <c r="AM359" s="60">
        <v>7</v>
      </c>
    </row>
    <row r="360" spans="1:39" hidden="1">
      <c r="A360" s="71">
        <v>84039</v>
      </c>
      <c r="B360" s="60" t="s">
        <v>10993</v>
      </c>
      <c r="C360" s="155">
        <v>4480465</v>
      </c>
      <c r="D360" s="60" t="s">
        <v>10994</v>
      </c>
      <c r="E360" s="60" t="s">
        <v>10995</v>
      </c>
      <c r="F360" s="60" t="s">
        <v>10996</v>
      </c>
      <c r="G360" s="60" t="s">
        <v>245</v>
      </c>
      <c r="I360" s="60" t="s">
        <v>10997</v>
      </c>
      <c r="J360" s="60" t="s">
        <v>16059</v>
      </c>
      <c r="K360" s="60" t="s">
        <v>10998</v>
      </c>
      <c r="L360" s="60" t="s">
        <v>10999</v>
      </c>
      <c r="M360" t="str">
        <f>IF(TablVoies[[#This Row],[ID_OSM]]="Non trouvé","Pas de lien",HYPERLINK(("http://www.openstreetmap.org/?"&amp;TablVoies[[#This Row],[OBJET_OSM]]&amp;"="&amp;TablVoies[[#This Row],[ID_OSM]]),"Localiser"))</f>
        <v>Localiser</v>
      </c>
      <c r="N360" s="61" t="s">
        <v>5316</v>
      </c>
      <c r="O360" t="str">
        <f>IF(TablVoies[[#This Row],[ID_OSM]]="Non trouvé","Pas de lien",HYPERLINK("http://localhost:8111/import?url=http://api.openstreetmap.org/api/0.6/"&amp;TablVoies[[#This Row],[OBJET_OSM]]&amp;"/"&amp;TablVoies[[#This Row],[ID_OSM]]&amp;"/full","JOSM"))</f>
        <v>JOSM</v>
      </c>
      <c r="P360" t="s">
        <v>13415</v>
      </c>
      <c r="Q360"/>
      <c r="Z360" s="124"/>
      <c r="AC360" s="60" t="s">
        <v>9220</v>
      </c>
      <c r="AI360" s="60" t="s">
        <v>11000</v>
      </c>
      <c r="AL360" s="60">
        <v>2152</v>
      </c>
      <c r="AM360" s="60">
        <v>9.8000000000000007</v>
      </c>
    </row>
    <row r="361" spans="1:39" hidden="1">
      <c r="A361" s="71">
        <v>84039</v>
      </c>
      <c r="B361" s="60" t="s">
        <v>11009</v>
      </c>
      <c r="C361" s="155">
        <v>4469571</v>
      </c>
      <c r="D361" s="60" t="s">
        <v>11010</v>
      </c>
      <c r="E361" s="60" t="s">
        <v>11011</v>
      </c>
      <c r="F361" s="60" t="s">
        <v>11012</v>
      </c>
      <c r="G361" s="60" t="s">
        <v>245</v>
      </c>
      <c r="H361" s="60" t="s">
        <v>221</v>
      </c>
      <c r="I361" s="60" t="s">
        <v>11013</v>
      </c>
      <c r="J361" s="60" t="s">
        <v>16060</v>
      </c>
      <c r="K361" s="60" t="s">
        <v>11014</v>
      </c>
      <c r="L361" s="60" t="s">
        <v>11015</v>
      </c>
      <c r="M361" t="str">
        <f>IF(TablVoies[[#This Row],[ID_OSM]]="Non trouvé","Pas de lien",HYPERLINK(("http://www.openstreetmap.org/?"&amp;TablVoies[[#This Row],[OBJET_OSM]]&amp;"="&amp;TablVoies[[#This Row],[ID_OSM]]),"Localiser"))</f>
        <v>Localiser</v>
      </c>
      <c r="N361" s="61" t="s">
        <v>5316</v>
      </c>
      <c r="O361" t="str">
        <f>IF(TablVoies[[#This Row],[ID_OSM]]="Non trouvé","Pas de lien",HYPERLINK("http://localhost:8111/import?url=http://api.openstreetmap.org/api/0.6/"&amp;TablVoies[[#This Row],[OBJET_OSM]]&amp;"/"&amp;TablVoies[[#This Row],[ID_OSM]]&amp;"/full","JOSM"))</f>
        <v>JOSM</v>
      </c>
      <c r="P361" t="s">
        <v>13421</v>
      </c>
      <c r="Q361"/>
      <c r="Z361" s="124"/>
      <c r="AC361" s="60" t="s">
        <v>9220</v>
      </c>
      <c r="AI361" s="60" t="s">
        <v>11016</v>
      </c>
      <c r="AL361" s="60">
        <v>1512</v>
      </c>
      <c r="AM361" s="60">
        <v>7.8</v>
      </c>
    </row>
    <row r="362" spans="1:39" hidden="1">
      <c r="A362" s="71">
        <v>84039</v>
      </c>
      <c r="B362" s="60" t="s">
        <v>11017</v>
      </c>
      <c r="C362" s="155">
        <v>4466204</v>
      </c>
      <c r="D362" s="60" t="s">
        <v>11018</v>
      </c>
      <c r="E362" s="60" t="s">
        <v>11019</v>
      </c>
      <c r="F362" s="60" t="s">
        <v>11020</v>
      </c>
      <c r="G362" s="60" t="s">
        <v>245</v>
      </c>
      <c r="H362" s="60" t="s">
        <v>163</v>
      </c>
      <c r="I362" s="60" t="s">
        <v>8168</v>
      </c>
      <c r="J362" s="60" t="s">
        <v>16061</v>
      </c>
      <c r="K362" s="60" t="s">
        <v>11021</v>
      </c>
      <c r="L362" s="60" t="s">
        <v>11022</v>
      </c>
      <c r="M362" t="str">
        <f>IF(TablVoies[[#This Row],[ID_OSM]]="Non trouvé","Pas de lien",HYPERLINK(("http://www.openstreetmap.org/?"&amp;TablVoies[[#This Row],[OBJET_OSM]]&amp;"="&amp;TablVoies[[#This Row],[ID_OSM]]),"Localiser"))</f>
        <v>Localiser</v>
      </c>
      <c r="N362" s="61" t="s">
        <v>5316</v>
      </c>
      <c r="O362" t="str">
        <f>IF(TablVoies[[#This Row],[ID_OSM]]="Non trouvé","Pas de lien",HYPERLINK("http://localhost:8111/import?url=http://api.openstreetmap.org/api/0.6/"&amp;TablVoies[[#This Row],[OBJET_OSM]]&amp;"/"&amp;TablVoies[[#This Row],[ID_OSM]]&amp;"/full","JOSM"))</f>
        <v>JOSM</v>
      </c>
      <c r="P362" t="s">
        <v>13422</v>
      </c>
      <c r="Q362"/>
      <c r="Z362" s="124"/>
      <c r="AC362" s="60" t="s">
        <v>9220</v>
      </c>
      <c r="AI362" s="60" t="s">
        <v>11023</v>
      </c>
      <c r="AL362" s="60">
        <v>2684</v>
      </c>
      <c r="AM362" s="60">
        <v>9</v>
      </c>
    </row>
    <row r="363" spans="1:39" hidden="1">
      <c r="A363" s="71">
        <v>84039</v>
      </c>
      <c r="B363" s="60" t="s">
        <v>11024</v>
      </c>
      <c r="C363" s="155">
        <v>4481224</v>
      </c>
      <c r="D363" s="60" t="s">
        <v>11025</v>
      </c>
      <c r="E363" s="60" t="s">
        <v>11026</v>
      </c>
      <c r="F363" s="60" t="s">
        <v>11027</v>
      </c>
      <c r="G363" s="60" t="s">
        <v>429</v>
      </c>
      <c r="H363" s="60" t="s">
        <v>163</v>
      </c>
      <c r="I363" s="60" t="s">
        <v>1836</v>
      </c>
      <c r="J363" s="60" t="s">
        <v>16062</v>
      </c>
      <c r="K363" s="60" t="s">
        <v>11028</v>
      </c>
      <c r="L363" s="60" t="s">
        <v>1839</v>
      </c>
      <c r="M363" t="str">
        <f>IF(TablVoies[[#This Row],[ID_OSM]]="Non trouvé","Pas de lien",HYPERLINK(("http://www.openstreetmap.org/?"&amp;TablVoies[[#This Row],[OBJET_OSM]]&amp;"="&amp;TablVoies[[#This Row],[ID_OSM]]),"Localiser"))</f>
        <v>Localiser</v>
      </c>
      <c r="N363" s="61" t="s">
        <v>5316</v>
      </c>
      <c r="O363" t="str">
        <f>IF(TablVoies[[#This Row],[ID_OSM]]="Non trouvé","Pas de lien",HYPERLINK("http://localhost:8111/import?url=http://api.openstreetmap.org/api/0.6/"&amp;TablVoies[[#This Row],[OBJET_OSM]]&amp;"/"&amp;TablVoies[[#This Row],[ID_OSM]]&amp;"/full","JOSM"))</f>
        <v>JOSM</v>
      </c>
      <c r="P363" t="s">
        <v>13424</v>
      </c>
      <c r="Q363"/>
      <c r="Z363" s="124"/>
      <c r="AC363" s="60" t="s">
        <v>9220</v>
      </c>
      <c r="AI363" s="60" t="s">
        <v>11029</v>
      </c>
      <c r="AL363" s="60">
        <v>296</v>
      </c>
      <c r="AM363" s="60">
        <v>6</v>
      </c>
    </row>
    <row r="364" spans="1:39" hidden="1">
      <c r="A364" s="71">
        <v>84039</v>
      </c>
      <c r="B364" s="60" t="s">
        <v>11030</v>
      </c>
      <c r="C364" s="155">
        <v>4480439</v>
      </c>
      <c r="D364" s="60" t="s">
        <v>11031</v>
      </c>
      <c r="E364" s="60" t="s">
        <v>11032</v>
      </c>
      <c r="F364" s="60" t="s">
        <v>11033</v>
      </c>
      <c r="G364" s="60" t="s">
        <v>245</v>
      </c>
      <c r="H364" s="60" t="s">
        <v>134</v>
      </c>
      <c r="I364" s="60" t="s">
        <v>3496</v>
      </c>
      <c r="J364" s="60" t="s">
        <v>16063</v>
      </c>
      <c r="K364" s="60" t="s">
        <v>9218</v>
      </c>
      <c r="L364" s="60" t="s">
        <v>9219</v>
      </c>
      <c r="M364" t="str">
        <f>IF(TablVoies[[#This Row],[ID_OSM]]="Non trouvé","Pas de lien",HYPERLINK(("http://www.openstreetmap.org/?"&amp;TablVoies[[#This Row],[OBJET_OSM]]&amp;"="&amp;TablVoies[[#This Row],[ID_OSM]]),"Localiser"))</f>
        <v>Localiser</v>
      </c>
      <c r="N364" s="61" t="s">
        <v>5316</v>
      </c>
      <c r="O364" t="str">
        <f>IF(TablVoies[[#This Row],[ID_OSM]]="Non trouvé","Pas de lien",HYPERLINK("http://localhost:8111/import?url=http://api.openstreetmap.org/api/0.6/"&amp;TablVoies[[#This Row],[OBJET_OSM]]&amp;"/"&amp;TablVoies[[#This Row],[ID_OSM]]&amp;"/full","JOSM"))</f>
        <v>JOSM</v>
      </c>
      <c r="P364" t="s">
        <v>13425</v>
      </c>
      <c r="Q364"/>
      <c r="Z364" s="124"/>
      <c r="AC364" s="60" t="s">
        <v>9220</v>
      </c>
      <c r="AI364" s="60" t="s">
        <v>11034</v>
      </c>
      <c r="AL364" s="60">
        <v>1570</v>
      </c>
      <c r="AM364" s="60">
        <v>6</v>
      </c>
    </row>
    <row r="365" spans="1:39" hidden="1">
      <c r="A365" s="71">
        <v>84039</v>
      </c>
      <c r="B365" s="60" t="s">
        <v>11035</v>
      </c>
      <c r="C365" s="155">
        <v>4466114</v>
      </c>
      <c r="D365" s="60" t="s">
        <v>11036</v>
      </c>
      <c r="E365" s="60" t="s">
        <v>11037</v>
      </c>
      <c r="F365" s="60" t="s">
        <v>11038</v>
      </c>
      <c r="G365" s="60" t="s">
        <v>245</v>
      </c>
      <c r="H365" s="60" t="s">
        <v>163</v>
      </c>
      <c r="I365" s="60" t="s">
        <v>8189</v>
      </c>
      <c r="J365" s="60" t="s">
        <v>16064</v>
      </c>
      <c r="K365" s="60" t="s">
        <v>9363</v>
      </c>
      <c r="L365" s="60" t="s">
        <v>9364</v>
      </c>
      <c r="M365" t="str">
        <f>IF(TablVoies[[#This Row],[ID_OSM]]="Non trouvé","Pas de lien",HYPERLINK(("http://www.openstreetmap.org/?"&amp;TablVoies[[#This Row],[OBJET_OSM]]&amp;"="&amp;TablVoies[[#This Row],[ID_OSM]]),"Localiser"))</f>
        <v>Localiser</v>
      </c>
      <c r="N365" s="61" t="s">
        <v>5316</v>
      </c>
      <c r="O365" t="str">
        <f>IF(TablVoies[[#This Row],[ID_OSM]]="Non trouvé","Pas de lien",HYPERLINK("http://localhost:8111/import?url=http://api.openstreetmap.org/api/0.6/"&amp;TablVoies[[#This Row],[OBJET_OSM]]&amp;"/"&amp;TablVoies[[#This Row],[ID_OSM]]&amp;"/full","JOSM"))</f>
        <v>JOSM</v>
      </c>
      <c r="P365" t="s">
        <v>13426</v>
      </c>
      <c r="Q365"/>
      <c r="Z365" s="124"/>
      <c r="AC365" s="60" t="s">
        <v>9220</v>
      </c>
      <c r="AI365" s="60" t="s">
        <v>11039</v>
      </c>
      <c r="AL365" s="60">
        <v>825</v>
      </c>
      <c r="AM365" s="60">
        <v>4.8</v>
      </c>
    </row>
    <row r="366" spans="1:39" hidden="1">
      <c r="A366" s="71">
        <v>84039</v>
      </c>
      <c r="B366" s="60" t="s">
        <v>11040</v>
      </c>
      <c r="C366" s="155">
        <v>4466266</v>
      </c>
      <c r="D366" s="60" t="s">
        <v>11041</v>
      </c>
      <c r="E366" s="60" t="s">
        <v>11042</v>
      </c>
      <c r="F366" s="60" t="s">
        <v>11043</v>
      </c>
      <c r="G366" s="60" t="s">
        <v>245</v>
      </c>
      <c r="H366" s="60" t="s">
        <v>119</v>
      </c>
      <c r="I366" s="60" t="s">
        <v>7908</v>
      </c>
      <c r="J366" s="60" t="s">
        <v>16065</v>
      </c>
      <c r="K366" s="60" t="s">
        <v>9391</v>
      </c>
      <c r="L366" s="60" t="s">
        <v>9392</v>
      </c>
      <c r="M366" t="str">
        <f>IF(TablVoies[[#This Row],[ID_OSM]]="Non trouvé","Pas de lien",HYPERLINK(("http://www.openstreetmap.org/?"&amp;TablVoies[[#This Row],[OBJET_OSM]]&amp;"="&amp;TablVoies[[#This Row],[ID_OSM]]),"Localiser"))</f>
        <v>Localiser</v>
      </c>
      <c r="N366" s="61" t="s">
        <v>5316</v>
      </c>
      <c r="O366" t="str">
        <f>IF(TablVoies[[#This Row],[ID_OSM]]="Non trouvé","Pas de lien",HYPERLINK("http://localhost:8111/import?url=http://api.openstreetmap.org/api/0.6/"&amp;TablVoies[[#This Row],[OBJET_OSM]]&amp;"/"&amp;TablVoies[[#This Row],[ID_OSM]]&amp;"/full","JOSM"))</f>
        <v>JOSM</v>
      </c>
      <c r="P366" t="s">
        <v>13427</v>
      </c>
      <c r="Q366"/>
      <c r="Z366" s="124"/>
      <c r="AC366" s="60" t="s">
        <v>9220</v>
      </c>
      <c r="AI366" s="60" t="s">
        <v>11044</v>
      </c>
      <c r="AL366" s="60">
        <v>1593</v>
      </c>
      <c r="AM366" s="60">
        <v>7.5</v>
      </c>
    </row>
    <row r="367" spans="1:39" hidden="1">
      <c r="A367" s="71">
        <v>84039</v>
      </c>
      <c r="B367" s="60" t="s">
        <v>11045</v>
      </c>
      <c r="C367" s="155">
        <v>4469421</v>
      </c>
      <c r="D367" s="60" t="s">
        <v>11046</v>
      </c>
      <c r="E367" s="60" t="s">
        <v>11047</v>
      </c>
      <c r="F367" s="60" t="s">
        <v>11048</v>
      </c>
      <c r="G367" s="60" t="s">
        <v>245</v>
      </c>
      <c r="H367" s="60" t="s">
        <v>221</v>
      </c>
      <c r="I367" s="60" t="s">
        <v>7357</v>
      </c>
      <c r="J367" s="60" t="s">
        <v>16066</v>
      </c>
      <c r="K367" s="60" t="s">
        <v>11049</v>
      </c>
      <c r="L367" s="60" t="s">
        <v>11050</v>
      </c>
      <c r="M367" t="str">
        <f>IF(TablVoies[[#This Row],[ID_OSM]]="Non trouvé","Pas de lien",HYPERLINK(("http://www.openstreetmap.org/?"&amp;TablVoies[[#This Row],[OBJET_OSM]]&amp;"="&amp;TablVoies[[#This Row],[ID_OSM]]),"Localiser"))</f>
        <v>Localiser</v>
      </c>
      <c r="N367" s="61" t="s">
        <v>5316</v>
      </c>
      <c r="O367" t="str">
        <f>IF(TablVoies[[#This Row],[ID_OSM]]="Non trouvé","Pas de lien",HYPERLINK("http://localhost:8111/import?url=http://api.openstreetmap.org/api/0.6/"&amp;TablVoies[[#This Row],[OBJET_OSM]]&amp;"/"&amp;TablVoies[[#This Row],[ID_OSM]]&amp;"/full","JOSM"))</f>
        <v>JOSM</v>
      </c>
      <c r="P367" t="s">
        <v>13428</v>
      </c>
      <c r="Q367"/>
      <c r="Z367" s="124"/>
      <c r="AC367" s="60" t="s">
        <v>9220</v>
      </c>
      <c r="AI367" s="60" t="s">
        <v>11051</v>
      </c>
      <c r="AL367" s="60">
        <v>500</v>
      </c>
      <c r="AM367" s="60">
        <v>5</v>
      </c>
    </row>
    <row r="368" spans="1:39" hidden="1">
      <c r="A368" s="71">
        <v>84039</v>
      </c>
      <c r="B368" s="60" t="s">
        <v>11052</v>
      </c>
      <c r="C368" s="155">
        <v>4466171</v>
      </c>
      <c r="D368" s="60" t="s">
        <v>11053</v>
      </c>
      <c r="E368" s="60" t="s">
        <v>11054</v>
      </c>
      <c r="F368" s="60" t="s">
        <v>11055</v>
      </c>
      <c r="G368" s="60" t="s">
        <v>245</v>
      </c>
      <c r="H368" s="60" t="s">
        <v>119</v>
      </c>
      <c r="I368" s="60" t="s">
        <v>875</v>
      </c>
      <c r="J368" s="60" t="s">
        <v>16067</v>
      </c>
      <c r="K368" s="60" t="s">
        <v>11056</v>
      </c>
      <c r="L368" s="60" t="s">
        <v>878</v>
      </c>
      <c r="M368" t="str">
        <f>IF(TablVoies[[#This Row],[ID_OSM]]="Non trouvé","Pas de lien",HYPERLINK(("http://www.openstreetmap.org/?"&amp;TablVoies[[#This Row],[OBJET_OSM]]&amp;"="&amp;TablVoies[[#This Row],[ID_OSM]]),"Localiser"))</f>
        <v>Localiser</v>
      </c>
      <c r="N368" s="61" t="s">
        <v>5316</v>
      </c>
      <c r="O368" t="str">
        <f>IF(TablVoies[[#This Row],[ID_OSM]]="Non trouvé","Pas de lien",HYPERLINK("http://localhost:8111/import?url=http://api.openstreetmap.org/api/0.6/"&amp;TablVoies[[#This Row],[OBJET_OSM]]&amp;"/"&amp;TablVoies[[#This Row],[ID_OSM]]&amp;"/full","JOSM"))</f>
        <v>JOSM</v>
      </c>
      <c r="P368" t="s">
        <v>13429</v>
      </c>
      <c r="Q368"/>
      <c r="Z368" s="124"/>
      <c r="AC368" s="60" t="s">
        <v>9220</v>
      </c>
      <c r="AI368" s="60" t="s">
        <v>11057</v>
      </c>
      <c r="AL368" s="60">
        <v>984</v>
      </c>
      <c r="AM368" s="60">
        <v>6.5</v>
      </c>
    </row>
    <row r="369" spans="1:39" hidden="1">
      <c r="A369" s="71">
        <v>84039</v>
      </c>
      <c r="B369" s="60" t="s">
        <v>11058</v>
      </c>
      <c r="C369" s="155">
        <v>4469592</v>
      </c>
      <c r="D369" s="60" t="s">
        <v>11059</v>
      </c>
      <c r="E369" s="60" t="s">
        <v>11060</v>
      </c>
      <c r="F369" s="60" t="s">
        <v>11061</v>
      </c>
      <c r="G369" s="60" t="s">
        <v>245</v>
      </c>
      <c r="H369" s="60" t="s">
        <v>221</v>
      </c>
      <c r="I369" s="60" t="s">
        <v>11062</v>
      </c>
      <c r="J369" s="60" t="s">
        <v>16068</v>
      </c>
      <c r="K369" s="60" t="s">
        <v>11063</v>
      </c>
      <c r="L369" s="60" t="s">
        <v>11064</v>
      </c>
      <c r="M369" t="str">
        <f>IF(TablVoies[[#This Row],[ID_OSM]]="Non trouvé","Pas de lien",HYPERLINK(("http://www.openstreetmap.org/?"&amp;TablVoies[[#This Row],[OBJET_OSM]]&amp;"="&amp;TablVoies[[#This Row],[ID_OSM]]),"Localiser"))</f>
        <v>Localiser</v>
      </c>
      <c r="N369" s="61" t="s">
        <v>5316</v>
      </c>
      <c r="O369" t="str">
        <f>IF(TablVoies[[#This Row],[ID_OSM]]="Non trouvé","Pas de lien",HYPERLINK("http://localhost:8111/import?url=http://api.openstreetmap.org/api/0.6/"&amp;TablVoies[[#This Row],[OBJET_OSM]]&amp;"/"&amp;TablVoies[[#This Row],[ID_OSM]]&amp;"/full","JOSM"))</f>
        <v>JOSM</v>
      </c>
      <c r="P369" t="s">
        <v>13430</v>
      </c>
      <c r="Q369"/>
      <c r="R369" s="60" t="s">
        <v>11065</v>
      </c>
      <c r="Z369" s="124"/>
      <c r="AC369" s="60" t="s">
        <v>9220</v>
      </c>
      <c r="AI369" s="60" t="s">
        <v>11066</v>
      </c>
      <c r="AL369" s="60">
        <v>1529</v>
      </c>
      <c r="AM369" s="60">
        <v>7.8</v>
      </c>
    </row>
    <row r="370" spans="1:39" hidden="1">
      <c r="A370" s="71">
        <v>84039</v>
      </c>
      <c r="B370" s="60" t="s">
        <v>11067</v>
      </c>
      <c r="C370" s="155">
        <v>4480294</v>
      </c>
      <c r="D370" s="60" t="s">
        <v>11068</v>
      </c>
      <c r="E370" s="60" t="s">
        <v>11069</v>
      </c>
      <c r="F370" s="60" t="s">
        <v>11070</v>
      </c>
      <c r="G370" s="60" t="s">
        <v>245</v>
      </c>
      <c r="H370" s="60" t="s">
        <v>119</v>
      </c>
      <c r="I370" s="60" t="s">
        <v>11071</v>
      </c>
      <c r="J370" s="60" t="s">
        <v>16069</v>
      </c>
      <c r="K370" s="60" t="s">
        <v>11072</v>
      </c>
      <c r="L370" s="60" t="s">
        <v>11073</v>
      </c>
      <c r="M370" t="str">
        <f>IF(TablVoies[[#This Row],[ID_OSM]]="Non trouvé","Pas de lien",HYPERLINK(("http://www.openstreetmap.org/?"&amp;TablVoies[[#This Row],[OBJET_OSM]]&amp;"="&amp;TablVoies[[#This Row],[ID_OSM]]),"Localiser"))</f>
        <v>Localiser</v>
      </c>
      <c r="N370" s="61" t="s">
        <v>5316</v>
      </c>
      <c r="O370" t="str">
        <f>IF(TablVoies[[#This Row],[ID_OSM]]="Non trouvé","Pas de lien",HYPERLINK("http://localhost:8111/import?url=http://api.openstreetmap.org/api/0.6/"&amp;TablVoies[[#This Row],[OBJET_OSM]]&amp;"/"&amp;TablVoies[[#This Row],[ID_OSM]]&amp;"/full","JOSM"))</f>
        <v>JOSM</v>
      </c>
      <c r="P370" t="s">
        <v>13431</v>
      </c>
      <c r="Q370"/>
      <c r="Z370" s="124"/>
      <c r="AC370" s="60" t="s">
        <v>9220</v>
      </c>
      <c r="AI370" s="60" t="s">
        <v>11074</v>
      </c>
      <c r="AL370" s="60">
        <v>345</v>
      </c>
      <c r="AM370" s="60">
        <v>6.5</v>
      </c>
    </row>
    <row r="371" spans="1:39" hidden="1">
      <c r="A371" s="71">
        <v>84039</v>
      </c>
      <c r="B371" s="60" t="s">
        <v>11075</v>
      </c>
      <c r="C371" s="155">
        <v>4469596</v>
      </c>
      <c r="D371" s="60" t="s">
        <v>11076</v>
      </c>
      <c r="E371" s="60" t="s">
        <v>11077</v>
      </c>
      <c r="F371" s="60" t="s">
        <v>11078</v>
      </c>
      <c r="G371" s="60" t="s">
        <v>245</v>
      </c>
      <c r="H371" s="60" t="s">
        <v>221</v>
      </c>
      <c r="I371" s="60" t="s">
        <v>9979</v>
      </c>
      <c r="J371" s="60" t="s">
        <v>16070</v>
      </c>
      <c r="K371" s="60" t="s">
        <v>11079</v>
      </c>
      <c r="L371" s="60" t="s">
        <v>9981</v>
      </c>
      <c r="M371" t="str">
        <f>IF(TablVoies[[#This Row],[ID_OSM]]="Non trouvé","Pas de lien",HYPERLINK(("http://www.openstreetmap.org/?"&amp;TablVoies[[#This Row],[OBJET_OSM]]&amp;"="&amp;TablVoies[[#This Row],[ID_OSM]]),"Localiser"))</f>
        <v>Localiser</v>
      </c>
      <c r="N371" s="61" t="s">
        <v>5316</v>
      </c>
      <c r="O371" t="str">
        <f>IF(TablVoies[[#This Row],[ID_OSM]]="Non trouvé","Pas de lien",HYPERLINK("http://localhost:8111/import?url=http://api.openstreetmap.org/api/0.6/"&amp;TablVoies[[#This Row],[OBJET_OSM]]&amp;"/"&amp;TablVoies[[#This Row],[ID_OSM]]&amp;"/full","JOSM"))</f>
        <v>JOSM</v>
      </c>
      <c r="P371" t="s">
        <v>13432</v>
      </c>
      <c r="Q371"/>
      <c r="Z371" s="124"/>
      <c r="AC371" s="60" t="s">
        <v>9220</v>
      </c>
      <c r="AI371" s="60" t="s">
        <v>11080</v>
      </c>
      <c r="AL371" s="60">
        <v>2197</v>
      </c>
      <c r="AM371" s="60">
        <v>8.5</v>
      </c>
    </row>
    <row r="372" spans="1:39" hidden="1">
      <c r="A372" s="71">
        <v>84039</v>
      </c>
      <c r="B372" s="60" t="s">
        <v>11088</v>
      </c>
      <c r="C372" s="155">
        <v>4480453</v>
      </c>
      <c r="D372" s="60" t="s">
        <v>11089</v>
      </c>
      <c r="E372" s="60" t="s">
        <v>11090</v>
      </c>
      <c r="F372" s="60" t="s">
        <v>11091</v>
      </c>
      <c r="G372" s="60" t="s">
        <v>245</v>
      </c>
      <c r="H372" s="60" t="s">
        <v>134</v>
      </c>
      <c r="I372" s="60" t="s">
        <v>8020</v>
      </c>
      <c r="J372" s="60" t="s">
        <v>16071</v>
      </c>
      <c r="K372" s="60" t="s">
        <v>11092</v>
      </c>
      <c r="L372" s="60" t="s">
        <v>15604</v>
      </c>
      <c r="M372" t="str">
        <f>IF(TablVoies[[#This Row],[ID_OSM]]="Non trouvé","Pas de lien",HYPERLINK(("http://www.openstreetmap.org/?"&amp;TablVoies[[#This Row],[OBJET_OSM]]&amp;"="&amp;TablVoies[[#This Row],[ID_OSM]]),"Localiser"))</f>
        <v>Localiser</v>
      </c>
      <c r="N372" s="61" t="s">
        <v>5316</v>
      </c>
      <c r="O372" t="str">
        <f>IF(TablVoies[[#This Row],[ID_OSM]]="Non trouvé","Pas de lien",HYPERLINK("http://localhost:8111/import?url=http://api.openstreetmap.org/api/0.6/"&amp;TablVoies[[#This Row],[OBJET_OSM]]&amp;"/"&amp;TablVoies[[#This Row],[ID_OSM]]&amp;"/full","JOSM"))</f>
        <v>JOSM</v>
      </c>
      <c r="P372" t="s">
        <v>13433</v>
      </c>
      <c r="Q372"/>
      <c r="Z372" s="124"/>
      <c r="AC372" s="60" t="s">
        <v>9220</v>
      </c>
      <c r="AI372" s="60" t="s">
        <v>11093</v>
      </c>
      <c r="AL372" s="60">
        <v>232</v>
      </c>
      <c r="AM372" s="60">
        <v>15</v>
      </c>
    </row>
    <row r="373" spans="1:39" hidden="1">
      <c r="A373" s="71">
        <v>84039</v>
      </c>
      <c r="B373" s="60" t="s">
        <v>11094</v>
      </c>
      <c r="C373" s="155">
        <v>4469601</v>
      </c>
      <c r="D373" s="60" t="s">
        <v>11095</v>
      </c>
      <c r="E373" s="60" t="s">
        <v>11096</v>
      </c>
      <c r="F373" s="60" t="s">
        <v>11097</v>
      </c>
      <c r="G373" s="60" t="s">
        <v>245</v>
      </c>
      <c r="H373" s="60" t="s">
        <v>163</v>
      </c>
      <c r="I373" s="60" t="s">
        <v>11098</v>
      </c>
      <c r="J373" s="60" t="s">
        <v>16072</v>
      </c>
      <c r="K373" s="60" t="s">
        <v>11099</v>
      </c>
      <c r="L373" s="60" t="s">
        <v>11100</v>
      </c>
      <c r="M373" t="str">
        <f>IF(TablVoies[[#This Row],[ID_OSM]]="Non trouvé","Pas de lien",HYPERLINK(("http://www.openstreetmap.org/?"&amp;TablVoies[[#This Row],[OBJET_OSM]]&amp;"="&amp;TablVoies[[#This Row],[ID_OSM]]),"Localiser"))</f>
        <v>Localiser</v>
      </c>
      <c r="N373" s="61" t="s">
        <v>5316</v>
      </c>
      <c r="O373" t="str">
        <f>IF(TablVoies[[#This Row],[ID_OSM]]="Non trouvé","Pas de lien",HYPERLINK("http://localhost:8111/import?url=http://api.openstreetmap.org/api/0.6/"&amp;TablVoies[[#This Row],[OBJET_OSM]]&amp;"/"&amp;TablVoies[[#This Row],[ID_OSM]]&amp;"/full","JOSM"))</f>
        <v>JOSM</v>
      </c>
      <c r="P373" t="s">
        <v>13434</v>
      </c>
      <c r="Q373"/>
      <c r="R373" s="60" t="s">
        <v>11101</v>
      </c>
      <c r="Z373" s="124"/>
      <c r="AC373" s="60" t="s">
        <v>9220</v>
      </c>
      <c r="AI373" s="60" t="s">
        <v>11102</v>
      </c>
      <c r="AL373" s="60">
        <v>589</v>
      </c>
      <c r="AM373" s="60">
        <v>4.7</v>
      </c>
    </row>
    <row r="374" spans="1:39" hidden="1">
      <c r="A374" s="71">
        <v>84039</v>
      </c>
      <c r="B374" s="60" t="s">
        <v>11103</v>
      </c>
      <c r="C374" s="155">
        <v>5826273</v>
      </c>
      <c r="D374" s="60" t="s">
        <v>11104</v>
      </c>
      <c r="E374" s="60" t="s">
        <v>11105</v>
      </c>
      <c r="F374" s="60" t="s">
        <v>11106</v>
      </c>
      <c r="G374" s="60" t="s">
        <v>245</v>
      </c>
      <c r="H374" s="60" t="s">
        <v>221</v>
      </c>
      <c r="I374" s="60" t="s">
        <v>7865</v>
      </c>
      <c r="J374" s="60" t="s">
        <v>16073</v>
      </c>
      <c r="K374" s="60" t="s">
        <v>11107</v>
      </c>
      <c r="L374" s="60" t="s">
        <v>11108</v>
      </c>
      <c r="M374" t="str">
        <f>IF(TablVoies[[#This Row],[ID_OSM]]="Non trouvé","Pas de lien",HYPERLINK(("http://www.openstreetmap.org/?"&amp;TablVoies[[#This Row],[OBJET_OSM]]&amp;"="&amp;TablVoies[[#This Row],[ID_OSM]]),"Localiser"))</f>
        <v>Localiser</v>
      </c>
      <c r="N374" s="61" t="s">
        <v>5316</v>
      </c>
      <c r="O374" t="str">
        <f>IF(TablVoies[[#This Row],[ID_OSM]]="Non trouvé","Pas de lien",HYPERLINK("http://localhost:8111/import?url=http://api.openstreetmap.org/api/0.6/"&amp;TablVoies[[#This Row],[OBJET_OSM]]&amp;"/"&amp;TablVoies[[#This Row],[ID_OSM]]&amp;"/full","JOSM"))</f>
        <v>JOSM</v>
      </c>
      <c r="P374" t="s">
        <v>13435</v>
      </c>
      <c r="Q374"/>
      <c r="Z374" s="124"/>
      <c r="AC374" s="60" t="s">
        <v>9220</v>
      </c>
      <c r="AI374" s="60" t="s">
        <v>11109</v>
      </c>
      <c r="AL374" s="60">
        <v>1056</v>
      </c>
      <c r="AM374" s="60">
        <v>6</v>
      </c>
    </row>
    <row r="375" spans="1:39" hidden="1">
      <c r="A375" s="71">
        <v>84039</v>
      </c>
      <c r="B375" s="60" t="s">
        <v>11110</v>
      </c>
      <c r="C375" s="155">
        <v>4480484</v>
      </c>
      <c r="D375" s="60" t="s">
        <v>11111</v>
      </c>
      <c r="E375" s="60" t="s">
        <v>11112</v>
      </c>
      <c r="F375" s="60" t="s">
        <v>11113</v>
      </c>
      <c r="G375" s="60" t="s">
        <v>44</v>
      </c>
      <c r="H375" s="60" t="s">
        <v>221</v>
      </c>
      <c r="I375" s="60" t="s">
        <v>7865</v>
      </c>
      <c r="J375" s="60" t="s">
        <v>16074</v>
      </c>
      <c r="K375" s="60" t="s">
        <v>11114</v>
      </c>
      <c r="L375" s="60" t="s">
        <v>11108</v>
      </c>
      <c r="M375" t="str">
        <f>IF(TablVoies[[#This Row],[ID_OSM]]="Non trouvé","Pas de lien",HYPERLINK(("http://www.openstreetmap.org/?"&amp;TablVoies[[#This Row],[OBJET_OSM]]&amp;"="&amp;TablVoies[[#This Row],[ID_OSM]]),"Localiser"))</f>
        <v>Localiser</v>
      </c>
      <c r="N375" s="61" t="s">
        <v>5316</v>
      </c>
      <c r="O375" t="str">
        <f>IF(TablVoies[[#This Row],[ID_OSM]]="Non trouvé","Pas de lien",HYPERLINK("http://localhost:8111/import?url=http://api.openstreetmap.org/api/0.6/"&amp;TablVoies[[#This Row],[OBJET_OSM]]&amp;"/"&amp;TablVoies[[#This Row],[ID_OSM]]&amp;"/full","JOSM"))</f>
        <v>JOSM</v>
      </c>
      <c r="P375" t="s">
        <v>13436</v>
      </c>
      <c r="Q375"/>
      <c r="Z375" s="124"/>
      <c r="AC375" s="60" t="s">
        <v>9220</v>
      </c>
      <c r="AI375" s="60" t="s">
        <v>11115</v>
      </c>
      <c r="AL375" s="60">
        <v>212</v>
      </c>
      <c r="AM375" s="60">
        <v>4</v>
      </c>
    </row>
    <row r="376" spans="1:39" hidden="1">
      <c r="A376" s="71">
        <v>84039</v>
      </c>
      <c r="B376" s="60" t="s">
        <v>11116</v>
      </c>
      <c r="C376" s="155">
        <v>4480466</v>
      </c>
      <c r="D376" s="60" t="s">
        <v>11117</v>
      </c>
      <c r="E376" s="60" t="s">
        <v>11118</v>
      </c>
      <c r="F376" s="60" t="s">
        <v>11119</v>
      </c>
      <c r="G376" s="60" t="s">
        <v>245</v>
      </c>
      <c r="I376" s="60" t="s">
        <v>11120</v>
      </c>
      <c r="J376" s="60" t="s">
        <v>16075</v>
      </c>
      <c r="K376" s="60" t="s">
        <v>11121</v>
      </c>
      <c r="L376" s="60" t="s">
        <v>11122</v>
      </c>
      <c r="M376" t="str">
        <f>IF(TablVoies[[#This Row],[ID_OSM]]="Non trouvé","Pas de lien",HYPERLINK(("http://www.openstreetmap.org/?"&amp;TablVoies[[#This Row],[OBJET_OSM]]&amp;"="&amp;TablVoies[[#This Row],[ID_OSM]]),"Localiser"))</f>
        <v>Localiser</v>
      </c>
      <c r="N376" s="61" t="s">
        <v>5316</v>
      </c>
      <c r="O376" t="str">
        <f>IF(TablVoies[[#This Row],[ID_OSM]]="Non trouvé","Pas de lien",HYPERLINK("http://localhost:8111/import?url=http://api.openstreetmap.org/api/0.6/"&amp;TablVoies[[#This Row],[OBJET_OSM]]&amp;"/"&amp;TablVoies[[#This Row],[ID_OSM]]&amp;"/full","JOSM"))</f>
        <v>JOSM</v>
      </c>
      <c r="P376" t="s">
        <v>13437</v>
      </c>
      <c r="Q376"/>
      <c r="Z376" s="124"/>
      <c r="AC376" s="60" t="s">
        <v>9220</v>
      </c>
      <c r="AI376" s="60" t="s">
        <v>11123</v>
      </c>
      <c r="AL376" s="60">
        <v>290</v>
      </c>
      <c r="AM376" s="60">
        <v>5</v>
      </c>
    </row>
    <row r="377" spans="1:39" hidden="1">
      <c r="A377" s="71">
        <v>84039</v>
      </c>
      <c r="B377" s="60" t="s">
        <v>11399</v>
      </c>
      <c r="C377" s="155">
        <v>4469007</v>
      </c>
      <c r="D377" s="60" t="s">
        <v>13384</v>
      </c>
      <c r="E377" s="60" t="s">
        <v>751</v>
      </c>
      <c r="F377" s="126" t="s">
        <v>11401</v>
      </c>
      <c r="G377" s="60" t="s">
        <v>6552</v>
      </c>
      <c r="H377" s="60" t="s">
        <v>4327</v>
      </c>
      <c r="I377" s="60" t="s">
        <v>11402</v>
      </c>
      <c r="J377" s="60" t="s">
        <v>16076</v>
      </c>
      <c r="K377" s="60" t="s">
        <v>11404</v>
      </c>
      <c r="L377" s="60" t="s">
        <v>13385</v>
      </c>
      <c r="M377" t="str">
        <f>IF(TablVoies[[#This Row],[ID_OSM]]="Non trouvé","Pas de lien",HYPERLINK(("http://www.openstreetmap.org/?"&amp;TablVoies[[#This Row],[OBJET_OSM]]&amp;"="&amp;TablVoies[[#This Row],[ID_OSM]]),"Localiser"))</f>
        <v>Localiser</v>
      </c>
      <c r="N377" s="125" t="s">
        <v>5316</v>
      </c>
      <c r="O377" t="str">
        <f>IF(TablVoies[[#This Row],[ID_OSM]]="Non trouvé","Pas de lien",HYPERLINK("http://localhost:8111/import?url=http://api.openstreetmap.org/api/0.6/"&amp;TablVoies[[#This Row],[OBJET_OSM]]&amp;"/"&amp;TablVoies[[#This Row],[ID_OSM]]&amp;"/full","JOSM"))</f>
        <v>JOSM</v>
      </c>
      <c r="P377" t="s">
        <v>13438</v>
      </c>
      <c r="Q377"/>
      <c r="Z377" s="124"/>
      <c r="AC377" s="60" t="s">
        <v>9220</v>
      </c>
      <c r="AI377" s="126" t="s">
        <v>13386</v>
      </c>
    </row>
    <row r="378" spans="1:39" hidden="1">
      <c r="A378" s="71">
        <v>84039</v>
      </c>
      <c r="B378" s="60" t="s">
        <v>11131</v>
      </c>
      <c r="C378" s="155">
        <v>4421387</v>
      </c>
      <c r="D378" s="60" t="s">
        <v>11132</v>
      </c>
      <c r="E378" s="60" t="s">
        <v>11133</v>
      </c>
      <c r="F378" s="60" t="s">
        <v>11134</v>
      </c>
      <c r="G378" s="60" t="s">
        <v>70</v>
      </c>
      <c r="H378" s="60" t="s">
        <v>119</v>
      </c>
      <c r="I378" s="60" t="s">
        <v>4111</v>
      </c>
      <c r="J378" s="60" t="s">
        <v>16077</v>
      </c>
      <c r="K378" s="60" t="s">
        <v>11135</v>
      </c>
      <c r="L378" s="60" t="s">
        <v>4114</v>
      </c>
      <c r="M378" t="str">
        <f>IF(TablVoies[[#This Row],[ID_OSM]]="Non trouvé","Pas de lien",HYPERLINK(("http://www.openstreetmap.org/?"&amp;TablVoies[[#This Row],[OBJET_OSM]]&amp;"="&amp;TablVoies[[#This Row],[ID_OSM]]),"Localiser"))</f>
        <v>Localiser</v>
      </c>
      <c r="N378" s="61" t="s">
        <v>5316</v>
      </c>
      <c r="O378" t="str">
        <f>IF(TablVoies[[#This Row],[ID_OSM]]="Non trouvé","Pas de lien",HYPERLINK("http://localhost:8111/import?url=http://api.openstreetmap.org/api/0.6/"&amp;TablVoies[[#This Row],[OBJET_OSM]]&amp;"/"&amp;TablVoies[[#This Row],[ID_OSM]]&amp;"/full","JOSM"))</f>
        <v>JOSM</v>
      </c>
      <c r="P378" t="s">
        <v>13439</v>
      </c>
      <c r="Q378"/>
      <c r="Z378" s="124"/>
      <c r="AC378" s="60" t="s">
        <v>9220</v>
      </c>
      <c r="AI378" s="60" t="s">
        <v>11136</v>
      </c>
      <c r="AL378" s="60">
        <v>274</v>
      </c>
      <c r="AM378" s="60">
        <v>4</v>
      </c>
    </row>
    <row r="379" spans="1:39" hidden="1">
      <c r="A379" s="71">
        <v>84039</v>
      </c>
      <c r="B379" s="60" t="s">
        <v>11137</v>
      </c>
      <c r="C379" s="155">
        <v>4480417</v>
      </c>
      <c r="D379" s="60" t="s">
        <v>11138</v>
      </c>
      <c r="E379" s="60" t="s">
        <v>11139</v>
      </c>
      <c r="F379" s="60" t="s">
        <v>11140</v>
      </c>
      <c r="G379" s="60" t="s">
        <v>245</v>
      </c>
      <c r="H379" s="60" t="s">
        <v>134</v>
      </c>
      <c r="I379" s="60" t="s">
        <v>7898</v>
      </c>
      <c r="J379" s="60" t="s">
        <v>16078</v>
      </c>
      <c r="K379" s="60" t="s">
        <v>11141</v>
      </c>
      <c r="L379" s="60" t="s">
        <v>11142</v>
      </c>
      <c r="M379" t="str">
        <f>IF(TablVoies[[#This Row],[ID_OSM]]="Non trouvé","Pas de lien",HYPERLINK(("http://www.openstreetmap.org/?"&amp;TablVoies[[#This Row],[OBJET_OSM]]&amp;"="&amp;TablVoies[[#This Row],[ID_OSM]]),"Localiser"))</f>
        <v>Localiser</v>
      </c>
      <c r="N379" s="61" t="s">
        <v>5316</v>
      </c>
      <c r="O379" t="str">
        <f>IF(TablVoies[[#This Row],[ID_OSM]]="Non trouvé","Pas de lien",HYPERLINK("http://localhost:8111/import?url=http://api.openstreetmap.org/api/0.6/"&amp;TablVoies[[#This Row],[OBJET_OSM]]&amp;"/"&amp;TablVoies[[#This Row],[ID_OSM]]&amp;"/full","JOSM"))</f>
        <v>JOSM</v>
      </c>
      <c r="P379" t="s">
        <v>13440</v>
      </c>
      <c r="Q379"/>
      <c r="Z379" s="124"/>
      <c r="AC379" s="60" t="s">
        <v>9220</v>
      </c>
      <c r="AI379" s="60" t="s">
        <v>11143</v>
      </c>
      <c r="AL379" s="60">
        <v>877</v>
      </c>
      <c r="AM379" s="60">
        <v>7.5</v>
      </c>
    </row>
    <row r="380" spans="1:39" hidden="1">
      <c r="A380" s="71">
        <v>84039</v>
      </c>
      <c r="B380" s="60" t="s">
        <v>11144</v>
      </c>
      <c r="C380" s="155">
        <v>4469599</v>
      </c>
      <c r="D380" s="60" t="s">
        <v>11145</v>
      </c>
      <c r="E380" s="60" t="s">
        <v>11146</v>
      </c>
      <c r="F380" s="60" t="s">
        <v>11147</v>
      </c>
      <c r="G380" s="60" t="s">
        <v>245</v>
      </c>
      <c r="H380" s="60" t="s">
        <v>163</v>
      </c>
      <c r="I380" s="60" t="s">
        <v>11148</v>
      </c>
      <c r="J380" s="60" t="s">
        <v>16079</v>
      </c>
      <c r="K380" s="60" t="s">
        <v>11149</v>
      </c>
      <c r="L380" s="60" t="s">
        <v>11150</v>
      </c>
      <c r="M380" t="str">
        <f>IF(TablVoies[[#This Row],[ID_OSM]]="Non trouvé","Pas de lien",HYPERLINK(("http://www.openstreetmap.org/?"&amp;TablVoies[[#This Row],[OBJET_OSM]]&amp;"="&amp;TablVoies[[#This Row],[ID_OSM]]),"Localiser"))</f>
        <v>Localiser</v>
      </c>
      <c r="N380" s="61" t="s">
        <v>5316</v>
      </c>
      <c r="O380" t="str">
        <f>IF(TablVoies[[#This Row],[ID_OSM]]="Non trouvé","Pas de lien",HYPERLINK("http://localhost:8111/import?url=http://api.openstreetmap.org/api/0.6/"&amp;TablVoies[[#This Row],[OBJET_OSM]]&amp;"/"&amp;TablVoies[[#This Row],[ID_OSM]]&amp;"/full","JOSM"))</f>
        <v>JOSM</v>
      </c>
      <c r="P380" t="s">
        <v>13441</v>
      </c>
      <c r="Q380"/>
      <c r="R380" s="60" t="s">
        <v>11151</v>
      </c>
      <c r="Z380" s="124"/>
      <c r="AC380" s="60" t="s">
        <v>9220</v>
      </c>
      <c r="AI380" s="60" t="s">
        <v>11152</v>
      </c>
      <c r="AL380" s="60">
        <v>649</v>
      </c>
      <c r="AM380" s="60">
        <v>4.5</v>
      </c>
    </row>
    <row r="381" spans="1:39" hidden="1">
      <c r="A381" s="71">
        <v>84039</v>
      </c>
      <c r="B381" s="60" t="s">
        <v>11153</v>
      </c>
      <c r="C381" s="155">
        <v>4480450</v>
      </c>
      <c r="D381" s="60" t="s">
        <v>11154</v>
      </c>
      <c r="E381" s="60" t="s">
        <v>11155</v>
      </c>
      <c r="F381" s="60" t="s">
        <v>11156</v>
      </c>
      <c r="G381" s="60" t="s">
        <v>245</v>
      </c>
      <c r="H381" s="60" t="s">
        <v>134</v>
      </c>
      <c r="I381" s="60" t="s">
        <v>11157</v>
      </c>
      <c r="J381" s="60" t="s">
        <v>16080</v>
      </c>
      <c r="K381" s="60" t="s">
        <v>11158</v>
      </c>
      <c r="L381" s="60" t="s">
        <v>15638</v>
      </c>
      <c r="M381" t="str">
        <f>IF(TablVoies[[#This Row],[ID_OSM]]="Non trouvé","Pas de lien",HYPERLINK(("http://www.openstreetmap.org/?"&amp;TablVoies[[#This Row],[OBJET_OSM]]&amp;"="&amp;TablVoies[[#This Row],[ID_OSM]]),"Localiser"))</f>
        <v>Localiser</v>
      </c>
      <c r="N381" s="61" t="s">
        <v>5316</v>
      </c>
      <c r="O381" t="str">
        <f>IF(TablVoies[[#This Row],[ID_OSM]]="Non trouvé","Pas de lien",HYPERLINK("http://localhost:8111/import?url=http://api.openstreetmap.org/api/0.6/"&amp;TablVoies[[#This Row],[OBJET_OSM]]&amp;"/"&amp;TablVoies[[#This Row],[ID_OSM]]&amp;"/full","JOSM"))</f>
        <v>JOSM</v>
      </c>
      <c r="P381" t="s">
        <v>13442</v>
      </c>
      <c r="Q381"/>
      <c r="Z381" s="124"/>
      <c r="AC381" s="60" t="s">
        <v>9220</v>
      </c>
      <c r="AI381" s="60" t="s">
        <v>11159</v>
      </c>
      <c r="AL381" s="60">
        <v>985</v>
      </c>
      <c r="AM381" s="60">
        <v>9.5</v>
      </c>
    </row>
    <row r="382" spans="1:39" hidden="1">
      <c r="A382" s="71">
        <v>84039</v>
      </c>
      <c r="B382" s="60" t="s">
        <v>11160</v>
      </c>
      <c r="C382" s="155">
        <v>4466145</v>
      </c>
      <c r="D382" s="60" t="s">
        <v>11161</v>
      </c>
      <c r="E382" s="60" t="s">
        <v>11162</v>
      </c>
      <c r="F382" s="60" t="s">
        <v>11163</v>
      </c>
      <c r="G382" s="60" t="s">
        <v>245</v>
      </c>
      <c r="H382" s="60" t="s">
        <v>221</v>
      </c>
      <c r="I382" s="60" t="s">
        <v>9923</v>
      </c>
      <c r="J382" s="60" t="s">
        <v>16081</v>
      </c>
      <c r="K382" s="60" t="s">
        <v>11164</v>
      </c>
      <c r="L382" s="60" t="s">
        <v>9925</v>
      </c>
      <c r="M382" t="str">
        <f>IF(TablVoies[[#This Row],[ID_OSM]]="Non trouvé","Pas de lien",HYPERLINK(("http://www.openstreetmap.org/?"&amp;TablVoies[[#This Row],[OBJET_OSM]]&amp;"="&amp;TablVoies[[#This Row],[ID_OSM]]),"Localiser"))</f>
        <v>Localiser</v>
      </c>
      <c r="N382" s="61" t="s">
        <v>5316</v>
      </c>
      <c r="O382" t="str">
        <f>IF(TablVoies[[#This Row],[ID_OSM]]="Non trouvé","Pas de lien",HYPERLINK("http://localhost:8111/import?url=http://api.openstreetmap.org/api/0.6/"&amp;TablVoies[[#This Row],[OBJET_OSM]]&amp;"/"&amp;TablVoies[[#This Row],[ID_OSM]]&amp;"/full","JOSM"))</f>
        <v>JOSM</v>
      </c>
      <c r="P382" t="s">
        <v>13443</v>
      </c>
      <c r="Q382"/>
      <c r="Z382" s="124"/>
      <c r="AC382" s="60" t="s">
        <v>9220</v>
      </c>
      <c r="AI382" s="60" t="s">
        <v>11165</v>
      </c>
      <c r="AL382" s="60">
        <v>872</v>
      </c>
      <c r="AM382" s="60">
        <v>6</v>
      </c>
    </row>
    <row r="383" spans="1:39" hidden="1">
      <c r="A383" s="71">
        <v>84039</v>
      </c>
      <c r="B383" s="60" t="s">
        <v>11166</v>
      </c>
      <c r="C383" s="155">
        <v>4466107</v>
      </c>
      <c r="D383" s="60" t="s">
        <v>11167</v>
      </c>
      <c r="E383" s="60" t="s">
        <v>11168</v>
      </c>
      <c r="F383" s="60" t="s">
        <v>11169</v>
      </c>
      <c r="G383" s="60" t="s">
        <v>245</v>
      </c>
      <c r="H383" s="60" t="s">
        <v>163</v>
      </c>
      <c r="I383" s="60" t="s">
        <v>11170</v>
      </c>
      <c r="J383" s="60" t="s">
        <v>16082</v>
      </c>
      <c r="K383" s="60" t="s">
        <v>11171</v>
      </c>
      <c r="L383" s="60" t="s">
        <v>11172</v>
      </c>
      <c r="M383" t="str">
        <f>IF(TablVoies[[#This Row],[ID_OSM]]="Non trouvé","Pas de lien",HYPERLINK(("http://www.openstreetmap.org/?"&amp;TablVoies[[#This Row],[OBJET_OSM]]&amp;"="&amp;TablVoies[[#This Row],[ID_OSM]]),"Localiser"))</f>
        <v>Localiser</v>
      </c>
      <c r="N383" s="61" t="s">
        <v>5316</v>
      </c>
      <c r="O383" t="str">
        <f>IF(TablVoies[[#This Row],[ID_OSM]]="Non trouvé","Pas de lien",HYPERLINK("http://localhost:8111/import?url=http://api.openstreetmap.org/api/0.6/"&amp;TablVoies[[#This Row],[OBJET_OSM]]&amp;"/"&amp;TablVoies[[#This Row],[ID_OSM]]&amp;"/full","JOSM"))</f>
        <v>JOSM</v>
      </c>
      <c r="P383" t="s">
        <v>13444</v>
      </c>
      <c r="Q383"/>
      <c r="Z383" s="124"/>
      <c r="AC383" s="60" t="s">
        <v>9220</v>
      </c>
      <c r="AI383" s="60" t="s">
        <v>11173</v>
      </c>
      <c r="AL383" s="60">
        <v>1252</v>
      </c>
      <c r="AM383" s="60">
        <v>6</v>
      </c>
    </row>
    <row r="384" spans="1:39" hidden="1">
      <c r="A384" s="71">
        <v>84039</v>
      </c>
      <c r="B384" s="60" t="s">
        <v>11174</v>
      </c>
      <c r="C384" s="155">
        <v>4466195</v>
      </c>
      <c r="D384" s="60" t="s">
        <v>11175</v>
      </c>
      <c r="E384" s="60" t="s">
        <v>11176</v>
      </c>
      <c r="F384" s="60" t="s">
        <v>11177</v>
      </c>
      <c r="G384" s="60" t="s">
        <v>1373</v>
      </c>
      <c r="H384" s="60" t="s">
        <v>163</v>
      </c>
      <c r="I384" s="60" t="s">
        <v>8185</v>
      </c>
      <c r="J384" s="60" t="s">
        <v>16083</v>
      </c>
      <c r="K384" s="60" t="s">
        <v>11178</v>
      </c>
      <c r="L384" s="60" t="s">
        <v>9336</v>
      </c>
      <c r="M384" t="str">
        <f>IF(TablVoies[[#This Row],[ID_OSM]]="Non trouvé","Pas de lien",HYPERLINK(("http://www.openstreetmap.org/?"&amp;TablVoies[[#This Row],[OBJET_OSM]]&amp;"="&amp;TablVoies[[#This Row],[ID_OSM]]),"Localiser"))</f>
        <v>Localiser</v>
      </c>
      <c r="N384" s="61" t="s">
        <v>5316</v>
      </c>
      <c r="O384" t="str">
        <f>IF(TablVoies[[#This Row],[ID_OSM]]="Non trouvé","Pas de lien",HYPERLINK("http://localhost:8111/import?url=http://api.openstreetmap.org/api/0.6/"&amp;TablVoies[[#This Row],[OBJET_OSM]]&amp;"/"&amp;TablVoies[[#This Row],[ID_OSM]]&amp;"/full","JOSM"))</f>
        <v>JOSM</v>
      </c>
      <c r="P384" t="s">
        <v>13445</v>
      </c>
      <c r="Q384"/>
      <c r="Z384" s="124"/>
      <c r="AC384" s="60" t="s">
        <v>9220</v>
      </c>
      <c r="AI384" s="60" t="s">
        <v>11179</v>
      </c>
      <c r="AL384" s="60">
        <v>1612</v>
      </c>
      <c r="AM384" s="60">
        <v>11.3</v>
      </c>
    </row>
    <row r="385" spans="1:39" hidden="1">
      <c r="A385" s="71">
        <v>84039</v>
      </c>
      <c r="B385" s="60" t="s">
        <v>11180</v>
      </c>
      <c r="C385" s="155">
        <v>4480882</v>
      </c>
      <c r="D385" s="60" t="s">
        <v>11181</v>
      </c>
      <c r="E385" s="60" t="s">
        <v>11182</v>
      </c>
      <c r="F385" s="60" t="s">
        <v>11183</v>
      </c>
      <c r="G385" s="60" t="s">
        <v>1373</v>
      </c>
      <c r="H385" s="60" t="s">
        <v>163</v>
      </c>
      <c r="I385" s="60" t="s">
        <v>3579</v>
      </c>
      <c r="J385" s="60" t="s">
        <v>16084</v>
      </c>
      <c r="K385" s="60" t="s">
        <v>3581</v>
      </c>
      <c r="L385" s="60" t="s">
        <v>665</v>
      </c>
      <c r="M385" t="str">
        <f>IF(TablVoies[[#This Row],[ID_OSM]]="Non trouvé","Pas de lien",HYPERLINK(("http://www.openstreetmap.org/?"&amp;TablVoies[[#This Row],[OBJET_OSM]]&amp;"="&amp;TablVoies[[#This Row],[ID_OSM]]),"Localiser"))</f>
        <v>Localiser</v>
      </c>
      <c r="N385" s="61" t="s">
        <v>5316</v>
      </c>
      <c r="O385" t="str">
        <f>IF(TablVoies[[#This Row],[ID_OSM]]="Non trouvé","Pas de lien",HYPERLINK("http://localhost:8111/import?url=http://api.openstreetmap.org/api/0.6/"&amp;TablVoies[[#This Row],[OBJET_OSM]]&amp;"/"&amp;TablVoies[[#This Row],[ID_OSM]]&amp;"/full","JOSM"))</f>
        <v>JOSM</v>
      </c>
      <c r="P385" t="s">
        <v>13446</v>
      </c>
      <c r="Q385"/>
      <c r="R385" s="60" t="s">
        <v>11184</v>
      </c>
      <c r="Z385" s="124"/>
      <c r="AC385" s="60" t="s">
        <v>9220</v>
      </c>
      <c r="AI385" s="60" t="s">
        <v>11185</v>
      </c>
      <c r="AL385" s="60">
        <v>926</v>
      </c>
      <c r="AM385" s="60">
        <v>13</v>
      </c>
    </row>
    <row r="386" spans="1:39" hidden="1">
      <c r="A386" s="71">
        <v>84039</v>
      </c>
      <c r="B386" s="60" t="s">
        <v>11186</v>
      </c>
      <c r="C386" s="155">
        <v>4480897</v>
      </c>
      <c r="D386" s="60" t="s">
        <v>11187</v>
      </c>
      <c r="E386" s="60" t="s">
        <v>11188</v>
      </c>
      <c r="F386" s="60" t="s">
        <v>11189</v>
      </c>
      <c r="G386" s="60" t="s">
        <v>1373</v>
      </c>
      <c r="H386" s="60" t="s">
        <v>221</v>
      </c>
      <c r="I386" s="60" t="s">
        <v>8071</v>
      </c>
      <c r="J386" s="60" t="s">
        <v>16085</v>
      </c>
      <c r="K386" s="60" t="s">
        <v>11190</v>
      </c>
      <c r="L386" s="60" t="s">
        <v>11191</v>
      </c>
      <c r="M386" t="str">
        <f>IF(TablVoies[[#This Row],[ID_OSM]]="Non trouvé","Pas de lien",HYPERLINK(("http://www.openstreetmap.org/?"&amp;TablVoies[[#This Row],[OBJET_OSM]]&amp;"="&amp;TablVoies[[#This Row],[ID_OSM]]),"Localiser"))</f>
        <v>Localiser</v>
      </c>
      <c r="N386" s="61" t="s">
        <v>5316</v>
      </c>
      <c r="O386" t="str">
        <f>IF(TablVoies[[#This Row],[ID_OSM]]="Non trouvé","Pas de lien",HYPERLINK("http://localhost:8111/import?url=http://api.openstreetmap.org/api/0.6/"&amp;TablVoies[[#This Row],[OBJET_OSM]]&amp;"/"&amp;TablVoies[[#This Row],[ID_OSM]]&amp;"/full","JOSM"))</f>
        <v>JOSM</v>
      </c>
      <c r="P386" t="s">
        <v>13447</v>
      </c>
      <c r="Q386"/>
      <c r="Z386" s="124"/>
      <c r="AC386" s="60" t="s">
        <v>9220</v>
      </c>
      <c r="AI386" s="60" t="s">
        <v>11192</v>
      </c>
      <c r="AL386" s="60">
        <v>2700</v>
      </c>
      <c r="AM386" s="60">
        <v>9</v>
      </c>
    </row>
    <row r="387" spans="1:39" hidden="1">
      <c r="A387" s="71">
        <v>84039</v>
      </c>
      <c r="B387" s="60" t="s">
        <v>751</v>
      </c>
      <c r="C387" s="155">
        <v>4298809</v>
      </c>
      <c r="D387" s="60" t="s">
        <v>11193</v>
      </c>
      <c r="E387" s="60" t="s">
        <v>11194</v>
      </c>
      <c r="F387" s="60" t="s">
        <v>11195</v>
      </c>
      <c r="G387" s="60" t="s">
        <v>429</v>
      </c>
      <c r="H387" s="60" t="s">
        <v>221</v>
      </c>
      <c r="I387" s="60" t="s">
        <v>11196</v>
      </c>
      <c r="J387" s="60" t="s">
        <v>16086</v>
      </c>
      <c r="K387" s="60" t="s">
        <v>11197</v>
      </c>
      <c r="L387" s="60" t="s">
        <v>11198</v>
      </c>
      <c r="M387" t="str">
        <f>IF(TablVoies[[#This Row],[ID_OSM]]="Non trouvé","Pas de lien",HYPERLINK(("http://www.openstreetmap.org/?"&amp;TablVoies[[#This Row],[OBJET_OSM]]&amp;"="&amp;TablVoies[[#This Row],[ID_OSM]]),"Localiser"))</f>
        <v>Localiser</v>
      </c>
      <c r="N387" s="61" t="s">
        <v>5316</v>
      </c>
      <c r="O387" t="str">
        <f>IF(TablVoies[[#This Row],[ID_OSM]]="Non trouvé","Pas de lien",HYPERLINK("http://localhost:8111/import?url=http://api.openstreetmap.org/api/0.6/"&amp;TablVoies[[#This Row],[OBJET_OSM]]&amp;"/"&amp;TablVoies[[#This Row],[ID_OSM]]&amp;"/full","JOSM"))</f>
        <v>JOSM</v>
      </c>
      <c r="P387" t="s">
        <v>13448</v>
      </c>
      <c r="Q387"/>
      <c r="Z387" s="124"/>
      <c r="AC387" s="60" t="s">
        <v>9220</v>
      </c>
      <c r="AI387" s="60" t="s">
        <v>11199</v>
      </c>
      <c r="AL387" s="60">
        <v>105</v>
      </c>
      <c r="AM387" s="60">
        <v>4.8</v>
      </c>
    </row>
    <row r="388" spans="1:39" hidden="1">
      <c r="A388" s="71">
        <v>84039</v>
      </c>
      <c r="B388" s="60" t="s">
        <v>10314</v>
      </c>
      <c r="C388" s="155">
        <v>4466273</v>
      </c>
      <c r="D388" s="60" t="s">
        <v>10315</v>
      </c>
      <c r="E388" s="60" t="s">
        <v>10316</v>
      </c>
      <c r="F388" s="60" t="s">
        <v>10317</v>
      </c>
      <c r="G388" s="60" t="s">
        <v>1358</v>
      </c>
      <c r="I388" s="60" t="s">
        <v>10318</v>
      </c>
      <c r="J388" s="60" t="s">
        <v>16087</v>
      </c>
      <c r="K388" s="60" t="s">
        <v>10319</v>
      </c>
      <c r="L388" s="60" t="s">
        <v>10320</v>
      </c>
      <c r="M388" t="str">
        <f>IF(TablVoies[[#This Row],[ID_OSM]]="Non trouvé","Pas de lien",HYPERLINK(("http://www.openstreetmap.org/?"&amp;TablVoies[[#This Row],[OBJET_OSM]]&amp;"="&amp;TablVoies[[#This Row],[ID_OSM]]),"Localiser"))</f>
        <v>Localiser</v>
      </c>
      <c r="N388" s="61" t="s">
        <v>5316</v>
      </c>
      <c r="O388" t="str">
        <f>IF(TablVoies[[#This Row],[ID_OSM]]="Non trouvé","Pas de lien",HYPERLINK("http://localhost:8111/import?url=http://api.openstreetmap.org/api/0.6/"&amp;TablVoies[[#This Row],[OBJET_OSM]]&amp;"/"&amp;TablVoies[[#This Row],[ID_OSM]]&amp;"/full","JOSM"))</f>
        <v>JOSM</v>
      </c>
      <c r="P388" t="s">
        <v>13449</v>
      </c>
      <c r="Q388"/>
      <c r="Z388" s="124"/>
      <c r="AC388" s="60" t="s">
        <v>9220</v>
      </c>
      <c r="AI388" s="60" t="s">
        <v>10321</v>
      </c>
      <c r="AL388" s="60">
        <v>124</v>
      </c>
      <c r="AM388" s="60">
        <v>4.7</v>
      </c>
    </row>
    <row r="389" spans="1:39" hidden="1">
      <c r="A389" s="71">
        <v>84039</v>
      </c>
      <c r="B389" s="60" t="s">
        <v>10322</v>
      </c>
      <c r="C389" s="155">
        <v>4480967</v>
      </c>
      <c r="D389" s="60" t="s">
        <v>10323</v>
      </c>
      <c r="E389" s="60" t="s">
        <v>10324</v>
      </c>
      <c r="F389" s="60" t="s">
        <v>10325</v>
      </c>
      <c r="G389" s="60" t="s">
        <v>1358</v>
      </c>
      <c r="I389" s="60" t="s">
        <v>10326</v>
      </c>
      <c r="J389" s="60" t="s">
        <v>16088</v>
      </c>
      <c r="K389" s="60" t="s">
        <v>10327</v>
      </c>
      <c r="L389" s="60" t="s">
        <v>10328</v>
      </c>
      <c r="M389" t="str">
        <f>IF(TablVoies[[#This Row],[ID_OSM]]="Non trouvé","Pas de lien",HYPERLINK(("http://www.openstreetmap.org/?"&amp;TablVoies[[#This Row],[OBJET_OSM]]&amp;"="&amp;TablVoies[[#This Row],[ID_OSM]]),"Localiser"))</f>
        <v>Localiser</v>
      </c>
      <c r="N389" s="61" t="s">
        <v>5316</v>
      </c>
      <c r="O389" t="str">
        <f>IF(TablVoies[[#This Row],[ID_OSM]]="Non trouvé","Pas de lien",HYPERLINK("http://localhost:8111/import?url=http://api.openstreetmap.org/api/0.6/"&amp;TablVoies[[#This Row],[OBJET_OSM]]&amp;"/"&amp;TablVoies[[#This Row],[ID_OSM]]&amp;"/full","JOSM"))</f>
        <v>JOSM</v>
      </c>
      <c r="P389" t="s">
        <v>13450</v>
      </c>
      <c r="Q389"/>
      <c r="Z389" s="124"/>
      <c r="AC389" s="60" t="s">
        <v>9220</v>
      </c>
      <c r="AI389" s="60" t="s">
        <v>10329</v>
      </c>
      <c r="AL389" s="60">
        <v>101</v>
      </c>
      <c r="AM389" s="60">
        <v>6</v>
      </c>
    </row>
    <row r="390" spans="1:39" hidden="1">
      <c r="A390" s="71">
        <v>84039</v>
      </c>
      <c r="B390" s="60" t="s">
        <v>10330</v>
      </c>
      <c r="C390" s="155">
        <v>4480990</v>
      </c>
      <c r="D390" s="60" t="s">
        <v>10331</v>
      </c>
      <c r="E390" s="60" t="s">
        <v>10332</v>
      </c>
      <c r="F390" s="60" t="s">
        <v>10333</v>
      </c>
      <c r="G390" s="60" t="s">
        <v>1358</v>
      </c>
      <c r="H390" s="60" t="s">
        <v>163</v>
      </c>
      <c r="I390" s="60" t="s">
        <v>10334</v>
      </c>
      <c r="J390" s="60" t="s">
        <v>16089</v>
      </c>
      <c r="K390" s="60" t="s">
        <v>10335</v>
      </c>
      <c r="L390" s="60" t="s">
        <v>10336</v>
      </c>
      <c r="M390" t="str">
        <f>IF(TablVoies[[#This Row],[ID_OSM]]="Non trouvé","Pas de lien",HYPERLINK(("http://www.openstreetmap.org/?"&amp;TablVoies[[#This Row],[OBJET_OSM]]&amp;"="&amp;TablVoies[[#This Row],[ID_OSM]]),"Localiser"))</f>
        <v>Localiser</v>
      </c>
      <c r="N390" s="61" t="s">
        <v>5316</v>
      </c>
      <c r="O390" t="str">
        <f>IF(TablVoies[[#This Row],[ID_OSM]]="Non trouvé","Pas de lien",HYPERLINK("http://localhost:8111/import?url=http://api.openstreetmap.org/api/0.6/"&amp;TablVoies[[#This Row],[OBJET_OSM]]&amp;"/"&amp;TablVoies[[#This Row],[ID_OSM]]&amp;"/full","JOSM"))</f>
        <v>JOSM</v>
      </c>
      <c r="P390" t="s">
        <v>13451</v>
      </c>
      <c r="Q390"/>
      <c r="Z390" s="124"/>
      <c r="AC390" s="60" t="s">
        <v>9220</v>
      </c>
      <c r="AI390" s="60" t="s">
        <v>10337</v>
      </c>
      <c r="AL390" s="60">
        <v>78</v>
      </c>
      <c r="AM390" s="60">
        <v>5.5</v>
      </c>
    </row>
    <row r="391" spans="1:39" hidden="1">
      <c r="A391" s="71">
        <v>84039</v>
      </c>
      <c r="B391" s="60" t="s">
        <v>10338</v>
      </c>
      <c r="C391" s="155">
        <v>4481207</v>
      </c>
      <c r="D391" s="60" t="s">
        <v>10339</v>
      </c>
      <c r="E391" s="60" t="s">
        <v>10340</v>
      </c>
      <c r="F391" s="60" t="s">
        <v>10341</v>
      </c>
      <c r="G391" s="60" t="s">
        <v>1358</v>
      </c>
      <c r="I391" s="60" t="s">
        <v>10342</v>
      </c>
      <c r="J391" s="60" t="s">
        <v>16090</v>
      </c>
      <c r="K391" s="60" t="s">
        <v>10343</v>
      </c>
      <c r="L391" s="60" t="s">
        <v>10344</v>
      </c>
      <c r="M391" t="str">
        <f>IF(TablVoies[[#This Row],[ID_OSM]]="Non trouvé","Pas de lien",HYPERLINK(("http://www.openstreetmap.org/?"&amp;TablVoies[[#This Row],[OBJET_OSM]]&amp;"="&amp;TablVoies[[#This Row],[ID_OSM]]),"Localiser"))</f>
        <v>Localiser</v>
      </c>
      <c r="N391" s="61" t="s">
        <v>5316</v>
      </c>
      <c r="O391" t="str">
        <f>IF(TablVoies[[#This Row],[ID_OSM]]="Non trouvé","Pas de lien",HYPERLINK("http://localhost:8111/import?url=http://api.openstreetmap.org/api/0.6/"&amp;TablVoies[[#This Row],[OBJET_OSM]]&amp;"/"&amp;TablVoies[[#This Row],[ID_OSM]]&amp;"/full","JOSM"))</f>
        <v>JOSM</v>
      </c>
      <c r="P391" t="s">
        <v>13452</v>
      </c>
      <c r="Q391"/>
      <c r="Z391" s="124"/>
      <c r="AC391" s="60" t="s">
        <v>9220</v>
      </c>
      <c r="AI391" s="60" t="s">
        <v>10345</v>
      </c>
      <c r="AL391" s="60">
        <v>111</v>
      </c>
      <c r="AM391" s="60">
        <v>5.5</v>
      </c>
    </row>
    <row r="392" spans="1:39" hidden="1">
      <c r="A392" s="71">
        <v>84039</v>
      </c>
      <c r="B392" s="60" t="s">
        <v>10346</v>
      </c>
      <c r="C392" s="155">
        <v>4298772</v>
      </c>
      <c r="D392" s="60" t="s">
        <v>10347</v>
      </c>
      <c r="E392" s="60" t="s">
        <v>10348</v>
      </c>
      <c r="F392" s="60" t="s">
        <v>10349</v>
      </c>
      <c r="G392" s="60" t="s">
        <v>1358</v>
      </c>
      <c r="I392" s="60" t="s">
        <v>10350</v>
      </c>
      <c r="J392" s="60" t="s">
        <v>16091</v>
      </c>
      <c r="K392" s="60" t="s">
        <v>10351</v>
      </c>
      <c r="L392" s="60" t="s">
        <v>10352</v>
      </c>
      <c r="M392" t="str">
        <f>IF(TablVoies[[#This Row],[ID_OSM]]="Non trouvé","Pas de lien",HYPERLINK(("http://www.openstreetmap.org/?"&amp;TablVoies[[#This Row],[OBJET_OSM]]&amp;"="&amp;TablVoies[[#This Row],[ID_OSM]]),"Localiser"))</f>
        <v>Localiser</v>
      </c>
      <c r="N392" s="61" t="s">
        <v>5316</v>
      </c>
      <c r="O392" t="str">
        <f>IF(TablVoies[[#This Row],[ID_OSM]]="Non trouvé","Pas de lien",HYPERLINK("http://localhost:8111/import?url=http://api.openstreetmap.org/api/0.6/"&amp;TablVoies[[#This Row],[OBJET_OSM]]&amp;"/"&amp;TablVoies[[#This Row],[ID_OSM]]&amp;"/full","JOSM"))</f>
        <v>JOSM</v>
      </c>
      <c r="P392" t="s">
        <v>13453</v>
      </c>
      <c r="Q392"/>
      <c r="Z392" s="124"/>
      <c r="AC392" s="60" t="s">
        <v>9220</v>
      </c>
      <c r="AI392" s="60" t="s">
        <v>10353</v>
      </c>
      <c r="AL392" s="60">
        <v>39</v>
      </c>
      <c r="AM392" s="60">
        <v>3.1</v>
      </c>
    </row>
    <row r="393" spans="1:39" hidden="1">
      <c r="A393" s="71">
        <v>84039</v>
      </c>
      <c r="B393" s="60" t="s">
        <v>10354</v>
      </c>
      <c r="C393" s="155">
        <v>4481221</v>
      </c>
      <c r="D393" s="60" t="s">
        <v>10355</v>
      </c>
      <c r="E393" s="60" t="s">
        <v>10356</v>
      </c>
      <c r="F393" s="60" t="s">
        <v>10357</v>
      </c>
      <c r="G393" s="60" t="s">
        <v>1358</v>
      </c>
      <c r="I393" s="60" t="s">
        <v>10358</v>
      </c>
      <c r="J393" s="60" t="s">
        <v>16092</v>
      </c>
      <c r="K393" s="60" t="s">
        <v>10359</v>
      </c>
      <c r="L393" s="60" t="s">
        <v>10360</v>
      </c>
      <c r="M393" t="str">
        <f>IF(TablVoies[[#This Row],[ID_OSM]]="Non trouvé","Pas de lien",HYPERLINK(("http://www.openstreetmap.org/?"&amp;TablVoies[[#This Row],[OBJET_OSM]]&amp;"="&amp;TablVoies[[#This Row],[ID_OSM]]),"Localiser"))</f>
        <v>Localiser</v>
      </c>
      <c r="N393" s="61" t="s">
        <v>5316</v>
      </c>
      <c r="O393" t="str">
        <f>IF(TablVoies[[#This Row],[ID_OSM]]="Non trouvé","Pas de lien",HYPERLINK("http://localhost:8111/import?url=http://api.openstreetmap.org/api/0.6/"&amp;TablVoies[[#This Row],[OBJET_OSM]]&amp;"/"&amp;TablVoies[[#This Row],[ID_OSM]]&amp;"/full","JOSM"))</f>
        <v>JOSM</v>
      </c>
      <c r="P393" t="s">
        <v>13454</v>
      </c>
      <c r="Q393"/>
      <c r="Z393" s="124"/>
      <c r="AC393" s="60" t="s">
        <v>9220</v>
      </c>
      <c r="AI393" s="60" t="s">
        <v>10361</v>
      </c>
      <c r="AL393" s="60">
        <v>48</v>
      </c>
      <c r="AM393" s="60">
        <v>3.3</v>
      </c>
    </row>
    <row r="394" spans="1:39" hidden="1">
      <c r="A394" s="71">
        <v>84039</v>
      </c>
      <c r="B394" s="60" t="s">
        <v>10362</v>
      </c>
      <c r="C394" s="155">
        <v>4480518</v>
      </c>
      <c r="D394" s="60" t="s">
        <v>10363</v>
      </c>
      <c r="E394" s="60" t="s">
        <v>10364</v>
      </c>
      <c r="F394" s="60" t="s">
        <v>10365</v>
      </c>
      <c r="G394" s="60" t="s">
        <v>44</v>
      </c>
      <c r="I394" s="60" t="s">
        <v>10358</v>
      </c>
      <c r="J394" s="60" t="s">
        <v>16093</v>
      </c>
      <c r="K394" s="60" t="s">
        <v>10366</v>
      </c>
      <c r="L394" s="60" t="s">
        <v>10360</v>
      </c>
      <c r="M394" t="str">
        <f>IF(TablVoies[[#This Row],[ID_OSM]]="Non trouvé","Pas de lien",HYPERLINK(("http://www.openstreetmap.org/?"&amp;TablVoies[[#This Row],[OBJET_OSM]]&amp;"="&amp;TablVoies[[#This Row],[ID_OSM]]),"Localiser"))</f>
        <v>Localiser</v>
      </c>
      <c r="N394" s="61" t="s">
        <v>5316</v>
      </c>
      <c r="O394" t="str">
        <f>IF(TablVoies[[#This Row],[ID_OSM]]="Non trouvé","Pas de lien",HYPERLINK("http://localhost:8111/import?url=http://api.openstreetmap.org/api/0.6/"&amp;TablVoies[[#This Row],[OBJET_OSM]]&amp;"/"&amp;TablVoies[[#This Row],[ID_OSM]]&amp;"/full","JOSM"))</f>
        <v>JOSM</v>
      </c>
      <c r="P394" t="s">
        <v>13455</v>
      </c>
      <c r="Q394"/>
      <c r="Z394" s="124"/>
      <c r="AC394" s="60" t="s">
        <v>9220</v>
      </c>
      <c r="AI394" s="60" t="s">
        <v>10367</v>
      </c>
      <c r="AL394" s="60">
        <v>15</v>
      </c>
      <c r="AM394" s="60">
        <v>2.5</v>
      </c>
    </row>
    <row r="395" spans="1:39" hidden="1">
      <c r="A395" s="71">
        <v>84039</v>
      </c>
      <c r="B395" s="60" t="s">
        <v>10368</v>
      </c>
      <c r="C395" s="155">
        <v>4481198</v>
      </c>
      <c r="D395" s="60" t="s">
        <v>10369</v>
      </c>
      <c r="E395" s="60" t="s">
        <v>10370</v>
      </c>
      <c r="F395" s="60" t="s">
        <v>10371</v>
      </c>
      <c r="G395" s="60" t="s">
        <v>1358</v>
      </c>
      <c r="I395" s="60" t="s">
        <v>10372</v>
      </c>
      <c r="J395" s="60" t="s">
        <v>16094</v>
      </c>
      <c r="K395" s="60" t="s">
        <v>10373</v>
      </c>
      <c r="L395" s="60" t="s">
        <v>15588</v>
      </c>
      <c r="M395" t="str">
        <f>IF(TablVoies[[#This Row],[ID_OSM]]="Non trouvé","Pas de lien",HYPERLINK(("http://www.openstreetmap.org/?"&amp;TablVoies[[#This Row],[OBJET_OSM]]&amp;"="&amp;TablVoies[[#This Row],[ID_OSM]]),"Localiser"))</f>
        <v>Localiser</v>
      </c>
      <c r="N395" s="61" t="s">
        <v>5316</v>
      </c>
      <c r="O395" t="str">
        <f>IF(TablVoies[[#This Row],[ID_OSM]]="Non trouvé","Pas de lien",HYPERLINK("http://localhost:8111/import?url=http://api.openstreetmap.org/api/0.6/"&amp;TablVoies[[#This Row],[OBJET_OSM]]&amp;"/"&amp;TablVoies[[#This Row],[ID_OSM]]&amp;"/full","JOSM"))</f>
        <v>JOSM</v>
      </c>
      <c r="P395" t="s">
        <v>13456</v>
      </c>
      <c r="Q395"/>
      <c r="Z395" s="124"/>
      <c r="AC395" s="60" t="s">
        <v>9220</v>
      </c>
      <c r="AI395" s="60" t="s">
        <v>10374</v>
      </c>
      <c r="AL395" s="60">
        <v>59</v>
      </c>
      <c r="AM395" s="60">
        <v>5.7</v>
      </c>
    </row>
    <row r="396" spans="1:39" hidden="1">
      <c r="A396" s="71">
        <v>84039</v>
      </c>
      <c r="B396" s="60" t="s">
        <v>10375</v>
      </c>
      <c r="C396" s="155">
        <v>4481203</v>
      </c>
      <c r="D396" s="60" t="s">
        <v>10376</v>
      </c>
      <c r="E396" s="60" t="s">
        <v>10377</v>
      </c>
      <c r="F396" s="60" t="s">
        <v>10378</v>
      </c>
      <c r="G396" s="60" t="s">
        <v>1358</v>
      </c>
      <c r="I396" s="60" t="s">
        <v>10379</v>
      </c>
      <c r="J396" s="60" t="s">
        <v>16095</v>
      </c>
      <c r="K396" s="60" t="s">
        <v>10380</v>
      </c>
      <c r="L396" s="60" t="s">
        <v>10381</v>
      </c>
      <c r="M396" t="str">
        <f>IF(TablVoies[[#This Row],[ID_OSM]]="Non trouvé","Pas de lien",HYPERLINK(("http://www.openstreetmap.org/?"&amp;TablVoies[[#This Row],[OBJET_OSM]]&amp;"="&amp;TablVoies[[#This Row],[ID_OSM]]),"Localiser"))</f>
        <v>Localiser</v>
      </c>
      <c r="N396" s="61" t="s">
        <v>5316</v>
      </c>
      <c r="O396" t="str">
        <f>IF(TablVoies[[#This Row],[ID_OSM]]="Non trouvé","Pas de lien",HYPERLINK("http://localhost:8111/import?url=http://api.openstreetmap.org/api/0.6/"&amp;TablVoies[[#This Row],[OBJET_OSM]]&amp;"/"&amp;TablVoies[[#This Row],[ID_OSM]]&amp;"/full","JOSM"))</f>
        <v>JOSM</v>
      </c>
      <c r="P396" t="s">
        <v>13457</v>
      </c>
      <c r="Q396"/>
      <c r="Z396" s="124"/>
      <c r="AC396" s="60" t="s">
        <v>9220</v>
      </c>
      <c r="AI396" s="60" t="s">
        <v>10382</v>
      </c>
      <c r="AL396" s="60">
        <v>64</v>
      </c>
      <c r="AM396" s="60">
        <v>7.3</v>
      </c>
    </row>
    <row r="397" spans="1:39" hidden="1">
      <c r="A397" s="71">
        <v>84039</v>
      </c>
      <c r="B397" s="60" t="s">
        <v>10383</v>
      </c>
      <c r="C397" s="155">
        <v>4480513</v>
      </c>
      <c r="D397" s="60" t="s">
        <v>10384</v>
      </c>
      <c r="E397" s="60" t="s">
        <v>10385</v>
      </c>
      <c r="F397" s="60" t="s">
        <v>10386</v>
      </c>
      <c r="G397" s="60" t="s">
        <v>44</v>
      </c>
      <c r="I397" s="60" t="s">
        <v>6497</v>
      </c>
      <c r="J397" s="60" t="s">
        <v>16096</v>
      </c>
      <c r="K397" s="60" t="s">
        <v>10387</v>
      </c>
      <c r="L397" s="60" t="s">
        <v>10388</v>
      </c>
      <c r="M397" t="str">
        <f>IF(TablVoies[[#This Row],[ID_OSM]]="Non trouvé","Pas de lien",HYPERLINK(("http://www.openstreetmap.org/?"&amp;TablVoies[[#This Row],[OBJET_OSM]]&amp;"="&amp;TablVoies[[#This Row],[ID_OSM]]),"Localiser"))</f>
        <v>Localiser</v>
      </c>
      <c r="N397" s="61" t="s">
        <v>5316</v>
      </c>
      <c r="O397" t="str">
        <f>IF(TablVoies[[#This Row],[ID_OSM]]="Non trouvé","Pas de lien",HYPERLINK("http://localhost:8111/import?url=http://api.openstreetmap.org/api/0.6/"&amp;TablVoies[[#This Row],[OBJET_OSM]]&amp;"/"&amp;TablVoies[[#This Row],[ID_OSM]]&amp;"/full","JOSM"))</f>
        <v>JOSM</v>
      </c>
      <c r="P397" t="s">
        <v>13458</v>
      </c>
      <c r="Q397"/>
      <c r="Z397" s="124"/>
      <c r="AC397" s="60" t="s">
        <v>9220</v>
      </c>
      <c r="AI397" s="60" t="s">
        <v>10389</v>
      </c>
      <c r="AL397" s="60">
        <v>62</v>
      </c>
      <c r="AM397" s="60">
        <v>3.25</v>
      </c>
    </row>
    <row r="398" spans="1:39" hidden="1">
      <c r="A398" s="71">
        <v>84039</v>
      </c>
      <c r="B398" s="60" t="s">
        <v>10390</v>
      </c>
      <c r="C398" s="155">
        <v>4480490</v>
      </c>
      <c r="D398" s="60" t="s">
        <v>10391</v>
      </c>
      <c r="E398" s="60" t="s">
        <v>10392</v>
      </c>
      <c r="F398" s="60" t="s">
        <v>10393</v>
      </c>
      <c r="G398" s="60" t="s">
        <v>44</v>
      </c>
      <c r="I398" s="60" t="s">
        <v>10394</v>
      </c>
      <c r="J398" s="60" t="s">
        <v>16097</v>
      </c>
      <c r="K398" s="60" t="s">
        <v>10395</v>
      </c>
      <c r="L398" s="60" t="s">
        <v>10396</v>
      </c>
      <c r="M398" t="str">
        <f>IF(TablVoies[[#This Row],[ID_OSM]]="Non trouvé","Pas de lien",HYPERLINK(("http://www.openstreetmap.org/?"&amp;TablVoies[[#This Row],[OBJET_OSM]]&amp;"="&amp;TablVoies[[#This Row],[ID_OSM]]),"Localiser"))</f>
        <v>Localiser</v>
      </c>
      <c r="N398" s="61" t="s">
        <v>5316</v>
      </c>
      <c r="O398" t="str">
        <f>IF(TablVoies[[#This Row],[ID_OSM]]="Non trouvé","Pas de lien",HYPERLINK("http://localhost:8111/import?url=http://api.openstreetmap.org/api/0.6/"&amp;TablVoies[[#This Row],[OBJET_OSM]]&amp;"/"&amp;TablVoies[[#This Row],[ID_OSM]]&amp;"/full","JOSM"))</f>
        <v>JOSM</v>
      </c>
      <c r="P398" t="s">
        <v>13459</v>
      </c>
      <c r="Q398"/>
      <c r="Z398" s="124"/>
      <c r="AC398" s="60" t="s">
        <v>9220</v>
      </c>
      <c r="AI398" s="60" t="s">
        <v>10397</v>
      </c>
      <c r="AL398" s="60">
        <v>41</v>
      </c>
      <c r="AM398" s="60">
        <v>3.1</v>
      </c>
    </row>
    <row r="399" spans="1:39" hidden="1">
      <c r="A399" s="71">
        <v>84039</v>
      </c>
      <c r="B399" s="60" t="s">
        <v>10398</v>
      </c>
      <c r="C399" s="155">
        <v>4466261</v>
      </c>
      <c r="D399" s="60" t="s">
        <v>10399</v>
      </c>
      <c r="E399" s="60" t="s">
        <v>10400</v>
      </c>
      <c r="F399" s="60" t="s">
        <v>10401</v>
      </c>
      <c r="G399" s="60" t="s">
        <v>1358</v>
      </c>
      <c r="I399" s="60" t="s">
        <v>10402</v>
      </c>
      <c r="J399" s="60" t="s">
        <v>16098</v>
      </c>
      <c r="K399" s="60" t="s">
        <v>10403</v>
      </c>
      <c r="L399" s="60" t="s">
        <v>4518</v>
      </c>
      <c r="M399" t="str">
        <f>IF(TablVoies[[#This Row],[ID_OSM]]="Non trouvé","Pas de lien",HYPERLINK(("http://www.openstreetmap.org/?"&amp;TablVoies[[#This Row],[OBJET_OSM]]&amp;"="&amp;TablVoies[[#This Row],[ID_OSM]]),"Localiser"))</f>
        <v>Localiser</v>
      </c>
      <c r="N399" s="61" t="s">
        <v>5316</v>
      </c>
      <c r="O399" t="str">
        <f>IF(TablVoies[[#This Row],[ID_OSM]]="Non trouvé","Pas de lien",HYPERLINK("http://localhost:8111/import?url=http://api.openstreetmap.org/api/0.6/"&amp;TablVoies[[#This Row],[OBJET_OSM]]&amp;"/"&amp;TablVoies[[#This Row],[ID_OSM]]&amp;"/full","JOSM"))</f>
        <v>JOSM</v>
      </c>
      <c r="P399" t="s">
        <v>13460</v>
      </c>
      <c r="Q399"/>
      <c r="Z399" s="124"/>
      <c r="AC399" s="60" t="s">
        <v>9220</v>
      </c>
      <c r="AI399" s="60" t="s">
        <v>10404</v>
      </c>
      <c r="AL399" s="60">
        <v>96</v>
      </c>
      <c r="AM399" s="60">
        <v>3.4</v>
      </c>
    </row>
    <row r="400" spans="1:39" hidden="1">
      <c r="A400" s="71">
        <v>84039</v>
      </c>
      <c r="B400" s="60" t="s">
        <v>10405</v>
      </c>
      <c r="C400" s="155">
        <v>4481219</v>
      </c>
      <c r="D400" s="60" t="s">
        <v>10406</v>
      </c>
      <c r="E400" s="60" t="s">
        <v>10407</v>
      </c>
      <c r="F400" s="60" t="s">
        <v>10408</v>
      </c>
      <c r="G400" s="60" t="s">
        <v>1358</v>
      </c>
      <c r="I400" s="60" t="s">
        <v>10409</v>
      </c>
      <c r="J400" s="60" t="s">
        <v>16099</v>
      </c>
      <c r="K400" s="60" t="s">
        <v>10410</v>
      </c>
      <c r="L400" s="60" t="s">
        <v>10411</v>
      </c>
      <c r="M400" t="str">
        <f>IF(TablVoies[[#This Row],[ID_OSM]]="Non trouvé","Pas de lien",HYPERLINK(("http://www.openstreetmap.org/?"&amp;TablVoies[[#This Row],[OBJET_OSM]]&amp;"="&amp;TablVoies[[#This Row],[ID_OSM]]),"Localiser"))</f>
        <v>Localiser</v>
      </c>
      <c r="N400" s="61" t="s">
        <v>5316</v>
      </c>
      <c r="O400" t="str">
        <f>IF(TablVoies[[#This Row],[ID_OSM]]="Non trouvé","Pas de lien",HYPERLINK("http://localhost:8111/import?url=http://api.openstreetmap.org/api/0.6/"&amp;TablVoies[[#This Row],[OBJET_OSM]]&amp;"/"&amp;TablVoies[[#This Row],[ID_OSM]]&amp;"/full","JOSM"))</f>
        <v>JOSM</v>
      </c>
      <c r="P400" t="s">
        <v>13461</v>
      </c>
      <c r="Q400"/>
      <c r="Z400" s="124"/>
      <c r="AC400" s="60" t="s">
        <v>9220</v>
      </c>
      <c r="AI400" s="60" t="s">
        <v>10412</v>
      </c>
      <c r="AL400" s="60">
        <v>87</v>
      </c>
      <c r="AM400" s="60">
        <v>3.5</v>
      </c>
    </row>
    <row r="401" spans="1:39" hidden="1">
      <c r="A401" s="71">
        <v>84039</v>
      </c>
      <c r="B401" s="60" t="s">
        <v>10413</v>
      </c>
      <c r="C401" s="155">
        <v>4481209</v>
      </c>
      <c r="D401" s="60" t="s">
        <v>10414</v>
      </c>
      <c r="E401" s="60" t="s">
        <v>10415</v>
      </c>
      <c r="F401" s="60" t="s">
        <v>10416</v>
      </c>
      <c r="G401" s="60" t="s">
        <v>1358</v>
      </c>
      <c r="I401" s="60" t="s">
        <v>10417</v>
      </c>
      <c r="J401" s="60" t="s">
        <v>16100</v>
      </c>
      <c r="K401" s="60" t="s">
        <v>10418</v>
      </c>
      <c r="L401" s="60" t="s">
        <v>10419</v>
      </c>
      <c r="M401" t="str">
        <f>IF(TablVoies[[#This Row],[ID_OSM]]="Non trouvé","Pas de lien",HYPERLINK(("http://www.openstreetmap.org/?"&amp;TablVoies[[#This Row],[OBJET_OSM]]&amp;"="&amp;TablVoies[[#This Row],[ID_OSM]]),"Localiser"))</f>
        <v>Localiser</v>
      </c>
      <c r="N401" s="61" t="s">
        <v>5316</v>
      </c>
      <c r="O401" t="str">
        <f>IF(TablVoies[[#This Row],[ID_OSM]]="Non trouvé","Pas de lien",HYPERLINK("http://localhost:8111/import?url=http://api.openstreetmap.org/api/0.6/"&amp;TablVoies[[#This Row],[OBJET_OSM]]&amp;"/"&amp;TablVoies[[#This Row],[ID_OSM]]&amp;"/full","JOSM"))</f>
        <v>JOSM</v>
      </c>
      <c r="P401" t="s">
        <v>13462</v>
      </c>
      <c r="Q401"/>
      <c r="Z401" s="124"/>
      <c r="AC401" s="60" t="s">
        <v>9220</v>
      </c>
      <c r="AI401" s="60" t="s">
        <v>10420</v>
      </c>
      <c r="AL401" s="60">
        <v>55</v>
      </c>
      <c r="AM401" s="60">
        <v>3.3</v>
      </c>
    </row>
    <row r="402" spans="1:39" hidden="1">
      <c r="A402" s="71">
        <v>84039</v>
      </c>
      <c r="B402" s="60" t="s">
        <v>10421</v>
      </c>
      <c r="C402" s="155">
        <v>4466203</v>
      </c>
      <c r="D402" s="60" t="s">
        <v>10422</v>
      </c>
      <c r="E402" s="60" t="s">
        <v>10423</v>
      </c>
      <c r="F402" s="60" t="s">
        <v>10424</v>
      </c>
      <c r="G402" s="60" t="s">
        <v>1358</v>
      </c>
      <c r="H402" s="60" t="s">
        <v>134</v>
      </c>
      <c r="I402" s="60" t="s">
        <v>10425</v>
      </c>
      <c r="J402" s="60" t="s">
        <v>16101</v>
      </c>
      <c r="K402" s="60" t="s">
        <v>10426</v>
      </c>
      <c r="L402" s="60" t="s">
        <v>15590</v>
      </c>
      <c r="M402" t="str">
        <f>IF(TablVoies[[#This Row],[ID_OSM]]="Non trouvé","Pas de lien",HYPERLINK(("http://www.openstreetmap.org/?"&amp;TablVoies[[#This Row],[OBJET_OSM]]&amp;"="&amp;TablVoies[[#This Row],[ID_OSM]]),"Localiser"))</f>
        <v>Localiser</v>
      </c>
      <c r="N402" s="61" t="s">
        <v>5316</v>
      </c>
      <c r="O402" t="str">
        <f>IF(TablVoies[[#This Row],[ID_OSM]]="Non trouvé","Pas de lien",HYPERLINK("http://localhost:8111/import?url=http://api.openstreetmap.org/api/0.6/"&amp;TablVoies[[#This Row],[OBJET_OSM]]&amp;"/"&amp;TablVoies[[#This Row],[ID_OSM]]&amp;"/full","JOSM"))</f>
        <v>JOSM</v>
      </c>
      <c r="P402" t="s">
        <v>13463</v>
      </c>
      <c r="Q402"/>
      <c r="Z402" s="124"/>
      <c r="AC402" s="60" t="s">
        <v>9220</v>
      </c>
      <c r="AI402" s="60" t="s">
        <v>10427</v>
      </c>
      <c r="AL402" s="60">
        <v>213</v>
      </c>
      <c r="AM402" s="60">
        <v>6.6</v>
      </c>
    </row>
    <row r="403" spans="1:39" hidden="1">
      <c r="A403" s="71">
        <v>84039</v>
      </c>
      <c r="B403" s="60" t="s">
        <v>10428</v>
      </c>
      <c r="C403" s="155">
        <v>4466237</v>
      </c>
      <c r="D403" s="60" t="s">
        <v>10429</v>
      </c>
      <c r="E403" s="60" t="s">
        <v>10430</v>
      </c>
      <c r="F403" s="60" t="s">
        <v>10431</v>
      </c>
      <c r="G403" s="60" t="s">
        <v>1358</v>
      </c>
      <c r="H403" s="60" t="s">
        <v>134</v>
      </c>
      <c r="I403" s="60" t="s">
        <v>9177</v>
      </c>
      <c r="J403" s="60" t="s">
        <v>16102</v>
      </c>
      <c r="K403" s="60" t="s">
        <v>9179</v>
      </c>
      <c r="L403" s="60" t="s">
        <v>9178</v>
      </c>
      <c r="M403" t="str">
        <f>IF(TablVoies[[#This Row],[ID_OSM]]="Non trouvé","Pas de lien",HYPERLINK(("http://www.openstreetmap.org/?"&amp;TablVoies[[#This Row],[OBJET_OSM]]&amp;"="&amp;TablVoies[[#This Row],[ID_OSM]]),"Localiser"))</f>
        <v>Localiser</v>
      </c>
      <c r="N403" s="61" t="s">
        <v>5316</v>
      </c>
      <c r="O403" t="str">
        <f>IF(TablVoies[[#This Row],[ID_OSM]]="Non trouvé","Pas de lien",HYPERLINK("http://localhost:8111/import?url=http://api.openstreetmap.org/api/0.6/"&amp;TablVoies[[#This Row],[OBJET_OSM]]&amp;"/"&amp;TablVoies[[#This Row],[ID_OSM]]&amp;"/full","JOSM"))</f>
        <v>JOSM</v>
      </c>
      <c r="P403" t="s">
        <v>13464</v>
      </c>
      <c r="Q403"/>
      <c r="Z403" s="124"/>
      <c r="AC403" s="60" t="s">
        <v>9220</v>
      </c>
      <c r="AI403" s="60" t="s">
        <v>10432</v>
      </c>
      <c r="AL403" s="60">
        <v>272</v>
      </c>
      <c r="AM403" s="60">
        <v>9</v>
      </c>
    </row>
    <row r="404" spans="1:39" hidden="1">
      <c r="A404" s="71">
        <v>84039</v>
      </c>
      <c r="B404" s="60" t="s">
        <v>10433</v>
      </c>
      <c r="C404" s="155">
        <v>4469418</v>
      </c>
      <c r="D404" s="60" t="s">
        <v>10434</v>
      </c>
      <c r="E404" s="60" t="s">
        <v>10435</v>
      </c>
      <c r="F404" s="60" t="s">
        <v>10436</v>
      </c>
      <c r="G404" s="60" t="s">
        <v>1358</v>
      </c>
      <c r="H404" s="60" t="s">
        <v>221</v>
      </c>
      <c r="I404" s="60" t="s">
        <v>5849</v>
      </c>
      <c r="J404" s="60" t="s">
        <v>15916</v>
      </c>
      <c r="K404" s="60" t="s">
        <v>10437</v>
      </c>
      <c r="L404" s="60" t="s">
        <v>10438</v>
      </c>
      <c r="M404" t="str">
        <f>IF(TablVoies[[#This Row],[ID_OSM]]="Non trouvé","Pas de lien",HYPERLINK(("http://www.openstreetmap.org/?"&amp;TablVoies[[#This Row],[OBJET_OSM]]&amp;"="&amp;TablVoies[[#This Row],[ID_OSM]]),"Localiser"))</f>
        <v>Localiser</v>
      </c>
      <c r="N404" s="61" t="s">
        <v>5316</v>
      </c>
      <c r="O404" t="str">
        <f>IF(TablVoies[[#This Row],[ID_OSM]]="Non trouvé","Pas de lien",HYPERLINK("http://localhost:8111/import?url=http://api.openstreetmap.org/api/0.6/"&amp;TablVoies[[#This Row],[OBJET_OSM]]&amp;"/"&amp;TablVoies[[#This Row],[ID_OSM]]&amp;"/full","JOSM"))</f>
        <v>JOSM</v>
      </c>
      <c r="P404" t="s">
        <v>13465</v>
      </c>
      <c r="Q404"/>
      <c r="Z404" s="124"/>
      <c r="AC404" s="60" t="s">
        <v>9220</v>
      </c>
      <c r="AI404" s="60" t="s">
        <v>10439</v>
      </c>
      <c r="AL404" s="60">
        <v>169</v>
      </c>
      <c r="AM404" s="60">
        <v>3.7</v>
      </c>
    </row>
    <row r="405" spans="1:39" hidden="1">
      <c r="A405" s="71">
        <v>84039</v>
      </c>
      <c r="B405" s="60" t="s">
        <v>10440</v>
      </c>
      <c r="C405" s="155">
        <v>4481202</v>
      </c>
      <c r="D405" s="60" t="s">
        <v>10441</v>
      </c>
      <c r="E405" s="60" t="s">
        <v>10442</v>
      </c>
      <c r="F405" s="60" t="s">
        <v>10443</v>
      </c>
      <c r="G405" s="60" t="s">
        <v>1358</v>
      </c>
      <c r="I405" s="60" t="s">
        <v>10444</v>
      </c>
      <c r="J405" s="60" t="s">
        <v>16103</v>
      </c>
      <c r="K405" s="60" t="s">
        <v>10445</v>
      </c>
      <c r="L405" s="60" t="s">
        <v>10446</v>
      </c>
      <c r="M405" t="str">
        <f>IF(TablVoies[[#This Row],[ID_OSM]]="Non trouvé","Pas de lien",HYPERLINK(("http://www.openstreetmap.org/?"&amp;TablVoies[[#This Row],[OBJET_OSM]]&amp;"="&amp;TablVoies[[#This Row],[ID_OSM]]),"Localiser"))</f>
        <v>Localiser</v>
      </c>
      <c r="N405" s="61" t="s">
        <v>5316</v>
      </c>
      <c r="O405" t="str">
        <f>IF(TablVoies[[#This Row],[ID_OSM]]="Non trouvé","Pas de lien",HYPERLINK("http://localhost:8111/import?url=http://api.openstreetmap.org/api/0.6/"&amp;TablVoies[[#This Row],[OBJET_OSM]]&amp;"/"&amp;TablVoies[[#This Row],[ID_OSM]]&amp;"/full","JOSM"))</f>
        <v>JOSM</v>
      </c>
      <c r="P405" t="s">
        <v>13466</v>
      </c>
      <c r="Q405"/>
      <c r="Z405" s="124"/>
      <c r="AC405" s="60" t="s">
        <v>9220</v>
      </c>
      <c r="AI405" s="60" t="s">
        <v>10447</v>
      </c>
      <c r="AL405" s="60">
        <v>115</v>
      </c>
      <c r="AM405" s="60">
        <v>6.5</v>
      </c>
    </row>
    <row r="406" spans="1:39" hidden="1">
      <c r="A406" s="71">
        <v>84039</v>
      </c>
      <c r="B406" s="60" t="s">
        <v>10448</v>
      </c>
      <c r="C406" s="155">
        <v>4480984</v>
      </c>
      <c r="D406" s="60" t="s">
        <v>10449</v>
      </c>
      <c r="E406" s="60" t="s">
        <v>10450</v>
      </c>
      <c r="F406" s="60" t="s">
        <v>10451</v>
      </c>
      <c r="G406" s="60" t="s">
        <v>1358</v>
      </c>
      <c r="H406" s="60" t="s">
        <v>221</v>
      </c>
      <c r="I406" s="60" t="s">
        <v>10452</v>
      </c>
      <c r="J406" s="60" t="s">
        <v>16104</v>
      </c>
      <c r="K406" s="60" t="s">
        <v>10453</v>
      </c>
      <c r="L406" s="60" t="s">
        <v>15580</v>
      </c>
      <c r="M406" t="str">
        <f>IF(TablVoies[[#This Row],[ID_OSM]]="Non trouvé","Pas de lien",HYPERLINK(("http://www.openstreetmap.org/?"&amp;TablVoies[[#This Row],[OBJET_OSM]]&amp;"="&amp;TablVoies[[#This Row],[ID_OSM]]),"Localiser"))</f>
        <v>Localiser</v>
      </c>
      <c r="N406" s="61" t="s">
        <v>5316</v>
      </c>
      <c r="O406" t="str">
        <f>IF(TablVoies[[#This Row],[ID_OSM]]="Non trouvé","Pas de lien",HYPERLINK("http://localhost:8111/import?url=http://api.openstreetmap.org/api/0.6/"&amp;TablVoies[[#This Row],[OBJET_OSM]]&amp;"/"&amp;TablVoies[[#This Row],[ID_OSM]]&amp;"/full","JOSM"))</f>
        <v>JOSM</v>
      </c>
      <c r="P406" t="s">
        <v>13467</v>
      </c>
      <c r="Q406"/>
      <c r="Z406" s="124"/>
      <c r="AC406" s="60" t="s">
        <v>9220</v>
      </c>
      <c r="AI406" s="60" t="s">
        <v>10454</v>
      </c>
      <c r="AL406" s="60">
        <v>55</v>
      </c>
      <c r="AM406" s="60">
        <v>4.8</v>
      </c>
    </row>
    <row r="407" spans="1:39" hidden="1">
      <c r="A407" s="71">
        <v>84039</v>
      </c>
      <c r="B407" s="60" t="s">
        <v>10460</v>
      </c>
      <c r="C407" s="155">
        <v>4481182</v>
      </c>
      <c r="D407" s="60" t="s">
        <v>10461</v>
      </c>
      <c r="E407" s="60" t="s">
        <v>10462</v>
      </c>
      <c r="F407" s="60" t="s">
        <v>10463</v>
      </c>
      <c r="G407" s="60" t="s">
        <v>1358</v>
      </c>
      <c r="H407" s="60" t="s">
        <v>134</v>
      </c>
      <c r="I407" s="60" t="s">
        <v>10464</v>
      </c>
      <c r="J407" s="60" t="s">
        <v>16105</v>
      </c>
      <c r="K407" s="60" t="s">
        <v>10465</v>
      </c>
      <c r="L407" s="60" t="s">
        <v>15590</v>
      </c>
      <c r="M407" t="str">
        <f>IF(TablVoies[[#This Row],[ID_OSM]]="Non trouvé","Pas de lien",HYPERLINK(("http://www.openstreetmap.org/?"&amp;TablVoies[[#This Row],[OBJET_OSM]]&amp;"="&amp;TablVoies[[#This Row],[ID_OSM]]),"Localiser"))</f>
        <v>Localiser</v>
      </c>
      <c r="N407" s="61" t="s">
        <v>5316</v>
      </c>
      <c r="O407" t="str">
        <f>IF(TablVoies[[#This Row],[ID_OSM]]="Non trouvé","Pas de lien",HYPERLINK("http://localhost:8111/import?url=http://api.openstreetmap.org/api/0.6/"&amp;TablVoies[[#This Row],[OBJET_OSM]]&amp;"/"&amp;TablVoies[[#This Row],[ID_OSM]]&amp;"/full","JOSM"))</f>
        <v>JOSM</v>
      </c>
      <c r="P407" t="s">
        <v>13468</v>
      </c>
      <c r="Q407"/>
      <c r="Z407" s="124"/>
      <c r="AC407" s="60" t="s">
        <v>9220</v>
      </c>
      <c r="AI407" s="60" t="s">
        <v>10466</v>
      </c>
      <c r="AL407" s="60">
        <v>59</v>
      </c>
      <c r="AM407" s="60">
        <v>6</v>
      </c>
    </row>
    <row r="408" spans="1:39" hidden="1">
      <c r="A408" s="71">
        <v>84039</v>
      </c>
      <c r="B408" s="60" t="s">
        <v>10467</v>
      </c>
      <c r="C408" s="155">
        <v>4481192</v>
      </c>
      <c r="D408" s="60" t="s">
        <v>10468</v>
      </c>
      <c r="E408" s="60" t="s">
        <v>10469</v>
      </c>
      <c r="F408" s="60" t="s">
        <v>10470</v>
      </c>
      <c r="G408" s="60" t="s">
        <v>1358</v>
      </c>
      <c r="H408" s="60" t="s">
        <v>134</v>
      </c>
      <c r="I408" s="60" t="s">
        <v>10471</v>
      </c>
      <c r="J408" s="60" t="s">
        <v>16106</v>
      </c>
      <c r="K408" s="60" t="s">
        <v>10472</v>
      </c>
      <c r="L408" s="60" t="s">
        <v>10473</v>
      </c>
      <c r="M408" t="str">
        <f>IF(TablVoies[[#This Row],[ID_OSM]]="Non trouvé","Pas de lien",HYPERLINK(("http://www.openstreetmap.org/?"&amp;TablVoies[[#This Row],[OBJET_OSM]]&amp;"="&amp;TablVoies[[#This Row],[ID_OSM]]),"Localiser"))</f>
        <v>Localiser</v>
      </c>
      <c r="N408" s="61" t="s">
        <v>5316</v>
      </c>
      <c r="O408" t="str">
        <f>IF(TablVoies[[#This Row],[ID_OSM]]="Non trouvé","Pas de lien",HYPERLINK("http://localhost:8111/import?url=http://api.openstreetmap.org/api/0.6/"&amp;TablVoies[[#This Row],[OBJET_OSM]]&amp;"/"&amp;TablVoies[[#This Row],[ID_OSM]]&amp;"/full","JOSM"))</f>
        <v>JOSM</v>
      </c>
      <c r="P408" t="s">
        <v>13469</v>
      </c>
      <c r="Q408"/>
      <c r="Z408" s="124"/>
      <c r="AC408" s="60" t="s">
        <v>9220</v>
      </c>
      <c r="AI408" s="60" t="s">
        <v>10474</v>
      </c>
      <c r="AL408" s="60">
        <v>118</v>
      </c>
      <c r="AM408" s="60">
        <v>3.8</v>
      </c>
    </row>
    <row r="409" spans="1:39" hidden="1">
      <c r="A409" s="71">
        <v>84039</v>
      </c>
      <c r="B409" s="60" t="s">
        <v>10475</v>
      </c>
      <c r="C409" s="155">
        <v>4480980</v>
      </c>
      <c r="D409" s="60" t="s">
        <v>10476</v>
      </c>
      <c r="E409" s="60" t="s">
        <v>10477</v>
      </c>
      <c r="F409" s="60" t="s">
        <v>10478</v>
      </c>
      <c r="G409" s="60" t="s">
        <v>1358</v>
      </c>
      <c r="H409" s="60" t="s">
        <v>221</v>
      </c>
      <c r="I409" s="60" t="s">
        <v>10479</v>
      </c>
      <c r="J409" s="60" t="s">
        <v>16107</v>
      </c>
      <c r="K409" s="60" t="s">
        <v>10480</v>
      </c>
      <c r="L409" s="60" t="s">
        <v>10481</v>
      </c>
      <c r="M409" t="str">
        <f>IF(TablVoies[[#This Row],[ID_OSM]]="Non trouvé","Pas de lien",HYPERLINK(("http://www.openstreetmap.org/?"&amp;TablVoies[[#This Row],[OBJET_OSM]]&amp;"="&amp;TablVoies[[#This Row],[ID_OSM]]),"Localiser"))</f>
        <v>Localiser</v>
      </c>
      <c r="N409" s="61" t="s">
        <v>5316</v>
      </c>
      <c r="O409" t="str">
        <f>IF(TablVoies[[#This Row],[ID_OSM]]="Non trouvé","Pas de lien",HYPERLINK("http://localhost:8111/import?url=http://api.openstreetmap.org/api/0.6/"&amp;TablVoies[[#This Row],[OBJET_OSM]]&amp;"/"&amp;TablVoies[[#This Row],[ID_OSM]]&amp;"/full","JOSM"))</f>
        <v>JOSM</v>
      </c>
      <c r="P409" t="s">
        <v>13470</v>
      </c>
      <c r="Q409"/>
      <c r="Z409" s="124"/>
      <c r="AC409" s="60" t="s">
        <v>9220</v>
      </c>
      <c r="AI409" s="60" t="s">
        <v>10482</v>
      </c>
      <c r="AL409" s="60">
        <v>91</v>
      </c>
      <c r="AM409" s="60">
        <v>4.4000000000000004</v>
      </c>
    </row>
    <row r="410" spans="1:39" hidden="1">
      <c r="A410" s="71">
        <v>84039</v>
      </c>
      <c r="B410" s="60" t="s">
        <v>10483</v>
      </c>
      <c r="C410" s="155">
        <v>4480986</v>
      </c>
      <c r="D410" s="60" t="s">
        <v>10484</v>
      </c>
      <c r="E410" s="60" t="s">
        <v>10485</v>
      </c>
      <c r="F410" s="60" t="s">
        <v>10486</v>
      </c>
      <c r="G410" s="60" t="s">
        <v>1358</v>
      </c>
      <c r="H410" s="60" t="s">
        <v>221</v>
      </c>
      <c r="I410" s="60" t="s">
        <v>10487</v>
      </c>
      <c r="J410" s="60" t="s">
        <v>16108</v>
      </c>
      <c r="K410" s="60" t="s">
        <v>10488</v>
      </c>
      <c r="L410" s="60" t="s">
        <v>10489</v>
      </c>
      <c r="M410" t="str">
        <f>IF(TablVoies[[#This Row],[ID_OSM]]="Non trouvé","Pas de lien",HYPERLINK(("http://www.openstreetmap.org/?"&amp;TablVoies[[#This Row],[OBJET_OSM]]&amp;"="&amp;TablVoies[[#This Row],[ID_OSM]]),"Localiser"))</f>
        <v>Localiser</v>
      </c>
      <c r="N410" s="61" t="s">
        <v>5316</v>
      </c>
      <c r="O410" t="str">
        <f>IF(TablVoies[[#This Row],[ID_OSM]]="Non trouvé","Pas de lien",HYPERLINK("http://localhost:8111/import?url=http://api.openstreetmap.org/api/0.6/"&amp;TablVoies[[#This Row],[OBJET_OSM]]&amp;"/"&amp;TablVoies[[#This Row],[ID_OSM]]&amp;"/full","JOSM"))</f>
        <v>JOSM</v>
      </c>
      <c r="P410" t="s">
        <v>13471</v>
      </c>
      <c r="Q410"/>
      <c r="Z410" s="124"/>
      <c r="AC410" s="60" t="s">
        <v>9220</v>
      </c>
      <c r="AI410" s="60" t="s">
        <v>10490</v>
      </c>
      <c r="AL410" s="60">
        <v>95</v>
      </c>
      <c r="AM410" s="60">
        <v>5.7</v>
      </c>
    </row>
    <row r="411" spans="1:39" hidden="1">
      <c r="A411" s="71">
        <v>84039</v>
      </c>
      <c r="B411" s="60" t="s">
        <v>10491</v>
      </c>
      <c r="C411" s="155">
        <v>4481191</v>
      </c>
      <c r="D411" s="60" t="s">
        <v>10492</v>
      </c>
      <c r="E411" s="60" t="s">
        <v>10493</v>
      </c>
      <c r="F411" s="60" t="s">
        <v>10494</v>
      </c>
      <c r="G411" s="60" t="s">
        <v>1358</v>
      </c>
      <c r="H411" s="60" t="s">
        <v>134</v>
      </c>
      <c r="I411" s="60" t="s">
        <v>10495</v>
      </c>
      <c r="J411" s="60" t="s">
        <v>16109</v>
      </c>
      <c r="K411" s="60" t="s">
        <v>10496</v>
      </c>
      <c r="L411" s="60" t="s">
        <v>10497</v>
      </c>
      <c r="M411" t="str">
        <f>IF(TablVoies[[#This Row],[ID_OSM]]="Non trouvé","Pas de lien",HYPERLINK(("http://www.openstreetmap.org/?"&amp;TablVoies[[#This Row],[OBJET_OSM]]&amp;"="&amp;TablVoies[[#This Row],[ID_OSM]]),"Localiser"))</f>
        <v>Localiser</v>
      </c>
      <c r="N411" s="61" t="s">
        <v>5316</v>
      </c>
      <c r="O411" t="str">
        <f>IF(TablVoies[[#This Row],[ID_OSM]]="Non trouvé","Pas de lien",HYPERLINK("http://localhost:8111/import?url=http://api.openstreetmap.org/api/0.6/"&amp;TablVoies[[#This Row],[OBJET_OSM]]&amp;"/"&amp;TablVoies[[#This Row],[ID_OSM]]&amp;"/full","JOSM"))</f>
        <v>JOSM</v>
      </c>
      <c r="P411" t="s">
        <v>13472</v>
      </c>
      <c r="Q411"/>
      <c r="Z411" s="124"/>
      <c r="AC411" s="60" t="s">
        <v>9220</v>
      </c>
      <c r="AI411" s="60" t="s">
        <v>10498</v>
      </c>
      <c r="AL411" s="60">
        <v>59</v>
      </c>
      <c r="AM411" s="60">
        <v>4.5999999999999996</v>
      </c>
    </row>
    <row r="412" spans="1:39" hidden="1">
      <c r="A412" s="71">
        <v>84039</v>
      </c>
      <c r="B412" s="60" t="s">
        <v>10499</v>
      </c>
      <c r="C412" s="155">
        <v>4481189</v>
      </c>
      <c r="D412" s="60" t="s">
        <v>10500</v>
      </c>
      <c r="E412" s="60" t="s">
        <v>10501</v>
      </c>
      <c r="F412" s="60" t="s">
        <v>10502</v>
      </c>
      <c r="G412" s="60" t="s">
        <v>1358</v>
      </c>
      <c r="H412" s="60" t="s">
        <v>134</v>
      </c>
      <c r="I412" s="60" t="s">
        <v>7349</v>
      </c>
      <c r="J412" s="60" t="s">
        <v>16110</v>
      </c>
      <c r="K412" s="60" t="s">
        <v>10503</v>
      </c>
      <c r="L412" s="60" t="s">
        <v>10504</v>
      </c>
      <c r="M412" t="str">
        <f>IF(TablVoies[[#This Row],[ID_OSM]]="Non trouvé","Pas de lien",HYPERLINK(("http://www.openstreetmap.org/?"&amp;TablVoies[[#This Row],[OBJET_OSM]]&amp;"="&amp;TablVoies[[#This Row],[ID_OSM]]),"Localiser"))</f>
        <v>Localiser</v>
      </c>
      <c r="N412" s="61" t="s">
        <v>5316</v>
      </c>
      <c r="O412" t="str">
        <f>IF(TablVoies[[#This Row],[ID_OSM]]="Non trouvé","Pas de lien",HYPERLINK("http://localhost:8111/import?url=http://api.openstreetmap.org/api/0.6/"&amp;TablVoies[[#This Row],[OBJET_OSM]]&amp;"/"&amp;TablVoies[[#This Row],[ID_OSM]]&amp;"/full","JOSM"))</f>
        <v>JOSM</v>
      </c>
      <c r="P412" t="s">
        <v>13473</v>
      </c>
      <c r="Q412"/>
      <c r="Z412" s="124"/>
      <c r="AC412" s="60" t="s">
        <v>9220</v>
      </c>
      <c r="AI412" s="60" t="s">
        <v>10505</v>
      </c>
      <c r="AL412" s="60">
        <v>140</v>
      </c>
      <c r="AM412" s="60">
        <v>2.5499999999999998</v>
      </c>
    </row>
    <row r="413" spans="1:39" hidden="1">
      <c r="A413" s="71">
        <v>84039</v>
      </c>
      <c r="B413" s="60" t="s">
        <v>10506</v>
      </c>
      <c r="C413" s="155">
        <v>4466270</v>
      </c>
      <c r="D413" s="60" t="s">
        <v>10507</v>
      </c>
      <c r="E413" s="60" t="s">
        <v>10508</v>
      </c>
      <c r="F413" s="60" t="s">
        <v>10509</v>
      </c>
      <c r="G413" s="60" t="s">
        <v>1358</v>
      </c>
      <c r="I413" s="60" t="s">
        <v>10510</v>
      </c>
      <c r="J413" s="60" t="s">
        <v>16111</v>
      </c>
      <c r="K413" s="60" t="s">
        <v>10511</v>
      </c>
      <c r="L413" s="60" t="s">
        <v>15618</v>
      </c>
      <c r="M413" t="str">
        <f>IF(TablVoies[[#This Row],[ID_OSM]]="Non trouvé","Pas de lien",HYPERLINK(("http://www.openstreetmap.org/?"&amp;TablVoies[[#This Row],[OBJET_OSM]]&amp;"="&amp;TablVoies[[#This Row],[ID_OSM]]),"Localiser"))</f>
        <v>Localiser</v>
      </c>
      <c r="N413" s="61" t="s">
        <v>5316</v>
      </c>
      <c r="O413" t="str">
        <f>IF(TablVoies[[#This Row],[ID_OSM]]="Non trouvé","Pas de lien",HYPERLINK("http://localhost:8111/import?url=http://api.openstreetmap.org/api/0.6/"&amp;TablVoies[[#This Row],[OBJET_OSM]]&amp;"/"&amp;TablVoies[[#This Row],[ID_OSM]]&amp;"/full","JOSM"))</f>
        <v>JOSM</v>
      </c>
      <c r="P413" t="s">
        <v>13474</v>
      </c>
      <c r="Q413"/>
      <c r="Z413" s="124"/>
      <c r="AC413" s="60" t="s">
        <v>9220</v>
      </c>
      <c r="AI413" s="60" t="s">
        <v>10512</v>
      </c>
      <c r="AL413" s="60">
        <v>145</v>
      </c>
      <c r="AM413" s="60">
        <v>6.75</v>
      </c>
    </row>
    <row r="414" spans="1:39" hidden="1">
      <c r="A414" s="71">
        <v>84039</v>
      </c>
      <c r="B414" s="60" t="s">
        <v>10513</v>
      </c>
      <c r="C414" s="155">
        <v>4466246</v>
      </c>
      <c r="D414" s="60" t="s">
        <v>10514</v>
      </c>
      <c r="E414" s="60" t="s">
        <v>10515</v>
      </c>
      <c r="F414" s="60" t="s">
        <v>10516</v>
      </c>
      <c r="G414" s="60" t="s">
        <v>1358</v>
      </c>
      <c r="I414" s="60" t="s">
        <v>10517</v>
      </c>
      <c r="J414" s="60" t="s">
        <v>16112</v>
      </c>
      <c r="K414" s="60" t="s">
        <v>10518</v>
      </c>
      <c r="L414" s="60" t="s">
        <v>10519</v>
      </c>
      <c r="M414" t="str">
        <f>IF(TablVoies[[#This Row],[ID_OSM]]="Non trouvé","Pas de lien",HYPERLINK(("http://www.openstreetmap.org/?"&amp;TablVoies[[#This Row],[OBJET_OSM]]&amp;"="&amp;TablVoies[[#This Row],[ID_OSM]]),"Localiser"))</f>
        <v>Localiser</v>
      </c>
      <c r="N414" s="61" t="s">
        <v>5316</v>
      </c>
      <c r="O414" t="str">
        <f>IF(TablVoies[[#This Row],[ID_OSM]]="Non trouvé","Pas de lien",HYPERLINK("http://localhost:8111/import?url=http://api.openstreetmap.org/api/0.6/"&amp;TablVoies[[#This Row],[OBJET_OSM]]&amp;"/"&amp;TablVoies[[#This Row],[ID_OSM]]&amp;"/full","JOSM"))</f>
        <v>JOSM</v>
      </c>
      <c r="P414" t="s">
        <v>13475</v>
      </c>
      <c r="Q414"/>
      <c r="Z414" s="124"/>
      <c r="AC414" s="60" t="s">
        <v>9220</v>
      </c>
      <c r="AI414" s="60" t="s">
        <v>10520</v>
      </c>
      <c r="AL414" s="60">
        <v>114</v>
      </c>
      <c r="AM414" s="60">
        <v>4.2</v>
      </c>
    </row>
    <row r="415" spans="1:39" hidden="1">
      <c r="A415" s="71">
        <v>84039</v>
      </c>
      <c r="B415" s="60" t="s">
        <v>10521</v>
      </c>
      <c r="C415" s="155">
        <v>4480503</v>
      </c>
      <c r="D415" s="60" t="s">
        <v>10522</v>
      </c>
      <c r="E415" s="60" t="s">
        <v>10523</v>
      </c>
      <c r="F415" s="60" t="s">
        <v>10524</v>
      </c>
      <c r="G415" s="60" t="s">
        <v>44</v>
      </c>
      <c r="H415" s="60" t="s">
        <v>134</v>
      </c>
      <c r="I415" s="60" t="s">
        <v>10525</v>
      </c>
      <c r="J415" s="60" t="s">
        <v>16113</v>
      </c>
      <c r="K415" s="60" t="s">
        <v>10526</v>
      </c>
      <c r="L415" s="60" t="s">
        <v>10527</v>
      </c>
      <c r="M415" t="str">
        <f>IF(TablVoies[[#This Row],[ID_OSM]]="Non trouvé","Pas de lien",HYPERLINK(("http://www.openstreetmap.org/?"&amp;TablVoies[[#This Row],[OBJET_OSM]]&amp;"="&amp;TablVoies[[#This Row],[ID_OSM]]),"Localiser"))</f>
        <v>Localiser</v>
      </c>
      <c r="N415" s="61" t="s">
        <v>5316</v>
      </c>
      <c r="O415" t="str">
        <f>IF(TablVoies[[#This Row],[ID_OSM]]="Non trouvé","Pas de lien",HYPERLINK("http://localhost:8111/import?url=http://api.openstreetmap.org/api/0.6/"&amp;TablVoies[[#This Row],[OBJET_OSM]]&amp;"/"&amp;TablVoies[[#This Row],[ID_OSM]]&amp;"/full","JOSM"))</f>
        <v>JOSM</v>
      </c>
      <c r="P415" t="s">
        <v>13476</v>
      </c>
      <c r="Q415"/>
      <c r="Z415" s="124"/>
      <c r="AC415" s="60" t="s">
        <v>9220</v>
      </c>
      <c r="AI415" s="60" t="s">
        <v>10528</v>
      </c>
      <c r="AL415" s="60">
        <v>23</v>
      </c>
      <c r="AM415" s="60">
        <v>2.6</v>
      </c>
    </row>
    <row r="416" spans="1:39" hidden="1">
      <c r="A416" s="71">
        <v>84039</v>
      </c>
      <c r="B416" s="60" t="s">
        <v>10529</v>
      </c>
      <c r="C416" s="155">
        <v>4466276</v>
      </c>
      <c r="D416" s="60" t="s">
        <v>10530</v>
      </c>
      <c r="E416" s="60" t="s">
        <v>10531</v>
      </c>
      <c r="F416" s="60" t="s">
        <v>10532</v>
      </c>
      <c r="G416" s="60" t="s">
        <v>1358</v>
      </c>
      <c r="H416" s="60" t="s">
        <v>134</v>
      </c>
      <c r="I416" s="60" t="s">
        <v>8622</v>
      </c>
      <c r="J416" s="60" t="s">
        <v>16114</v>
      </c>
      <c r="K416" s="60" t="s">
        <v>10533</v>
      </c>
      <c r="L416" s="60" t="s">
        <v>10534</v>
      </c>
      <c r="M416" t="str">
        <f>IF(TablVoies[[#This Row],[ID_OSM]]="Non trouvé","Pas de lien",HYPERLINK(("http://www.openstreetmap.org/?"&amp;TablVoies[[#This Row],[OBJET_OSM]]&amp;"="&amp;TablVoies[[#This Row],[ID_OSM]]),"Localiser"))</f>
        <v>Localiser</v>
      </c>
      <c r="N416" s="61" t="s">
        <v>5316</v>
      </c>
      <c r="O416" t="str">
        <f>IF(TablVoies[[#This Row],[ID_OSM]]="Non trouvé","Pas de lien",HYPERLINK("http://localhost:8111/import?url=http://api.openstreetmap.org/api/0.6/"&amp;TablVoies[[#This Row],[OBJET_OSM]]&amp;"/"&amp;TablVoies[[#This Row],[ID_OSM]]&amp;"/full","JOSM"))</f>
        <v>JOSM</v>
      </c>
      <c r="P416" t="s">
        <v>13477</v>
      </c>
      <c r="Q416"/>
      <c r="Z416" s="124"/>
      <c r="AC416" s="60" t="s">
        <v>9220</v>
      </c>
      <c r="AI416" s="60" t="s">
        <v>10535</v>
      </c>
      <c r="AL416" s="60">
        <v>178</v>
      </c>
      <c r="AM416" s="60">
        <v>6.3</v>
      </c>
    </row>
    <row r="417" spans="1:39" hidden="1">
      <c r="A417" s="71">
        <v>84039</v>
      </c>
      <c r="B417" s="60" t="s">
        <v>10544</v>
      </c>
      <c r="C417" s="155">
        <v>4466147</v>
      </c>
      <c r="D417" s="60" t="s">
        <v>10545</v>
      </c>
      <c r="E417" s="60" t="s">
        <v>10546</v>
      </c>
      <c r="F417" s="60" t="s">
        <v>10547</v>
      </c>
      <c r="G417" s="60" t="s">
        <v>429</v>
      </c>
      <c r="H417" s="60" t="s">
        <v>119</v>
      </c>
      <c r="I417" s="60" t="s">
        <v>10548</v>
      </c>
      <c r="J417" s="60" t="s">
        <v>16115</v>
      </c>
      <c r="K417" s="60" t="s">
        <v>10549</v>
      </c>
      <c r="L417" s="60" t="s">
        <v>10550</v>
      </c>
      <c r="M417" t="str">
        <f>IF(TablVoies[[#This Row],[ID_OSM]]="Non trouvé","Pas de lien",HYPERLINK(("http://www.openstreetmap.org/?"&amp;TablVoies[[#This Row],[OBJET_OSM]]&amp;"="&amp;TablVoies[[#This Row],[ID_OSM]]),"Localiser"))</f>
        <v>Localiser</v>
      </c>
      <c r="N417" s="61" t="s">
        <v>5316</v>
      </c>
      <c r="O417" t="str">
        <f>IF(TablVoies[[#This Row],[ID_OSM]]="Non trouvé","Pas de lien",HYPERLINK("http://localhost:8111/import?url=http://api.openstreetmap.org/api/0.6/"&amp;TablVoies[[#This Row],[OBJET_OSM]]&amp;"/"&amp;TablVoies[[#This Row],[ID_OSM]]&amp;"/full","JOSM"))</f>
        <v>JOSM</v>
      </c>
      <c r="P417" t="s">
        <v>13478</v>
      </c>
      <c r="Q417"/>
      <c r="Z417" s="124"/>
      <c r="AC417" s="60" t="s">
        <v>9220</v>
      </c>
      <c r="AI417" s="60" t="s">
        <v>10551</v>
      </c>
      <c r="AL417" s="60">
        <v>108</v>
      </c>
      <c r="AM417" s="60">
        <v>2.7</v>
      </c>
    </row>
    <row r="418" spans="1:39" hidden="1">
      <c r="A418" s="71">
        <v>84039</v>
      </c>
      <c r="B418" s="60" t="s">
        <v>10552</v>
      </c>
      <c r="C418" s="155">
        <v>4480989</v>
      </c>
      <c r="D418" s="60" t="s">
        <v>10553</v>
      </c>
      <c r="E418" s="60" t="s">
        <v>10554</v>
      </c>
      <c r="F418" s="60" t="s">
        <v>10555</v>
      </c>
      <c r="G418" s="60" t="s">
        <v>1358</v>
      </c>
      <c r="H418" s="60" t="s">
        <v>111</v>
      </c>
      <c r="I418" s="60" t="s">
        <v>10556</v>
      </c>
      <c r="J418" s="60" t="s">
        <v>15767</v>
      </c>
      <c r="K418" s="60" t="s">
        <v>10557</v>
      </c>
      <c r="L418" s="60" t="s">
        <v>3031</v>
      </c>
      <c r="M418" t="str">
        <f>IF(TablVoies[[#This Row],[ID_OSM]]="Non trouvé","Pas de lien",HYPERLINK(("http://www.openstreetmap.org/?"&amp;TablVoies[[#This Row],[OBJET_OSM]]&amp;"="&amp;TablVoies[[#This Row],[ID_OSM]]),"Localiser"))</f>
        <v>Localiser</v>
      </c>
      <c r="N418" s="61" t="s">
        <v>5316</v>
      </c>
      <c r="O418" t="str">
        <f>IF(TablVoies[[#This Row],[ID_OSM]]="Non trouvé","Pas de lien",HYPERLINK("http://localhost:8111/import?url=http://api.openstreetmap.org/api/0.6/"&amp;TablVoies[[#This Row],[OBJET_OSM]]&amp;"/"&amp;TablVoies[[#This Row],[ID_OSM]]&amp;"/full","JOSM"))</f>
        <v>JOSM</v>
      </c>
      <c r="P418" t="s">
        <v>13479</v>
      </c>
      <c r="Q418"/>
      <c r="Z418" s="124"/>
      <c r="AC418" s="60" t="s">
        <v>9220</v>
      </c>
      <c r="AI418" s="60" t="s">
        <v>10558</v>
      </c>
      <c r="AL418" s="60">
        <v>37</v>
      </c>
      <c r="AM418" s="60">
        <v>4.5</v>
      </c>
    </row>
    <row r="419" spans="1:39" hidden="1">
      <c r="A419" s="71">
        <v>84039</v>
      </c>
      <c r="B419" s="60" t="s">
        <v>10559</v>
      </c>
      <c r="C419" s="155">
        <v>4480505</v>
      </c>
      <c r="D419" s="60" t="s">
        <v>10560</v>
      </c>
      <c r="E419" s="60" t="s">
        <v>10561</v>
      </c>
      <c r="F419" s="60" t="s">
        <v>10562</v>
      </c>
      <c r="G419" s="60" t="s">
        <v>44</v>
      </c>
      <c r="I419" s="60" t="s">
        <v>10563</v>
      </c>
      <c r="J419" s="60" t="s">
        <v>16116</v>
      </c>
      <c r="K419" s="60" t="s">
        <v>10564</v>
      </c>
      <c r="L419" s="60" t="s">
        <v>10565</v>
      </c>
      <c r="M419" t="str">
        <f>IF(TablVoies[[#This Row],[ID_OSM]]="Non trouvé","Pas de lien",HYPERLINK(("http://www.openstreetmap.org/?"&amp;TablVoies[[#This Row],[OBJET_OSM]]&amp;"="&amp;TablVoies[[#This Row],[ID_OSM]]),"Localiser"))</f>
        <v>Localiser</v>
      </c>
      <c r="N419" s="61" t="s">
        <v>5316</v>
      </c>
      <c r="O419" t="str">
        <f>IF(TablVoies[[#This Row],[ID_OSM]]="Non trouvé","Pas de lien",HYPERLINK("http://localhost:8111/import?url=http://api.openstreetmap.org/api/0.6/"&amp;TablVoies[[#This Row],[OBJET_OSM]]&amp;"/"&amp;TablVoies[[#This Row],[ID_OSM]]&amp;"/full","JOSM"))</f>
        <v>JOSM</v>
      </c>
      <c r="P419" t="s">
        <v>13480</v>
      </c>
      <c r="Q419"/>
      <c r="Z419" s="124"/>
      <c r="AC419" s="60" t="s">
        <v>9220</v>
      </c>
      <c r="AI419" s="60" t="s">
        <v>10566</v>
      </c>
      <c r="AL419" s="60">
        <v>18</v>
      </c>
      <c r="AM419" s="60">
        <v>3.1</v>
      </c>
    </row>
    <row r="420" spans="1:39" hidden="1">
      <c r="A420" s="71">
        <v>84039</v>
      </c>
      <c r="B420" s="60" t="s">
        <v>10567</v>
      </c>
      <c r="C420" s="155">
        <v>4480963</v>
      </c>
      <c r="D420" s="60" t="s">
        <v>10568</v>
      </c>
      <c r="E420" s="60" t="s">
        <v>10569</v>
      </c>
      <c r="F420" s="60" t="s">
        <v>10570</v>
      </c>
      <c r="G420" s="60" t="s">
        <v>1358</v>
      </c>
      <c r="I420" s="60" t="s">
        <v>10571</v>
      </c>
      <c r="J420" s="60" t="s">
        <v>16117</v>
      </c>
      <c r="K420" s="60" t="s">
        <v>10572</v>
      </c>
      <c r="L420" s="60" t="s">
        <v>10573</v>
      </c>
      <c r="M420" t="str">
        <f>IF(TablVoies[[#This Row],[ID_OSM]]="Non trouvé","Pas de lien",HYPERLINK(("http://www.openstreetmap.org/?"&amp;TablVoies[[#This Row],[OBJET_OSM]]&amp;"="&amp;TablVoies[[#This Row],[ID_OSM]]),"Localiser"))</f>
        <v>Localiser</v>
      </c>
      <c r="N420" s="61" t="s">
        <v>5316</v>
      </c>
      <c r="O420" t="str">
        <f>IF(TablVoies[[#This Row],[ID_OSM]]="Non trouvé","Pas de lien",HYPERLINK("http://localhost:8111/import?url=http://api.openstreetmap.org/api/0.6/"&amp;TablVoies[[#This Row],[OBJET_OSM]]&amp;"/"&amp;TablVoies[[#This Row],[ID_OSM]]&amp;"/full","JOSM"))</f>
        <v>JOSM</v>
      </c>
      <c r="P420" t="s">
        <v>13481</v>
      </c>
      <c r="Q420"/>
      <c r="Z420" s="124"/>
      <c r="AC420" s="60" t="s">
        <v>9220</v>
      </c>
      <c r="AI420" s="60" t="s">
        <v>10574</v>
      </c>
      <c r="AL420" s="60">
        <v>107</v>
      </c>
      <c r="AM420" s="60">
        <v>3.5</v>
      </c>
    </row>
    <row r="421" spans="1:39" hidden="1">
      <c r="A421" s="71">
        <v>84039</v>
      </c>
      <c r="B421" s="60" t="s">
        <v>10575</v>
      </c>
      <c r="C421" s="155">
        <v>4466239</v>
      </c>
      <c r="D421" s="60" t="s">
        <v>10576</v>
      </c>
      <c r="E421" s="60" t="s">
        <v>10577</v>
      </c>
      <c r="F421" s="60" t="s">
        <v>10578</v>
      </c>
      <c r="G421" s="60" t="s">
        <v>1358</v>
      </c>
      <c r="I421" s="60" t="s">
        <v>2662</v>
      </c>
      <c r="J421" s="60" t="s">
        <v>16118</v>
      </c>
      <c r="K421" s="60" t="s">
        <v>10579</v>
      </c>
      <c r="L421" s="60" t="s">
        <v>12997</v>
      </c>
      <c r="M421" t="str">
        <f>IF(TablVoies[[#This Row],[ID_OSM]]="Non trouvé","Pas de lien",HYPERLINK(("http://www.openstreetmap.org/?"&amp;TablVoies[[#This Row],[OBJET_OSM]]&amp;"="&amp;TablVoies[[#This Row],[ID_OSM]]),"Localiser"))</f>
        <v>Localiser</v>
      </c>
      <c r="N421" s="61" t="s">
        <v>5316</v>
      </c>
      <c r="O421" t="str">
        <f>IF(TablVoies[[#This Row],[ID_OSM]]="Non trouvé","Pas de lien",HYPERLINK("http://localhost:8111/import?url=http://api.openstreetmap.org/api/0.6/"&amp;TablVoies[[#This Row],[OBJET_OSM]]&amp;"/"&amp;TablVoies[[#This Row],[ID_OSM]]&amp;"/full","JOSM"))</f>
        <v>JOSM</v>
      </c>
      <c r="P421" t="s">
        <v>13482</v>
      </c>
      <c r="Q421"/>
      <c r="Z421" s="124"/>
      <c r="AC421" s="60" t="s">
        <v>9220</v>
      </c>
      <c r="AI421" s="60" t="s">
        <v>10580</v>
      </c>
      <c r="AL421" s="60">
        <v>210</v>
      </c>
      <c r="AM421" s="60">
        <v>6</v>
      </c>
    </row>
    <row r="422" spans="1:39" hidden="1">
      <c r="A422" s="71">
        <v>84039</v>
      </c>
      <c r="B422" s="60" t="s">
        <v>10581</v>
      </c>
      <c r="C422" s="155">
        <v>4480987</v>
      </c>
      <c r="D422" s="60" t="s">
        <v>10582</v>
      </c>
      <c r="E422" s="60" t="s">
        <v>10583</v>
      </c>
      <c r="F422" s="60" t="s">
        <v>10584</v>
      </c>
      <c r="G422" s="60" t="s">
        <v>1358</v>
      </c>
      <c r="H422" s="60" t="s">
        <v>111</v>
      </c>
      <c r="I422" s="60" t="s">
        <v>10585</v>
      </c>
      <c r="J422" s="60" t="s">
        <v>16119</v>
      </c>
      <c r="K422" s="60" t="s">
        <v>10586</v>
      </c>
      <c r="L422" s="60" t="s">
        <v>9577</v>
      </c>
      <c r="M422" t="str">
        <f>IF(TablVoies[[#This Row],[ID_OSM]]="Non trouvé","Pas de lien",HYPERLINK(("http://www.openstreetmap.org/?"&amp;TablVoies[[#This Row],[OBJET_OSM]]&amp;"="&amp;TablVoies[[#This Row],[ID_OSM]]),"Localiser"))</f>
        <v>Localiser</v>
      </c>
      <c r="N422" s="61" t="s">
        <v>5316</v>
      </c>
      <c r="O422" t="str">
        <f>IF(TablVoies[[#This Row],[ID_OSM]]="Non trouvé","Pas de lien",HYPERLINK("http://localhost:8111/import?url=http://api.openstreetmap.org/api/0.6/"&amp;TablVoies[[#This Row],[OBJET_OSM]]&amp;"/"&amp;TablVoies[[#This Row],[ID_OSM]]&amp;"/full","JOSM"))</f>
        <v>JOSM</v>
      </c>
      <c r="P422" t="s">
        <v>13483</v>
      </c>
      <c r="Q422"/>
      <c r="Z422" s="124"/>
      <c r="AC422" s="60" t="s">
        <v>9220</v>
      </c>
      <c r="AI422" s="60" t="s">
        <v>10587</v>
      </c>
      <c r="AL422" s="60">
        <v>65</v>
      </c>
      <c r="AM422" s="60">
        <v>2.1</v>
      </c>
    </row>
    <row r="423" spans="1:39" hidden="1">
      <c r="A423" s="71">
        <v>84039</v>
      </c>
      <c r="B423" s="60" t="s">
        <v>10588</v>
      </c>
      <c r="C423" s="155">
        <v>4480437</v>
      </c>
      <c r="D423" s="60" t="s">
        <v>10589</v>
      </c>
      <c r="E423" s="60" t="s">
        <v>10590</v>
      </c>
      <c r="F423" s="60" t="s">
        <v>10591</v>
      </c>
      <c r="G423" s="60" t="s">
        <v>245</v>
      </c>
      <c r="H423" s="60" t="s">
        <v>134</v>
      </c>
      <c r="I423" s="60" t="s">
        <v>10592</v>
      </c>
      <c r="J423" s="60" t="s">
        <v>16120</v>
      </c>
      <c r="K423" s="60" t="s">
        <v>10593</v>
      </c>
      <c r="L423" s="60" t="s">
        <v>10594</v>
      </c>
      <c r="M423" t="str">
        <f>IF(TablVoies[[#This Row],[ID_OSM]]="Non trouvé","Pas de lien",HYPERLINK(("http://www.openstreetmap.org/?"&amp;TablVoies[[#This Row],[OBJET_OSM]]&amp;"="&amp;TablVoies[[#This Row],[ID_OSM]]),"Localiser"))</f>
        <v>Localiser</v>
      </c>
      <c r="N423" s="61" t="s">
        <v>5316</v>
      </c>
      <c r="O423" t="str">
        <f>IF(TablVoies[[#This Row],[ID_OSM]]="Non trouvé","Pas de lien",HYPERLINK("http://localhost:8111/import?url=http://api.openstreetmap.org/api/0.6/"&amp;TablVoies[[#This Row],[OBJET_OSM]]&amp;"/"&amp;TablVoies[[#This Row],[ID_OSM]]&amp;"/full","JOSM"))</f>
        <v>JOSM</v>
      </c>
      <c r="P423" t="s">
        <v>13484</v>
      </c>
      <c r="Q423"/>
      <c r="Z423" s="124"/>
      <c r="AC423" s="60" t="s">
        <v>9220</v>
      </c>
      <c r="AI423" s="60" t="s">
        <v>10595</v>
      </c>
      <c r="AL423" s="60">
        <v>330</v>
      </c>
      <c r="AM423" s="60">
        <v>7.35</v>
      </c>
    </row>
    <row r="424" spans="1:39" hidden="1">
      <c r="A424" s="71">
        <v>84039</v>
      </c>
      <c r="B424" s="60" t="s">
        <v>10596</v>
      </c>
      <c r="C424" s="155">
        <v>4466205</v>
      </c>
      <c r="D424" s="60" t="s">
        <v>10597</v>
      </c>
      <c r="E424" s="60" t="s">
        <v>10598</v>
      </c>
      <c r="F424" s="60" t="s">
        <v>10599</v>
      </c>
      <c r="G424" s="60" t="s">
        <v>1358</v>
      </c>
      <c r="I424" s="60" t="s">
        <v>10600</v>
      </c>
      <c r="J424" s="60" t="s">
        <v>16121</v>
      </c>
      <c r="K424" s="60" t="s">
        <v>10601</v>
      </c>
      <c r="L424" s="60" t="s">
        <v>10602</v>
      </c>
      <c r="M424" t="str">
        <f>IF(TablVoies[[#This Row],[ID_OSM]]="Non trouvé","Pas de lien",HYPERLINK(("http://www.openstreetmap.org/?"&amp;TablVoies[[#This Row],[OBJET_OSM]]&amp;"="&amp;TablVoies[[#This Row],[ID_OSM]]),"Localiser"))</f>
        <v>Localiser</v>
      </c>
      <c r="N424" s="61" t="s">
        <v>5316</v>
      </c>
      <c r="O424" t="str">
        <f>IF(TablVoies[[#This Row],[ID_OSM]]="Non trouvé","Pas de lien",HYPERLINK("http://localhost:8111/import?url=http://api.openstreetmap.org/api/0.6/"&amp;TablVoies[[#This Row],[OBJET_OSM]]&amp;"/"&amp;TablVoies[[#This Row],[ID_OSM]]&amp;"/full","JOSM"))</f>
        <v>JOSM</v>
      </c>
      <c r="P424" t="s">
        <v>13485</v>
      </c>
      <c r="Q424"/>
      <c r="Z424" s="124"/>
      <c r="AC424" s="60" t="s">
        <v>9220</v>
      </c>
      <c r="AI424" s="60" t="s">
        <v>10603</v>
      </c>
      <c r="AL424" s="60">
        <v>226</v>
      </c>
      <c r="AM424" s="60">
        <v>6</v>
      </c>
    </row>
    <row r="425" spans="1:39" hidden="1">
      <c r="A425" s="71">
        <v>84039</v>
      </c>
      <c r="B425" s="60" t="s">
        <v>10604</v>
      </c>
      <c r="C425" s="155">
        <v>4466087</v>
      </c>
      <c r="D425" s="60" t="s">
        <v>10605</v>
      </c>
      <c r="E425" s="60" t="s">
        <v>10606</v>
      </c>
      <c r="F425" s="60" t="s">
        <v>10607</v>
      </c>
      <c r="G425" s="60" t="s">
        <v>229</v>
      </c>
      <c r="I425" s="60" t="s">
        <v>8932</v>
      </c>
      <c r="J425" s="60" t="s">
        <v>16122</v>
      </c>
      <c r="K425" s="60" t="s">
        <v>10608</v>
      </c>
      <c r="L425" s="60" t="s">
        <v>10609</v>
      </c>
      <c r="M425" t="str">
        <f>IF(TablVoies[[#This Row],[ID_OSM]]="Non trouvé","Pas de lien",HYPERLINK(("http://www.openstreetmap.org/?"&amp;TablVoies[[#This Row],[OBJET_OSM]]&amp;"="&amp;TablVoies[[#This Row],[ID_OSM]]),"Localiser"))</f>
        <v>Localiser</v>
      </c>
      <c r="N425" s="61" t="s">
        <v>5316</v>
      </c>
      <c r="O425" t="str">
        <f>IF(TablVoies[[#This Row],[ID_OSM]]="Non trouvé","Pas de lien",HYPERLINK("http://localhost:8111/import?url=http://api.openstreetmap.org/api/0.6/"&amp;TablVoies[[#This Row],[OBJET_OSM]]&amp;"/"&amp;TablVoies[[#This Row],[ID_OSM]]&amp;"/full","JOSM"))</f>
        <v>JOSM</v>
      </c>
      <c r="P425" t="s">
        <v>13486</v>
      </c>
      <c r="Q425"/>
      <c r="Z425" s="124"/>
      <c r="AC425" s="60" t="s">
        <v>9220</v>
      </c>
      <c r="AI425" s="60" t="s">
        <v>10610</v>
      </c>
      <c r="AL425" s="60">
        <v>985</v>
      </c>
      <c r="AM425" s="60">
        <v>10</v>
      </c>
    </row>
    <row r="426" spans="1:39" hidden="1">
      <c r="A426" s="71">
        <v>84039</v>
      </c>
      <c r="B426" s="60" t="s">
        <v>751</v>
      </c>
      <c r="C426" s="155" t="s">
        <v>751</v>
      </c>
      <c r="D426" s="60" t="s">
        <v>10611</v>
      </c>
      <c r="E426" s="60" t="s">
        <v>5339</v>
      </c>
      <c r="F426" s="60" t="s">
        <v>10612</v>
      </c>
      <c r="J426" s="60" t="s">
        <v>8676</v>
      </c>
      <c r="M426" t="str">
        <f>IF(TablVoies[[#This Row],[ID_OSM]]="Non trouvé","Pas de lien",HYPERLINK(("http://www.openstreetmap.org/?"&amp;TablVoies[[#This Row],[OBJET_OSM]]&amp;"="&amp;TablVoies[[#This Row],[ID_OSM]]),"Localiser"))</f>
        <v>Pas de lien</v>
      </c>
      <c r="N426" s="61" t="s">
        <v>5316</v>
      </c>
      <c r="O426" t="str">
        <f>IF(TablVoies[[#This Row],[ID_OSM]]="Non trouvé","Pas de lien",HYPERLINK("http://localhost:8111/import?url=http://api.openstreetmap.org/api/0.6/"&amp;TablVoies[[#This Row],[OBJET_OSM]]&amp;"/"&amp;TablVoies[[#This Row],[ID_OSM]]&amp;"/full","JOSM"))</f>
        <v>Pas de lien</v>
      </c>
      <c r="P426" t="s">
        <v>13487</v>
      </c>
      <c r="Q426"/>
      <c r="Z426" s="124"/>
      <c r="AC426" s="60" t="s">
        <v>9220</v>
      </c>
      <c r="AI426" s="60" t="s">
        <v>10613</v>
      </c>
      <c r="AJ426" s="60" t="s">
        <v>10614</v>
      </c>
      <c r="AL426" s="60">
        <v>29</v>
      </c>
      <c r="AM426" s="60">
        <v>2.5</v>
      </c>
    </row>
    <row r="427" spans="1:39" hidden="1">
      <c r="A427" s="71">
        <v>84039</v>
      </c>
      <c r="B427" s="60" t="s">
        <v>10621</v>
      </c>
      <c r="C427" s="155">
        <v>4466267</v>
      </c>
      <c r="D427" s="60" t="s">
        <v>10622</v>
      </c>
      <c r="E427" s="60" t="s">
        <v>10623</v>
      </c>
      <c r="F427" s="60" t="s">
        <v>10624</v>
      </c>
      <c r="G427" s="60" t="s">
        <v>1358</v>
      </c>
      <c r="I427" s="60" t="s">
        <v>10625</v>
      </c>
      <c r="J427" s="60" t="s">
        <v>16123</v>
      </c>
      <c r="K427" s="60" t="s">
        <v>10626</v>
      </c>
      <c r="L427" s="60" t="s">
        <v>12527</v>
      </c>
      <c r="M427" t="str">
        <f>IF(TablVoies[[#This Row],[ID_OSM]]="Non trouvé","Pas de lien",HYPERLINK(("http://www.openstreetmap.org/?"&amp;TablVoies[[#This Row],[OBJET_OSM]]&amp;"="&amp;TablVoies[[#This Row],[ID_OSM]]),"Localiser"))</f>
        <v>Localiser</v>
      </c>
      <c r="N427" s="61" t="s">
        <v>5316</v>
      </c>
      <c r="O427" t="str">
        <f>IF(TablVoies[[#This Row],[ID_OSM]]="Non trouvé","Pas de lien",HYPERLINK("http://localhost:8111/import?url=http://api.openstreetmap.org/api/0.6/"&amp;TablVoies[[#This Row],[OBJET_OSM]]&amp;"/"&amp;TablVoies[[#This Row],[ID_OSM]]&amp;"/full","JOSM"))</f>
        <v>JOSM</v>
      </c>
      <c r="P427" t="s">
        <v>13488</v>
      </c>
      <c r="Q427"/>
      <c r="Z427" s="124"/>
      <c r="AC427" s="60" t="s">
        <v>9220</v>
      </c>
      <c r="AI427" s="60" t="s">
        <v>10627</v>
      </c>
      <c r="AL427" s="60">
        <v>315</v>
      </c>
      <c r="AM427" s="60">
        <v>7.3</v>
      </c>
    </row>
    <row r="428" spans="1:39" hidden="1">
      <c r="A428" s="71">
        <v>84039</v>
      </c>
      <c r="B428" s="60" t="s">
        <v>10628</v>
      </c>
      <c r="C428" s="155">
        <v>4466082</v>
      </c>
      <c r="D428" s="60" t="s">
        <v>10629</v>
      </c>
      <c r="E428" s="60" t="s">
        <v>10630</v>
      </c>
      <c r="F428" s="60" t="s">
        <v>10631</v>
      </c>
      <c r="G428" s="60" t="s">
        <v>179</v>
      </c>
      <c r="I428" s="60" t="s">
        <v>2287</v>
      </c>
      <c r="J428" s="60" t="s">
        <v>16124</v>
      </c>
      <c r="K428" s="60" t="s">
        <v>10632</v>
      </c>
      <c r="L428" s="60" t="s">
        <v>2290</v>
      </c>
      <c r="M428" t="str">
        <f>IF(TablVoies[[#This Row],[ID_OSM]]="Non trouvé","Pas de lien",HYPERLINK(("http://www.openstreetmap.org/?"&amp;TablVoies[[#This Row],[OBJET_OSM]]&amp;"="&amp;TablVoies[[#This Row],[ID_OSM]]),"Localiser"))</f>
        <v>Localiser</v>
      </c>
      <c r="N428" s="61" t="s">
        <v>5316</v>
      </c>
      <c r="O428" t="str">
        <f>IF(TablVoies[[#This Row],[ID_OSM]]="Non trouvé","Pas de lien",HYPERLINK("http://localhost:8111/import?url=http://api.openstreetmap.org/api/0.6/"&amp;TablVoies[[#This Row],[OBJET_OSM]]&amp;"/"&amp;TablVoies[[#This Row],[ID_OSM]]&amp;"/full","JOSM"))</f>
        <v>JOSM</v>
      </c>
      <c r="P428" t="s">
        <v>13489</v>
      </c>
      <c r="Q428"/>
      <c r="Z428" s="124"/>
      <c r="AC428" s="60" t="s">
        <v>9220</v>
      </c>
      <c r="AI428" s="60" t="s">
        <v>10633</v>
      </c>
      <c r="AL428" s="60">
        <v>300</v>
      </c>
      <c r="AM428" s="60">
        <v>12.3</v>
      </c>
    </row>
    <row r="429" spans="1:39" hidden="1">
      <c r="A429" s="71">
        <v>84039</v>
      </c>
      <c r="B429" s="60" t="s">
        <v>751</v>
      </c>
      <c r="C429" s="155" t="s">
        <v>751</v>
      </c>
      <c r="D429" s="60" t="s">
        <v>10634</v>
      </c>
      <c r="E429" s="60" t="s">
        <v>5339</v>
      </c>
      <c r="F429" s="60" t="s">
        <v>10635</v>
      </c>
      <c r="J429" s="60" t="s">
        <v>8676</v>
      </c>
      <c r="M429" t="str">
        <f>IF(TablVoies[[#This Row],[ID_OSM]]="Non trouvé","Pas de lien",HYPERLINK(("http://www.openstreetmap.org/?"&amp;TablVoies[[#This Row],[OBJET_OSM]]&amp;"="&amp;TablVoies[[#This Row],[ID_OSM]]),"Localiser"))</f>
        <v>Pas de lien</v>
      </c>
      <c r="N429" s="61" t="s">
        <v>5316</v>
      </c>
      <c r="O429" t="str">
        <f>IF(TablVoies[[#This Row],[ID_OSM]]="Non trouvé","Pas de lien",HYPERLINK("http://localhost:8111/import?url=http://api.openstreetmap.org/api/0.6/"&amp;TablVoies[[#This Row],[OBJET_OSM]]&amp;"/"&amp;TablVoies[[#This Row],[ID_OSM]]&amp;"/full","JOSM"))</f>
        <v>Pas de lien</v>
      </c>
      <c r="P429" t="s">
        <v>13490</v>
      </c>
      <c r="Q429"/>
      <c r="Z429" s="124"/>
      <c r="AC429" s="60" t="s">
        <v>9220</v>
      </c>
      <c r="AI429" s="60" t="s">
        <v>10636</v>
      </c>
      <c r="AJ429" s="60" t="s">
        <v>10637</v>
      </c>
      <c r="AL429" s="60">
        <v>22</v>
      </c>
      <c r="AM429" s="60">
        <v>0</v>
      </c>
    </row>
    <row r="430" spans="1:39" hidden="1">
      <c r="A430" s="71">
        <v>84039</v>
      </c>
      <c r="B430" s="60" t="s">
        <v>10638</v>
      </c>
      <c r="C430" s="155">
        <v>4480480</v>
      </c>
      <c r="D430" s="60" t="s">
        <v>10639</v>
      </c>
      <c r="E430" s="60" t="s">
        <v>10640</v>
      </c>
      <c r="F430" s="60" t="s">
        <v>10641</v>
      </c>
      <c r="G430" s="60" t="s">
        <v>2655</v>
      </c>
      <c r="I430" s="60" t="s">
        <v>9213</v>
      </c>
      <c r="J430" s="60" t="s">
        <v>16125</v>
      </c>
      <c r="K430" s="60" t="s">
        <v>10642</v>
      </c>
      <c r="L430" s="60" t="s">
        <v>9214</v>
      </c>
      <c r="M430" t="str">
        <f>IF(TablVoies[[#This Row],[ID_OSM]]="Non trouvé","Pas de lien",HYPERLINK(("http://www.openstreetmap.org/?"&amp;TablVoies[[#This Row],[OBJET_OSM]]&amp;"="&amp;TablVoies[[#This Row],[ID_OSM]]),"Localiser"))</f>
        <v>Localiser</v>
      </c>
      <c r="N430" s="61" t="s">
        <v>5316</v>
      </c>
      <c r="O430" t="str">
        <f>IF(TablVoies[[#This Row],[ID_OSM]]="Non trouvé","Pas de lien",HYPERLINK("http://localhost:8111/import?url=http://api.openstreetmap.org/api/0.6/"&amp;TablVoies[[#This Row],[OBJET_OSM]]&amp;"/"&amp;TablVoies[[#This Row],[ID_OSM]]&amp;"/full","JOSM"))</f>
        <v>JOSM</v>
      </c>
      <c r="P430" t="s">
        <v>13491</v>
      </c>
      <c r="Q430"/>
      <c r="Z430" s="124"/>
      <c r="AC430" s="60" t="s">
        <v>9220</v>
      </c>
      <c r="AI430" s="60" t="s">
        <v>10643</v>
      </c>
      <c r="AL430" s="60">
        <v>212</v>
      </c>
      <c r="AM430" s="60">
        <v>8</v>
      </c>
    </row>
    <row r="431" spans="1:39" hidden="1">
      <c r="A431" s="71">
        <v>84039</v>
      </c>
      <c r="B431" s="60" t="s">
        <v>10644</v>
      </c>
      <c r="C431" s="155">
        <v>4466092</v>
      </c>
      <c r="D431" s="60" t="s">
        <v>10645</v>
      </c>
      <c r="E431" s="60" t="s">
        <v>10646</v>
      </c>
      <c r="F431" s="60" t="s">
        <v>10647</v>
      </c>
      <c r="G431" s="60" t="s">
        <v>229</v>
      </c>
      <c r="I431" s="60" t="s">
        <v>805</v>
      </c>
      <c r="J431" s="60" t="s">
        <v>16126</v>
      </c>
      <c r="K431" s="60" t="s">
        <v>10648</v>
      </c>
      <c r="L431" s="60" t="s">
        <v>808</v>
      </c>
      <c r="M431" t="str">
        <f>IF(TablVoies[[#This Row],[ID_OSM]]="Non trouvé","Pas de lien",HYPERLINK(("http://www.openstreetmap.org/?"&amp;TablVoies[[#This Row],[OBJET_OSM]]&amp;"="&amp;TablVoies[[#This Row],[ID_OSM]]),"Localiser"))</f>
        <v>Localiser</v>
      </c>
      <c r="N431" s="61" t="s">
        <v>5316</v>
      </c>
      <c r="O431" t="str">
        <f>IF(TablVoies[[#This Row],[ID_OSM]]="Non trouvé","Pas de lien",HYPERLINK("http://localhost:8111/import?url=http://api.openstreetmap.org/api/0.6/"&amp;TablVoies[[#This Row],[OBJET_OSM]]&amp;"/"&amp;TablVoies[[#This Row],[ID_OSM]]&amp;"/full","JOSM"))</f>
        <v>JOSM</v>
      </c>
      <c r="P431" t="s">
        <v>13492</v>
      </c>
      <c r="Q431"/>
      <c r="Z431" s="124"/>
      <c r="AC431" s="60" t="s">
        <v>9220</v>
      </c>
      <c r="AI431" s="60" t="s">
        <v>10649</v>
      </c>
      <c r="AL431" s="60">
        <v>415</v>
      </c>
      <c r="AM431" s="60">
        <v>14</v>
      </c>
    </row>
    <row r="432" spans="1:39" hidden="1">
      <c r="A432" s="71">
        <v>84039</v>
      </c>
      <c r="B432" s="60" t="s">
        <v>10650</v>
      </c>
      <c r="C432" s="155">
        <v>4466078</v>
      </c>
      <c r="D432" s="60" t="s">
        <v>10651</v>
      </c>
      <c r="E432" s="60" t="s">
        <v>10652</v>
      </c>
      <c r="F432" s="60" t="s">
        <v>10653</v>
      </c>
      <c r="G432" s="60" t="s">
        <v>229</v>
      </c>
      <c r="I432" s="60" t="s">
        <v>10563</v>
      </c>
      <c r="J432" s="60" t="s">
        <v>16127</v>
      </c>
      <c r="K432" s="60" t="s">
        <v>10654</v>
      </c>
      <c r="L432" s="60" t="s">
        <v>10565</v>
      </c>
      <c r="M432" t="str">
        <f>IF(TablVoies[[#This Row],[ID_OSM]]="Non trouvé","Pas de lien",HYPERLINK(("http://www.openstreetmap.org/?"&amp;TablVoies[[#This Row],[OBJET_OSM]]&amp;"="&amp;TablVoies[[#This Row],[ID_OSM]]),"Localiser"))</f>
        <v>Localiser</v>
      </c>
      <c r="N432" s="61" t="s">
        <v>5316</v>
      </c>
      <c r="O432" t="str">
        <f>IF(TablVoies[[#This Row],[ID_OSM]]="Non trouvé","Pas de lien",HYPERLINK("http://localhost:8111/import?url=http://api.openstreetmap.org/api/0.6/"&amp;TablVoies[[#This Row],[OBJET_OSM]]&amp;"/"&amp;TablVoies[[#This Row],[ID_OSM]]&amp;"/full","JOSM"))</f>
        <v>JOSM</v>
      </c>
      <c r="P432" t="s">
        <v>13493</v>
      </c>
      <c r="Q432"/>
      <c r="Z432" s="124"/>
      <c r="AC432" s="60" t="s">
        <v>9220</v>
      </c>
      <c r="AI432" s="60" t="s">
        <v>10655</v>
      </c>
      <c r="AL432" s="60">
        <v>113</v>
      </c>
      <c r="AM432" s="60">
        <v>13</v>
      </c>
    </row>
    <row r="433" spans="1:39" hidden="1">
      <c r="A433" s="71">
        <v>84039</v>
      </c>
      <c r="B433" s="60" t="s">
        <v>10656</v>
      </c>
      <c r="C433" s="155">
        <v>4311352</v>
      </c>
      <c r="D433" s="60" t="s">
        <v>10657</v>
      </c>
      <c r="E433" s="60" t="s">
        <v>10658</v>
      </c>
      <c r="F433" s="60" t="s">
        <v>10659</v>
      </c>
      <c r="G433" s="60" t="s">
        <v>70</v>
      </c>
      <c r="H433" s="60" t="s">
        <v>119</v>
      </c>
      <c r="I433" s="60" t="s">
        <v>10660</v>
      </c>
      <c r="J433" s="60" t="s">
        <v>16128</v>
      </c>
      <c r="K433" s="60" t="s">
        <v>10661</v>
      </c>
      <c r="L433" s="60" t="s">
        <v>10662</v>
      </c>
      <c r="M433" t="str">
        <f>IF(TablVoies[[#This Row],[ID_OSM]]="Non trouvé","Pas de lien",HYPERLINK(("http://www.openstreetmap.org/?"&amp;TablVoies[[#This Row],[OBJET_OSM]]&amp;"="&amp;TablVoies[[#This Row],[ID_OSM]]),"Localiser"))</f>
        <v>Localiser</v>
      </c>
      <c r="N433" s="61" t="s">
        <v>5316</v>
      </c>
      <c r="O433" t="str">
        <f>IF(TablVoies[[#This Row],[ID_OSM]]="Non trouvé","Pas de lien",HYPERLINK("http://localhost:8111/import?url=http://api.openstreetmap.org/api/0.6/"&amp;TablVoies[[#This Row],[OBJET_OSM]]&amp;"/"&amp;TablVoies[[#This Row],[ID_OSM]]&amp;"/full","JOSM"))</f>
        <v>JOSM</v>
      </c>
      <c r="P433" t="s">
        <v>13494</v>
      </c>
      <c r="Q433"/>
      <c r="Z433" s="124"/>
      <c r="AC433" s="60" t="s">
        <v>9220</v>
      </c>
      <c r="AI433" s="60" t="s">
        <v>10663</v>
      </c>
      <c r="AL433" s="60">
        <v>346</v>
      </c>
      <c r="AM433" s="60">
        <v>8</v>
      </c>
    </row>
    <row r="434" spans="1:39" hidden="1">
      <c r="A434" s="71">
        <v>84039</v>
      </c>
      <c r="B434" s="60" t="s">
        <v>10664</v>
      </c>
      <c r="C434" s="155">
        <v>4466242</v>
      </c>
      <c r="D434" s="60" t="s">
        <v>10665</v>
      </c>
      <c r="E434" s="60" t="s">
        <v>10666</v>
      </c>
      <c r="F434" s="60" t="s">
        <v>10667</v>
      </c>
      <c r="G434" s="60" t="s">
        <v>1358</v>
      </c>
      <c r="H434" s="60" t="s">
        <v>221</v>
      </c>
      <c r="I434" s="60" t="s">
        <v>3094</v>
      </c>
      <c r="J434" s="60" t="s">
        <v>16129</v>
      </c>
      <c r="K434" s="60" t="s">
        <v>3096</v>
      </c>
      <c r="L434" s="60" t="s">
        <v>3097</v>
      </c>
      <c r="M434" t="str">
        <f>IF(TablVoies[[#This Row],[ID_OSM]]="Non trouvé","Pas de lien",HYPERLINK(("http://www.openstreetmap.org/?"&amp;TablVoies[[#This Row],[OBJET_OSM]]&amp;"="&amp;TablVoies[[#This Row],[ID_OSM]]),"Localiser"))</f>
        <v>Localiser</v>
      </c>
      <c r="N434" s="61" t="s">
        <v>5316</v>
      </c>
      <c r="O434" t="str">
        <f>IF(TablVoies[[#This Row],[ID_OSM]]="Non trouvé","Pas de lien",HYPERLINK("http://localhost:8111/import?url=http://api.openstreetmap.org/api/0.6/"&amp;TablVoies[[#This Row],[OBJET_OSM]]&amp;"/"&amp;TablVoies[[#This Row],[ID_OSM]]&amp;"/full","JOSM"))</f>
        <v>JOSM</v>
      </c>
      <c r="P434" t="s">
        <v>13495</v>
      </c>
      <c r="Q434"/>
      <c r="Z434" s="124"/>
      <c r="AC434" s="60" t="s">
        <v>9220</v>
      </c>
      <c r="AI434" s="60" t="s">
        <v>10668</v>
      </c>
      <c r="AL434" s="60">
        <v>420</v>
      </c>
      <c r="AM434" s="60">
        <v>7.5</v>
      </c>
    </row>
    <row r="435" spans="1:39" hidden="1">
      <c r="A435" s="71">
        <v>84039</v>
      </c>
      <c r="B435" s="60" t="s">
        <v>10669</v>
      </c>
      <c r="C435" s="155">
        <v>4480940</v>
      </c>
      <c r="D435" s="60" t="s">
        <v>10670</v>
      </c>
      <c r="E435" s="60" t="s">
        <v>10671</v>
      </c>
      <c r="F435" s="60" t="s">
        <v>10672</v>
      </c>
      <c r="G435" s="60" t="s">
        <v>70</v>
      </c>
      <c r="I435" s="60" t="s">
        <v>10673</v>
      </c>
      <c r="J435" s="60" t="s">
        <v>16130</v>
      </c>
      <c r="K435" s="60" t="s">
        <v>10674</v>
      </c>
      <c r="L435" s="60" t="s">
        <v>10675</v>
      </c>
      <c r="M435" t="str">
        <f>IF(TablVoies[[#This Row],[ID_OSM]]="Non trouvé","Pas de lien",HYPERLINK(("http://www.openstreetmap.org/?"&amp;TablVoies[[#This Row],[OBJET_OSM]]&amp;"="&amp;TablVoies[[#This Row],[ID_OSM]]),"Localiser"))</f>
        <v>Localiser</v>
      </c>
      <c r="N435" s="61" t="s">
        <v>5316</v>
      </c>
      <c r="O435" t="str">
        <f>IF(TablVoies[[#This Row],[ID_OSM]]="Non trouvé","Pas de lien",HYPERLINK("http://localhost:8111/import?url=http://api.openstreetmap.org/api/0.6/"&amp;TablVoies[[#This Row],[OBJET_OSM]]&amp;"/"&amp;TablVoies[[#This Row],[ID_OSM]]&amp;"/full","JOSM"))</f>
        <v>JOSM</v>
      </c>
      <c r="P435" t="s">
        <v>13496</v>
      </c>
      <c r="Q435"/>
      <c r="Z435" s="124"/>
      <c r="AC435" s="60" t="s">
        <v>9220</v>
      </c>
      <c r="AI435" s="60" t="s">
        <v>10676</v>
      </c>
      <c r="AL435" s="60">
        <v>291</v>
      </c>
      <c r="AM435" s="60">
        <v>9</v>
      </c>
    </row>
    <row r="436" spans="1:39" hidden="1">
      <c r="A436" s="71">
        <v>84039</v>
      </c>
      <c r="B436" s="60" t="s">
        <v>10677</v>
      </c>
      <c r="C436" s="155">
        <v>4480960</v>
      </c>
      <c r="D436" s="60" t="s">
        <v>10678</v>
      </c>
      <c r="E436" s="60" t="s">
        <v>10679</v>
      </c>
      <c r="F436" s="60" t="s">
        <v>10680</v>
      </c>
      <c r="G436" s="60" t="s">
        <v>1358</v>
      </c>
      <c r="I436" s="60" t="s">
        <v>3685</v>
      </c>
      <c r="J436" s="60" t="s">
        <v>15900</v>
      </c>
      <c r="K436" s="60" t="s">
        <v>3687</v>
      </c>
      <c r="L436" s="60" t="s">
        <v>3688</v>
      </c>
      <c r="M436" t="str">
        <f>IF(TablVoies[[#This Row],[ID_OSM]]="Non trouvé","Pas de lien",HYPERLINK(("http://www.openstreetmap.org/?"&amp;TablVoies[[#This Row],[OBJET_OSM]]&amp;"="&amp;TablVoies[[#This Row],[ID_OSM]]),"Localiser"))</f>
        <v>Localiser</v>
      </c>
      <c r="N436" s="61" t="s">
        <v>5316</v>
      </c>
      <c r="O436" t="str">
        <f>IF(TablVoies[[#This Row],[ID_OSM]]="Non trouvé","Pas de lien",HYPERLINK("http://localhost:8111/import?url=http://api.openstreetmap.org/api/0.6/"&amp;TablVoies[[#This Row],[OBJET_OSM]]&amp;"/"&amp;TablVoies[[#This Row],[ID_OSM]]&amp;"/full","JOSM"))</f>
        <v>JOSM</v>
      </c>
      <c r="P436" t="s">
        <v>13497</v>
      </c>
      <c r="Q436"/>
      <c r="Z436" s="124"/>
      <c r="AC436" s="60" t="s">
        <v>9220</v>
      </c>
      <c r="AI436" s="60" t="s">
        <v>10681</v>
      </c>
      <c r="AL436" s="60">
        <v>45</v>
      </c>
      <c r="AM436" s="60">
        <v>8.3000000000000007</v>
      </c>
    </row>
    <row r="437" spans="1:39" hidden="1">
      <c r="A437" s="71">
        <v>84039</v>
      </c>
      <c r="B437" s="60" t="s">
        <v>751</v>
      </c>
      <c r="C437" s="155">
        <v>4480588</v>
      </c>
      <c r="D437" s="60" t="s">
        <v>10690</v>
      </c>
      <c r="E437" s="60" t="s">
        <v>10691</v>
      </c>
      <c r="F437" s="60" t="s">
        <v>10692</v>
      </c>
      <c r="G437" s="60" t="s">
        <v>1358</v>
      </c>
      <c r="I437" s="60" t="s">
        <v>1657</v>
      </c>
      <c r="J437" s="60" t="s">
        <v>16131</v>
      </c>
      <c r="K437" s="60" t="s">
        <v>1659</v>
      </c>
      <c r="L437" s="60" t="s">
        <v>1660</v>
      </c>
      <c r="M437" t="str">
        <f>IF(TablVoies[[#This Row],[ID_OSM]]="Non trouvé","Pas de lien",HYPERLINK(("http://www.openstreetmap.org/?"&amp;TablVoies[[#This Row],[OBJET_OSM]]&amp;"="&amp;TablVoies[[#This Row],[ID_OSM]]),"Localiser"))</f>
        <v>Localiser</v>
      </c>
      <c r="N437" s="61" t="s">
        <v>5316</v>
      </c>
      <c r="O437" t="str">
        <f>IF(TablVoies[[#This Row],[ID_OSM]]="Non trouvé","Pas de lien",HYPERLINK("http://localhost:8111/import?url=http://api.openstreetmap.org/api/0.6/"&amp;TablVoies[[#This Row],[OBJET_OSM]]&amp;"/"&amp;TablVoies[[#This Row],[ID_OSM]]&amp;"/full","JOSM"))</f>
        <v>JOSM</v>
      </c>
      <c r="P437" t="s">
        <v>13498</v>
      </c>
      <c r="Q437"/>
      <c r="Z437" s="124"/>
      <c r="AC437" s="60" t="s">
        <v>9220</v>
      </c>
      <c r="AI437" s="60" t="s">
        <v>10693</v>
      </c>
      <c r="AL437" s="60">
        <v>440</v>
      </c>
      <c r="AM437" s="60">
        <v>13.5</v>
      </c>
    </row>
    <row r="438" spans="1:39" hidden="1">
      <c r="A438" s="71">
        <v>84039</v>
      </c>
      <c r="B438" s="60" t="s">
        <v>10694</v>
      </c>
      <c r="C438" s="155">
        <v>4465948</v>
      </c>
      <c r="D438" s="60" t="s">
        <v>10695</v>
      </c>
      <c r="E438" s="60" t="s">
        <v>10696</v>
      </c>
      <c r="F438" s="60" t="s">
        <v>10697</v>
      </c>
      <c r="G438" s="60" t="s">
        <v>179</v>
      </c>
      <c r="H438" s="60" t="s">
        <v>134</v>
      </c>
      <c r="I438" s="60" t="s">
        <v>2675</v>
      </c>
      <c r="J438" s="60" t="s">
        <v>16132</v>
      </c>
      <c r="K438" s="60" t="s">
        <v>10698</v>
      </c>
      <c r="L438" s="60" t="s">
        <v>2678</v>
      </c>
      <c r="M438" t="str">
        <f>IF(TablVoies[[#This Row],[ID_OSM]]="Non trouvé","Pas de lien",HYPERLINK(("http://www.openstreetmap.org/?"&amp;TablVoies[[#This Row],[OBJET_OSM]]&amp;"="&amp;TablVoies[[#This Row],[ID_OSM]]),"Localiser"))</f>
        <v>Localiser</v>
      </c>
      <c r="N438" s="61" t="s">
        <v>5316</v>
      </c>
      <c r="O438" t="str">
        <f>IF(TablVoies[[#This Row],[ID_OSM]]="Non trouvé","Pas de lien",HYPERLINK("http://localhost:8111/import?url=http://api.openstreetmap.org/api/0.6/"&amp;TablVoies[[#This Row],[OBJET_OSM]]&amp;"/"&amp;TablVoies[[#This Row],[ID_OSM]]&amp;"/full","JOSM"))</f>
        <v>JOSM</v>
      </c>
      <c r="P438" t="s">
        <v>13499</v>
      </c>
      <c r="Q438"/>
      <c r="Z438" s="124"/>
      <c r="AC438" s="60" t="s">
        <v>9220</v>
      </c>
      <c r="AI438" s="60" t="s">
        <v>10699</v>
      </c>
      <c r="AL438" s="60">
        <v>388</v>
      </c>
      <c r="AM438" s="60">
        <v>11</v>
      </c>
    </row>
    <row r="439" spans="1:39" hidden="1">
      <c r="A439" s="71">
        <v>84039</v>
      </c>
      <c r="B439" s="60" t="s">
        <v>10700</v>
      </c>
      <c r="C439" s="155">
        <v>4480486</v>
      </c>
      <c r="D439" s="60" t="s">
        <v>10701</v>
      </c>
      <c r="E439" s="60" t="s">
        <v>10702</v>
      </c>
      <c r="F439" s="60" t="s">
        <v>10703</v>
      </c>
      <c r="G439" s="60" t="s">
        <v>44</v>
      </c>
      <c r="H439" s="60" t="s">
        <v>221</v>
      </c>
      <c r="I439" s="60" t="s">
        <v>10704</v>
      </c>
      <c r="J439" s="60" t="s">
        <v>16133</v>
      </c>
      <c r="K439" s="60" t="s">
        <v>10705</v>
      </c>
      <c r="L439" s="60" t="s">
        <v>2220</v>
      </c>
      <c r="M439" t="str">
        <f>IF(TablVoies[[#This Row],[ID_OSM]]="Non trouvé","Pas de lien",HYPERLINK(("http://www.openstreetmap.org/?"&amp;TablVoies[[#This Row],[OBJET_OSM]]&amp;"="&amp;TablVoies[[#This Row],[ID_OSM]]),"Localiser"))</f>
        <v>Localiser</v>
      </c>
      <c r="N439" s="61" t="s">
        <v>5316</v>
      </c>
      <c r="O439" t="str">
        <f>IF(TablVoies[[#This Row],[ID_OSM]]="Non trouvé","Pas de lien",HYPERLINK("http://localhost:8111/import?url=http://api.openstreetmap.org/api/0.6/"&amp;TablVoies[[#This Row],[OBJET_OSM]]&amp;"/"&amp;TablVoies[[#This Row],[ID_OSM]]&amp;"/full","JOSM"))</f>
        <v>JOSM</v>
      </c>
      <c r="P439" t="s">
        <v>13500</v>
      </c>
      <c r="Q439"/>
      <c r="Z439" s="124"/>
      <c r="AC439" s="60" t="s">
        <v>9220</v>
      </c>
      <c r="AI439" s="60" t="s">
        <v>10706</v>
      </c>
      <c r="AL439" s="60">
        <v>115</v>
      </c>
      <c r="AM439" s="60">
        <v>3</v>
      </c>
    </row>
    <row r="440" spans="1:39" hidden="1">
      <c r="A440" s="71">
        <v>84039</v>
      </c>
      <c r="B440" s="60" t="s">
        <v>10707</v>
      </c>
      <c r="C440" s="155">
        <v>4469006</v>
      </c>
      <c r="D440" s="60" t="s">
        <v>10708</v>
      </c>
      <c r="E440" s="60" t="s">
        <v>10709</v>
      </c>
      <c r="F440" s="60" t="s">
        <v>10710</v>
      </c>
      <c r="G440" s="60" t="s">
        <v>179</v>
      </c>
      <c r="I440" s="60" t="s">
        <v>2176</v>
      </c>
      <c r="J440" s="60" t="s">
        <v>15768</v>
      </c>
      <c r="K440" s="60" t="s">
        <v>9196</v>
      </c>
      <c r="L440" s="60" t="s">
        <v>2179</v>
      </c>
      <c r="M440" t="str">
        <f>IF(TablVoies[[#This Row],[ID_OSM]]="Non trouvé","Pas de lien",HYPERLINK(("http://www.openstreetmap.org/?"&amp;TablVoies[[#This Row],[OBJET_OSM]]&amp;"="&amp;TablVoies[[#This Row],[ID_OSM]]),"Localiser"))</f>
        <v>Localiser</v>
      </c>
      <c r="N440" s="61" t="s">
        <v>5316</v>
      </c>
      <c r="O440" t="str">
        <f>IF(TablVoies[[#This Row],[ID_OSM]]="Non trouvé","Pas de lien",HYPERLINK("http://localhost:8111/import?url=http://api.openstreetmap.org/api/0.6/"&amp;TablVoies[[#This Row],[OBJET_OSM]]&amp;"/"&amp;TablVoies[[#This Row],[ID_OSM]]&amp;"/full","JOSM"))</f>
        <v>JOSM</v>
      </c>
      <c r="P440" t="s">
        <v>13501</v>
      </c>
      <c r="Q440"/>
      <c r="Z440" s="124"/>
      <c r="AC440" s="60" t="s">
        <v>9220</v>
      </c>
      <c r="AI440" s="60" t="s">
        <v>10711</v>
      </c>
      <c r="AL440" s="60">
        <v>285</v>
      </c>
      <c r="AM440" s="60">
        <v>16</v>
      </c>
    </row>
    <row r="441" spans="1:39" hidden="1">
      <c r="A441" s="71">
        <v>84039</v>
      </c>
      <c r="B441" s="60" t="s">
        <v>10712</v>
      </c>
      <c r="C441" s="155">
        <v>4466096</v>
      </c>
      <c r="D441" s="60" t="s">
        <v>10713</v>
      </c>
      <c r="E441" s="60" t="s">
        <v>10714</v>
      </c>
      <c r="F441" s="60" t="s">
        <v>10715</v>
      </c>
      <c r="G441" s="60" t="s">
        <v>229</v>
      </c>
      <c r="I441" s="60" t="s">
        <v>1480</v>
      </c>
      <c r="J441" s="60" t="s">
        <v>16134</v>
      </c>
      <c r="K441" s="60" t="s">
        <v>10716</v>
      </c>
      <c r="L441" s="60" t="s">
        <v>1483</v>
      </c>
      <c r="M441" t="str">
        <f>IF(TablVoies[[#This Row],[ID_OSM]]="Non trouvé","Pas de lien",HYPERLINK(("http://www.openstreetmap.org/?"&amp;TablVoies[[#This Row],[OBJET_OSM]]&amp;"="&amp;TablVoies[[#This Row],[ID_OSM]]),"Localiser"))</f>
        <v>Localiser</v>
      </c>
      <c r="N441" s="61" t="s">
        <v>5316</v>
      </c>
      <c r="O441" t="str">
        <f>IF(TablVoies[[#This Row],[ID_OSM]]="Non trouvé","Pas de lien",HYPERLINK("http://localhost:8111/import?url=http://api.openstreetmap.org/api/0.6/"&amp;TablVoies[[#This Row],[OBJET_OSM]]&amp;"/"&amp;TablVoies[[#This Row],[ID_OSM]]&amp;"/full","JOSM"))</f>
        <v>JOSM</v>
      </c>
      <c r="P441" t="s">
        <v>13502</v>
      </c>
      <c r="Q441"/>
      <c r="Z441" s="124"/>
      <c r="AC441" s="60" t="s">
        <v>9220</v>
      </c>
      <c r="AI441" s="60" t="s">
        <v>10717</v>
      </c>
      <c r="AL441" s="60">
        <v>228</v>
      </c>
      <c r="AM441" s="60">
        <v>12.5</v>
      </c>
    </row>
    <row r="442" spans="1:39" hidden="1">
      <c r="A442" s="71">
        <v>84039</v>
      </c>
      <c r="B442" s="60" t="s">
        <v>10718</v>
      </c>
      <c r="C442" s="155">
        <v>4466071</v>
      </c>
      <c r="D442" s="60" t="s">
        <v>10719</v>
      </c>
      <c r="E442" s="60" t="s">
        <v>10720</v>
      </c>
      <c r="F442" s="60" t="s">
        <v>10721</v>
      </c>
      <c r="G442" s="60" t="s">
        <v>229</v>
      </c>
      <c r="H442" s="60" t="s">
        <v>221</v>
      </c>
      <c r="I442" s="60" t="s">
        <v>3136</v>
      </c>
      <c r="J442" s="60" t="s">
        <v>16135</v>
      </c>
      <c r="K442" s="60" t="s">
        <v>10722</v>
      </c>
      <c r="L442" s="60" t="s">
        <v>3139</v>
      </c>
      <c r="M442" t="str">
        <f>IF(TablVoies[[#This Row],[ID_OSM]]="Non trouvé","Pas de lien",HYPERLINK(("http://www.openstreetmap.org/?"&amp;TablVoies[[#This Row],[OBJET_OSM]]&amp;"="&amp;TablVoies[[#This Row],[ID_OSM]]),"Localiser"))</f>
        <v>Localiser</v>
      </c>
      <c r="N442" s="61" t="s">
        <v>5316</v>
      </c>
      <c r="O442" t="str">
        <f>IF(TablVoies[[#This Row],[ID_OSM]]="Non trouvé","Pas de lien",HYPERLINK("http://localhost:8111/import?url=http://api.openstreetmap.org/api/0.6/"&amp;TablVoies[[#This Row],[OBJET_OSM]]&amp;"/"&amp;TablVoies[[#This Row],[ID_OSM]]&amp;"/full","JOSM"))</f>
        <v>JOSM</v>
      </c>
      <c r="P442" t="s">
        <v>13503</v>
      </c>
      <c r="Q442"/>
      <c r="Z442" s="124"/>
      <c r="AC442" s="60" t="s">
        <v>9220</v>
      </c>
      <c r="AI442" s="60" t="s">
        <v>10723</v>
      </c>
      <c r="AL442" s="60">
        <v>246</v>
      </c>
      <c r="AM442" s="60">
        <v>30</v>
      </c>
    </row>
    <row r="443" spans="1:39" hidden="1">
      <c r="A443" s="71">
        <v>84039</v>
      </c>
      <c r="B443" s="60" t="s">
        <v>10724</v>
      </c>
      <c r="C443" s="155">
        <v>4466157</v>
      </c>
      <c r="D443" s="60" t="s">
        <v>10725</v>
      </c>
      <c r="E443" s="60" t="s">
        <v>10726</v>
      </c>
      <c r="F443" s="60" t="s">
        <v>10727</v>
      </c>
      <c r="G443" s="60" t="s">
        <v>2655</v>
      </c>
      <c r="I443" s="60" t="s">
        <v>10728</v>
      </c>
      <c r="J443" s="60" t="s">
        <v>11235</v>
      </c>
      <c r="K443" s="60" t="s">
        <v>10729</v>
      </c>
      <c r="L443" s="60" t="s">
        <v>10730</v>
      </c>
      <c r="M443" t="str">
        <f>IF(TablVoies[[#This Row],[ID_OSM]]="Non trouvé","Pas de lien",HYPERLINK(("http://www.openstreetmap.org/?"&amp;TablVoies[[#This Row],[OBJET_OSM]]&amp;"="&amp;TablVoies[[#This Row],[ID_OSM]]),"Localiser"))</f>
        <v>Localiser</v>
      </c>
      <c r="N443" s="61" t="s">
        <v>5316</v>
      </c>
      <c r="O443" t="str">
        <f>IF(TablVoies[[#This Row],[ID_OSM]]="Non trouvé","Pas de lien",HYPERLINK("http://localhost:8111/import?url=http://api.openstreetmap.org/api/0.6/"&amp;TablVoies[[#This Row],[OBJET_OSM]]&amp;"/"&amp;TablVoies[[#This Row],[ID_OSM]]&amp;"/full","JOSM"))</f>
        <v>JOSM</v>
      </c>
      <c r="P443" t="s">
        <v>13504</v>
      </c>
      <c r="Q443"/>
      <c r="Z443" s="124"/>
      <c r="AC443" s="60" t="s">
        <v>9220</v>
      </c>
      <c r="AI443" s="60" t="s">
        <v>10731</v>
      </c>
      <c r="AL443" s="60">
        <v>491</v>
      </c>
      <c r="AM443" s="60">
        <v>13</v>
      </c>
    </row>
    <row r="444" spans="1:39" hidden="1">
      <c r="A444" s="71">
        <v>84039</v>
      </c>
      <c r="B444" s="60" t="s">
        <v>10732</v>
      </c>
      <c r="C444" s="155">
        <v>4466153</v>
      </c>
      <c r="D444" s="60" t="s">
        <v>10733</v>
      </c>
      <c r="E444" s="60" t="s">
        <v>10734</v>
      </c>
      <c r="F444" s="60" t="s">
        <v>10735</v>
      </c>
      <c r="G444" s="60" t="s">
        <v>2655</v>
      </c>
      <c r="H444" s="60" t="s">
        <v>163</v>
      </c>
      <c r="I444" s="60" t="s">
        <v>10736</v>
      </c>
      <c r="J444" s="60" t="s">
        <v>16136</v>
      </c>
      <c r="K444" s="60" t="s">
        <v>10737</v>
      </c>
      <c r="L444" s="60" t="s">
        <v>10738</v>
      </c>
      <c r="M444" t="str">
        <f>IF(TablVoies[[#This Row],[ID_OSM]]="Non trouvé","Pas de lien",HYPERLINK(("http://www.openstreetmap.org/?"&amp;TablVoies[[#This Row],[OBJET_OSM]]&amp;"="&amp;TablVoies[[#This Row],[ID_OSM]]),"Localiser"))</f>
        <v>Localiser</v>
      </c>
      <c r="N444" s="61" t="s">
        <v>5316</v>
      </c>
      <c r="O444" t="str">
        <f>IF(TablVoies[[#This Row],[ID_OSM]]="Non trouvé","Pas de lien",HYPERLINK("http://localhost:8111/import?url=http://api.openstreetmap.org/api/0.6/"&amp;TablVoies[[#This Row],[OBJET_OSM]]&amp;"/"&amp;TablVoies[[#This Row],[ID_OSM]]&amp;"/full","JOSM"))</f>
        <v>JOSM</v>
      </c>
      <c r="P444" t="s">
        <v>13505</v>
      </c>
      <c r="Q444"/>
      <c r="Z444" s="124"/>
      <c r="AC444" s="60" t="s">
        <v>9220</v>
      </c>
      <c r="AI444" s="60" t="s">
        <v>10739</v>
      </c>
      <c r="AL444" s="60">
        <v>556</v>
      </c>
      <c r="AM444" s="60">
        <v>13.7</v>
      </c>
    </row>
    <row r="445" spans="1:39" hidden="1">
      <c r="A445" s="71">
        <v>84039</v>
      </c>
      <c r="B445" s="60" t="s">
        <v>10740</v>
      </c>
      <c r="C445" s="155">
        <v>4480514</v>
      </c>
      <c r="D445" s="60" t="s">
        <v>10741</v>
      </c>
      <c r="E445" s="60" t="s">
        <v>10742</v>
      </c>
      <c r="F445" s="60" t="s">
        <v>10743</v>
      </c>
      <c r="G445" s="60" t="s">
        <v>44</v>
      </c>
      <c r="I445" s="60" t="s">
        <v>3337</v>
      </c>
      <c r="J445" s="60" t="s">
        <v>16137</v>
      </c>
      <c r="K445" s="60" t="s">
        <v>10744</v>
      </c>
      <c r="L445" s="60" t="s">
        <v>3340</v>
      </c>
      <c r="M445" t="str">
        <f>IF(TablVoies[[#This Row],[ID_OSM]]="Non trouvé","Pas de lien",HYPERLINK(("http://www.openstreetmap.org/?"&amp;TablVoies[[#This Row],[OBJET_OSM]]&amp;"="&amp;TablVoies[[#This Row],[ID_OSM]]),"Localiser"))</f>
        <v>Localiser</v>
      </c>
      <c r="N445" s="61" t="s">
        <v>5316</v>
      </c>
      <c r="O445" t="str">
        <f>IF(TablVoies[[#This Row],[ID_OSM]]="Non trouvé","Pas de lien",HYPERLINK("http://localhost:8111/import?url=http://api.openstreetmap.org/api/0.6/"&amp;TablVoies[[#This Row],[OBJET_OSM]]&amp;"/"&amp;TablVoies[[#This Row],[ID_OSM]]&amp;"/full","JOSM"))</f>
        <v>JOSM</v>
      </c>
      <c r="P445" t="s">
        <v>13506</v>
      </c>
      <c r="Q445"/>
      <c r="Z445" s="124"/>
      <c r="AC445" s="60" t="s">
        <v>9220</v>
      </c>
      <c r="AI445" s="60" t="s">
        <v>10745</v>
      </c>
      <c r="AL445" s="60">
        <v>230</v>
      </c>
      <c r="AM445" s="60">
        <v>8</v>
      </c>
    </row>
    <row r="446" spans="1:39" hidden="1">
      <c r="A446" s="71">
        <v>84039</v>
      </c>
      <c r="B446" s="60" t="s">
        <v>10752</v>
      </c>
      <c r="C446" s="155">
        <v>4421391</v>
      </c>
      <c r="D446" s="60" t="s">
        <v>10753</v>
      </c>
      <c r="E446" s="60" t="s">
        <v>10754</v>
      </c>
      <c r="F446" s="60" t="s">
        <v>10755</v>
      </c>
      <c r="G446" s="60" t="s">
        <v>70</v>
      </c>
      <c r="I446" s="60" t="s">
        <v>10756</v>
      </c>
      <c r="J446" s="60" t="s">
        <v>16138</v>
      </c>
      <c r="K446" s="60" t="s">
        <v>10757</v>
      </c>
      <c r="L446" s="60" t="s">
        <v>2062</v>
      </c>
      <c r="M446" t="str">
        <f>IF(TablVoies[[#This Row],[ID_OSM]]="Non trouvé","Pas de lien",HYPERLINK(("http://www.openstreetmap.org/?"&amp;TablVoies[[#This Row],[OBJET_OSM]]&amp;"="&amp;TablVoies[[#This Row],[ID_OSM]]),"Localiser"))</f>
        <v>Localiser</v>
      </c>
      <c r="N446" s="61" t="s">
        <v>5316</v>
      </c>
      <c r="O446" t="str">
        <f>IF(TablVoies[[#This Row],[ID_OSM]]="Non trouvé","Pas de lien",HYPERLINK("http://localhost:8111/import?url=http://api.openstreetmap.org/api/0.6/"&amp;TablVoies[[#This Row],[OBJET_OSM]]&amp;"/"&amp;TablVoies[[#This Row],[ID_OSM]]&amp;"/full","JOSM"))</f>
        <v>JOSM</v>
      </c>
      <c r="P446" t="s">
        <v>13507</v>
      </c>
      <c r="Q446"/>
      <c r="Z446" s="124"/>
      <c r="AC446" s="60" t="s">
        <v>9220</v>
      </c>
      <c r="AI446" s="60" t="s">
        <v>10758</v>
      </c>
      <c r="AL446" s="60">
        <v>245</v>
      </c>
      <c r="AM446" s="60">
        <v>9.5</v>
      </c>
    </row>
    <row r="447" spans="1:39" hidden="1">
      <c r="A447" s="71">
        <v>84039</v>
      </c>
      <c r="B447" s="60" t="s">
        <v>10759</v>
      </c>
      <c r="C447" s="155">
        <v>4466072</v>
      </c>
      <c r="D447" s="60" t="s">
        <v>10760</v>
      </c>
      <c r="E447" s="60" t="s">
        <v>10761</v>
      </c>
      <c r="F447" s="60" t="s">
        <v>10762</v>
      </c>
      <c r="G447" s="60" t="s">
        <v>179</v>
      </c>
      <c r="H447" s="60" t="s">
        <v>119</v>
      </c>
      <c r="I447" s="60" t="s">
        <v>8681</v>
      </c>
      <c r="J447" s="60" t="s">
        <v>16139</v>
      </c>
      <c r="K447" s="60" t="s">
        <v>10763</v>
      </c>
      <c r="L447" s="60" t="s">
        <v>10764</v>
      </c>
      <c r="M447" t="str">
        <f>IF(TablVoies[[#This Row],[ID_OSM]]="Non trouvé","Pas de lien",HYPERLINK(("http://www.openstreetmap.org/?"&amp;TablVoies[[#This Row],[OBJET_OSM]]&amp;"="&amp;TablVoies[[#This Row],[ID_OSM]]),"Localiser"))</f>
        <v>Localiser</v>
      </c>
      <c r="N447" s="61" t="s">
        <v>5316</v>
      </c>
      <c r="O447" t="str">
        <f>IF(TablVoies[[#This Row],[ID_OSM]]="Non trouvé","Pas de lien",HYPERLINK("http://localhost:8111/import?url=http://api.openstreetmap.org/api/0.6/"&amp;TablVoies[[#This Row],[OBJET_OSM]]&amp;"/"&amp;TablVoies[[#This Row],[ID_OSM]]&amp;"/full","JOSM"))</f>
        <v>JOSM</v>
      </c>
      <c r="P447" t="s">
        <v>13508</v>
      </c>
      <c r="Q447"/>
      <c r="Z447" s="124"/>
      <c r="AC447" s="60" t="s">
        <v>9220</v>
      </c>
      <c r="AI447" s="60" t="s">
        <v>10765</v>
      </c>
      <c r="AL447" s="60">
        <v>370</v>
      </c>
      <c r="AM447" s="60">
        <v>15</v>
      </c>
    </row>
    <row r="448" spans="1:39" hidden="1">
      <c r="A448" s="71">
        <v>84039</v>
      </c>
      <c r="B448" s="60" t="s">
        <v>10766</v>
      </c>
      <c r="C448" s="155">
        <v>4465959</v>
      </c>
      <c r="D448" s="60" t="s">
        <v>10767</v>
      </c>
      <c r="E448" s="60" t="s">
        <v>10768</v>
      </c>
      <c r="F448" s="60" t="s">
        <v>10769</v>
      </c>
      <c r="G448" s="60" t="s">
        <v>179</v>
      </c>
      <c r="I448" s="60" t="s">
        <v>10770</v>
      </c>
      <c r="J448" s="60" t="s">
        <v>16140</v>
      </c>
      <c r="K448" s="60" t="s">
        <v>10771</v>
      </c>
      <c r="L448" s="60" t="s">
        <v>15585</v>
      </c>
      <c r="M448" t="str">
        <f>IF(TablVoies[[#This Row],[ID_OSM]]="Non trouvé","Pas de lien",HYPERLINK(("http://www.openstreetmap.org/?"&amp;TablVoies[[#This Row],[OBJET_OSM]]&amp;"="&amp;TablVoies[[#This Row],[ID_OSM]]),"Localiser"))</f>
        <v>Localiser</v>
      </c>
      <c r="N448" s="61" t="s">
        <v>5316</v>
      </c>
      <c r="O448" t="str">
        <f>IF(TablVoies[[#This Row],[ID_OSM]]="Non trouvé","Pas de lien",HYPERLINK("http://localhost:8111/import?url=http://api.openstreetmap.org/api/0.6/"&amp;TablVoies[[#This Row],[OBJET_OSM]]&amp;"/"&amp;TablVoies[[#This Row],[ID_OSM]]&amp;"/full","JOSM"))</f>
        <v>JOSM</v>
      </c>
      <c r="P448" t="s">
        <v>13509</v>
      </c>
      <c r="Q448"/>
      <c r="Z448" s="124"/>
      <c r="AC448" s="60" t="s">
        <v>9220</v>
      </c>
      <c r="AI448" s="60" t="s">
        <v>10772</v>
      </c>
      <c r="AL448" s="60">
        <v>250</v>
      </c>
      <c r="AM448" s="60">
        <v>13</v>
      </c>
    </row>
    <row r="449" spans="1:39" hidden="1">
      <c r="A449" s="71">
        <v>84039</v>
      </c>
      <c r="B449" s="60" t="s">
        <v>751</v>
      </c>
      <c r="C449" s="155">
        <v>4225435</v>
      </c>
      <c r="D449" s="60" t="s">
        <v>10773</v>
      </c>
      <c r="E449" s="60" t="s">
        <v>10774</v>
      </c>
      <c r="F449" s="60" t="s">
        <v>10775</v>
      </c>
      <c r="G449" s="60" t="s">
        <v>70</v>
      </c>
      <c r="I449" s="60" t="s">
        <v>15605</v>
      </c>
      <c r="J449" s="60" t="s">
        <v>16141</v>
      </c>
      <c r="K449" s="60" t="s">
        <v>10776</v>
      </c>
      <c r="L449" s="60" t="s">
        <v>93</v>
      </c>
      <c r="M449" t="str">
        <f>IF(TablVoies[[#This Row],[ID_OSM]]="Non trouvé","Pas de lien",HYPERLINK(("http://www.openstreetmap.org/?"&amp;TablVoies[[#This Row],[OBJET_OSM]]&amp;"="&amp;TablVoies[[#This Row],[ID_OSM]]),"Localiser"))</f>
        <v>Localiser</v>
      </c>
      <c r="N449" s="61" t="s">
        <v>5316</v>
      </c>
      <c r="O449" t="str">
        <f>IF(TablVoies[[#This Row],[ID_OSM]]="Non trouvé","Pas de lien",HYPERLINK("http://localhost:8111/import?url=http://api.openstreetmap.org/api/0.6/"&amp;TablVoies[[#This Row],[OBJET_OSM]]&amp;"/"&amp;TablVoies[[#This Row],[ID_OSM]]&amp;"/full","JOSM"))</f>
        <v>JOSM</v>
      </c>
      <c r="P449" t="s">
        <v>13510</v>
      </c>
      <c r="Q449"/>
      <c r="Z449" s="124"/>
      <c r="AC449" s="60" t="s">
        <v>9220</v>
      </c>
      <c r="AI449" s="60" t="s">
        <v>10777</v>
      </c>
      <c r="AL449" s="60">
        <v>128</v>
      </c>
      <c r="AM449" s="60">
        <v>11.5</v>
      </c>
    </row>
    <row r="450" spans="1:39" hidden="1">
      <c r="A450" s="71">
        <v>84039</v>
      </c>
      <c r="B450" s="60" t="s">
        <v>751</v>
      </c>
      <c r="C450" s="155">
        <v>4298738</v>
      </c>
      <c r="D450" s="60" t="s">
        <v>10778</v>
      </c>
      <c r="E450" s="60" t="s">
        <v>10779</v>
      </c>
      <c r="F450" s="60" t="s">
        <v>10780</v>
      </c>
      <c r="G450" s="60" t="s">
        <v>56</v>
      </c>
      <c r="I450" s="60" t="s">
        <v>10781</v>
      </c>
      <c r="J450" s="60" t="s">
        <v>16142</v>
      </c>
      <c r="K450" s="60" t="s">
        <v>10782</v>
      </c>
      <c r="L450" s="60" t="s">
        <v>10783</v>
      </c>
      <c r="M450" t="str">
        <f>IF(TablVoies[[#This Row],[ID_OSM]]="Non trouvé","Pas de lien",HYPERLINK(("http://www.openstreetmap.org/?"&amp;TablVoies[[#This Row],[OBJET_OSM]]&amp;"="&amp;TablVoies[[#This Row],[ID_OSM]]),"Localiser"))</f>
        <v>Localiser</v>
      </c>
      <c r="N450" s="61" t="s">
        <v>5316</v>
      </c>
      <c r="O450" t="str">
        <f>IF(TablVoies[[#This Row],[ID_OSM]]="Non trouvé","Pas de lien",HYPERLINK("http://localhost:8111/import?url=http://api.openstreetmap.org/api/0.6/"&amp;TablVoies[[#This Row],[OBJET_OSM]]&amp;"/"&amp;TablVoies[[#This Row],[ID_OSM]]&amp;"/full","JOSM"))</f>
        <v>JOSM</v>
      </c>
      <c r="P450" t="s">
        <v>13511</v>
      </c>
      <c r="Q450"/>
      <c r="Z450" s="124"/>
      <c r="AC450" s="60" t="s">
        <v>9220</v>
      </c>
      <c r="AI450" s="60" t="s">
        <v>10784</v>
      </c>
      <c r="AL450" s="60">
        <v>172</v>
      </c>
      <c r="AM450" s="60">
        <v>3.5</v>
      </c>
    </row>
    <row r="451" spans="1:39" hidden="1">
      <c r="A451" s="71">
        <v>84039</v>
      </c>
      <c r="B451" s="60" t="s">
        <v>751</v>
      </c>
      <c r="C451" s="155">
        <v>4298728</v>
      </c>
      <c r="D451" s="60" t="s">
        <v>10785</v>
      </c>
      <c r="E451" s="60" t="s">
        <v>10786</v>
      </c>
      <c r="F451" s="60" t="s">
        <v>10787</v>
      </c>
      <c r="G451" s="60" t="s">
        <v>44</v>
      </c>
      <c r="I451" s="60" t="s">
        <v>10517</v>
      </c>
      <c r="J451" s="60" t="s">
        <v>16143</v>
      </c>
      <c r="K451" s="60" t="s">
        <v>10788</v>
      </c>
      <c r="L451" s="60" t="s">
        <v>10519</v>
      </c>
      <c r="M451" t="str">
        <f>IF(TablVoies[[#This Row],[ID_OSM]]="Non trouvé","Pas de lien",HYPERLINK(("http://www.openstreetmap.org/?"&amp;TablVoies[[#This Row],[OBJET_OSM]]&amp;"="&amp;TablVoies[[#This Row],[ID_OSM]]),"Localiser"))</f>
        <v>Localiser</v>
      </c>
      <c r="N451" s="61" t="s">
        <v>5316</v>
      </c>
      <c r="O451" t="str">
        <f>IF(TablVoies[[#This Row],[ID_OSM]]="Non trouvé","Pas de lien",HYPERLINK("http://localhost:8111/import?url=http://api.openstreetmap.org/api/0.6/"&amp;TablVoies[[#This Row],[OBJET_OSM]]&amp;"/"&amp;TablVoies[[#This Row],[ID_OSM]]&amp;"/full","JOSM"))</f>
        <v>JOSM</v>
      </c>
      <c r="P451" t="s">
        <v>13512</v>
      </c>
      <c r="Q451"/>
      <c r="Z451" s="124"/>
      <c r="AC451" s="60" t="s">
        <v>9220</v>
      </c>
      <c r="AI451" s="60" t="s">
        <v>10789</v>
      </c>
      <c r="AL451" s="60">
        <v>48</v>
      </c>
      <c r="AM451" s="60">
        <v>3.1</v>
      </c>
    </row>
    <row r="452" spans="1:39" hidden="1">
      <c r="A452" s="71">
        <v>84039</v>
      </c>
      <c r="B452" s="60" t="s">
        <v>751</v>
      </c>
      <c r="C452" s="155">
        <v>4298798</v>
      </c>
      <c r="D452" s="60" t="s">
        <v>10790</v>
      </c>
      <c r="E452" s="60" t="s">
        <v>10791</v>
      </c>
      <c r="F452" s="60" t="s">
        <v>10792</v>
      </c>
      <c r="G452" s="60" t="s">
        <v>1358</v>
      </c>
      <c r="H452" s="60" t="s">
        <v>134</v>
      </c>
      <c r="I452" s="60" t="s">
        <v>9183</v>
      </c>
      <c r="J452" s="60" t="s">
        <v>16144</v>
      </c>
      <c r="K452" s="60" t="s">
        <v>10793</v>
      </c>
      <c r="L452" s="60" t="s">
        <v>9184</v>
      </c>
      <c r="M452" t="str">
        <f>IF(TablVoies[[#This Row],[ID_OSM]]="Non trouvé","Pas de lien",HYPERLINK(("http://www.openstreetmap.org/?"&amp;TablVoies[[#This Row],[OBJET_OSM]]&amp;"="&amp;TablVoies[[#This Row],[ID_OSM]]),"Localiser"))</f>
        <v>Localiser</v>
      </c>
      <c r="N452" s="61" t="s">
        <v>5316</v>
      </c>
      <c r="O452" t="str">
        <f>IF(TablVoies[[#This Row],[ID_OSM]]="Non trouvé","Pas de lien",HYPERLINK("http://localhost:8111/import?url=http://api.openstreetmap.org/api/0.6/"&amp;TablVoies[[#This Row],[OBJET_OSM]]&amp;"/"&amp;TablVoies[[#This Row],[ID_OSM]]&amp;"/full","JOSM"))</f>
        <v>JOSM</v>
      </c>
      <c r="P452" t="s">
        <v>13513</v>
      </c>
      <c r="Q452"/>
      <c r="Z452" s="124"/>
      <c r="AC452" s="60" t="s">
        <v>9220</v>
      </c>
      <c r="AI452" s="60" t="s">
        <v>10794</v>
      </c>
      <c r="AL452" s="60">
        <v>235</v>
      </c>
      <c r="AM452" s="60">
        <v>7</v>
      </c>
    </row>
    <row r="453" spans="1:39" hidden="1">
      <c r="A453" s="71">
        <v>84039</v>
      </c>
      <c r="B453" s="60" t="s">
        <v>10795</v>
      </c>
      <c r="C453" s="155">
        <v>4481208</v>
      </c>
      <c r="D453" s="60" t="s">
        <v>10796</v>
      </c>
      <c r="E453" s="60" t="s">
        <v>10797</v>
      </c>
      <c r="F453" s="60" t="s">
        <v>10798</v>
      </c>
      <c r="G453" s="60" t="s">
        <v>1358</v>
      </c>
      <c r="I453" s="60" t="s">
        <v>10799</v>
      </c>
      <c r="J453" s="60" t="s">
        <v>16145</v>
      </c>
      <c r="K453" s="60" t="s">
        <v>10800</v>
      </c>
      <c r="L453" s="60" t="s">
        <v>15600</v>
      </c>
      <c r="M453" t="str">
        <f>IF(TablVoies[[#This Row],[ID_OSM]]="Non trouvé","Pas de lien",HYPERLINK(("http://www.openstreetmap.org/?"&amp;TablVoies[[#This Row],[OBJET_OSM]]&amp;"="&amp;TablVoies[[#This Row],[ID_OSM]]),"Localiser"))</f>
        <v>Localiser</v>
      </c>
      <c r="N453" s="61" t="s">
        <v>5316</v>
      </c>
      <c r="O453" t="str">
        <f>IF(TablVoies[[#This Row],[ID_OSM]]="Non trouvé","Pas de lien",HYPERLINK("http://localhost:8111/import?url=http://api.openstreetmap.org/api/0.6/"&amp;TablVoies[[#This Row],[OBJET_OSM]]&amp;"/"&amp;TablVoies[[#This Row],[ID_OSM]]&amp;"/full","JOSM"))</f>
        <v>JOSM</v>
      </c>
      <c r="P453" t="s">
        <v>13514</v>
      </c>
      <c r="Q453"/>
      <c r="Z453" s="124"/>
      <c r="AC453" s="60" t="s">
        <v>9220</v>
      </c>
      <c r="AI453" s="60" t="s">
        <v>10801</v>
      </c>
      <c r="AL453" s="60">
        <v>333</v>
      </c>
      <c r="AM453" s="60">
        <v>17.3</v>
      </c>
    </row>
    <row r="454" spans="1:39" hidden="1">
      <c r="A454" s="71">
        <v>84039</v>
      </c>
      <c r="B454" s="60" t="s">
        <v>10802</v>
      </c>
      <c r="C454" s="155">
        <v>4480922</v>
      </c>
      <c r="D454" s="60" t="s">
        <v>10803</v>
      </c>
      <c r="E454" s="60" t="s">
        <v>10804</v>
      </c>
      <c r="F454" s="60" t="s">
        <v>10805</v>
      </c>
      <c r="G454" s="60" t="s">
        <v>1358</v>
      </c>
      <c r="I454" s="60" t="s">
        <v>10806</v>
      </c>
      <c r="J454" s="60" t="s">
        <v>16146</v>
      </c>
      <c r="K454" s="60" t="s">
        <v>10807</v>
      </c>
      <c r="L454" s="60" t="s">
        <v>10808</v>
      </c>
      <c r="M454" t="str">
        <f>IF(TablVoies[[#This Row],[ID_OSM]]="Non trouvé","Pas de lien",HYPERLINK(("http://www.openstreetmap.org/?"&amp;TablVoies[[#This Row],[OBJET_OSM]]&amp;"="&amp;TablVoies[[#This Row],[ID_OSM]]),"Localiser"))</f>
        <v>Localiser</v>
      </c>
      <c r="N454" s="61" t="s">
        <v>5316</v>
      </c>
      <c r="O454" t="str">
        <f>IF(TablVoies[[#This Row],[ID_OSM]]="Non trouvé","Pas de lien",HYPERLINK("http://localhost:8111/import?url=http://api.openstreetmap.org/api/0.6/"&amp;TablVoies[[#This Row],[OBJET_OSM]]&amp;"/"&amp;TablVoies[[#This Row],[ID_OSM]]&amp;"/full","JOSM"))</f>
        <v>JOSM</v>
      </c>
      <c r="P454" t="s">
        <v>13515</v>
      </c>
      <c r="Q454"/>
      <c r="Z454" s="124"/>
      <c r="AC454" s="60" t="s">
        <v>9220</v>
      </c>
      <c r="AI454" s="60" t="s">
        <v>10809</v>
      </c>
      <c r="AL454" s="60">
        <v>490</v>
      </c>
      <c r="AM454" s="60">
        <v>14.7</v>
      </c>
    </row>
    <row r="455" spans="1:39" hidden="1">
      <c r="A455" s="71">
        <v>84039</v>
      </c>
      <c r="B455" s="60" t="s">
        <v>10817</v>
      </c>
      <c r="C455" s="155">
        <v>4466245</v>
      </c>
      <c r="D455" s="60" t="s">
        <v>10818</v>
      </c>
      <c r="E455" s="60" t="s">
        <v>10819</v>
      </c>
      <c r="F455" s="60" t="s">
        <v>10820</v>
      </c>
      <c r="G455" s="60" t="s">
        <v>1358</v>
      </c>
      <c r="I455" s="60" t="s">
        <v>10821</v>
      </c>
      <c r="J455" s="60" t="s">
        <v>16147</v>
      </c>
      <c r="K455" s="60" t="s">
        <v>10822</v>
      </c>
      <c r="L455" s="60" t="s">
        <v>15616</v>
      </c>
      <c r="M455" t="str">
        <f>IF(TablVoies[[#This Row],[ID_OSM]]="Non trouvé","Pas de lien",HYPERLINK(("http://www.openstreetmap.org/?"&amp;TablVoies[[#This Row],[OBJET_OSM]]&amp;"="&amp;TablVoies[[#This Row],[ID_OSM]]),"Localiser"))</f>
        <v>Localiser</v>
      </c>
      <c r="N455" s="61" t="s">
        <v>5316</v>
      </c>
      <c r="O455" t="str">
        <f>IF(TablVoies[[#This Row],[ID_OSM]]="Non trouvé","Pas de lien",HYPERLINK("http://localhost:8111/import?url=http://api.openstreetmap.org/api/0.6/"&amp;TablVoies[[#This Row],[OBJET_OSM]]&amp;"/"&amp;TablVoies[[#This Row],[ID_OSM]]&amp;"/full","JOSM"))</f>
        <v>JOSM</v>
      </c>
      <c r="P455" t="s">
        <v>13516</v>
      </c>
      <c r="Q455"/>
      <c r="Z455" s="124"/>
      <c r="AC455" s="60" t="s">
        <v>9220</v>
      </c>
      <c r="AI455" s="60" t="s">
        <v>10823</v>
      </c>
      <c r="AJ455" s="60" t="s">
        <v>10824</v>
      </c>
      <c r="AL455" s="60">
        <v>500</v>
      </c>
      <c r="AM455" s="60">
        <v>6.3</v>
      </c>
    </row>
    <row r="456" spans="1:39" hidden="1">
      <c r="A456" s="71">
        <v>84039</v>
      </c>
      <c r="B456" s="60" t="s">
        <v>10825</v>
      </c>
      <c r="C456" s="155">
        <v>4298603</v>
      </c>
      <c r="D456" s="60" t="s">
        <v>10826</v>
      </c>
      <c r="E456" s="60" t="s">
        <v>10827</v>
      </c>
      <c r="F456" s="60" t="s">
        <v>10828</v>
      </c>
      <c r="G456" s="60" t="s">
        <v>70</v>
      </c>
      <c r="I456" s="60" t="s">
        <v>10829</v>
      </c>
      <c r="J456" s="60" t="s">
        <v>16148</v>
      </c>
      <c r="K456" s="60" t="s">
        <v>10830</v>
      </c>
      <c r="L456" s="60" t="s">
        <v>15602</v>
      </c>
      <c r="M456" t="str">
        <f>IF(TablVoies[[#This Row],[ID_OSM]]="Non trouvé","Pas de lien",HYPERLINK(("http://www.openstreetmap.org/?"&amp;TablVoies[[#This Row],[OBJET_OSM]]&amp;"="&amp;TablVoies[[#This Row],[ID_OSM]]),"Localiser"))</f>
        <v>Localiser</v>
      </c>
      <c r="N456" s="61" t="s">
        <v>5316</v>
      </c>
      <c r="O456" t="str">
        <f>IF(TablVoies[[#This Row],[ID_OSM]]="Non trouvé","Pas de lien",HYPERLINK("http://localhost:8111/import?url=http://api.openstreetmap.org/api/0.6/"&amp;TablVoies[[#This Row],[OBJET_OSM]]&amp;"/"&amp;TablVoies[[#This Row],[ID_OSM]]&amp;"/full","JOSM"))</f>
        <v>JOSM</v>
      </c>
      <c r="P456" t="s">
        <v>13517</v>
      </c>
      <c r="Q456"/>
      <c r="Z456" s="124"/>
      <c r="AC456" s="60" t="s">
        <v>9220</v>
      </c>
      <c r="AI456" s="60" t="s">
        <v>10831</v>
      </c>
      <c r="AL456" s="60">
        <v>259</v>
      </c>
      <c r="AM456" s="60">
        <v>6</v>
      </c>
    </row>
    <row r="457" spans="1:39" hidden="1">
      <c r="A457" s="71">
        <v>84039</v>
      </c>
      <c r="B457" s="60" t="s">
        <v>10832</v>
      </c>
      <c r="C457" s="155">
        <v>4466015</v>
      </c>
      <c r="D457" s="60" t="s">
        <v>10833</v>
      </c>
      <c r="E457" s="60" t="s">
        <v>10834</v>
      </c>
      <c r="F457" s="60" t="s">
        <v>10835</v>
      </c>
      <c r="G457" s="60" t="s">
        <v>229</v>
      </c>
      <c r="H457" s="60" t="s">
        <v>221</v>
      </c>
      <c r="I457" s="60" t="s">
        <v>6173</v>
      </c>
      <c r="J457" s="60" t="s">
        <v>16149</v>
      </c>
      <c r="K457" s="60" t="s">
        <v>10836</v>
      </c>
      <c r="L457" s="60" t="s">
        <v>9512</v>
      </c>
      <c r="M457" t="str">
        <f>IF(TablVoies[[#This Row],[ID_OSM]]="Non trouvé","Pas de lien",HYPERLINK(("http://www.openstreetmap.org/?"&amp;TablVoies[[#This Row],[OBJET_OSM]]&amp;"="&amp;TablVoies[[#This Row],[ID_OSM]]),"Localiser"))</f>
        <v>Localiser</v>
      </c>
      <c r="N457" s="61" t="s">
        <v>5316</v>
      </c>
      <c r="O457" t="str">
        <f>IF(TablVoies[[#This Row],[ID_OSM]]="Non trouvé","Pas de lien",HYPERLINK("http://localhost:8111/import?url=http://api.openstreetmap.org/api/0.6/"&amp;TablVoies[[#This Row],[OBJET_OSM]]&amp;"/"&amp;TablVoies[[#This Row],[ID_OSM]]&amp;"/full","JOSM"))</f>
        <v>JOSM</v>
      </c>
      <c r="P457" t="s">
        <v>13518</v>
      </c>
      <c r="Q457"/>
      <c r="Z457" s="124"/>
      <c r="AC457" s="60" t="s">
        <v>9220</v>
      </c>
      <c r="AI457" s="60" t="s">
        <v>10837</v>
      </c>
      <c r="AL457" s="60">
        <v>400</v>
      </c>
      <c r="AM457" s="60">
        <v>8</v>
      </c>
    </row>
    <row r="458" spans="1:39" hidden="1">
      <c r="A458" s="71">
        <v>84039</v>
      </c>
      <c r="B458" s="60" t="s">
        <v>10838</v>
      </c>
      <c r="C458" s="155">
        <v>4466093</v>
      </c>
      <c r="D458" s="60" t="s">
        <v>10839</v>
      </c>
      <c r="E458" s="60" t="s">
        <v>10840</v>
      </c>
      <c r="F458" s="60" t="s">
        <v>10841</v>
      </c>
      <c r="G458" s="60" t="s">
        <v>229</v>
      </c>
      <c r="I458" s="60" t="s">
        <v>1636</v>
      </c>
      <c r="J458" s="60" t="s">
        <v>16150</v>
      </c>
      <c r="K458" s="60" t="s">
        <v>10842</v>
      </c>
      <c r="L458" s="60" t="s">
        <v>1639</v>
      </c>
      <c r="M458" t="str">
        <f>IF(TablVoies[[#This Row],[ID_OSM]]="Non trouvé","Pas de lien",HYPERLINK(("http://www.openstreetmap.org/?"&amp;TablVoies[[#This Row],[OBJET_OSM]]&amp;"="&amp;TablVoies[[#This Row],[ID_OSM]]),"Localiser"))</f>
        <v>Localiser</v>
      </c>
      <c r="N458" s="61" t="s">
        <v>5316</v>
      </c>
      <c r="O458" t="str">
        <f>IF(TablVoies[[#This Row],[ID_OSM]]="Non trouvé","Pas de lien",HYPERLINK("http://localhost:8111/import?url=http://api.openstreetmap.org/api/0.6/"&amp;TablVoies[[#This Row],[OBJET_OSM]]&amp;"/"&amp;TablVoies[[#This Row],[ID_OSM]]&amp;"/full","JOSM"))</f>
        <v>JOSM</v>
      </c>
      <c r="P458" t="s">
        <v>13519</v>
      </c>
      <c r="Q458"/>
      <c r="Z458" s="124"/>
      <c r="AC458" s="60" t="s">
        <v>9220</v>
      </c>
      <c r="AI458" s="60" t="s">
        <v>10843</v>
      </c>
      <c r="AL458" s="60">
        <v>249</v>
      </c>
      <c r="AM458" s="60">
        <v>14</v>
      </c>
    </row>
    <row r="459" spans="1:39" hidden="1">
      <c r="A459" s="71">
        <v>84039</v>
      </c>
      <c r="B459" s="60" t="s">
        <v>10844</v>
      </c>
      <c r="C459" s="155">
        <v>4480517</v>
      </c>
      <c r="D459" s="60" t="s">
        <v>10845</v>
      </c>
      <c r="E459" s="60" t="s">
        <v>10846</v>
      </c>
      <c r="F459" s="60" t="s">
        <v>10847</v>
      </c>
      <c r="G459" s="60" t="s">
        <v>44</v>
      </c>
      <c r="I459" s="60" t="s">
        <v>10848</v>
      </c>
      <c r="J459" s="60" t="s">
        <v>16151</v>
      </c>
      <c r="K459" s="60" t="s">
        <v>10849</v>
      </c>
      <c r="L459" s="60" t="s">
        <v>10850</v>
      </c>
      <c r="M459" t="str">
        <f>IF(TablVoies[[#This Row],[ID_OSM]]="Non trouvé","Pas de lien",HYPERLINK(("http://www.openstreetmap.org/?"&amp;TablVoies[[#This Row],[OBJET_OSM]]&amp;"="&amp;TablVoies[[#This Row],[ID_OSM]]),"Localiser"))</f>
        <v>Localiser</v>
      </c>
      <c r="N459" s="61" t="s">
        <v>5316</v>
      </c>
      <c r="O459" t="str">
        <f>IF(TablVoies[[#This Row],[ID_OSM]]="Non trouvé","Pas de lien",HYPERLINK("http://localhost:8111/import?url=http://api.openstreetmap.org/api/0.6/"&amp;TablVoies[[#This Row],[OBJET_OSM]]&amp;"/"&amp;TablVoies[[#This Row],[ID_OSM]]&amp;"/full","JOSM"))</f>
        <v>JOSM</v>
      </c>
      <c r="P459" t="s">
        <v>13520</v>
      </c>
      <c r="Q459"/>
      <c r="Z459" s="124"/>
      <c r="AC459" s="60" t="s">
        <v>9220</v>
      </c>
      <c r="AI459" s="60" t="s">
        <v>10851</v>
      </c>
      <c r="AL459" s="60">
        <v>106</v>
      </c>
      <c r="AM459" s="60">
        <v>4.5</v>
      </c>
    </row>
    <row r="460" spans="1:39" hidden="1">
      <c r="A460" s="71">
        <v>84039</v>
      </c>
      <c r="B460" s="60" t="s">
        <v>10852</v>
      </c>
      <c r="C460" s="155">
        <v>4481223</v>
      </c>
      <c r="D460" s="60" t="s">
        <v>10853</v>
      </c>
      <c r="E460" s="60" t="s">
        <v>10854</v>
      </c>
      <c r="F460" s="60" t="s">
        <v>10855</v>
      </c>
      <c r="G460" s="60" t="s">
        <v>1358</v>
      </c>
      <c r="I460" s="60" t="s">
        <v>10856</v>
      </c>
      <c r="J460" s="60" t="s">
        <v>16152</v>
      </c>
      <c r="K460" s="60" t="s">
        <v>10857</v>
      </c>
      <c r="L460" s="60" t="s">
        <v>4488</v>
      </c>
      <c r="M460" t="str">
        <f>IF(TablVoies[[#This Row],[ID_OSM]]="Non trouvé","Pas de lien",HYPERLINK(("http://www.openstreetmap.org/?"&amp;TablVoies[[#This Row],[OBJET_OSM]]&amp;"="&amp;TablVoies[[#This Row],[ID_OSM]]),"Localiser"))</f>
        <v>Localiser</v>
      </c>
      <c r="N460" s="61" t="s">
        <v>5316</v>
      </c>
      <c r="O460" t="str">
        <f>IF(TablVoies[[#This Row],[ID_OSM]]="Non trouvé","Pas de lien",HYPERLINK("http://localhost:8111/import?url=http://api.openstreetmap.org/api/0.6/"&amp;TablVoies[[#This Row],[OBJET_OSM]]&amp;"/"&amp;TablVoies[[#This Row],[ID_OSM]]&amp;"/full","JOSM"))</f>
        <v>JOSM</v>
      </c>
      <c r="P460" t="s">
        <v>13521</v>
      </c>
      <c r="Q460"/>
      <c r="Z460" s="124">
        <v>41690</v>
      </c>
      <c r="AA460" s="60">
        <v>2014022</v>
      </c>
      <c r="AC460" s="60" t="s">
        <v>9220</v>
      </c>
      <c r="AI460" s="60" t="s">
        <v>10858</v>
      </c>
      <c r="AL460" s="60">
        <v>67</v>
      </c>
      <c r="AM460" s="60">
        <v>6.5</v>
      </c>
    </row>
    <row r="461" spans="1:39" hidden="1">
      <c r="A461" s="71">
        <v>84039</v>
      </c>
      <c r="B461" s="60" t="s">
        <v>10874</v>
      </c>
      <c r="C461" s="155">
        <v>4469419</v>
      </c>
      <c r="D461" s="60" t="s">
        <v>10875</v>
      </c>
      <c r="E461" s="60" t="s">
        <v>10876</v>
      </c>
      <c r="F461" s="60" t="s">
        <v>10877</v>
      </c>
      <c r="G461" s="60" t="s">
        <v>3294</v>
      </c>
      <c r="I461" s="60" t="s">
        <v>230</v>
      </c>
      <c r="J461" s="60" t="s">
        <v>16153</v>
      </c>
      <c r="K461" s="60" t="s">
        <v>10878</v>
      </c>
      <c r="L461" s="60" t="s">
        <v>233</v>
      </c>
      <c r="M461" t="str">
        <f>IF(TablVoies[[#This Row],[ID_OSM]]="Non trouvé","Pas de lien",HYPERLINK(("http://www.openstreetmap.org/?"&amp;TablVoies[[#This Row],[OBJET_OSM]]&amp;"="&amp;TablVoies[[#This Row],[ID_OSM]]),"Localiser"))</f>
        <v>Localiser</v>
      </c>
      <c r="N461" s="61" t="s">
        <v>5316</v>
      </c>
      <c r="O461" t="str">
        <f>IF(TablVoies[[#This Row],[ID_OSM]]="Non trouvé","Pas de lien",HYPERLINK("http://localhost:8111/import?url=http://api.openstreetmap.org/api/0.6/"&amp;TablVoies[[#This Row],[OBJET_OSM]]&amp;"/"&amp;TablVoies[[#This Row],[ID_OSM]]&amp;"/full","JOSM"))</f>
        <v>JOSM</v>
      </c>
      <c r="P461" t="s">
        <v>13522</v>
      </c>
      <c r="Q461"/>
      <c r="Z461" s="124"/>
      <c r="AC461" s="60" t="s">
        <v>9220</v>
      </c>
      <c r="AI461" s="60" t="s">
        <v>10879</v>
      </c>
      <c r="AL461" s="60">
        <v>118</v>
      </c>
      <c r="AM461" s="60">
        <v>0</v>
      </c>
    </row>
    <row r="462" spans="1:39" hidden="1">
      <c r="A462" s="71">
        <v>84039</v>
      </c>
      <c r="B462" s="60" t="s">
        <v>10880</v>
      </c>
      <c r="C462" s="155">
        <v>4480732</v>
      </c>
      <c r="D462" s="60" t="s">
        <v>10881</v>
      </c>
      <c r="E462" s="60" t="s">
        <v>10882</v>
      </c>
      <c r="F462" s="60" t="s">
        <v>10883</v>
      </c>
      <c r="G462" s="60" t="s">
        <v>3294</v>
      </c>
      <c r="H462" s="60" t="s">
        <v>134</v>
      </c>
      <c r="I462" s="60" t="s">
        <v>9197</v>
      </c>
      <c r="J462" s="60" t="s">
        <v>16154</v>
      </c>
      <c r="K462" s="60" t="s">
        <v>10884</v>
      </c>
      <c r="L462" s="60" t="s">
        <v>15620</v>
      </c>
      <c r="M462" t="str">
        <f>IF(TablVoies[[#This Row],[ID_OSM]]="Non trouvé","Pas de lien",HYPERLINK(("http://www.openstreetmap.org/?"&amp;TablVoies[[#This Row],[OBJET_OSM]]&amp;"="&amp;TablVoies[[#This Row],[ID_OSM]]),"Localiser"))</f>
        <v>Localiser</v>
      </c>
      <c r="N462" s="61" t="s">
        <v>5316</v>
      </c>
      <c r="O462" t="str">
        <f>IF(TablVoies[[#This Row],[ID_OSM]]="Non trouvé","Pas de lien",HYPERLINK("http://localhost:8111/import?url=http://api.openstreetmap.org/api/0.6/"&amp;TablVoies[[#This Row],[OBJET_OSM]]&amp;"/"&amp;TablVoies[[#This Row],[ID_OSM]]&amp;"/full","JOSM"))</f>
        <v>JOSM</v>
      </c>
      <c r="P462" t="s">
        <v>13523</v>
      </c>
      <c r="Q462"/>
      <c r="Z462" s="124"/>
      <c r="AC462" s="60" t="s">
        <v>9220</v>
      </c>
      <c r="AI462" s="60" t="s">
        <v>10885</v>
      </c>
      <c r="AL462" s="60">
        <v>64</v>
      </c>
      <c r="AM462" s="60">
        <v>0</v>
      </c>
    </row>
    <row r="463" spans="1:39" hidden="1">
      <c r="A463" s="71">
        <v>84039</v>
      </c>
      <c r="B463" s="60" t="s">
        <v>10886</v>
      </c>
      <c r="C463" s="155">
        <v>4480730</v>
      </c>
      <c r="D463" s="60" t="s">
        <v>10887</v>
      </c>
      <c r="E463" s="60" t="s">
        <v>10888</v>
      </c>
      <c r="F463" s="60" t="s">
        <v>10889</v>
      </c>
      <c r="G463" s="60" t="s">
        <v>3294</v>
      </c>
      <c r="H463" s="60" t="s">
        <v>111</v>
      </c>
      <c r="I463" s="60" t="s">
        <v>9472</v>
      </c>
      <c r="J463" s="60" t="s">
        <v>15751</v>
      </c>
      <c r="K463" s="60" t="s">
        <v>10890</v>
      </c>
      <c r="L463" s="60" t="s">
        <v>9474</v>
      </c>
      <c r="M463" t="str">
        <f>IF(TablVoies[[#This Row],[ID_OSM]]="Non trouvé","Pas de lien",HYPERLINK(("http://www.openstreetmap.org/?"&amp;TablVoies[[#This Row],[OBJET_OSM]]&amp;"="&amp;TablVoies[[#This Row],[ID_OSM]]),"Localiser"))</f>
        <v>Localiser</v>
      </c>
      <c r="N463" s="61" t="s">
        <v>5316</v>
      </c>
      <c r="O463" t="str">
        <f>IF(TablVoies[[#This Row],[ID_OSM]]="Non trouvé","Pas de lien",HYPERLINK("http://localhost:8111/import?url=http://api.openstreetmap.org/api/0.6/"&amp;TablVoies[[#This Row],[OBJET_OSM]]&amp;"/"&amp;TablVoies[[#This Row],[ID_OSM]]&amp;"/full","JOSM"))</f>
        <v>JOSM</v>
      </c>
      <c r="P463" t="s">
        <v>13524</v>
      </c>
      <c r="Q463"/>
      <c r="Z463" s="124"/>
      <c r="AC463" s="60" t="s">
        <v>9220</v>
      </c>
      <c r="AI463" s="60" t="s">
        <v>10891</v>
      </c>
      <c r="AL463" s="60">
        <v>42</v>
      </c>
      <c r="AM463" s="60">
        <v>0</v>
      </c>
    </row>
    <row r="464" spans="1:39" hidden="1">
      <c r="A464" s="71">
        <v>84039</v>
      </c>
      <c r="B464" s="60" t="s">
        <v>10892</v>
      </c>
      <c r="C464" s="155">
        <v>4480831</v>
      </c>
      <c r="D464" s="60" t="s">
        <v>10893</v>
      </c>
      <c r="E464" s="60" t="s">
        <v>10894</v>
      </c>
      <c r="F464" s="60" t="s">
        <v>10895</v>
      </c>
      <c r="G464" s="60" t="s">
        <v>3294</v>
      </c>
      <c r="I464" s="60" t="s">
        <v>10896</v>
      </c>
      <c r="J464" s="60" t="s">
        <v>16155</v>
      </c>
      <c r="K464" s="60" t="s">
        <v>10897</v>
      </c>
      <c r="L464" s="60" t="s">
        <v>10898</v>
      </c>
      <c r="M464" t="str">
        <f>IF(TablVoies[[#This Row],[ID_OSM]]="Non trouvé","Pas de lien",HYPERLINK(("http://www.openstreetmap.org/?"&amp;TablVoies[[#This Row],[OBJET_OSM]]&amp;"="&amp;TablVoies[[#This Row],[ID_OSM]]),"Localiser"))</f>
        <v>Localiser</v>
      </c>
      <c r="N464" s="61" t="s">
        <v>5316</v>
      </c>
      <c r="O464" t="str">
        <f>IF(TablVoies[[#This Row],[ID_OSM]]="Non trouvé","Pas de lien",HYPERLINK("http://localhost:8111/import?url=http://api.openstreetmap.org/api/0.6/"&amp;TablVoies[[#This Row],[OBJET_OSM]]&amp;"/"&amp;TablVoies[[#This Row],[ID_OSM]]&amp;"/full","JOSM"))</f>
        <v>JOSM</v>
      </c>
      <c r="P464" t="s">
        <v>13525</v>
      </c>
      <c r="Q464"/>
      <c r="Z464" s="124"/>
      <c r="AC464" s="60" t="s">
        <v>9220</v>
      </c>
      <c r="AI464" s="60" t="s">
        <v>10899</v>
      </c>
      <c r="AL464" s="60">
        <v>25</v>
      </c>
      <c r="AM464" s="60">
        <v>13.5</v>
      </c>
    </row>
    <row r="465" spans="1:39" hidden="1">
      <c r="A465" s="71">
        <v>84039</v>
      </c>
      <c r="B465" s="60" t="s">
        <v>10900</v>
      </c>
      <c r="C465" s="155">
        <v>4480729</v>
      </c>
      <c r="D465" s="60" t="s">
        <v>10901</v>
      </c>
      <c r="E465" s="60" t="s">
        <v>10902</v>
      </c>
      <c r="F465" s="60" t="s">
        <v>10903</v>
      </c>
      <c r="G465" s="60" t="s">
        <v>3294</v>
      </c>
      <c r="H465" s="60" t="s">
        <v>221</v>
      </c>
      <c r="I465" s="60" t="s">
        <v>10904</v>
      </c>
      <c r="J465" s="60" t="s">
        <v>16156</v>
      </c>
      <c r="K465" s="60" t="s">
        <v>10905</v>
      </c>
      <c r="L465" s="60" t="s">
        <v>15618</v>
      </c>
      <c r="M465" t="str">
        <f>IF(TablVoies[[#This Row],[ID_OSM]]="Non trouvé","Pas de lien",HYPERLINK(("http://www.openstreetmap.org/?"&amp;TablVoies[[#This Row],[OBJET_OSM]]&amp;"="&amp;TablVoies[[#This Row],[ID_OSM]]),"Localiser"))</f>
        <v>Localiser</v>
      </c>
      <c r="N465" s="61" t="s">
        <v>5316</v>
      </c>
      <c r="O465" t="str">
        <f>IF(TablVoies[[#This Row],[ID_OSM]]="Non trouvé","Pas de lien",HYPERLINK("http://localhost:8111/import?url=http://api.openstreetmap.org/api/0.6/"&amp;TablVoies[[#This Row],[OBJET_OSM]]&amp;"/"&amp;TablVoies[[#This Row],[ID_OSM]]&amp;"/full","JOSM"))</f>
        <v>JOSM</v>
      </c>
      <c r="P465" t="s">
        <v>13526</v>
      </c>
      <c r="Q465"/>
      <c r="Z465" s="124"/>
      <c r="AC465" s="60" t="s">
        <v>9220</v>
      </c>
      <c r="AI465" s="60" t="s">
        <v>10906</v>
      </c>
      <c r="AL465" s="60">
        <v>41</v>
      </c>
      <c r="AM465" s="60">
        <v>0</v>
      </c>
    </row>
    <row r="466" spans="1:39" hidden="1">
      <c r="A466" s="71">
        <v>84039</v>
      </c>
      <c r="B466" s="60" t="s">
        <v>751</v>
      </c>
      <c r="C466" s="155">
        <v>4298742</v>
      </c>
      <c r="D466" s="60" t="s">
        <v>10907</v>
      </c>
      <c r="E466" s="60" t="s">
        <v>10908</v>
      </c>
      <c r="F466" s="60" t="s">
        <v>10909</v>
      </c>
      <c r="G466" s="60" t="s">
        <v>3294</v>
      </c>
      <c r="I466" s="60" t="s">
        <v>10910</v>
      </c>
      <c r="J466" s="60" t="s">
        <v>16157</v>
      </c>
      <c r="K466" s="60" t="s">
        <v>10911</v>
      </c>
      <c r="L466" s="60" t="s">
        <v>10912</v>
      </c>
      <c r="M466" t="str">
        <f>IF(TablVoies[[#This Row],[ID_OSM]]="Non trouvé","Pas de lien",HYPERLINK(("http://www.openstreetmap.org/?"&amp;TablVoies[[#This Row],[OBJET_OSM]]&amp;"="&amp;TablVoies[[#This Row],[ID_OSM]]),"Localiser"))</f>
        <v>Localiser</v>
      </c>
      <c r="N466" s="61" t="s">
        <v>5316</v>
      </c>
      <c r="O466" t="str">
        <f>IF(TablVoies[[#This Row],[ID_OSM]]="Non trouvé","Pas de lien",HYPERLINK("http://localhost:8111/import?url=http://api.openstreetmap.org/api/0.6/"&amp;TablVoies[[#This Row],[OBJET_OSM]]&amp;"/"&amp;TablVoies[[#This Row],[ID_OSM]]&amp;"/full","JOSM"))</f>
        <v>JOSM</v>
      </c>
      <c r="P466" t="s">
        <v>13527</v>
      </c>
      <c r="Q466"/>
      <c r="Z466" s="124"/>
      <c r="AC466" s="60" t="s">
        <v>9220</v>
      </c>
      <c r="AI466" s="60" t="s">
        <v>10913</v>
      </c>
      <c r="AL466" s="60">
        <v>69</v>
      </c>
      <c r="AM466" s="60">
        <v>0</v>
      </c>
    </row>
    <row r="467" spans="1:39" hidden="1">
      <c r="A467" s="71">
        <v>84039</v>
      </c>
      <c r="B467" s="60" t="s">
        <v>10914</v>
      </c>
      <c r="C467" s="155">
        <v>4298741</v>
      </c>
      <c r="D467" s="60" t="s">
        <v>10915</v>
      </c>
      <c r="E467" s="60" t="s">
        <v>10916</v>
      </c>
      <c r="F467" s="60" t="s">
        <v>10917</v>
      </c>
      <c r="G467" s="60" t="s">
        <v>3294</v>
      </c>
      <c r="I467" s="60" t="s">
        <v>10918</v>
      </c>
      <c r="J467" s="60" t="s">
        <v>16158</v>
      </c>
      <c r="K467" s="60" t="s">
        <v>10919</v>
      </c>
      <c r="L467" s="60" t="s">
        <v>10920</v>
      </c>
      <c r="M467" t="str">
        <f>IF(TablVoies[[#This Row],[ID_OSM]]="Non trouvé","Pas de lien",HYPERLINK(("http://www.openstreetmap.org/?"&amp;TablVoies[[#This Row],[OBJET_OSM]]&amp;"="&amp;TablVoies[[#This Row],[ID_OSM]]),"Localiser"))</f>
        <v>Localiser</v>
      </c>
      <c r="N467" s="61" t="s">
        <v>5316</v>
      </c>
      <c r="O467" t="str">
        <f>IF(TablVoies[[#This Row],[ID_OSM]]="Non trouvé","Pas de lien",HYPERLINK("http://localhost:8111/import?url=http://api.openstreetmap.org/api/0.6/"&amp;TablVoies[[#This Row],[OBJET_OSM]]&amp;"/"&amp;TablVoies[[#This Row],[ID_OSM]]&amp;"/full","JOSM"))</f>
        <v>JOSM</v>
      </c>
      <c r="P467" t="s">
        <v>13528</v>
      </c>
      <c r="Q467"/>
      <c r="Z467" s="124"/>
      <c r="AC467" s="60" t="s">
        <v>9220</v>
      </c>
      <c r="AI467" s="60" t="s">
        <v>10921</v>
      </c>
      <c r="AL467" s="60">
        <v>26</v>
      </c>
      <c r="AM467" s="60">
        <v>0</v>
      </c>
    </row>
    <row r="468" spans="1:39" hidden="1">
      <c r="A468" s="71">
        <v>84039</v>
      </c>
      <c r="B468" s="60" t="s">
        <v>10922</v>
      </c>
      <c r="C468" s="155">
        <v>4298749</v>
      </c>
      <c r="D468" s="60" t="s">
        <v>10923</v>
      </c>
      <c r="E468" s="60" t="s">
        <v>10924</v>
      </c>
      <c r="F468" s="60" t="s">
        <v>10925</v>
      </c>
      <c r="G468" s="60" t="s">
        <v>3294</v>
      </c>
      <c r="H468" s="60" t="s">
        <v>134</v>
      </c>
      <c r="I468" s="60" t="s">
        <v>10926</v>
      </c>
      <c r="J468" s="60" t="s">
        <v>16159</v>
      </c>
      <c r="K468" s="60" t="s">
        <v>10927</v>
      </c>
      <c r="L468" s="60" t="s">
        <v>15574</v>
      </c>
      <c r="M468" t="str">
        <f>IF(TablVoies[[#This Row],[ID_OSM]]="Non trouvé","Pas de lien",HYPERLINK(("http://www.openstreetmap.org/?"&amp;TablVoies[[#This Row],[OBJET_OSM]]&amp;"="&amp;TablVoies[[#This Row],[ID_OSM]]),"Localiser"))</f>
        <v>Localiser</v>
      </c>
      <c r="N468" s="61" t="s">
        <v>5316</v>
      </c>
      <c r="O468" t="str">
        <f>IF(TablVoies[[#This Row],[ID_OSM]]="Non trouvé","Pas de lien",HYPERLINK("http://localhost:8111/import?url=http://api.openstreetmap.org/api/0.6/"&amp;TablVoies[[#This Row],[OBJET_OSM]]&amp;"/"&amp;TablVoies[[#This Row],[ID_OSM]]&amp;"/full","JOSM"))</f>
        <v>JOSM</v>
      </c>
      <c r="P468" t="s">
        <v>13529</v>
      </c>
      <c r="Q468"/>
      <c r="Z468" s="124"/>
      <c r="AC468" s="60" t="s">
        <v>9220</v>
      </c>
      <c r="AI468" s="60" t="s">
        <v>10928</v>
      </c>
      <c r="AL468" s="60">
        <v>34</v>
      </c>
      <c r="AM468" s="60">
        <v>0</v>
      </c>
    </row>
    <row r="469" spans="1:39" hidden="1">
      <c r="A469" s="71">
        <v>84039</v>
      </c>
      <c r="B469" s="60" t="s">
        <v>751</v>
      </c>
      <c r="C469" s="155">
        <v>4298750</v>
      </c>
      <c r="D469" s="60" t="s">
        <v>10929</v>
      </c>
      <c r="E469" s="60" t="s">
        <v>10930</v>
      </c>
      <c r="F469" s="60" t="s">
        <v>10931</v>
      </c>
      <c r="G469" s="60" t="s">
        <v>3294</v>
      </c>
      <c r="H469" s="60" t="s">
        <v>134</v>
      </c>
      <c r="I469" s="60" t="s">
        <v>2675</v>
      </c>
      <c r="J469" s="60" t="s">
        <v>16160</v>
      </c>
      <c r="K469" s="60" t="s">
        <v>10932</v>
      </c>
      <c r="L469" s="60" t="s">
        <v>2678</v>
      </c>
      <c r="M469" t="str">
        <f>IF(TablVoies[[#This Row],[ID_OSM]]="Non trouvé","Pas de lien",HYPERLINK(("http://www.openstreetmap.org/?"&amp;TablVoies[[#This Row],[OBJET_OSM]]&amp;"="&amp;TablVoies[[#This Row],[ID_OSM]]),"Localiser"))</f>
        <v>Localiser</v>
      </c>
      <c r="N469" s="61" t="s">
        <v>5316</v>
      </c>
      <c r="O469" t="str">
        <f>IF(TablVoies[[#This Row],[ID_OSM]]="Non trouvé","Pas de lien",HYPERLINK("http://localhost:8111/import?url=http://api.openstreetmap.org/api/0.6/"&amp;TablVoies[[#This Row],[OBJET_OSM]]&amp;"/"&amp;TablVoies[[#This Row],[ID_OSM]]&amp;"/full","JOSM"))</f>
        <v>JOSM</v>
      </c>
      <c r="P469" t="s">
        <v>13530</v>
      </c>
      <c r="Q469"/>
      <c r="Z469" s="124"/>
      <c r="AC469" s="60" t="s">
        <v>9220</v>
      </c>
      <c r="AI469" s="60" t="s">
        <v>10933</v>
      </c>
      <c r="AJ469" s="60" t="s">
        <v>10934</v>
      </c>
      <c r="AL469" s="60">
        <v>165</v>
      </c>
      <c r="AM469" s="60">
        <v>0</v>
      </c>
    </row>
    <row r="470" spans="1:39" hidden="1">
      <c r="A470" s="71">
        <v>84039</v>
      </c>
      <c r="B470" s="60" t="s">
        <v>751</v>
      </c>
      <c r="C470" s="155" t="s">
        <v>751</v>
      </c>
      <c r="D470" s="60" t="s">
        <v>10940</v>
      </c>
      <c r="E470" s="60" t="s">
        <v>10941</v>
      </c>
      <c r="F470" s="60" t="s">
        <v>10942</v>
      </c>
      <c r="G470" s="60" t="s">
        <v>3294</v>
      </c>
      <c r="H470" s="60" t="s">
        <v>119</v>
      </c>
      <c r="I470" s="60" t="s">
        <v>10943</v>
      </c>
      <c r="J470" s="60" t="s">
        <v>16161</v>
      </c>
      <c r="K470" s="60" t="s">
        <v>10944</v>
      </c>
      <c r="L470" s="60" t="s">
        <v>10945</v>
      </c>
      <c r="M470" t="str">
        <f>IF(TablVoies[[#This Row],[ID_OSM]]="Non trouvé","Pas de lien",HYPERLINK(("http://www.openstreetmap.org/?"&amp;TablVoies[[#This Row],[OBJET_OSM]]&amp;"="&amp;TablVoies[[#This Row],[ID_OSM]]),"Localiser"))</f>
        <v>Pas de lien</v>
      </c>
      <c r="N470" s="61" t="s">
        <v>5316</v>
      </c>
      <c r="O470" t="str">
        <f>IF(TablVoies[[#This Row],[ID_OSM]]="Non trouvé","Pas de lien",HYPERLINK("http://localhost:8111/import?url=http://api.openstreetmap.org/api/0.6/"&amp;TablVoies[[#This Row],[OBJET_OSM]]&amp;"/"&amp;TablVoies[[#This Row],[ID_OSM]]&amp;"/full","JOSM"))</f>
        <v>Pas de lien</v>
      </c>
      <c r="P470" t="s">
        <v>13531</v>
      </c>
      <c r="Q470"/>
      <c r="Z470" s="124"/>
      <c r="AC470" s="60" t="s">
        <v>9220</v>
      </c>
      <c r="AI470" s="60" t="s">
        <v>10946</v>
      </c>
      <c r="AJ470" s="60" t="s">
        <v>10947</v>
      </c>
      <c r="AL470" s="60">
        <v>68</v>
      </c>
      <c r="AM470" s="60">
        <v>0</v>
      </c>
    </row>
    <row r="471" spans="1:39" hidden="1">
      <c r="A471" s="71">
        <v>84039</v>
      </c>
      <c r="B471" s="60" t="s">
        <v>751</v>
      </c>
      <c r="C471" s="155">
        <v>4298743</v>
      </c>
      <c r="D471" s="60" t="s">
        <v>10948</v>
      </c>
      <c r="E471" s="60" t="s">
        <v>10949</v>
      </c>
      <c r="F471" s="60" t="s">
        <v>10950</v>
      </c>
      <c r="G471" s="60" t="s">
        <v>3294</v>
      </c>
      <c r="I471" s="60" t="s">
        <v>10829</v>
      </c>
      <c r="J471" s="60" t="s">
        <v>16162</v>
      </c>
      <c r="K471" s="60" t="s">
        <v>10951</v>
      </c>
      <c r="L471" s="60" t="s">
        <v>15602</v>
      </c>
      <c r="M471" t="str">
        <f>IF(TablVoies[[#This Row],[ID_OSM]]="Non trouvé","Pas de lien",HYPERLINK(("http://www.openstreetmap.org/?"&amp;TablVoies[[#This Row],[OBJET_OSM]]&amp;"="&amp;TablVoies[[#This Row],[ID_OSM]]),"Localiser"))</f>
        <v>Localiser</v>
      </c>
      <c r="N471" s="61" t="s">
        <v>5316</v>
      </c>
      <c r="O471" t="str">
        <f>IF(TablVoies[[#This Row],[ID_OSM]]="Non trouvé","Pas de lien",HYPERLINK("http://localhost:8111/import?url=http://api.openstreetmap.org/api/0.6/"&amp;TablVoies[[#This Row],[OBJET_OSM]]&amp;"/"&amp;TablVoies[[#This Row],[ID_OSM]]&amp;"/full","JOSM"))</f>
        <v>JOSM</v>
      </c>
      <c r="P471" t="s">
        <v>13532</v>
      </c>
      <c r="Q471"/>
      <c r="Z471" s="124"/>
      <c r="AC471" s="60" t="s">
        <v>9220</v>
      </c>
      <c r="AI471" s="60" t="s">
        <v>10952</v>
      </c>
      <c r="AL471" s="60">
        <v>57</v>
      </c>
      <c r="AM471" s="60">
        <v>0</v>
      </c>
    </row>
    <row r="472" spans="1:39" hidden="1">
      <c r="A472" s="71">
        <v>84039</v>
      </c>
      <c r="B472" s="60" t="s">
        <v>10953</v>
      </c>
      <c r="C472" s="155">
        <v>4298740</v>
      </c>
      <c r="D472" s="60" t="s">
        <v>10954</v>
      </c>
      <c r="E472" s="60" t="s">
        <v>10955</v>
      </c>
      <c r="F472" s="60" t="s">
        <v>10956</v>
      </c>
      <c r="G472" s="60" t="s">
        <v>3294</v>
      </c>
      <c r="I472" s="60" t="s">
        <v>3720</v>
      </c>
      <c r="J472" s="60" t="s">
        <v>16163</v>
      </c>
      <c r="K472" s="60" t="s">
        <v>10957</v>
      </c>
      <c r="L472" s="60" t="s">
        <v>3723</v>
      </c>
      <c r="M472" t="str">
        <f>IF(TablVoies[[#This Row],[ID_OSM]]="Non trouvé","Pas de lien",HYPERLINK(("http://www.openstreetmap.org/?"&amp;TablVoies[[#This Row],[OBJET_OSM]]&amp;"="&amp;TablVoies[[#This Row],[ID_OSM]]),"Localiser"))</f>
        <v>Localiser</v>
      </c>
      <c r="N472" s="61" t="s">
        <v>5316</v>
      </c>
      <c r="O472" t="str">
        <f>IF(TablVoies[[#This Row],[ID_OSM]]="Non trouvé","Pas de lien",HYPERLINK("http://localhost:8111/import?url=http://api.openstreetmap.org/api/0.6/"&amp;TablVoies[[#This Row],[OBJET_OSM]]&amp;"/"&amp;TablVoies[[#This Row],[ID_OSM]]&amp;"/full","JOSM"))</f>
        <v>JOSM</v>
      </c>
      <c r="P472" t="s">
        <v>13533</v>
      </c>
      <c r="Q472"/>
      <c r="Z472" s="124"/>
      <c r="AC472" s="60" t="s">
        <v>9220</v>
      </c>
      <c r="AI472" s="60" t="s">
        <v>10958</v>
      </c>
      <c r="AL472" s="60">
        <v>72</v>
      </c>
      <c r="AM472" s="60">
        <v>0</v>
      </c>
    </row>
    <row r="473" spans="1:39" hidden="1">
      <c r="A473" s="71">
        <v>84039</v>
      </c>
      <c r="B473" s="60" t="s">
        <v>10987</v>
      </c>
      <c r="C473" s="155">
        <v>4421388</v>
      </c>
      <c r="D473" s="60" t="s">
        <v>10988</v>
      </c>
      <c r="E473" s="60" t="s">
        <v>10989</v>
      </c>
      <c r="F473" s="60" t="s">
        <v>10990</v>
      </c>
      <c r="G473" s="60" t="s">
        <v>70</v>
      </c>
      <c r="I473" s="60" t="s">
        <v>798</v>
      </c>
      <c r="J473" s="60" t="s">
        <v>16164</v>
      </c>
      <c r="K473" s="60" t="s">
        <v>10991</v>
      </c>
      <c r="L473" s="60" t="s">
        <v>801</v>
      </c>
      <c r="M473" t="str">
        <f>IF(TablVoies[[#This Row],[ID_OSM]]="Non trouvé","Pas de lien",HYPERLINK(("http://www.openstreetmap.org/?"&amp;TablVoies[[#This Row],[OBJET_OSM]]&amp;"="&amp;TablVoies[[#This Row],[ID_OSM]]),"Localiser"))</f>
        <v>Localiser</v>
      </c>
      <c r="N473" s="61" t="s">
        <v>5316</v>
      </c>
      <c r="O473" t="str">
        <f>IF(TablVoies[[#This Row],[ID_OSM]]="Non trouvé","Pas de lien",HYPERLINK("http://localhost:8111/import?url=http://api.openstreetmap.org/api/0.6/"&amp;TablVoies[[#This Row],[OBJET_OSM]]&amp;"/"&amp;TablVoies[[#This Row],[ID_OSM]]&amp;"/full","JOSM"))</f>
        <v>JOSM</v>
      </c>
      <c r="P473" t="s">
        <v>13534</v>
      </c>
      <c r="Q473"/>
      <c r="Z473" s="124"/>
      <c r="AC473" s="60" t="s">
        <v>9220</v>
      </c>
      <c r="AI473" s="60" t="s">
        <v>10992</v>
      </c>
      <c r="AL473" s="60">
        <v>200</v>
      </c>
      <c r="AM473" s="60">
        <v>20.5</v>
      </c>
    </row>
    <row r="474" spans="1:39" hidden="1">
      <c r="A474" s="71">
        <v>84039</v>
      </c>
      <c r="B474" s="60" t="s">
        <v>751</v>
      </c>
      <c r="C474" s="155">
        <v>4298662</v>
      </c>
      <c r="D474" s="60" t="s">
        <v>9902</v>
      </c>
      <c r="E474" s="60" t="s">
        <v>9903</v>
      </c>
      <c r="F474" s="60" t="s">
        <v>9904</v>
      </c>
      <c r="G474" s="60" t="s">
        <v>245</v>
      </c>
      <c r="H474" s="60" t="s">
        <v>221</v>
      </c>
      <c r="I474" s="60" t="s">
        <v>9905</v>
      </c>
      <c r="J474" s="60" t="s">
        <v>16165</v>
      </c>
      <c r="K474" s="60" t="s">
        <v>9906</v>
      </c>
      <c r="L474" s="60" t="s">
        <v>15576</v>
      </c>
      <c r="M474" t="str">
        <f>IF(TablVoies[[#This Row],[ID_OSM]]="Non trouvé","Pas de lien",HYPERLINK(("http://www.openstreetmap.org/?"&amp;TablVoies[[#This Row],[OBJET_OSM]]&amp;"="&amp;TablVoies[[#This Row],[ID_OSM]]),"Localiser"))</f>
        <v>Localiser</v>
      </c>
      <c r="N474" s="61" t="s">
        <v>5316</v>
      </c>
      <c r="O474" t="str">
        <f>IF(TablVoies[[#This Row],[ID_OSM]]="Non trouvé","Pas de lien",HYPERLINK("http://localhost:8111/import?url=http://api.openstreetmap.org/api/0.6/"&amp;TablVoies[[#This Row],[OBJET_OSM]]&amp;"/"&amp;TablVoies[[#This Row],[ID_OSM]]&amp;"/full","JOSM"))</f>
        <v>JOSM</v>
      </c>
      <c r="P474" t="s">
        <v>13535</v>
      </c>
      <c r="Q474"/>
      <c r="Z474" s="124"/>
      <c r="AC474" s="60" t="s">
        <v>13264</v>
      </c>
      <c r="AI474" s="60" t="s">
        <v>9907</v>
      </c>
      <c r="AL474" s="60">
        <v>102</v>
      </c>
      <c r="AM474" s="60">
        <v>4</v>
      </c>
    </row>
    <row r="475" spans="1:39" hidden="1">
      <c r="A475" s="71">
        <v>84039</v>
      </c>
      <c r="B475" s="60" t="s">
        <v>751</v>
      </c>
      <c r="C475" s="155">
        <v>4298710</v>
      </c>
      <c r="D475" s="60" t="s">
        <v>9908</v>
      </c>
      <c r="E475" s="60" t="s">
        <v>9909</v>
      </c>
      <c r="F475" s="60" t="s">
        <v>9910</v>
      </c>
      <c r="G475" s="60" t="s">
        <v>245</v>
      </c>
      <c r="H475" s="60" t="s">
        <v>134</v>
      </c>
      <c r="I475" s="60" t="s">
        <v>9911</v>
      </c>
      <c r="J475" s="60" t="s">
        <v>16166</v>
      </c>
      <c r="K475" s="60" t="s">
        <v>9912</v>
      </c>
      <c r="L475" s="60" t="s">
        <v>9913</v>
      </c>
      <c r="M475" t="str">
        <f>IF(TablVoies[[#This Row],[ID_OSM]]="Non trouvé","Pas de lien",HYPERLINK(("http://www.openstreetmap.org/?"&amp;TablVoies[[#This Row],[OBJET_OSM]]&amp;"="&amp;TablVoies[[#This Row],[ID_OSM]]),"Localiser"))</f>
        <v>Localiser</v>
      </c>
      <c r="N475" s="61" t="s">
        <v>5316</v>
      </c>
      <c r="O475" t="str">
        <f>IF(TablVoies[[#This Row],[ID_OSM]]="Non trouvé","Pas de lien",HYPERLINK("http://localhost:8111/import?url=http://api.openstreetmap.org/api/0.6/"&amp;TablVoies[[#This Row],[OBJET_OSM]]&amp;"/"&amp;TablVoies[[#This Row],[ID_OSM]]&amp;"/full","JOSM"))</f>
        <v>JOSM</v>
      </c>
      <c r="P475" t="s">
        <v>13536</v>
      </c>
      <c r="Q475"/>
      <c r="Z475" s="124"/>
      <c r="AC475" s="60" t="s">
        <v>13264</v>
      </c>
      <c r="AI475" s="60" t="s">
        <v>9914</v>
      </c>
      <c r="AL475" s="60">
        <v>715</v>
      </c>
      <c r="AM475" s="60">
        <v>4</v>
      </c>
    </row>
    <row r="476" spans="1:39" hidden="1">
      <c r="A476" s="71">
        <v>84039</v>
      </c>
      <c r="B476" s="60" t="s">
        <v>751</v>
      </c>
      <c r="C476" s="155">
        <v>4298709</v>
      </c>
      <c r="D476" s="60" t="s">
        <v>9915</v>
      </c>
      <c r="E476" s="60" t="s">
        <v>9916</v>
      </c>
      <c r="F476" s="60" t="s">
        <v>9917</v>
      </c>
      <c r="G476" s="60" t="s">
        <v>245</v>
      </c>
      <c r="H476" s="60" t="s">
        <v>134</v>
      </c>
      <c r="I476" s="60" t="s">
        <v>7939</v>
      </c>
      <c r="J476" s="60" t="s">
        <v>16167</v>
      </c>
      <c r="K476" s="60" t="s">
        <v>9918</v>
      </c>
      <c r="L476" s="60" t="s">
        <v>643</v>
      </c>
      <c r="M476" t="str">
        <f>IF(TablVoies[[#This Row],[ID_OSM]]="Non trouvé","Pas de lien",HYPERLINK(("http://www.openstreetmap.org/?"&amp;TablVoies[[#This Row],[OBJET_OSM]]&amp;"="&amp;TablVoies[[#This Row],[ID_OSM]]),"Localiser"))</f>
        <v>Localiser</v>
      </c>
      <c r="N476" s="61" t="s">
        <v>5316</v>
      </c>
      <c r="O476" t="str">
        <f>IF(TablVoies[[#This Row],[ID_OSM]]="Non trouvé","Pas de lien",HYPERLINK("http://localhost:8111/import?url=http://api.openstreetmap.org/api/0.6/"&amp;TablVoies[[#This Row],[OBJET_OSM]]&amp;"/"&amp;TablVoies[[#This Row],[ID_OSM]]&amp;"/full","JOSM"))</f>
        <v>JOSM</v>
      </c>
      <c r="P476" t="s">
        <v>13537</v>
      </c>
      <c r="Q476"/>
      <c r="Z476" s="124"/>
      <c r="AC476" s="60" t="s">
        <v>13264</v>
      </c>
      <c r="AI476" s="60" t="s">
        <v>9919</v>
      </c>
      <c r="AL476" s="60">
        <v>907</v>
      </c>
      <c r="AM476" s="60">
        <v>5.5</v>
      </c>
    </row>
    <row r="477" spans="1:39" hidden="1">
      <c r="A477" s="71">
        <v>84039</v>
      </c>
      <c r="B477" s="60" t="s">
        <v>751</v>
      </c>
      <c r="C477" s="155">
        <v>4298807</v>
      </c>
      <c r="D477" s="60" t="s">
        <v>9920</v>
      </c>
      <c r="E477" s="60" t="s">
        <v>9921</v>
      </c>
      <c r="F477" s="60" t="s">
        <v>9922</v>
      </c>
      <c r="G477" s="60" t="s">
        <v>429</v>
      </c>
      <c r="H477" s="60" t="s">
        <v>221</v>
      </c>
      <c r="I477" s="60" t="s">
        <v>9923</v>
      </c>
      <c r="J477" s="60" t="s">
        <v>16168</v>
      </c>
      <c r="K477" s="60" t="s">
        <v>9924</v>
      </c>
      <c r="L477" s="60" t="s">
        <v>9925</v>
      </c>
      <c r="M477" t="str">
        <f>IF(TablVoies[[#This Row],[ID_OSM]]="Non trouvé","Pas de lien",HYPERLINK(("http://www.openstreetmap.org/?"&amp;TablVoies[[#This Row],[OBJET_OSM]]&amp;"="&amp;TablVoies[[#This Row],[ID_OSM]]),"Localiser"))</f>
        <v>Localiser</v>
      </c>
      <c r="N477" s="61" t="s">
        <v>5316</v>
      </c>
      <c r="O477" t="str">
        <f>IF(TablVoies[[#This Row],[ID_OSM]]="Non trouvé","Pas de lien",HYPERLINK("http://localhost:8111/import?url=http://api.openstreetmap.org/api/0.6/"&amp;TablVoies[[#This Row],[OBJET_OSM]]&amp;"/"&amp;TablVoies[[#This Row],[ID_OSM]]&amp;"/full","JOSM"))</f>
        <v>JOSM</v>
      </c>
      <c r="P477" t="s">
        <v>13538</v>
      </c>
      <c r="Q477"/>
      <c r="Z477" s="124"/>
      <c r="AC477" s="60" t="s">
        <v>13264</v>
      </c>
      <c r="AI477" s="60" t="s">
        <v>9926</v>
      </c>
      <c r="AL477" s="60">
        <v>629</v>
      </c>
      <c r="AM477" s="60">
        <v>6</v>
      </c>
    </row>
    <row r="478" spans="1:39" hidden="1">
      <c r="A478" s="71">
        <v>84039</v>
      </c>
      <c r="B478" s="60" t="s">
        <v>751</v>
      </c>
      <c r="C478" s="155">
        <v>5826362</v>
      </c>
      <c r="D478" s="60" t="s">
        <v>9927</v>
      </c>
      <c r="E478" s="60" t="s">
        <v>9928</v>
      </c>
      <c r="F478" s="60" t="s">
        <v>9929</v>
      </c>
      <c r="G478" s="60" t="s">
        <v>245</v>
      </c>
      <c r="I478" s="60" t="s">
        <v>9930</v>
      </c>
      <c r="J478" s="60" t="s">
        <v>16169</v>
      </c>
      <c r="K478" s="60" t="s">
        <v>9931</v>
      </c>
      <c r="L478" s="60" t="s">
        <v>11279</v>
      </c>
      <c r="M478" t="str">
        <f>IF(TablVoies[[#This Row],[ID_OSM]]="Non trouvé","Pas de lien",HYPERLINK(("http://www.openstreetmap.org/?"&amp;TablVoies[[#This Row],[OBJET_OSM]]&amp;"="&amp;TablVoies[[#This Row],[ID_OSM]]),"Localiser"))</f>
        <v>Localiser</v>
      </c>
      <c r="N478" s="61" t="s">
        <v>5316</v>
      </c>
      <c r="O478" t="str">
        <f>IF(TablVoies[[#This Row],[ID_OSM]]="Non trouvé","Pas de lien",HYPERLINK("http://localhost:8111/import?url=http://api.openstreetmap.org/api/0.6/"&amp;TablVoies[[#This Row],[OBJET_OSM]]&amp;"/"&amp;TablVoies[[#This Row],[ID_OSM]]&amp;"/full","JOSM"))</f>
        <v>JOSM</v>
      </c>
      <c r="P478" t="s">
        <v>9932</v>
      </c>
      <c r="Q478"/>
      <c r="Z478" s="124"/>
      <c r="AC478" s="60" t="s">
        <v>13264</v>
      </c>
      <c r="AI478" s="60" t="s">
        <v>9933</v>
      </c>
      <c r="AL478" s="60">
        <v>566</v>
      </c>
      <c r="AM478" s="60">
        <v>4</v>
      </c>
    </row>
    <row r="479" spans="1:39" hidden="1">
      <c r="A479" s="71">
        <v>84039</v>
      </c>
      <c r="B479" s="60" t="s">
        <v>751</v>
      </c>
      <c r="C479" s="155">
        <v>4298653</v>
      </c>
      <c r="D479" s="60" t="s">
        <v>9934</v>
      </c>
      <c r="E479" s="60" t="s">
        <v>9935</v>
      </c>
      <c r="F479" s="60" t="s">
        <v>9936</v>
      </c>
      <c r="G479" s="60" t="s">
        <v>245</v>
      </c>
      <c r="H479" s="60" t="s">
        <v>163</v>
      </c>
      <c r="I479" s="60" t="s">
        <v>9937</v>
      </c>
      <c r="J479" s="60" t="s">
        <v>16170</v>
      </c>
      <c r="K479" s="60" t="s">
        <v>9938</v>
      </c>
      <c r="L479" s="60" t="s">
        <v>10192</v>
      </c>
      <c r="M479" t="str">
        <f>IF(TablVoies[[#This Row],[ID_OSM]]="Non trouvé","Pas de lien",HYPERLINK(("http://www.openstreetmap.org/?"&amp;TablVoies[[#This Row],[OBJET_OSM]]&amp;"="&amp;TablVoies[[#This Row],[ID_OSM]]),"Localiser"))</f>
        <v>Localiser</v>
      </c>
      <c r="N479" s="61" t="s">
        <v>5316</v>
      </c>
      <c r="O479" t="str">
        <f>IF(TablVoies[[#This Row],[ID_OSM]]="Non trouvé","Pas de lien",HYPERLINK("http://localhost:8111/import?url=http://api.openstreetmap.org/api/0.6/"&amp;TablVoies[[#This Row],[OBJET_OSM]]&amp;"/"&amp;TablVoies[[#This Row],[ID_OSM]]&amp;"/full","JOSM"))</f>
        <v>JOSM</v>
      </c>
      <c r="P479" t="s">
        <v>13539</v>
      </c>
      <c r="Q479"/>
      <c r="Z479" s="124"/>
      <c r="AC479" s="60" t="s">
        <v>13264</v>
      </c>
      <c r="AI479" s="60" t="s">
        <v>9939</v>
      </c>
      <c r="AL479" s="60">
        <v>386</v>
      </c>
      <c r="AM479" s="60">
        <v>7</v>
      </c>
    </row>
    <row r="480" spans="1:39" hidden="1">
      <c r="A480" s="71">
        <v>84039</v>
      </c>
      <c r="B480" s="60" t="s">
        <v>751</v>
      </c>
      <c r="C480" s="155">
        <v>4298811</v>
      </c>
      <c r="D480" s="60" t="s">
        <v>9940</v>
      </c>
      <c r="E480" s="60" t="s">
        <v>9941</v>
      </c>
      <c r="F480" s="60" t="s">
        <v>9942</v>
      </c>
      <c r="G480" s="60" t="s">
        <v>429</v>
      </c>
      <c r="H480" s="60" t="s">
        <v>119</v>
      </c>
      <c r="I480" s="60" t="s">
        <v>7348</v>
      </c>
      <c r="J480" s="60" t="s">
        <v>9937</v>
      </c>
      <c r="K480" s="60" t="s">
        <v>9943</v>
      </c>
      <c r="L480" s="60" t="s">
        <v>9944</v>
      </c>
      <c r="M480" t="str">
        <f>IF(TablVoies[[#This Row],[ID_OSM]]="Non trouvé","Pas de lien",HYPERLINK(("http://www.openstreetmap.org/?"&amp;TablVoies[[#This Row],[OBJET_OSM]]&amp;"="&amp;TablVoies[[#This Row],[ID_OSM]]),"Localiser"))</f>
        <v>Localiser</v>
      </c>
      <c r="N480" s="61" t="s">
        <v>5316</v>
      </c>
      <c r="O480" t="str">
        <f>IF(TablVoies[[#This Row],[ID_OSM]]="Non trouvé","Pas de lien",HYPERLINK("http://localhost:8111/import?url=http://api.openstreetmap.org/api/0.6/"&amp;TablVoies[[#This Row],[OBJET_OSM]]&amp;"/"&amp;TablVoies[[#This Row],[ID_OSM]]&amp;"/full","JOSM"))</f>
        <v>JOSM</v>
      </c>
      <c r="P480" t="s">
        <v>13540</v>
      </c>
      <c r="Q480"/>
      <c r="Z480" s="124"/>
      <c r="AC480" s="60" t="s">
        <v>13264</v>
      </c>
      <c r="AI480" s="60" t="s">
        <v>9945</v>
      </c>
      <c r="AL480" s="60">
        <v>487</v>
      </c>
      <c r="AM480" s="60">
        <v>5.5</v>
      </c>
    </row>
    <row r="481" spans="1:39" hidden="1">
      <c r="A481" s="71">
        <v>84039</v>
      </c>
      <c r="B481" s="60" t="s">
        <v>751</v>
      </c>
      <c r="C481" s="155">
        <v>4298690</v>
      </c>
      <c r="D481" s="60" t="s">
        <v>9946</v>
      </c>
      <c r="E481" s="60" t="s">
        <v>9947</v>
      </c>
      <c r="F481" s="60" t="s">
        <v>9948</v>
      </c>
      <c r="G481" s="60" t="s">
        <v>245</v>
      </c>
      <c r="H481" s="60" t="s">
        <v>119</v>
      </c>
      <c r="I481" s="60" t="s">
        <v>9949</v>
      </c>
      <c r="J481" s="60" t="s">
        <v>16171</v>
      </c>
      <c r="K481" s="60" t="s">
        <v>9950</v>
      </c>
      <c r="L481" s="60" t="s">
        <v>9944</v>
      </c>
      <c r="M481" t="str">
        <f>IF(TablVoies[[#This Row],[ID_OSM]]="Non trouvé","Pas de lien",HYPERLINK(("http://www.openstreetmap.org/?"&amp;TablVoies[[#This Row],[OBJET_OSM]]&amp;"="&amp;TablVoies[[#This Row],[ID_OSM]]),"Localiser"))</f>
        <v>Localiser</v>
      </c>
      <c r="N481" s="61" t="s">
        <v>5316</v>
      </c>
      <c r="O481" t="str">
        <f>IF(TablVoies[[#This Row],[ID_OSM]]="Non trouvé","Pas de lien",HYPERLINK("http://localhost:8111/import?url=http://api.openstreetmap.org/api/0.6/"&amp;TablVoies[[#This Row],[OBJET_OSM]]&amp;"/"&amp;TablVoies[[#This Row],[ID_OSM]]&amp;"/full","JOSM"))</f>
        <v>JOSM</v>
      </c>
      <c r="P481" t="s">
        <v>13541</v>
      </c>
      <c r="Q481"/>
      <c r="Z481" s="124"/>
      <c r="AC481" s="60" t="s">
        <v>13264</v>
      </c>
      <c r="AI481" s="60" t="s">
        <v>9951</v>
      </c>
      <c r="AL481" s="60">
        <v>1150</v>
      </c>
      <c r="AM481" s="60">
        <v>8</v>
      </c>
    </row>
    <row r="482" spans="1:39" hidden="1">
      <c r="A482" s="71">
        <v>84039</v>
      </c>
      <c r="B482" s="60" t="s">
        <v>751</v>
      </c>
      <c r="C482" s="155">
        <v>4298691</v>
      </c>
      <c r="D482" s="60" t="s">
        <v>9952</v>
      </c>
      <c r="E482" s="60" t="s">
        <v>9953</v>
      </c>
      <c r="F482" s="60" t="s">
        <v>9954</v>
      </c>
      <c r="G482" s="60" t="s">
        <v>245</v>
      </c>
      <c r="H482" s="60" t="s">
        <v>119</v>
      </c>
      <c r="I482" s="60" t="s">
        <v>9955</v>
      </c>
      <c r="J482" s="60" t="s">
        <v>16172</v>
      </c>
      <c r="K482" s="60" t="s">
        <v>9956</v>
      </c>
      <c r="L482" s="60" t="s">
        <v>9944</v>
      </c>
      <c r="M482" t="str">
        <f>IF(TablVoies[[#This Row],[ID_OSM]]="Non trouvé","Pas de lien",HYPERLINK(("http://www.openstreetmap.org/?"&amp;TablVoies[[#This Row],[OBJET_OSM]]&amp;"="&amp;TablVoies[[#This Row],[ID_OSM]]),"Localiser"))</f>
        <v>Localiser</v>
      </c>
      <c r="N482" s="61" t="s">
        <v>5316</v>
      </c>
      <c r="O482" t="str">
        <f>IF(TablVoies[[#This Row],[ID_OSM]]="Non trouvé","Pas de lien",HYPERLINK("http://localhost:8111/import?url=http://api.openstreetmap.org/api/0.6/"&amp;TablVoies[[#This Row],[OBJET_OSM]]&amp;"/"&amp;TablVoies[[#This Row],[ID_OSM]]&amp;"/full","JOSM"))</f>
        <v>JOSM</v>
      </c>
      <c r="P482" t="s">
        <v>13542</v>
      </c>
      <c r="Q482"/>
      <c r="Z482" s="124"/>
      <c r="AC482" s="60" t="s">
        <v>13264</v>
      </c>
      <c r="AI482" s="60" t="s">
        <v>9957</v>
      </c>
      <c r="AL482" s="60">
        <v>1229</v>
      </c>
      <c r="AM482" s="60">
        <v>7</v>
      </c>
    </row>
    <row r="483" spans="1:39" hidden="1">
      <c r="A483" s="71">
        <v>84039</v>
      </c>
      <c r="B483" s="60" t="s">
        <v>751</v>
      </c>
      <c r="C483" s="155">
        <v>4298692</v>
      </c>
      <c r="D483" s="60" t="s">
        <v>9958</v>
      </c>
      <c r="E483" s="60" t="s">
        <v>9959</v>
      </c>
      <c r="F483" s="60" t="s">
        <v>9960</v>
      </c>
      <c r="G483" s="60" t="s">
        <v>245</v>
      </c>
      <c r="H483" s="60" t="s">
        <v>119</v>
      </c>
      <c r="I483" s="60" t="s">
        <v>9961</v>
      </c>
      <c r="J483" s="60" t="s">
        <v>16173</v>
      </c>
      <c r="K483" s="60" t="s">
        <v>9962</v>
      </c>
      <c r="L483" s="60" t="s">
        <v>9944</v>
      </c>
      <c r="M483" t="str">
        <f>IF(TablVoies[[#This Row],[ID_OSM]]="Non trouvé","Pas de lien",HYPERLINK(("http://www.openstreetmap.org/?"&amp;TablVoies[[#This Row],[OBJET_OSM]]&amp;"="&amp;TablVoies[[#This Row],[ID_OSM]]),"Localiser"))</f>
        <v>Localiser</v>
      </c>
      <c r="N483" s="61" t="s">
        <v>5316</v>
      </c>
      <c r="O483" t="str">
        <f>IF(TablVoies[[#This Row],[ID_OSM]]="Non trouvé","Pas de lien",HYPERLINK("http://localhost:8111/import?url=http://api.openstreetmap.org/api/0.6/"&amp;TablVoies[[#This Row],[OBJET_OSM]]&amp;"/"&amp;TablVoies[[#This Row],[ID_OSM]]&amp;"/full","JOSM"))</f>
        <v>JOSM</v>
      </c>
      <c r="P483" t="s">
        <v>13543</v>
      </c>
      <c r="Q483"/>
      <c r="Z483" s="124"/>
      <c r="AC483" s="60" t="s">
        <v>13264</v>
      </c>
      <c r="AI483" s="60" t="s">
        <v>9963</v>
      </c>
      <c r="AL483" s="60">
        <v>1130</v>
      </c>
      <c r="AM483" s="60">
        <v>7</v>
      </c>
    </row>
    <row r="484" spans="1:39" hidden="1">
      <c r="A484" s="71">
        <v>84039</v>
      </c>
      <c r="B484" s="60" t="s">
        <v>751</v>
      </c>
      <c r="C484" s="155">
        <v>4298693</v>
      </c>
      <c r="D484" s="60" t="s">
        <v>9964</v>
      </c>
      <c r="E484" s="60" t="s">
        <v>9965</v>
      </c>
      <c r="F484" s="60" t="s">
        <v>9966</v>
      </c>
      <c r="G484" s="60" t="s">
        <v>245</v>
      </c>
      <c r="H484" s="60" t="s">
        <v>119</v>
      </c>
      <c r="I484" s="60" t="s">
        <v>9967</v>
      </c>
      <c r="J484" s="60" t="s">
        <v>16174</v>
      </c>
      <c r="K484" s="60" t="s">
        <v>9968</v>
      </c>
      <c r="L484" s="60" t="s">
        <v>9944</v>
      </c>
      <c r="M484" t="str">
        <f>IF(TablVoies[[#This Row],[ID_OSM]]="Non trouvé","Pas de lien",HYPERLINK(("http://www.openstreetmap.org/?"&amp;TablVoies[[#This Row],[OBJET_OSM]]&amp;"="&amp;TablVoies[[#This Row],[ID_OSM]]),"Localiser"))</f>
        <v>Localiser</v>
      </c>
      <c r="N484" s="61" t="s">
        <v>5316</v>
      </c>
      <c r="O484" t="str">
        <f>IF(TablVoies[[#This Row],[ID_OSM]]="Non trouvé","Pas de lien",HYPERLINK("http://localhost:8111/import?url=http://api.openstreetmap.org/api/0.6/"&amp;TablVoies[[#This Row],[OBJET_OSM]]&amp;"/"&amp;TablVoies[[#This Row],[ID_OSM]]&amp;"/full","JOSM"))</f>
        <v>JOSM</v>
      </c>
      <c r="P484" t="s">
        <v>13544</v>
      </c>
      <c r="Q484"/>
      <c r="Z484" s="124"/>
      <c r="AC484" s="60" t="s">
        <v>13264</v>
      </c>
      <c r="AI484" s="60" t="s">
        <v>9969</v>
      </c>
      <c r="AL484" s="60">
        <v>220</v>
      </c>
      <c r="AM484" s="60">
        <v>6</v>
      </c>
    </row>
    <row r="485" spans="1:39" hidden="1">
      <c r="A485" s="71">
        <v>84039</v>
      </c>
      <c r="B485" s="60" t="s">
        <v>751</v>
      </c>
      <c r="C485" s="155">
        <v>4298694</v>
      </c>
      <c r="D485" s="60" t="s">
        <v>9970</v>
      </c>
      <c r="E485" s="60" t="s">
        <v>9971</v>
      </c>
      <c r="F485" s="60" t="s">
        <v>9972</v>
      </c>
      <c r="G485" s="60" t="s">
        <v>245</v>
      </c>
      <c r="H485" s="60" t="s">
        <v>119</v>
      </c>
      <c r="I485" s="60" t="s">
        <v>9973</v>
      </c>
      <c r="J485" s="60" t="s">
        <v>16175</v>
      </c>
      <c r="K485" s="60" t="s">
        <v>9974</v>
      </c>
      <c r="L485" s="60" t="s">
        <v>9944</v>
      </c>
      <c r="M485" t="str">
        <f>IF(TablVoies[[#This Row],[ID_OSM]]="Non trouvé","Pas de lien",HYPERLINK(("http://www.openstreetmap.org/?"&amp;TablVoies[[#This Row],[OBJET_OSM]]&amp;"="&amp;TablVoies[[#This Row],[ID_OSM]]),"Localiser"))</f>
        <v>Localiser</v>
      </c>
      <c r="N485" s="61" t="s">
        <v>5316</v>
      </c>
      <c r="O485" t="str">
        <f>IF(TablVoies[[#This Row],[ID_OSM]]="Non trouvé","Pas de lien",HYPERLINK("http://localhost:8111/import?url=http://api.openstreetmap.org/api/0.6/"&amp;TablVoies[[#This Row],[OBJET_OSM]]&amp;"/"&amp;TablVoies[[#This Row],[ID_OSM]]&amp;"/full","JOSM"))</f>
        <v>JOSM</v>
      </c>
      <c r="P485" t="s">
        <v>13545</v>
      </c>
      <c r="Q485"/>
      <c r="Z485" s="124"/>
      <c r="AC485" s="60" t="s">
        <v>13264</v>
      </c>
      <c r="AI485" s="60" t="s">
        <v>9975</v>
      </c>
      <c r="AL485" s="60">
        <v>1131</v>
      </c>
      <c r="AM485" s="60">
        <v>6</v>
      </c>
    </row>
    <row r="486" spans="1:39" hidden="1">
      <c r="A486" s="71">
        <v>84039</v>
      </c>
      <c r="B486" s="60" t="s">
        <v>751</v>
      </c>
      <c r="C486" s="155">
        <v>4298810</v>
      </c>
      <c r="D486" s="60" t="s">
        <v>9976</v>
      </c>
      <c r="E486" s="60" t="s">
        <v>9977</v>
      </c>
      <c r="F486" s="60" t="s">
        <v>9978</v>
      </c>
      <c r="G486" s="60" t="s">
        <v>429</v>
      </c>
      <c r="H486" s="60" t="s">
        <v>221</v>
      </c>
      <c r="I486" s="60" t="s">
        <v>9979</v>
      </c>
      <c r="J486" s="60" t="s">
        <v>16176</v>
      </c>
      <c r="K486" s="60" t="s">
        <v>9980</v>
      </c>
      <c r="L486" s="60" t="s">
        <v>9981</v>
      </c>
      <c r="M486" t="str">
        <f>IF(TablVoies[[#This Row],[ID_OSM]]="Non trouvé","Pas de lien",HYPERLINK(("http://www.openstreetmap.org/?"&amp;TablVoies[[#This Row],[OBJET_OSM]]&amp;"="&amp;TablVoies[[#This Row],[ID_OSM]]),"Localiser"))</f>
        <v>Localiser</v>
      </c>
      <c r="N486" s="61" t="s">
        <v>5316</v>
      </c>
      <c r="O486" t="str">
        <f>IF(TablVoies[[#This Row],[ID_OSM]]="Non trouvé","Pas de lien",HYPERLINK("http://localhost:8111/import?url=http://api.openstreetmap.org/api/0.6/"&amp;TablVoies[[#This Row],[OBJET_OSM]]&amp;"/"&amp;TablVoies[[#This Row],[ID_OSM]]&amp;"/full","JOSM"))</f>
        <v>JOSM</v>
      </c>
      <c r="P486" t="s">
        <v>13546</v>
      </c>
      <c r="Q486"/>
      <c r="Z486" s="124"/>
      <c r="AC486" s="60" t="s">
        <v>13264</v>
      </c>
      <c r="AI486" s="60" t="s">
        <v>9982</v>
      </c>
      <c r="AL486" s="60">
        <v>129</v>
      </c>
      <c r="AM486" s="60">
        <v>3.5</v>
      </c>
    </row>
    <row r="487" spans="1:39" hidden="1">
      <c r="A487" s="71">
        <v>84039</v>
      </c>
      <c r="B487" s="60" t="s">
        <v>9983</v>
      </c>
      <c r="C487" s="155">
        <v>4469552</v>
      </c>
      <c r="D487" s="60" t="s">
        <v>9984</v>
      </c>
      <c r="E487" s="60" t="s">
        <v>9985</v>
      </c>
      <c r="F487" s="60" t="s">
        <v>9986</v>
      </c>
      <c r="G487" s="60" t="s">
        <v>245</v>
      </c>
      <c r="H487" s="60" t="s">
        <v>221</v>
      </c>
      <c r="I487" s="60" t="s">
        <v>9987</v>
      </c>
      <c r="J487" s="60" t="s">
        <v>16177</v>
      </c>
      <c r="K487" s="60" t="s">
        <v>9988</v>
      </c>
      <c r="L487" s="60" t="s">
        <v>9989</v>
      </c>
      <c r="M487" t="str">
        <f>IF(TablVoies[[#This Row],[ID_OSM]]="Non trouvé","Pas de lien",HYPERLINK(("http://www.openstreetmap.org/?"&amp;TablVoies[[#This Row],[OBJET_OSM]]&amp;"="&amp;TablVoies[[#This Row],[ID_OSM]]),"Localiser"))</f>
        <v>Localiser</v>
      </c>
      <c r="N487" s="61" t="s">
        <v>5316</v>
      </c>
      <c r="O487" t="str">
        <f>IF(TablVoies[[#This Row],[ID_OSM]]="Non trouvé","Pas de lien",HYPERLINK("http://localhost:8111/import?url=http://api.openstreetmap.org/api/0.6/"&amp;TablVoies[[#This Row],[OBJET_OSM]]&amp;"/"&amp;TablVoies[[#This Row],[ID_OSM]]&amp;"/full","JOSM"))</f>
        <v>JOSM</v>
      </c>
      <c r="P487" t="s">
        <v>13547</v>
      </c>
      <c r="Q487"/>
      <c r="Z487" s="124"/>
      <c r="AC487" s="60" t="s">
        <v>13264</v>
      </c>
      <c r="AI487" s="60" t="s">
        <v>9990</v>
      </c>
      <c r="AL487" s="60">
        <v>102</v>
      </c>
      <c r="AM487" s="60">
        <v>4</v>
      </c>
    </row>
    <row r="488" spans="1:39" hidden="1">
      <c r="A488" s="71">
        <v>84039</v>
      </c>
      <c r="B488" s="60" t="s">
        <v>9991</v>
      </c>
      <c r="C488" s="155">
        <v>4480408</v>
      </c>
      <c r="D488" s="60" t="s">
        <v>9992</v>
      </c>
      <c r="E488" s="60" t="s">
        <v>9993</v>
      </c>
      <c r="F488" s="60" t="s">
        <v>9994</v>
      </c>
      <c r="G488" s="60" t="s">
        <v>245</v>
      </c>
      <c r="H488" s="60" t="s">
        <v>119</v>
      </c>
      <c r="I488" s="60" t="s">
        <v>9995</v>
      </c>
      <c r="J488" s="60" t="s">
        <v>16178</v>
      </c>
      <c r="K488" s="60" t="s">
        <v>9996</v>
      </c>
      <c r="L488" s="60" t="s">
        <v>9997</v>
      </c>
      <c r="M488" t="str">
        <f>IF(TablVoies[[#This Row],[ID_OSM]]="Non trouvé","Pas de lien",HYPERLINK(("http://www.openstreetmap.org/?"&amp;TablVoies[[#This Row],[OBJET_OSM]]&amp;"="&amp;TablVoies[[#This Row],[ID_OSM]]),"Localiser"))</f>
        <v>Localiser</v>
      </c>
      <c r="N488" s="61" t="s">
        <v>5316</v>
      </c>
      <c r="O488" t="str">
        <f>IF(TablVoies[[#This Row],[ID_OSM]]="Non trouvé","Pas de lien",HYPERLINK("http://localhost:8111/import?url=http://api.openstreetmap.org/api/0.6/"&amp;TablVoies[[#This Row],[OBJET_OSM]]&amp;"/"&amp;TablVoies[[#This Row],[ID_OSM]]&amp;"/full","JOSM"))</f>
        <v>JOSM</v>
      </c>
      <c r="P488" t="s">
        <v>13548</v>
      </c>
      <c r="Q488"/>
      <c r="Z488" s="124"/>
      <c r="AC488" s="60" t="s">
        <v>13264</v>
      </c>
      <c r="AI488" s="60" t="s">
        <v>9998</v>
      </c>
      <c r="AL488" s="60">
        <v>1272</v>
      </c>
      <c r="AM488" s="60">
        <v>5</v>
      </c>
    </row>
    <row r="489" spans="1:39" hidden="1">
      <c r="A489" s="71">
        <v>84039</v>
      </c>
      <c r="B489" s="60" t="s">
        <v>9999</v>
      </c>
      <c r="C489" s="155">
        <v>4469581</v>
      </c>
      <c r="D489" s="60" t="s">
        <v>10000</v>
      </c>
      <c r="E489" s="60" t="s">
        <v>10001</v>
      </c>
      <c r="F489" s="60" t="s">
        <v>10002</v>
      </c>
      <c r="G489" s="60" t="s">
        <v>245</v>
      </c>
      <c r="H489" s="60" t="s">
        <v>221</v>
      </c>
      <c r="I489" s="60" t="s">
        <v>7988</v>
      </c>
      <c r="J489" s="60" t="s">
        <v>16179</v>
      </c>
      <c r="K489" s="60" t="s">
        <v>10003</v>
      </c>
      <c r="L489" s="60" t="s">
        <v>10004</v>
      </c>
      <c r="M489" t="str">
        <f>IF(TablVoies[[#This Row],[ID_OSM]]="Non trouvé","Pas de lien",HYPERLINK(("http://www.openstreetmap.org/?"&amp;TablVoies[[#This Row],[OBJET_OSM]]&amp;"="&amp;TablVoies[[#This Row],[ID_OSM]]),"Localiser"))</f>
        <v>Localiser</v>
      </c>
      <c r="N489" s="61" t="s">
        <v>5316</v>
      </c>
      <c r="O489" t="str">
        <f>IF(TablVoies[[#This Row],[ID_OSM]]="Non trouvé","Pas de lien",HYPERLINK("http://localhost:8111/import?url=http://api.openstreetmap.org/api/0.6/"&amp;TablVoies[[#This Row],[OBJET_OSM]]&amp;"/"&amp;TablVoies[[#This Row],[ID_OSM]]&amp;"/full","JOSM"))</f>
        <v>JOSM</v>
      </c>
      <c r="P489" t="s">
        <v>10005</v>
      </c>
      <c r="Q489"/>
      <c r="Z489" s="124"/>
      <c r="AC489" s="60" t="s">
        <v>13264</v>
      </c>
      <c r="AI489" s="60" t="s">
        <v>10006</v>
      </c>
      <c r="AL489" s="60">
        <v>331</v>
      </c>
      <c r="AM489" s="60">
        <v>4.5</v>
      </c>
    </row>
    <row r="490" spans="1:39" hidden="1">
      <c r="A490" s="71">
        <v>84039</v>
      </c>
      <c r="B490" s="60" t="s">
        <v>10007</v>
      </c>
      <c r="C490" s="155">
        <v>4469602</v>
      </c>
      <c r="D490" s="60" t="s">
        <v>10008</v>
      </c>
      <c r="E490" s="60" t="s">
        <v>10009</v>
      </c>
      <c r="F490" s="60" t="s">
        <v>10010</v>
      </c>
      <c r="G490" s="60" t="s">
        <v>245</v>
      </c>
      <c r="H490" s="60" t="s">
        <v>119</v>
      </c>
      <c r="I490" s="60" t="s">
        <v>10011</v>
      </c>
      <c r="J490" s="60" t="s">
        <v>16180</v>
      </c>
      <c r="K490" s="60" t="s">
        <v>10012</v>
      </c>
      <c r="L490" s="60" t="s">
        <v>10013</v>
      </c>
      <c r="M490" t="str">
        <f>IF(TablVoies[[#This Row],[ID_OSM]]="Non trouvé","Pas de lien",HYPERLINK(("http://www.openstreetmap.org/?"&amp;TablVoies[[#This Row],[OBJET_OSM]]&amp;"="&amp;TablVoies[[#This Row],[ID_OSM]]),"Localiser"))</f>
        <v>Localiser</v>
      </c>
      <c r="N490" s="61" t="s">
        <v>5316</v>
      </c>
      <c r="O490" t="str">
        <f>IF(TablVoies[[#This Row],[ID_OSM]]="Non trouvé","Pas de lien",HYPERLINK("http://localhost:8111/import?url=http://api.openstreetmap.org/api/0.6/"&amp;TablVoies[[#This Row],[OBJET_OSM]]&amp;"/"&amp;TablVoies[[#This Row],[ID_OSM]]&amp;"/full","JOSM"))</f>
        <v>JOSM</v>
      </c>
      <c r="P490" t="s">
        <v>13550</v>
      </c>
      <c r="Q490"/>
      <c r="Z490" s="124"/>
      <c r="AC490" s="60" t="s">
        <v>13264</v>
      </c>
      <c r="AI490" s="60" t="s">
        <v>10014</v>
      </c>
      <c r="AL490" s="60">
        <v>397</v>
      </c>
      <c r="AM490" s="60">
        <v>4.8</v>
      </c>
    </row>
    <row r="491" spans="1:39" hidden="1">
      <c r="A491" s="71">
        <v>84039</v>
      </c>
      <c r="B491" s="60" t="s">
        <v>751</v>
      </c>
      <c r="C491" s="155">
        <v>4191059</v>
      </c>
      <c r="D491" s="60" t="s">
        <v>10015</v>
      </c>
      <c r="E491" s="60" t="s">
        <v>10016</v>
      </c>
      <c r="F491" s="60" t="s">
        <v>10017</v>
      </c>
      <c r="G491" s="60" t="s">
        <v>70</v>
      </c>
      <c r="H491" s="60" t="s">
        <v>119</v>
      </c>
      <c r="I491" s="60" t="s">
        <v>5895</v>
      </c>
      <c r="J491" s="60" t="s">
        <v>16181</v>
      </c>
      <c r="K491" s="60" t="s">
        <v>10018</v>
      </c>
      <c r="L491" s="60" t="s">
        <v>2409</v>
      </c>
      <c r="M491" t="str">
        <f>IF(TablVoies[[#This Row],[ID_OSM]]="Non trouvé","Pas de lien",HYPERLINK(("http://www.openstreetmap.org/?"&amp;TablVoies[[#This Row],[OBJET_OSM]]&amp;"="&amp;TablVoies[[#This Row],[ID_OSM]]),"Localiser"))</f>
        <v>Localiser</v>
      </c>
      <c r="N491" s="61" t="s">
        <v>5316</v>
      </c>
      <c r="O491" t="str">
        <f>IF(TablVoies[[#This Row],[ID_OSM]]="Non trouvé","Pas de lien",HYPERLINK("http://localhost:8111/import?url=http://api.openstreetmap.org/api/0.6/"&amp;TablVoies[[#This Row],[OBJET_OSM]]&amp;"/"&amp;TablVoies[[#This Row],[ID_OSM]]&amp;"/full","JOSM"))</f>
        <v>JOSM</v>
      </c>
      <c r="P491" t="s">
        <v>13551</v>
      </c>
      <c r="Q491"/>
      <c r="Z491" s="124"/>
      <c r="AC491" s="60" t="s">
        <v>13264</v>
      </c>
      <c r="AI491" s="60" t="s">
        <v>10019</v>
      </c>
      <c r="AL491" s="60">
        <v>500</v>
      </c>
      <c r="AM491" s="60">
        <v>6</v>
      </c>
    </row>
    <row r="492" spans="1:39" hidden="1">
      <c r="A492" s="71">
        <v>84039</v>
      </c>
      <c r="B492" s="60" t="s">
        <v>10020</v>
      </c>
      <c r="C492" s="155">
        <v>4298698</v>
      </c>
      <c r="D492" s="60" t="s">
        <v>10021</v>
      </c>
      <c r="E492" s="60" t="s">
        <v>10022</v>
      </c>
      <c r="F492" s="60" t="s">
        <v>10023</v>
      </c>
      <c r="G492" s="60" t="s">
        <v>245</v>
      </c>
      <c r="H492" s="60" t="s">
        <v>119</v>
      </c>
      <c r="I492" s="60" t="s">
        <v>10024</v>
      </c>
      <c r="J492" s="60" t="s">
        <v>16182</v>
      </c>
      <c r="K492" s="60" t="s">
        <v>10025</v>
      </c>
      <c r="L492" s="60" t="s">
        <v>15631</v>
      </c>
      <c r="M492" t="str">
        <f>IF(TablVoies[[#This Row],[ID_OSM]]="Non trouvé","Pas de lien",HYPERLINK(("http://www.openstreetmap.org/?"&amp;TablVoies[[#This Row],[OBJET_OSM]]&amp;"="&amp;TablVoies[[#This Row],[ID_OSM]]),"Localiser"))</f>
        <v>Localiser</v>
      </c>
      <c r="N492" s="61" t="s">
        <v>5316</v>
      </c>
      <c r="O492" t="str">
        <f>IF(TablVoies[[#This Row],[ID_OSM]]="Non trouvé","Pas de lien",HYPERLINK("http://localhost:8111/import?url=http://api.openstreetmap.org/api/0.6/"&amp;TablVoies[[#This Row],[OBJET_OSM]]&amp;"/"&amp;TablVoies[[#This Row],[ID_OSM]]&amp;"/full","JOSM"))</f>
        <v>JOSM</v>
      </c>
      <c r="P492" t="s">
        <v>13552</v>
      </c>
      <c r="Q492"/>
      <c r="Z492" s="124"/>
      <c r="AC492" s="60" t="s">
        <v>13264</v>
      </c>
      <c r="AI492" s="60" t="s">
        <v>10026</v>
      </c>
      <c r="AL492" s="60">
        <v>305</v>
      </c>
      <c r="AM492" s="60">
        <v>4</v>
      </c>
    </row>
    <row r="493" spans="1:39" hidden="1">
      <c r="A493" s="71">
        <v>84039</v>
      </c>
      <c r="B493" s="60" t="s">
        <v>751</v>
      </c>
      <c r="C493" s="155">
        <v>4298636</v>
      </c>
      <c r="D493" s="60" t="s">
        <v>10027</v>
      </c>
      <c r="E493" s="60" t="s">
        <v>10028</v>
      </c>
      <c r="F493" s="60" t="s">
        <v>10029</v>
      </c>
      <c r="G493" s="60" t="s">
        <v>245</v>
      </c>
      <c r="H493" s="60" t="s">
        <v>163</v>
      </c>
      <c r="I493" s="60" t="s">
        <v>7914</v>
      </c>
      <c r="J493" s="60" t="s">
        <v>16183</v>
      </c>
      <c r="K493" s="60" t="s">
        <v>10030</v>
      </c>
      <c r="L493" s="60" t="s">
        <v>10031</v>
      </c>
      <c r="M493" t="str">
        <f>IF(TablVoies[[#This Row],[ID_OSM]]="Non trouvé","Pas de lien",HYPERLINK(("http://www.openstreetmap.org/?"&amp;TablVoies[[#This Row],[OBJET_OSM]]&amp;"="&amp;TablVoies[[#This Row],[ID_OSM]]),"Localiser"))</f>
        <v>Localiser</v>
      </c>
      <c r="N493" s="61" t="s">
        <v>5316</v>
      </c>
      <c r="O493" t="str">
        <f>IF(TablVoies[[#This Row],[ID_OSM]]="Non trouvé","Pas de lien",HYPERLINK("http://localhost:8111/import?url=http://api.openstreetmap.org/api/0.6/"&amp;TablVoies[[#This Row],[OBJET_OSM]]&amp;"/"&amp;TablVoies[[#This Row],[ID_OSM]]&amp;"/full","JOSM"))</f>
        <v>JOSM</v>
      </c>
      <c r="P493" t="s">
        <v>13553</v>
      </c>
      <c r="Q493"/>
      <c r="Z493" s="124"/>
      <c r="AC493" s="60" t="s">
        <v>13264</v>
      </c>
      <c r="AI493" s="60" t="s">
        <v>10032</v>
      </c>
      <c r="AL493" s="60">
        <v>1078</v>
      </c>
      <c r="AM493" s="60">
        <v>5</v>
      </c>
    </row>
    <row r="494" spans="1:39" hidden="1">
      <c r="A494" s="71">
        <v>84039</v>
      </c>
      <c r="B494" s="60" t="s">
        <v>751</v>
      </c>
      <c r="C494" s="155">
        <v>4298699</v>
      </c>
      <c r="D494" s="60" t="s">
        <v>10033</v>
      </c>
      <c r="E494" s="60" t="s">
        <v>10034</v>
      </c>
      <c r="F494" s="60" t="s">
        <v>10035</v>
      </c>
      <c r="G494" s="60" t="s">
        <v>245</v>
      </c>
      <c r="H494" s="60" t="s">
        <v>119</v>
      </c>
      <c r="I494" s="60" t="s">
        <v>10036</v>
      </c>
      <c r="J494" s="60" t="s">
        <v>16184</v>
      </c>
      <c r="K494" s="60" t="s">
        <v>10037</v>
      </c>
      <c r="L494" s="60" t="s">
        <v>15631</v>
      </c>
      <c r="M494" t="str">
        <f>IF(TablVoies[[#This Row],[ID_OSM]]="Non trouvé","Pas de lien",HYPERLINK(("http://www.openstreetmap.org/?"&amp;TablVoies[[#This Row],[OBJET_OSM]]&amp;"="&amp;TablVoies[[#This Row],[ID_OSM]]),"Localiser"))</f>
        <v>Localiser</v>
      </c>
      <c r="N494" s="61" t="s">
        <v>5316</v>
      </c>
      <c r="O494" t="str">
        <f>IF(TablVoies[[#This Row],[ID_OSM]]="Non trouvé","Pas de lien",HYPERLINK("http://localhost:8111/import?url=http://api.openstreetmap.org/api/0.6/"&amp;TablVoies[[#This Row],[OBJET_OSM]]&amp;"/"&amp;TablVoies[[#This Row],[ID_OSM]]&amp;"/full","JOSM"))</f>
        <v>JOSM</v>
      </c>
      <c r="P494" t="s">
        <v>13554</v>
      </c>
      <c r="Q494"/>
      <c r="Z494" s="124"/>
      <c r="AC494" s="60" t="s">
        <v>13264</v>
      </c>
      <c r="AI494" s="60" t="s">
        <v>10038</v>
      </c>
      <c r="AL494" s="60">
        <v>580</v>
      </c>
      <c r="AM494" s="60">
        <v>4</v>
      </c>
    </row>
    <row r="495" spans="1:39" hidden="1">
      <c r="A495" s="71">
        <v>84039</v>
      </c>
      <c r="B495" s="60" t="s">
        <v>751</v>
      </c>
      <c r="C495" s="155">
        <v>4480311</v>
      </c>
      <c r="D495" s="60" t="s">
        <v>10039</v>
      </c>
      <c r="E495" s="60" t="s">
        <v>10040</v>
      </c>
      <c r="F495" s="60" t="s">
        <v>10041</v>
      </c>
      <c r="G495" s="60" t="s">
        <v>245</v>
      </c>
      <c r="H495" s="60" t="s">
        <v>119</v>
      </c>
      <c r="I495" s="60" t="s">
        <v>10042</v>
      </c>
      <c r="J495" s="60" t="s">
        <v>16185</v>
      </c>
      <c r="K495" s="60" t="s">
        <v>10043</v>
      </c>
      <c r="L495" s="60" t="s">
        <v>15631</v>
      </c>
      <c r="M495" t="str">
        <f>IF(TablVoies[[#This Row],[ID_OSM]]="Non trouvé","Pas de lien",HYPERLINK(("http://www.openstreetmap.org/?"&amp;TablVoies[[#This Row],[OBJET_OSM]]&amp;"="&amp;TablVoies[[#This Row],[ID_OSM]]),"Localiser"))</f>
        <v>Localiser</v>
      </c>
      <c r="N495" s="61" t="s">
        <v>5316</v>
      </c>
      <c r="O495" t="str">
        <f>IF(TablVoies[[#This Row],[ID_OSM]]="Non trouvé","Pas de lien",HYPERLINK("http://localhost:8111/import?url=http://api.openstreetmap.org/api/0.6/"&amp;TablVoies[[#This Row],[OBJET_OSM]]&amp;"/"&amp;TablVoies[[#This Row],[ID_OSM]]&amp;"/full","JOSM"))</f>
        <v>JOSM</v>
      </c>
      <c r="P495" t="s">
        <v>13555</v>
      </c>
      <c r="Q495"/>
      <c r="Z495" s="124"/>
      <c r="AC495" s="60" t="s">
        <v>13264</v>
      </c>
      <c r="AI495" s="60" t="s">
        <v>10044</v>
      </c>
      <c r="AL495" s="60">
        <v>707</v>
      </c>
      <c r="AM495" s="60">
        <v>5</v>
      </c>
    </row>
    <row r="496" spans="1:39" hidden="1">
      <c r="A496" s="71">
        <v>84039</v>
      </c>
      <c r="B496" s="60" t="s">
        <v>751</v>
      </c>
      <c r="C496" s="155">
        <v>5826364</v>
      </c>
      <c r="D496" s="60" t="s">
        <v>10045</v>
      </c>
      <c r="E496" s="60" t="s">
        <v>10046</v>
      </c>
      <c r="F496" s="60" t="s">
        <v>10047</v>
      </c>
      <c r="G496" s="60" t="s">
        <v>245</v>
      </c>
      <c r="I496" s="60" t="s">
        <v>10048</v>
      </c>
      <c r="J496" s="60" t="s">
        <v>16186</v>
      </c>
      <c r="K496" s="60" t="s">
        <v>10049</v>
      </c>
      <c r="L496" s="60" t="s">
        <v>11279</v>
      </c>
      <c r="M496" t="str">
        <f>IF(TablVoies[[#This Row],[ID_OSM]]="Non trouvé","Pas de lien",HYPERLINK(("http://www.openstreetmap.org/?"&amp;TablVoies[[#This Row],[OBJET_OSM]]&amp;"="&amp;TablVoies[[#This Row],[ID_OSM]]),"Localiser"))</f>
        <v>Localiser</v>
      </c>
      <c r="N496" s="61" t="s">
        <v>5316</v>
      </c>
      <c r="O496" t="str">
        <f>IF(TablVoies[[#This Row],[ID_OSM]]="Non trouvé","Pas de lien",HYPERLINK("http://localhost:8111/import?url=http://api.openstreetmap.org/api/0.6/"&amp;TablVoies[[#This Row],[OBJET_OSM]]&amp;"/"&amp;TablVoies[[#This Row],[ID_OSM]]&amp;"/full","JOSM"))</f>
        <v>JOSM</v>
      </c>
      <c r="P496" t="s">
        <v>10050</v>
      </c>
      <c r="Q496"/>
      <c r="Z496" s="124"/>
      <c r="AC496" s="60" t="s">
        <v>13264</v>
      </c>
      <c r="AI496" s="60" t="s">
        <v>10051</v>
      </c>
      <c r="AL496" s="60">
        <v>541</v>
      </c>
      <c r="AM496" s="60">
        <v>4</v>
      </c>
    </row>
    <row r="497" spans="1:39" hidden="1">
      <c r="A497" s="71">
        <v>84039</v>
      </c>
      <c r="B497" s="60" t="s">
        <v>751</v>
      </c>
      <c r="C497" s="155">
        <v>4298651</v>
      </c>
      <c r="D497" s="60" t="s">
        <v>10052</v>
      </c>
      <c r="E497" s="60" t="s">
        <v>10053</v>
      </c>
      <c r="F497" s="60" t="s">
        <v>10054</v>
      </c>
      <c r="G497" s="60" t="s">
        <v>245</v>
      </c>
      <c r="H497" s="60" t="s">
        <v>163</v>
      </c>
      <c r="I497" s="60" t="s">
        <v>10055</v>
      </c>
      <c r="J497" s="60" t="s">
        <v>16187</v>
      </c>
      <c r="K497" s="60" t="s">
        <v>7337</v>
      </c>
      <c r="L497" s="60" t="s">
        <v>10056</v>
      </c>
      <c r="M497" t="str">
        <f>IF(TablVoies[[#This Row],[ID_OSM]]="Non trouvé","Pas de lien",HYPERLINK(("http://www.openstreetmap.org/?"&amp;TablVoies[[#This Row],[OBJET_OSM]]&amp;"="&amp;TablVoies[[#This Row],[ID_OSM]]),"Localiser"))</f>
        <v>Localiser</v>
      </c>
      <c r="N497" s="61" t="s">
        <v>5316</v>
      </c>
      <c r="O497" t="str">
        <f>IF(TablVoies[[#This Row],[ID_OSM]]="Non trouvé","Pas de lien",HYPERLINK("http://localhost:8111/import?url=http://api.openstreetmap.org/api/0.6/"&amp;TablVoies[[#This Row],[OBJET_OSM]]&amp;"/"&amp;TablVoies[[#This Row],[ID_OSM]]&amp;"/full","JOSM"))</f>
        <v>JOSM</v>
      </c>
      <c r="P497" t="s">
        <v>13556</v>
      </c>
      <c r="Q497"/>
      <c r="Z497" s="124"/>
      <c r="AC497" s="60" t="s">
        <v>13264</v>
      </c>
      <c r="AI497" s="60" t="s">
        <v>10057</v>
      </c>
      <c r="AL497" s="60">
        <v>1058</v>
      </c>
      <c r="AM497" s="60">
        <v>6.5</v>
      </c>
    </row>
    <row r="498" spans="1:39" hidden="1">
      <c r="A498" s="71">
        <v>84039</v>
      </c>
      <c r="B498" s="60" t="s">
        <v>751</v>
      </c>
      <c r="C498" s="155">
        <v>4298657</v>
      </c>
      <c r="D498" s="60" t="s">
        <v>10058</v>
      </c>
      <c r="E498" s="60" t="s">
        <v>10059</v>
      </c>
      <c r="F498" s="60" t="s">
        <v>10060</v>
      </c>
      <c r="G498" s="60" t="s">
        <v>245</v>
      </c>
      <c r="H498" s="60" t="s">
        <v>163</v>
      </c>
      <c r="I498" s="60" t="s">
        <v>10061</v>
      </c>
      <c r="J498" s="60" t="s">
        <v>16188</v>
      </c>
      <c r="K498" s="60" t="s">
        <v>10062</v>
      </c>
      <c r="L498" s="60" t="s">
        <v>11022</v>
      </c>
      <c r="M498" t="str">
        <f>IF(TablVoies[[#This Row],[ID_OSM]]="Non trouvé","Pas de lien",HYPERLINK(("http://www.openstreetmap.org/?"&amp;TablVoies[[#This Row],[OBJET_OSM]]&amp;"="&amp;TablVoies[[#This Row],[ID_OSM]]),"Localiser"))</f>
        <v>Localiser</v>
      </c>
      <c r="N498" s="61" t="s">
        <v>5316</v>
      </c>
      <c r="O498" t="str">
        <f>IF(TablVoies[[#This Row],[ID_OSM]]="Non trouvé","Pas de lien",HYPERLINK("http://localhost:8111/import?url=http://api.openstreetmap.org/api/0.6/"&amp;TablVoies[[#This Row],[OBJET_OSM]]&amp;"/"&amp;TablVoies[[#This Row],[ID_OSM]]&amp;"/full","JOSM"))</f>
        <v>JOSM</v>
      </c>
      <c r="P498" t="s">
        <v>13557</v>
      </c>
      <c r="Q498"/>
      <c r="Z498" s="124"/>
      <c r="AC498" s="60" t="s">
        <v>13264</v>
      </c>
      <c r="AI498" s="60" t="s">
        <v>10063</v>
      </c>
      <c r="AL498" s="60">
        <v>65</v>
      </c>
      <c r="AM498" s="60">
        <v>4</v>
      </c>
    </row>
    <row r="499" spans="1:39" hidden="1">
      <c r="A499" s="71">
        <v>84039</v>
      </c>
      <c r="B499" s="60" t="s">
        <v>751</v>
      </c>
      <c r="C499" s="155">
        <v>4298656</v>
      </c>
      <c r="D499" s="60" t="s">
        <v>10064</v>
      </c>
      <c r="E499" s="60" t="s">
        <v>10065</v>
      </c>
      <c r="F499" s="60" t="s">
        <v>10066</v>
      </c>
      <c r="G499" s="60" t="s">
        <v>245</v>
      </c>
      <c r="H499" s="60" t="s">
        <v>163</v>
      </c>
      <c r="I499" s="60" t="s">
        <v>10067</v>
      </c>
      <c r="J499" s="60" t="s">
        <v>16189</v>
      </c>
      <c r="K499" s="60" t="s">
        <v>10068</v>
      </c>
      <c r="L499" s="60" t="s">
        <v>11022</v>
      </c>
      <c r="M499" t="str">
        <f>IF(TablVoies[[#This Row],[ID_OSM]]="Non trouvé","Pas de lien",HYPERLINK(("http://www.openstreetmap.org/?"&amp;TablVoies[[#This Row],[OBJET_OSM]]&amp;"="&amp;TablVoies[[#This Row],[ID_OSM]]),"Localiser"))</f>
        <v>Localiser</v>
      </c>
      <c r="N499" s="61" t="s">
        <v>5316</v>
      </c>
      <c r="O499" t="str">
        <f>IF(TablVoies[[#This Row],[ID_OSM]]="Non trouvé","Pas de lien",HYPERLINK("http://localhost:8111/import?url=http://api.openstreetmap.org/api/0.6/"&amp;TablVoies[[#This Row],[OBJET_OSM]]&amp;"/"&amp;TablVoies[[#This Row],[ID_OSM]]&amp;"/full","JOSM"))</f>
        <v>JOSM</v>
      </c>
      <c r="P499" t="s">
        <v>13558</v>
      </c>
      <c r="Q499"/>
      <c r="Z499" s="124"/>
      <c r="AC499" s="60" t="s">
        <v>13264</v>
      </c>
      <c r="AI499" s="60" t="s">
        <v>10069</v>
      </c>
      <c r="AL499" s="60">
        <v>654</v>
      </c>
      <c r="AM499" s="60">
        <v>4.3</v>
      </c>
    </row>
    <row r="500" spans="1:39" hidden="1">
      <c r="A500" s="71">
        <v>84039</v>
      </c>
      <c r="B500" s="60" t="s">
        <v>10070</v>
      </c>
      <c r="C500" s="155">
        <v>4469597</v>
      </c>
      <c r="D500" s="60" t="s">
        <v>10071</v>
      </c>
      <c r="E500" s="60" t="s">
        <v>10072</v>
      </c>
      <c r="F500" s="60" t="s">
        <v>10073</v>
      </c>
      <c r="G500" s="60" t="s">
        <v>245</v>
      </c>
      <c r="H500" s="60" t="s">
        <v>163</v>
      </c>
      <c r="I500" s="60" t="s">
        <v>10074</v>
      </c>
      <c r="J500" s="60" t="s">
        <v>16190</v>
      </c>
      <c r="K500" s="60" t="s">
        <v>10075</v>
      </c>
      <c r="L500" s="60" t="s">
        <v>10076</v>
      </c>
      <c r="M500" t="str">
        <f>IF(TablVoies[[#This Row],[ID_OSM]]="Non trouvé","Pas de lien",HYPERLINK(("http://www.openstreetmap.org/?"&amp;TablVoies[[#This Row],[OBJET_OSM]]&amp;"="&amp;TablVoies[[#This Row],[ID_OSM]]),"Localiser"))</f>
        <v>Localiser</v>
      </c>
      <c r="N500" s="61" t="s">
        <v>5316</v>
      </c>
      <c r="O500" t="str">
        <f>IF(TablVoies[[#This Row],[ID_OSM]]="Non trouvé","Pas de lien",HYPERLINK("http://localhost:8111/import?url=http://api.openstreetmap.org/api/0.6/"&amp;TablVoies[[#This Row],[OBJET_OSM]]&amp;"/"&amp;TablVoies[[#This Row],[ID_OSM]]&amp;"/full","JOSM"))</f>
        <v>JOSM</v>
      </c>
      <c r="P500" t="s">
        <v>13559</v>
      </c>
      <c r="Q500"/>
      <c r="Z500" s="124"/>
      <c r="AC500" s="60" t="s">
        <v>13264</v>
      </c>
      <c r="AI500" s="60" t="s">
        <v>10077</v>
      </c>
      <c r="AL500" s="60">
        <v>821</v>
      </c>
      <c r="AM500" s="60">
        <v>4.5999999999999996</v>
      </c>
    </row>
    <row r="501" spans="1:39" hidden="1">
      <c r="A501" s="71">
        <v>84039</v>
      </c>
      <c r="B501" s="60" t="s">
        <v>751</v>
      </c>
      <c r="C501" s="155">
        <v>4298648</v>
      </c>
      <c r="D501" s="60" t="s">
        <v>10078</v>
      </c>
      <c r="E501" s="60" t="s">
        <v>10079</v>
      </c>
      <c r="F501" s="60" t="s">
        <v>10080</v>
      </c>
      <c r="G501" s="60" t="s">
        <v>245</v>
      </c>
      <c r="H501" s="60" t="s">
        <v>163</v>
      </c>
      <c r="I501" s="60" t="s">
        <v>10081</v>
      </c>
      <c r="J501" s="60" t="s">
        <v>16191</v>
      </c>
      <c r="K501" s="60" t="s">
        <v>10082</v>
      </c>
      <c r="L501" s="60" t="s">
        <v>1084</v>
      </c>
      <c r="M501" t="str">
        <f>IF(TablVoies[[#This Row],[ID_OSM]]="Non trouvé","Pas de lien",HYPERLINK(("http://www.openstreetmap.org/?"&amp;TablVoies[[#This Row],[OBJET_OSM]]&amp;"="&amp;TablVoies[[#This Row],[ID_OSM]]),"Localiser"))</f>
        <v>Localiser</v>
      </c>
      <c r="N501" s="61" t="s">
        <v>5316</v>
      </c>
      <c r="O501" t="str">
        <f>IF(TablVoies[[#This Row],[ID_OSM]]="Non trouvé","Pas de lien",HYPERLINK("http://localhost:8111/import?url=http://api.openstreetmap.org/api/0.6/"&amp;TablVoies[[#This Row],[OBJET_OSM]]&amp;"/"&amp;TablVoies[[#This Row],[ID_OSM]]&amp;"/full","JOSM"))</f>
        <v>JOSM</v>
      </c>
      <c r="P501" t="s">
        <v>13560</v>
      </c>
      <c r="Q501"/>
      <c r="Z501" s="124"/>
      <c r="AC501" s="60" t="s">
        <v>13264</v>
      </c>
      <c r="AI501" s="60" t="s">
        <v>10083</v>
      </c>
      <c r="AL501" s="60">
        <v>51</v>
      </c>
      <c r="AM501" s="60">
        <v>4</v>
      </c>
    </row>
    <row r="502" spans="1:39" hidden="1">
      <c r="A502" s="71">
        <v>84039</v>
      </c>
      <c r="B502" s="60" t="s">
        <v>751</v>
      </c>
      <c r="C502" s="155">
        <v>5826405</v>
      </c>
      <c r="D502" s="60" t="s">
        <v>10084</v>
      </c>
      <c r="E502" s="60" t="s">
        <v>10085</v>
      </c>
      <c r="F502" s="60" t="s">
        <v>10086</v>
      </c>
      <c r="G502" s="60" t="s">
        <v>245</v>
      </c>
      <c r="I502" s="60" t="s">
        <v>10087</v>
      </c>
      <c r="J502" s="60" t="s">
        <v>16192</v>
      </c>
      <c r="K502" s="60" t="s">
        <v>10088</v>
      </c>
      <c r="L502" s="60" t="s">
        <v>11279</v>
      </c>
      <c r="M502" t="str">
        <f>IF(TablVoies[[#This Row],[ID_OSM]]="Non trouvé","Pas de lien",HYPERLINK(("http://www.openstreetmap.org/?"&amp;TablVoies[[#This Row],[OBJET_OSM]]&amp;"="&amp;TablVoies[[#This Row],[ID_OSM]]),"Localiser"))</f>
        <v>Localiser</v>
      </c>
      <c r="N502" s="61" t="s">
        <v>5316</v>
      </c>
      <c r="O502" t="str">
        <f>IF(TablVoies[[#This Row],[ID_OSM]]="Non trouvé","Pas de lien",HYPERLINK("http://localhost:8111/import?url=http://api.openstreetmap.org/api/0.6/"&amp;TablVoies[[#This Row],[OBJET_OSM]]&amp;"/"&amp;TablVoies[[#This Row],[ID_OSM]]&amp;"/full","JOSM"))</f>
        <v>JOSM</v>
      </c>
      <c r="P502" t="s">
        <v>13561</v>
      </c>
      <c r="Q502"/>
      <c r="Z502" s="124"/>
      <c r="AC502" s="60" t="s">
        <v>13264</v>
      </c>
      <c r="AI502" s="60" t="s">
        <v>10089</v>
      </c>
      <c r="AL502" s="60">
        <v>806</v>
      </c>
      <c r="AM502" s="60">
        <v>4</v>
      </c>
    </row>
    <row r="503" spans="1:39" hidden="1">
      <c r="A503" s="71">
        <v>84039</v>
      </c>
      <c r="B503" s="60" t="s">
        <v>10090</v>
      </c>
      <c r="C503" s="155">
        <v>4480411</v>
      </c>
      <c r="D503" s="60" t="s">
        <v>10091</v>
      </c>
      <c r="E503" s="60" t="s">
        <v>10092</v>
      </c>
      <c r="F503" s="60" t="s">
        <v>10093</v>
      </c>
      <c r="G503" s="60" t="s">
        <v>245</v>
      </c>
      <c r="H503" s="60" t="s">
        <v>119</v>
      </c>
      <c r="I503" s="60" t="s">
        <v>592</v>
      </c>
      <c r="J503" s="60" t="s">
        <v>16193</v>
      </c>
      <c r="K503" s="60" t="s">
        <v>594</v>
      </c>
      <c r="L503" s="60" t="s">
        <v>595</v>
      </c>
      <c r="M503" t="str">
        <f>IF(TablVoies[[#This Row],[ID_OSM]]="Non trouvé","Pas de lien",HYPERLINK(("http://www.openstreetmap.org/?"&amp;TablVoies[[#This Row],[OBJET_OSM]]&amp;"="&amp;TablVoies[[#This Row],[ID_OSM]]),"Localiser"))</f>
        <v>Localiser</v>
      </c>
      <c r="N503" s="61" t="s">
        <v>5316</v>
      </c>
      <c r="O503" t="str">
        <f>IF(TablVoies[[#This Row],[ID_OSM]]="Non trouvé","Pas de lien",HYPERLINK("http://localhost:8111/import?url=http://api.openstreetmap.org/api/0.6/"&amp;TablVoies[[#This Row],[OBJET_OSM]]&amp;"/"&amp;TablVoies[[#This Row],[ID_OSM]]&amp;"/full","JOSM"))</f>
        <v>JOSM</v>
      </c>
      <c r="P503" t="s">
        <v>10094</v>
      </c>
      <c r="Q503"/>
      <c r="Z503" s="124"/>
      <c r="AC503" s="60" t="s">
        <v>13264</v>
      </c>
      <c r="AI503" s="60" t="s">
        <v>10095</v>
      </c>
      <c r="AL503" s="60">
        <v>859</v>
      </c>
      <c r="AM503" s="60">
        <v>4.8</v>
      </c>
    </row>
    <row r="504" spans="1:39" hidden="1">
      <c r="A504" s="71">
        <v>84039</v>
      </c>
      <c r="B504" s="60" t="s">
        <v>10096</v>
      </c>
      <c r="C504" s="155">
        <v>4466106</v>
      </c>
      <c r="D504" s="60" t="s">
        <v>10097</v>
      </c>
      <c r="E504" s="60" t="s">
        <v>10098</v>
      </c>
      <c r="F504" s="60" t="s">
        <v>10099</v>
      </c>
      <c r="G504" s="60" t="s">
        <v>245</v>
      </c>
      <c r="H504" s="60" t="s">
        <v>163</v>
      </c>
      <c r="I504" s="60" t="s">
        <v>10100</v>
      </c>
      <c r="J504" s="60" t="s">
        <v>16194</v>
      </c>
      <c r="K504" s="60" t="s">
        <v>10101</v>
      </c>
      <c r="L504" s="60" t="s">
        <v>10102</v>
      </c>
      <c r="M504" t="str">
        <f>IF(TablVoies[[#This Row],[ID_OSM]]="Non trouvé","Pas de lien",HYPERLINK(("http://www.openstreetmap.org/?"&amp;TablVoies[[#This Row],[OBJET_OSM]]&amp;"="&amp;TablVoies[[#This Row],[ID_OSM]]),"Localiser"))</f>
        <v>Localiser</v>
      </c>
      <c r="N504" s="61" t="s">
        <v>5316</v>
      </c>
      <c r="O504" t="str">
        <f>IF(TablVoies[[#This Row],[ID_OSM]]="Non trouvé","Pas de lien",HYPERLINK("http://localhost:8111/import?url=http://api.openstreetmap.org/api/0.6/"&amp;TablVoies[[#This Row],[OBJET_OSM]]&amp;"/"&amp;TablVoies[[#This Row],[ID_OSM]]&amp;"/full","JOSM"))</f>
        <v>JOSM</v>
      </c>
      <c r="P504" t="s">
        <v>13562</v>
      </c>
      <c r="Q504"/>
      <c r="Z504" s="124"/>
      <c r="AC504" s="60" t="s">
        <v>13264</v>
      </c>
      <c r="AI504" s="60" t="s">
        <v>10103</v>
      </c>
      <c r="AL504" s="60">
        <v>976</v>
      </c>
      <c r="AM504" s="60">
        <v>5</v>
      </c>
    </row>
    <row r="505" spans="1:39" hidden="1">
      <c r="A505" s="71">
        <v>84039</v>
      </c>
      <c r="B505" s="60" t="s">
        <v>751</v>
      </c>
      <c r="C505" s="155">
        <v>4298701</v>
      </c>
      <c r="D505" s="60" t="s">
        <v>10104</v>
      </c>
      <c r="E505" s="60" t="s">
        <v>10105</v>
      </c>
      <c r="F505" s="60" t="s">
        <v>10106</v>
      </c>
      <c r="G505" s="60" t="s">
        <v>245</v>
      </c>
      <c r="H505" s="60" t="s">
        <v>119</v>
      </c>
      <c r="I505" s="60" t="s">
        <v>10107</v>
      </c>
      <c r="J505" s="60" t="s">
        <v>16195</v>
      </c>
      <c r="K505" s="60" t="s">
        <v>10108</v>
      </c>
      <c r="L505" s="60" t="s">
        <v>10109</v>
      </c>
      <c r="M505" t="str">
        <f>IF(TablVoies[[#This Row],[ID_OSM]]="Non trouvé","Pas de lien",HYPERLINK(("http://www.openstreetmap.org/?"&amp;TablVoies[[#This Row],[OBJET_OSM]]&amp;"="&amp;TablVoies[[#This Row],[ID_OSM]]),"Localiser"))</f>
        <v>Localiser</v>
      </c>
      <c r="N505" s="61" t="s">
        <v>5316</v>
      </c>
      <c r="O505" t="str">
        <f>IF(TablVoies[[#This Row],[ID_OSM]]="Non trouvé","Pas de lien",HYPERLINK("http://localhost:8111/import?url=http://api.openstreetmap.org/api/0.6/"&amp;TablVoies[[#This Row],[OBJET_OSM]]&amp;"/"&amp;TablVoies[[#This Row],[ID_OSM]]&amp;"/full","JOSM"))</f>
        <v>JOSM</v>
      </c>
      <c r="P505" t="s">
        <v>13563</v>
      </c>
      <c r="Q505"/>
      <c r="Z505" s="124"/>
      <c r="AC505" s="60" t="s">
        <v>13264</v>
      </c>
      <c r="AI505" s="60" t="s">
        <v>10110</v>
      </c>
      <c r="AL505" s="60">
        <v>840</v>
      </c>
      <c r="AM505" s="60">
        <v>4</v>
      </c>
    </row>
    <row r="506" spans="1:39" hidden="1">
      <c r="A506" s="71">
        <v>84039</v>
      </c>
      <c r="B506" s="60" t="s">
        <v>751</v>
      </c>
      <c r="C506" s="155">
        <v>4298670</v>
      </c>
      <c r="D506" s="60" t="s">
        <v>10111</v>
      </c>
      <c r="E506" s="60" t="s">
        <v>10112</v>
      </c>
      <c r="F506" s="60" t="s">
        <v>10113</v>
      </c>
      <c r="G506" s="60" t="s">
        <v>245</v>
      </c>
      <c r="H506" s="60" t="s">
        <v>221</v>
      </c>
      <c r="I506" s="60" t="s">
        <v>10114</v>
      </c>
      <c r="J506" s="60" t="s">
        <v>16196</v>
      </c>
      <c r="K506" s="60" t="s">
        <v>10115</v>
      </c>
      <c r="L506" s="60" t="s">
        <v>15589</v>
      </c>
      <c r="M506" t="str">
        <f>IF(TablVoies[[#This Row],[ID_OSM]]="Non trouvé","Pas de lien",HYPERLINK(("http://www.openstreetmap.org/?"&amp;TablVoies[[#This Row],[OBJET_OSM]]&amp;"="&amp;TablVoies[[#This Row],[ID_OSM]]),"Localiser"))</f>
        <v>Localiser</v>
      </c>
      <c r="N506" s="61" t="s">
        <v>5316</v>
      </c>
      <c r="O506" t="str">
        <f>IF(TablVoies[[#This Row],[ID_OSM]]="Non trouvé","Pas de lien",HYPERLINK("http://localhost:8111/import?url=http://api.openstreetmap.org/api/0.6/"&amp;TablVoies[[#This Row],[OBJET_OSM]]&amp;"/"&amp;TablVoies[[#This Row],[ID_OSM]]&amp;"/full","JOSM"))</f>
        <v>JOSM</v>
      </c>
      <c r="P506" t="s">
        <v>13564</v>
      </c>
      <c r="Q506"/>
      <c r="Z506" s="124"/>
      <c r="AC506" s="60" t="s">
        <v>13264</v>
      </c>
      <c r="AI506" s="60" t="s">
        <v>10116</v>
      </c>
      <c r="AL506" s="60">
        <v>550</v>
      </c>
      <c r="AM506" s="60">
        <v>4.5</v>
      </c>
    </row>
    <row r="507" spans="1:39" hidden="1">
      <c r="A507" s="71">
        <v>84039</v>
      </c>
      <c r="B507" s="60" t="s">
        <v>751</v>
      </c>
      <c r="C507" s="155">
        <v>4298669</v>
      </c>
      <c r="D507" s="60" t="s">
        <v>10117</v>
      </c>
      <c r="E507" s="60" t="s">
        <v>10118</v>
      </c>
      <c r="F507" s="60" t="s">
        <v>10119</v>
      </c>
      <c r="G507" s="60" t="s">
        <v>245</v>
      </c>
      <c r="H507" s="60" t="s">
        <v>221</v>
      </c>
      <c r="I507" s="60" t="s">
        <v>10120</v>
      </c>
      <c r="J507" s="60" t="s">
        <v>16197</v>
      </c>
      <c r="K507" s="60" t="s">
        <v>10121</v>
      </c>
      <c r="L507" s="60" t="s">
        <v>15589</v>
      </c>
      <c r="M507" t="str">
        <f>IF(TablVoies[[#This Row],[ID_OSM]]="Non trouvé","Pas de lien",HYPERLINK(("http://www.openstreetmap.org/?"&amp;TablVoies[[#This Row],[OBJET_OSM]]&amp;"="&amp;TablVoies[[#This Row],[ID_OSM]]),"Localiser"))</f>
        <v>Localiser</v>
      </c>
      <c r="N507" s="61" t="s">
        <v>5316</v>
      </c>
      <c r="O507" t="str">
        <f>IF(TablVoies[[#This Row],[ID_OSM]]="Non trouvé","Pas de lien",HYPERLINK("http://localhost:8111/import?url=http://api.openstreetmap.org/api/0.6/"&amp;TablVoies[[#This Row],[OBJET_OSM]]&amp;"/"&amp;TablVoies[[#This Row],[ID_OSM]]&amp;"/full","JOSM"))</f>
        <v>JOSM</v>
      </c>
      <c r="P507" t="s">
        <v>13565</v>
      </c>
      <c r="Q507"/>
      <c r="Z507" s="124"/>
      <c r="AC507" s="60" t="s">
        <v>13264</v>
      </c>
      <c r="AI507" s="60" t="s">
        <v>10122</v>
      </c>
      <c r="AL507" s="60">
        <v>1397</v>
      </c>
      <c r="AM507" s="60">
        <v>4.7</v>
      </c>
    </row>
    <row r="508" spans="1:39" hidden="1">
      <c r="A508" s="71">
        <v>84039</v>
      </c>
      <c r="B508" s="60" t="s">
        <v>751</v>
      </c>
      <c r="C508" s="155">
        <v>5826407</v>
      </c>
      <c r="D508" s="60" t="s">
        <v>10123</v>
      </c>
      <c r="E508" s="60" t="s">
        <v>10124</v>
      </c>
      <c r="F508" s="60" t="s">
        <v>10125</v>
      </c>
      <c r="G508" s="60" t="s">
        <v>245</v>
      </c>
      <c r="I508" s="60" t="s">
        <v>10126</v>
      </c>
      <c r="J508" s="60" t="s">
        <v>16198</v>
      </c>
      <c r="K508" s="60" t="s">
        <v>10127</v>
      </c>
      <c r="L508" s="60" t="s">
        <v>11279</v>
      </c>
      <c r="M508" t="str">
        <f>IF(TablVoies[[#This Row],[ID_OSM]]="Non trouvé","Pas de lien",HYPERLINK(("http://www.openstreetmap.org/?"&amp;TablVoies[[#This Row],[OBJET_OSM]]&amp;"="&amp;TablVoies[[#This Row],[ID_OSM]]),"Localiser"))</f>
        <v>Localiser</v>
      </c>
      <c r="N508" s="61" t="s">
        <v>5316</v>
      </c>
      <c r="O508" t="str">
        <f>IF(TablVoies[[#This Row],[ID_OSM]]="Non trouvé","Pas de lien",HYPERLINK("http://localhost:8111/import?url=http://api.openstreetmap.org/api/0.6/"&amp;TablVoies[[#This Row],[OBJET_OSM]]&amp;"/"&amp;TablVoies[[#This Row],[ID_OSM]]&amp;"/full","JOSM"))</f>
        <v>JOSM</v>
      </c>
      <c r="P508" t="s">
        <v>10128</v>
      </c>
      <c r="Q508"/>
      <c r="Z508" s="124"/>
      <c r="AC508" s="60" t="s">
        <v>13264</v>
      </c>
      <c r="AI508" s="60" t="s">
        <v>10129</v>
      </c>
      <c r="AL508" s="60">
        <v>465</v>
      </c>
      <c r="AM508" s="60">
        <v>4</v>
      </c>
    </row>
    <row r="509" spans="1:39" hidden="1">
      <c r="A509" s="71">
        <v>84039</v>
      </c>
      <c r="B509" s="60" t="s">
        <v>751</v>
      </c>
      <c r="C509" s="155">
        <v>4298664</v>
      </c>
      <c r="D509" s="60" t="s">
        <v>10130</v>
      </c>
      <c r="E509" s="60" t="s">
        <v>10131</v>
      </c>
      <c r="F509" s="60" t="s">
        <v>10132</v>
      </c>
      <c r="G509" s="60" t="s">
        <v>245</v>
      </c>
      <c r="H509" s="60" t="s">
        <v>221</v>
      </c>
      <c r="I509" s="60" t="s">
        <v>10133</v>
      </c>
      <c r="J509" s="60" t="s">
        <v>16199</v>
      </c>
      <c r="K509" s="60" t="s">
        <v>10134</v>
      </c>
      <c r="L509" s="60" t="s">
        <v>10135</v>
      </c>
      <c r="M509" t="str">
        <f>IF(TablVoies[[#This Row],[ID_OSM]]="Non trouvé","Pas de lien",HYPERLINK(("http://www.openstreetmap.org/?"&amp;TablVoies[[#This Row],[OBJET_OSM]]&amp;"="&amp;TablVoies[[#This Row],[ID_OSM]]),"Localiser"))</f>
        <v>Localiser</v>
      </c>
      <c r="N509" s="61" t="s">
        <v>5316</v>
      </c>
      <c r="O509" t="str">
        <f>IF(TablVoies[[#This Row],[ID_OSM]]="Non trouvé","Pas de lien",HYPERLINK("http://localhost:8111/import?url=http://api.openstreetmap.org/api/0.6/"&amp;TablVoies[[#This Row],[OBJET_OSM]]&amp;"/"&amp;TablVoies[[#This Row],[ID_OSM]]&amp;"/full","JOSM"))</f>
        <v>JOSM</v>
      </c>
      <c r="P509" t="s">
        <v>13566</v>
      </c>
      <c r="Q509"/>
      <c r="Z509" s="124"/>
      <c r="AC509" s="60" t="s">
        <v>13264</v>
      </c>
      <c r="AI509" s="60" t="s">
        <v>10136</v>
      </c>
      <c r="AL509" s="60">
        <v>1219</v>
      </c>
      <c r="AM509" s="60">
        <v>4</v>
      </c>
    </row>
    <row r="510" spans="1:39" hidden="1">
      <c r="A510" s="71">
        <v>84039</v>
      </c>
      <c r="B510" s="60" t="s">
        <v>751</v>
      </c>
      <c r="C510" s="155">
        <v>4298665</v>
      </c>
      <c r="D510" s="60" t="s">
        <v>10137</v>
      </c>
      <c r="E510" s="60" t="s">
        <v>10138</v>
      </c>
      <c r="F510" s="60" t="s">
        <v>10139</v>
      </c>
      <c r="G510" s="60" t="s">
        <v>245</v>
      </c>
      <c r="H510" s="60" t="s">
        <v>221</v>
      </c>
      <c r="I510" s="60" t="s">
        <v>10140</v>
      </c>
      <c r="J510" s="60" t="s">
        <v>16200</v>
      </c>
      <c r="K510" s="60" t="s">
        <v>10141</v>
      </c>
      <c r="L510" s="60" t="s">
        <v>10135</v>
      </c>
      <c r="M510" t="str">
        <f>IF(TablVoies[[#This Row],[ID_OSM]]="Non trouvé","Pas de lien",HYPERLINK(("http://www.openstreetmap.org/?"&amp;TablVoies[[#This Row],[OBJET_OSM]]&amp;"="&amp;TablVoies[[#This Row],[ID_OSM]]),"Localiser"))</f>
        <v>Localiser</v>
      </c>
      <c r="N510" s="61" t="s">
        <v>5316</v>
      </c>
      <c r="O510" t="str">
        <f>IF(TablVoies[[#This Row],[ID_OSM]]="Non trouvé","Pas de lien",HYPERLINK("http://localhost:8111/import?url=http://api.openstreetmap.org/api/0.6/"&amp;TablVoies[[#This Row],[OBJET_OSM]]&amp;"/"&amp;TablVoies[[#This Row],[ID_OSM]]&amp;"/full","JOSM"))</f>
        <v>JOSM</v>
      </c>
      <c r="P510" t="s">
        <v>13567</v>
      </c>
      <c r="Q510"/>
      <c r="U510" s="60" t="s">
        <v>10142</v>
      </c>
      <c r="Z510" s="124"/>
      <c r="AC510" s="60" t="s">
        <v>13264</v>
      </c>
      <c r="AI510" s="60" t="s">
        <v>10143</v>
      </c>
      <c r="AL510" s="60">
        <v>987</v>
      </c>
      <c r="AM510" s="60">
        <v>4</v>
      </c>
    </row>
    <row r="511" spans="1:39" hidden="1">
      <c r="A511" s="71">
        <v>84039</v>
      </c>
      <c r="B511" s="60" t="s">
        <v>751</v>
      </c>
      <c r="C511" s="155">
        <v>5826409</v>
      </c>
      <c r="D511" s="60" t="s">
        <v>10144</v>
      </c>
      <c r="E511" s="60" t="s">
        <v>10145</v>
      </c>
      <c r="F511" s="60" t="s">
        <v>10146</v>
      </c>
      <c r="G511" s="60" t="s">
        <v>245</v>
      </c>
      <c r="I511" s="60" t="s">
        <v>10147</v>
      </c>
      <c r="J511" s="60" t="s">
        <v>16201</v>
      </c>
      <c r="K511" s="60" t="s">
        <v>10148</v>
      </c>
      <c r="L511" s="60" t="s">
        <v>11279</v>
      </c>
      <c r="M511" t="str">
        <f>IF(TablVoies[[#This Row],[ID_OSM]]="Non trouvé","Pas de lien",HYPERLINK(("http://www.openstreetmap.org/?"&amp;TablVoies[[#This Row],[OBJET_OSM]]&amp;"="&amp;TablVoies[[#This Row],[ID_OSM]]),"Localiser"))</f>
        <v>Localiser</v>
      </c>
      <c r="N511" s="61" t="s">
        <v>5316</v>
      </c>
      <c r="O511" t="str">
        <f>IF(TablVoies[[#This Row],[ID_OSM]]="Non trouvé","Pas de lien",HYPERLINK("http://localhost:8111/import?url=http://api.openstreetmap.org/api/0.6/"&amp;TablVoies[[#This Row],[OBJET_OSM]]&amp;"/"&amp;TablVoies[[#This Row],[ID_OSM]]&amp;"/full","JOSM"))</f>
        <v>JOSM</v>
      </c>
      <c r="P511" t="s">
        <v>13568</v>
      </c>
      <c r="Q511"/>
      <c r="Z511" s="124"/>
      <c r="AC511" s="60" t="s">
        <v>13264</v>
      </c>
      <c r="AI511" s="60" t="s">
        <v>10149</v>
      </c>
      <c r="AL511" s="60">
        <v>219</v>
      </c>
      <c r="AM511" s="60">
        <v>3</v>
      </c>
    </row>
    <row r="512" spans="1:39" hidden="1">
      <c r="A512" s="71">
        <v>84039</v>
      </c>
      <c r="B512" s="60" t="s">
        <v>10150</v>
      </c>
      <c r="C512" s="155">
        <v>4298659</v>
      </c>
      <c r="D512" s="60" t="s">
        <v>10151</v>
      </c>
      <c r="E512" s="60" t="s">
        <v>10152</v>
      </c>
      <c r="F512" s="60" t="s">
        <v>10153</v>
      </c>
      <c r="G512" s="60" t="s">
        <v>245</v>
      </c>
      <c r="H512" s="60" t="s">
        <v>111</v>
      </c>
      <c r="I512" s="60" t="s">
        <v>3055</v>
      </c>
      <c r="J512" s="60" t="s">
        <v>16202</v>
      </c>
      <c r="K512" s="60" t="s">
        <v>10154</v>
      </c>
      <c r="L512" s="60" t="s">
        <v>3058</v>
      </c>
      <c r="M512" t="str">
        <f>IF(TablVoies[[#This Row],[ID_OSM]]="Non trouvé","Pas de lien",HYPERLINK(("http://www.openstreetmap.org/?"&amp;TablVoies[[#This Row],[OBJET_OSM]]&amp;"="&amp;TablVoies[[#This Row],[ID_OSM]]),"Localiser"))</f>
        <v>Localiser</v>
      </c>
      <c r="N512" s="61" t="s">
        <v>5316</v>
      </c>
      <c r="O512" t="str">
        <f>IF(TablVoies[[#This Row],[ID_OSM]]="Non trouvé","Pas de lien",HYPERLINK("http://localhost:8111/import?url=http://api.openstreetmap.org/api/0.6/"&amp;TablVoies[[#This Row],[OBJET_OSM]]&amp;"/"&amp;TablVoies[[#This Row],[ID_OSM]]&amp;"/full","JOSM"))</f>
        <v>JOSM</v>
      </c>
      <c r="P512" t="s">
        <v>13569</v>
      </c>
      <c r="Q512"/>
      <c r="Z512" s="124"/>
      <c r="AC512" s="60" t="s">
        <v>13264</v>
      </c>
      <c r="AI512" s="60" t="s">
        <v>10155</v>
      </c>
      <c r="AL512" s="60">
        <v>1324</v>
      </c>
      <c r="AM512" s="60">
        <v>5</v>
      </c>
    </row>
    <row r="513" spans="1:39" hidden="1">
      <c r="A513" s="71">
        <v>84039</v>
      </c>
      <c r="B513" s="60" t="s">
        <v>751</v>
      </c>
      <c r="C513" s="155">
        <v>4298676</v>
      </c>
      <c r="D513" s="60" t="s">
        <v>10156</v>
      </c>
      <c r="E513" s="60" t="s">
        <v>10157</v>
      </c>
      <c r="F513" s="60" t="s">
        <v>10158</v>
      </c>
      <c r="G513" s="60" t="s">
        <v>245</v>
      </c>
      <c r="H513" s="60" t="s">
        <v>221</v>
      </c>
      <c r="I513" s="60" t="s">
        <v>10159</v>
      </c>
      <c r="J513" s="60" t="s">
        <v>16203</v>
      </c>
      <c r="K513" s="60" t="s">
        <v>10160</v>
      </c>
      <c r="L513" s="60" t="s">
        <v>10161</v>
      </c>
      <c r="M513" t="str">
        <f>IF(TablVoies[[#This Row],[ID_OSM]]="Non trouvé","Pas de lien",HYPERLINK(("http://www.openstreetmap.org/?"&amp;TablVoies[[#This Row],[OBJET_OSM]]&amp;"="&amp;TablVoies[[#This Row],[ID_OSM]]),"Localiser"))</f>
        <v>Localiser</v>
      </c>
      <c r="N513" s="61" t="s">
        <v>5316</v>
      </c>
      <c r="O513" t="str">
        <f>IF(TablVoies[[#This Row],[ID_OSM]]="Non trouvé","Pas de lien",HYPERLINK("http://localhost:8111/import?url=http://api.openstreetmap.org/api/0.6/"&amp;TablVoies[[#This Row],[OBJET_OSM]]&amp;"/"&amp;TablVoies[[#This Row],[ID_OSM]]&amp;"/full","JOSM"))</f>
        <v>JOSM</v>
      </c>
      <c r="P513" t="s">
        <v>13570</v>
      </c>
      <c r="Q513"/>
      <c r="Z513" s="124"/>
      <c r="AC513" s="60" t="s">
        <v>13264</v>
      </c>
      <c r="AI513" s="60" t="s">
        <v>10162</v>
      </c>
      <c r="AL513" s="60">
        <v>146</v>
      </c>
      <c r="AM513" s="60">
        <v>3.5</v>
      </c>
    </row>
    <row r="514" spans="1:39" hidden="1">
      <c r="A514" s="71">
        <v>84039</v>
      </c>
      <c r="B514" s="60" t="s">
        <v>751</v>
      </c>
      <c r="C514" s="155">
        <v>4298643</v>
      </c>
      <c r="D514" s="60" t="s">
        <v>10163</v>
      </c>
      <c r="E514" s="60" t="s">
        <v>10164</v>
      </c>
      <c r="F514" s="60" t="s">
        <v>10165</v>
      </c>
      <c r="G514" s="60" t="s">
        <v>245</v>
      </c>
      <c r="H514" s="60" t="s">
        <v>221</v>
      </c>
      <c r="I514" s="60" t="s">
        <v>10166</v>
      </c>
      <c r="J514" s="60" t="s">
        <v>16204</v>
      </c>
      <c r="K514" s="60" t="s">
        <v>10167</v>
      </c>
      <c r="L514" s="60" t="s">
        <v>10168</v>
      </c>
      <c r="M514" t="str">
        <f>IF(TablVoies[[#This Row],[ID_OSM]]="Non trouvé","Pas de lien",HYPERLINK(("http://www.openstreetmap.org/?"&amp;TablVoies[[#This Row],[OBJET_OSM]]&amp;"="&amp;TablVoies[[#This Row],[ID_OSM]]),"Localiser"))</f>
        <v>Localiser</v>
      </c>
      <c r="N514" s="61" t="s">
        <v>5316</v>
      </c>
      <c r="O514" t="str">
        <f>IF(TablVoies[[#This Row],[ID_OSM]]="Non trouvé","Pas de lien",HYPERLINK("http://localhost:8111/import?url=http://api.openstreetmap.org/api/0.6/"&amp;TablVoies[[#This Row],[OBJET_OSM]]&amp;"/"&amp;TablVoies[[#This Row],[ID_OSM]]&amp;"/full","JOSM"))</f>
        <v>JOSM</v>
      </c>
      <c r="P514" t="s">
        <v>13571</v>
      </c>
      <c r="Q514"/>
      <c r="Z514" s="124"/>
      <c r="AC514" s="60" t="s">
        <v>13264</v>
      </c>
      <c r="AI514" s="60" t="s">
        <v>10169</v>
      </c>
      <c r="AL514" s="60">
        <v>567</v>
      </c>
      <c r="AM514" s="60">
        <v>6</v>
      </c>
    </row>
    <row r="515" spans="1:39" hidden="1">
      <c r="A515" s="71">
        <v>84039</v>
      </c>
      <c r="B515" s="60" t="s">
        <v>751</v>
      </c>
      <c r="C515" s="155">
        <v>5826410</v>
      </c>
      <c r="D515" s="60" t="s">
        <v>10170</v>
      </c>
      <c r="E515" s="60" t="s">
        <v>10171</v>
      </c>
      <c r="F515" s="60" t="s">
        <v>10172</v>
      </c>
      <c r="G515" s="60" t="s">
        <v>245</v>
      </c>
      <c r="I515" s="60" t="s">
        <v>10173</v>
      </c>
      <c r="J515" s="60" t="s">
        <v>16205</v>
      </c>
      <c r="K515" s="60" t="s">
        <v>10174</v>
      </c>
      <c r="L515" s="60" t="s">
        <v>11279</v>
      </c>
      <c r="M515" t="str">
        <f>IF(TablVoies[[#This Row],[ID_OSM]]="Non trouvé","Pas de lien",HYPERLINK(("http://www.openstreetmap.org/?"&amp;TablVoies[[#This Row],[OBJET_OSM]]&amp;"="&amp;TablVoies[[#This Row],[ID_OSM]]),"Localiser"))</f>
        <v>Localiser</v>
      </c>
      <c r="N515" s="61" t="s">
        <v>5316</v>
      </c>
      <c r="O515" t="str">
        <f>IF(TablVoies[[#This Row],[ID_OSM]]="Non trouvé","Pas de lien",HYPERLINK("http://localhost:8111/import?url=http://api.openstreetmap.org/api/0.6/"&amp;TablVoies[[#This Row],[OBJET_OSM]]&amp;"/"&amp;TablVoies[[#This Row],[ID_OSM]]&amp;"/full","JOSM"))</f>
        <v>JOSM</v>
      </c>
      <c r="P515" t="s">
        <v>13572</v>
      </c>
      <c r="Q515"/>
      <c r="Z515" s="124"/>
      <c r="AC515" s="60" t="s">
        <v>13264</v>
      </c>
      <c r="AI515" s="60" t="s">
        <v>10175</v>
      </c>
      <c r="AL515" s="60">
        <v>386</v>
      </c>
      <c r="AM515" s="60">
        <v>4</v>
      </c>
    </row>
    <row r="516" spans="1:39" hidden="1">
      <c r="A516" s="71">
        <v>84039</v>
      </c>
      <c r="B516" s="60" t="s">
        <v>10176</v>
      </c>
      <c r="C516" s="155">
        <v>4480477</v>
      </c>
      <c r="D516" s="60" t="s">
        <v>10177</v>
      </c>
      <c r="E516" s="60" t="s">
        <v>10178</v>
      </c>
      <c r="F516" s="60" t="s">
        <v>10179</v>
      </c>
      <c r="G516" s="60" t="s">
        <v>245</v>
      </c>
      <c r="I516" s="60" t="s">
        <v>1416</v>
      </c>
      <c r="J516" s="60" t="s">
        <v>16206</v>
      </c>
      <c r="K516" s="60" t="s">
        <v>10180</v>
      </c>
      <c r="L516" s="60" t="s">
        <v>1419</v>
      </c>
      <c r="M516" t="str">
        <f>IF(TablVoies[[#This Row],[ID_OSM]]="Non trouvé","Pas de lien",HYPERLINK(("http://www.openstreetmap.org/?"&amp;TablVoies[[#This Row],[OBJET_OSM]]&amp;"="&amp;TablVoies[[#This Row],[ID_OSM]]),"Localiser"))</f>
        <v>Localiser</v>
      </c>
      <c r="N516" s="61" t="s">
        <v>5316</v>
      </c>
      <c r="O516" t="str">
        <f>IF(TablVoies[[#This Row],[ID_OSM]]="Non trouvé","Pas de lien",HYPERLINK("http://localhost:8111/import?url=http://api.openstreetmap.org/api/0.6/"&amp;TablVoies[[#This Row],[OBJET_OSM]]&amp;"/"&amp;TablVoies[[#This Row],[ID_OSM]]&amp;"/full","JOSM"))</f>
        <v>JOSM</v>
      </c>
      <c r="P516" t="s">
        <v>13573</v>
      </c>
      <c r="Q516"/>
      <c r="Z516" s="124"/>
      <c r="AC516" s="60" t="s">
        <v>13264</v>
      </c>
      <c r="AI516" s="60" t="s">
        <v>10181</v>
      </c>
      <c r="AL516" s="60">
        <v>390</v>
      </c>
      <c r="AM516" s="60">
        <v>6.6</v>
      </c>
    </row>
    <row r="517" spans="1:39" hidden="1">
      <c r="A517" s="71">
        <v>84039</v>
      </c>
      <c r="B517" s="60" t="s">
        <v>751</v>
      </c>
      <c r="C517" s="155">
        <v>5826414</v>
      </c>
      <c r="D517" s="60" t="s">
        <v>10182</v>
      </c>
      <c r="E517" s="60" t="s">
        <v>10183</v>
      </c>
      <c r="F517" s="60" t="s">
        <v>10184</v>
      </c>
      <c r="G517" s="60" t="s">
        <v>245</v>
      </c>
      <c r="I517" s="60" t="s">
        <v>10185</v>
      </c>
      <c r="J517" s="60" t="s">
        <v>16207</v>
      </c>
      <c r="K517" s="60" t="s">
        <v>10186</v>
      </c>
      <c r="L517" s="60" t="s">
        <v>11279</v>
      </c>
      <c r="M517" t="str">
        <f>IF(TablVoies[[#This Row],[ID_OSM]]="Non trouvé","Pas de lien",HYPERLINK(("http://www.openstreetmap.org/?"&amp;TablVoies[[#This Row],[OBJET_OSM]]&amp;"="&amp;TablVoies[[#This Row],[ID_OSM]]),"Localiser"))</f>
        <v>Localiser</v>
      </c>
      <c r="N517" s="61" t="s">
        <v>5316</v>
      </c>
      <c r="O517" t="str">
        <f>IF(TablVoies[[#This Row],[ID_OSM]]="Non trouvé","Pas de lien",HYPERLINK("http://localhost:8111/import?url=http://api.openstreetmap.org/api/0.6/"&amp;TablVoies[[#This Row],[OBJET_OSM]]&amp;"/"&amp;TablVoies[[#This Row],[ID_OSM]]&amp;"/full","JOSM"))</f>
        <v>JOSM</v>
      </c>
      <c r="P517" t="s">
        <v>13574</v>
      </c>
      <c r="Q517"/>
      <c r="Z517" s="124"/>
      <c r="AC517" s="60" t="s">
        <v>13264</v>
      </c>
      <c r="AI517" s="60" t="s">
        <v>10187</v>
      </c>
      <c r="AL517" s="60">
        <v>414</v>
      </c>
      <c r="AM517" s="60">
        <v>4</v>
      </c>
    </row>
    <row r="518" spans="1:39" hidden="1">
      <c r="A518" s="71">
        <v>84039</v>
      </c>
      <c r="B518" s="60" t="s">
        <v>751</v>
      </c>
      <c r="C518" s="155">
        <v>4298654</v>
      </c>
      <c r="D518" s="60" t="s">
        <v>10188</v>
      </c>
      <c r="E518" s="60" t="s">
        <v>10189</v>
      </c>
      <c r="F518" s="60" t="s">
        <v>10190</v>
      </c>
      <c r="G518" s="60" t="s">
        <v>245</v>
      </c>
      <c r="H518" s="60" t="s">
        <v>163</v>
      </c>
      <c r="I518" s="60" t="s">
        <v>429</v>
      </c>
      <c r="J518" s="60" t="s">
        <v>16208</v>
      </c>
      <c r="K518" s="60" t="s">
        <v>10191</v>
      </c>
      <c r="L518" s="60" t="s">
        <v>10192</v>
      </c>
      <c r="M518" t="str">
        <f>IF(TablVoies[[#This Row],[ID_OSM]]="Non trouvé","Pas de lien",HYPERLINK(("http://www.openstreetmap.org/?"&amp;TablVoies[[#This Row],[OBJET_OSM]]&amp;"="&amp;TablVoies[[#This Row],[ID_OSM]]),"Localiser"))</f>
        <v>Localiser</v>
      </c>
      <c r="N518" s="61" t="s">
        <v>5316</v>
      </c>
      <c r="O518" t="str">
        <f>IF(TablVoies[[#This Row],[ID_OSM]]="Non trouvé","Pas de lien",HYPERLINK("http://localhost:8111/import?url=http://api.openstreetmap.org/api/0.6/"&amp;TablVoies[[#This Row],[OBJET_OSM]]&amp;"/"&amp;TablVoies[[#This Row],[ID_OSM]]&amp;"/full","JOSM"))</f>
        <v>JOSM</v>
      </c>
      <c r="P518" t="s">
        <v>10193</v>
      </c>
      <c r="Q518"/>
      <c r="Z518" s="124"/>
      <c r="AC518" s="60" t="s">
        <v>13264</v>
      </c>
      <c r="AI518" s="60" t="s">
        <v>10194</v>
      </c>
      <c r="AL518" s="60">
        <v>1367</v>
      </c>
      <c r="AM518" s="60">
        <v>4.5</v>
      </c>
    </row>
    <row r="519" spans="1:39" hidden="1">
      <c r="A519" s="71">
        <v>84039</v>
      </c>
      <c r="B519" s="60" t="s">
        <v>751</v>
      </c>
      <c r="C519" s="155">
        <v>5826415</v>
      </c>
      <c r="D519" s="60" t="s">
        <v>10195</v>
      </c>
      <c r="E519" s="60" t="s">
        <v>10196</v>
      </c>
      <c r="F519" s="60" t="s">
        <v>10197</v>
      </c>
      <c r="G519" s="60" t="s">
        <v>245</v>
      </c>
      <c r="I519" s="60" t="s">
        <v>10198</v>
      </c>
      <c r="J519" s="60" t="s">
        <v>16209</v>
      </c>
      <c r="K519" s="60" t="s">
        <v>10199</v>
      </c>
      <c r="L519" s="60" t="s">
        <v>11279</v>
      </c>
      <c r="M519" t="str">
        <f>IF(TablVoies[[#This Row],[ID_OSM]]="Non trouvé","Pas de lien",HYPERLINK(("http://www.openstreetmap.org/?"&amp;TablVoies[[#This Row],[OBJET_OSM]]&amp;"="&amp;TablVoies[[#This Row],[ID_OSM]]),"Localiser"))</f>
        <v>Localiser</v>
      </c>
      <c r="N519" s="61" t="s">
        <v>5316</v>
      </c>
      <c r="O519" t="str">
        <f>IF(TablVoies[[#This Row],[ID_OSM]]="Non trouvé","Pas de lien",HYPERLINK("http://localhost:8111/import?url=http://api.openstreetmap.org/api/0.6/"&amp;TablVoies[[#This Row],[OBJET_OSM]]&amp;"/"&amp;TablVoies[[#This Row],[ID_OSM]]&amp;"/full","JOSM"))</f>
        <v>JOSM</v>
      </c>
      <c r="P519" t="s">
        <v>13575</v>
      </c>
      <c r="Q519"/>
      <c r="Z519" s="124"/>
      <c r="AC519" s="60" t="s">
        <v>13264</v>
      </c>
      <c r="AI519" s="60" t="s">
        <v>10200</v>
      </c>
      <c r="AL519" s="60">
        <v>243</v>
      </c>
      <c r="AM519" s="60">
        <v>4</v>
      </c>
    </row>
    <row r="520" spans="1:39" hidden="1">
      <c r="A520" s="71">
        <v>84039</v>
      </c>
      <c r="B520" s="60" t="s">
        <v>751</v>
      </c>
      <c r="C520" s="155">
        <v>4298713</v>
      </c>
      <c r="D520" s="60" t="s">
        <v>10201</v>
      </c>
      <c r="E520" s="60" t="s">
        <v>10202</v>
      </c>
      <c r="F520" s="60" t="s">
        <v>10203</v>
      </c>
      <c r="G520" s="60" t="s">
        <v>245</v>
      </c>
      <c r="H520" s="60" t="s">
        <v>134</v>
      </c>
      <c r="I520" s="60" t="s">
        <v>8090</v>
      </c>
      <c r="J520" s="60" t="s">
        <v>16210</v>
      </c>
      <c r="K520" s="60" t="s">
        <v>10204</v>
      </c>
      <c r="L520" s="60" t="s">
        <v>10205</v>
      </c>
      <c r="M520" t="str">
        <f>IF(TablVoies[[#This Row],[ID_OSM]]="Non trouvé","Pas de lien",HYPERLINK(("http://www.openstreetmap.org/?"&amp;TablVoies[[#This Row],[OBJET_OSM]]&amp;"="&amp;TablVoies[[#This Row],[ID_OSM]]),"Localiser"))</f>
        <v>Localiser</v>
      </c>
      <c r="N520" s="61" t="s">
        <v>5316</v>
      </c>
      <c r="O520" t="str">
        <f>IF(TablVoies[[#This Row],[ID_OSM]]="Non trouvé","Pas de lien",HYPERLINK("http://localhost:8111/import?url=http://api.openstreetmap.org/api/0.6/"&amp;TablVoies[[#This Row],[OBJET_OSM]]&amp;"/"&amp;TablVoies[[#This Row],[ID_OSM]]&amp;"/full","JOSM"))</f>
        <v>JOSM</v>
      </c>
      <c r="P520" t="s">
        <v>13576</v>
      </c>
      <c r="Q520"/>
      <c r="Z520" s="124"/>
      <c r="AC520" s="60" t="s">
        <v>13264</v>
      </c>
      <c r="AI520" s="60" t="s">
        <v>10206</v>
      </c>
      <c r="AL520" s="60">
        <v>1550</v>
      </c>
      <c r="AM520" s="60">
        <v>4.8</v>
      </c>
    </row>
    <row r="521" spans="1:39" hidden="1">
      <c r="A521" s="71">
        <v>84039</v>
      </c>
      <c r="B521" s="60" t="s">
        <v>751</v>
      </c>
      <c r="C521" s="155">
        <v>4298655</v>
      </c>
      <c r="D521" s="60" t="s">
        <v>10207</v>
      </c>
      <c r="E521" s="60" t="s">
        <v>10208</v>
      </c>
      <c r="F521" s="60" t="s">
        <v>10209</v>
      </c>
      <c r="G521" s="60" t="s">
        <v>245</v>
      </c>
      <c r="H521" s="60" t="s">
        <v>163</v>
      </c>
      <c r="I521" s="60" t="s">
        <v>8163</v>
      </c>
      <c r="J521" s="60" t="s">
        <v>16211</v>
      </c>
      <c r="K521" s="60" t="s">
        <v>10210</v>
      </c>
      <c r="L521" s="60" t="s">
        <v>10211</v>
      </c>
      <c r="M521" t="str">
        <f>IF(TablVoies[[#This Row],[ID_OSM]]="Non trouvé","Pas de lien",HYPERLINK(("http://www.openstreetmap.org/?"&amp;TablVoies[[#This Row],[OBJET_OSM]]&amp;"="&amp;TablVoies[[#This Row],[ID_OSM]]),"Localiser"))</f>
        <v>Localiser</v>
      </c>
      <c r="N521" s="61" t="s">
        <v>5316</v>
      </c>
      <c r="O521" t="str">
        <f>IF(TablVoies[[#This Row],[ID_OSM]]="Non trouvé","Pas de lien",HYPERLINK("http://localhost:8111/import?url=http://api.openstreetmap.org/api/0.6/"&amp;TablVoies[[#This Row],[OBJET_OSM]]&amp;"/"&amp;TablVoies[[#This Row],[ID_OSM]]&amp;"/full","JOSM"))</f>
        <v>JOSM</v>
      </c>
      <c r="P521" t="s">
        <v>13577</v>
      </c>
      <c r="Q521"/>
      <c r="Z521" s="124"/>
      <c r="AC521" s="60" t="s">
        <v>13264</v>
      </c>
      <c r="AI521" s="60" t="s">
        <v>10212</v>
      </c>
      <c r="AL521" s="60">
        <v>673</v>
      </c>
      <c r="AM521" s="60">
        <v>5</v>
      </c>
    </row>
    <row r="522" spans="1:39" hidden="1">
      <c r="A522" s="71">
        <v>84039</v>
      </c>
      <c r="B522" s="60" t="s">
        <v>751</v>
      </c>
      <c r="C522" s="155">
        <v>5826420</v>
      </c>
      <c r="D522" s="60" t="s">
        <v>10213</v>
      </c>
      <c r="E522" s="60" t="s">
        <v>10214</v>
      </c>
      <c r="F522" s="60" t="s">
        <v>10215</v>
      </c>
      <c r="G522" s="60" t="s">
        <v>162</v>
      </c>
      <c r="H522" s="60" t="s">
        <v>163</v>
      </c>
      <c r="I522" s="60" t="s">
        <v>9180</v>
      </c>
      <c r="J522" s="60" t="s">
        <v>16212</v>
      </c>
      <c r="K522" s="60" t="s">
        <v>10216</v>
      </c>
      <c r="L522" s="60" t="s">
        <v>2978</v>
      </c>
      <c r="M522" t="str">
        <f>IF(TablVoies[[#This Row],[ID_OSM]]="Non trouvé","Pas de lien",HYPERLINK(("http://www.openstreetmap.org/?"&amp;TablVoies[[#This Row],[OBJET_OSM]]&amp;"="&amp;TablVoies[[#This Row],[ID_OSM]]),"Localiser"))</f>
        <v>Localiser</v>
      </c>
      <c r="N522" s="61" t="s">
        <v>5316</v>
      </c>
      <c r="O522" t="str">
        <f>IF(TablVoies[[#This Row],[ID_OSM]]="Non trouvé","Pas de lien",HYPERLINK("http://localhost:8111/import?url=http://api.openstreetmap.org/api/0.6/"&amp;TablVoies[[#This Row],[OBJET_OSM]]&amp;"/"&amp;TablVoies[[#This Row],[ID_OSM]]&amp;"/full","JOSM"))</f>
        <v>JOSM</v>
      </c>
      <c r="P522" t="s">
        <v>13578</v>
      </c>
      <c r="Q522"/>
      <c r="Z522" s="124"/>
      <c r="AC522" s="60" t="s">
        <v>13264</v>
      </c>
      <c r="AI522" s="60" t="s">
        <v>10217</v>
      </c>
      <c r="AL522" s="60">
        <v>813</v>
      </c>
      <c r="AM522" s="60">
        <v>4</v>
      </c>
    </row>
    <row r="523" spans="1:39" hidden="1">
      <c r="A523" s="71">
        <v>84039</v>
      </c>
      <c r="B523" s="60" t="s">
        <v>10218</v>
      </c>
      <c r="C523" s="155">
        <v>4480447</v>
      </c>
      <c r="D523" s="60" t="s">
        <v>10219</v>
      </c>
      <c r="E523" s="60" t="s">
        <v>10220</v>
      </c>
      <c r="F523" s="60" t="s">
        <v>10221</v>
      </c>
      <c r="G523" s="60" t="s">
        <v>245</v>
      </c>
      <c r="H523" s="60" t="s">
        <v>134</v>
      </c>
      <c r="I523" s="60" t="s">
        <v>8101</v>
      </c>
      <c r="J523" s="60" t="s">
        <v>16213</v>
      </c>
      <c r="K523" s="60" t="s">
        <v>10222</v>
      </c>
      <c r="L523" s="60" t="s">
        <v>10223</v>
      </c>
      <c r="M523" t="str">
        <f>IF(TablVoies[[#This Row],[ID_OSM]]="Non trouvé","Pas de lien",HYPERLINK(("http://www.openstreetmap.org/?"&amp;TablVoies[[#This Row],[OBJET_OSM]]&amp;"="&amp;TablVoies[[#This Row],[ID_OSM]]),"Localiser"))</f>
        <v>Localiser</v>
      </c>
      <c r="N523" s="61" t="s">
        <v>5316</v>
      </c>
      <c r="O523" t="str">
        <f>IF(TablVoies[[#This Row],[ID_OSM]]="Non trouvé","Pas de lien",HYPERLINK("http://localhost:8111/import?url=http://api.openstreetmap.org/api/0.6/"&amp;TablVoies[[#This Row],[OBJET_OSM]]&amp;"/"&amp;TablVoies[[#This Row],[ID_OSM]]&amp;"/full","JOSM"))</f>
        <v>JOSM</v>
      </c>
      <c r="P523" t="s">
        <v>13579</v>
      </c>
      <c r="Q523"/>
      <c r="Z523" s="124"/>
      <c r="AC523" s="60" t="s">
        <v>13264</v>
      </c>
      <c r="AI523" s="60" t="s">
        <v>10224</v>
      </c>
      <c r="AL523" s="60">
        <v>1148</v>
      </c>
      <c r="AM523" s="60">
        <v>5.5</v>
      </c>
    </row>
    <row r="524" spans="1:39" hidden="1">
      <c r="A524" s="71">
        <v>84039</v>
      </c>
      <c r="B524" s="60" t="s">
        <v>751</v>
      </c>
      <c r="C524" s="155">
        <v>4298646</v>
      </c>
      <c r="D524" s="60" t="s">
        <v>10225</v>
      </c>
      <c r="E524" s="60" t="s">
        <v>10226</v>
      </c>
      <c r="F524" s="60" t="s">
        <v>10227</v>
      </c>
      <c r="G524" s="60" t="s">
        <v>245</v>
      </c>
      <c r="H524" s="60" t="s">
        <v>163</v>
      </c>
      <c r="I524" s="60" t="s">
        <v>7811</v>
      </c>
      <c r="J524" s="60" t="s">
        <v>16214</v>
      </c>
      <c r="K524" s="60" t="s">
        <v>10228</v>
      </c>
      <c r="L524" s="60" t="s">
        <v>10229</v>
      </c>
      <c r="M524" t="str">
        <f>IF(TablVoies[[#This Row],[ID_OSM]]="Non trouvé","Pas de lien",HYPERLINK(("http://www.openstreetmap.org/?"&amp;TablVoies[[#This Row],[OBJET_OSM]]&amp;"="&amp;TablVoies[[#This Row],[ID_OSM]]),"Localiser"))</f>
        <v>Localiser</v>
      </c>
      <c r="N524" s="61" t="s">
        <v>5316</v>
      </c>
      <c r="O524" t="str">
        <f>IF(TablVoies[[#This Row],[ID_OSM]]="Non trouvé","Pas de lien",HYPERLINK("http://localhost:8111/import?url=http://api.openstreetmap.org/api/0.6/"&amp;TablVoies[[#This Row],[OBJET_OSM]]&amp;"/"&amp;TablVoies[[#This Row],[ID_OSM]]&amp;"/full","JOSM"))</f>
        <v>JOSM</v>
      </c>
      <c r="P524" t="s">
        <v>13580</v>
      </c>
      <c r="Q524"/>
      <c r="Z524" s="124"/>
      <c r="AC524" s="60" t="s">
        <v>13264</v>
      </c>
      <c r="AI524" s="60" t="s">
        <v>10230</v>
      </c>
      <c r="AL524" s="60">
        <v>1004</v>
      </c>
      <c r="AM524" s="60">
        <v>5</v>
      </c>
    </row>
    <row r="525" spans="1:39" hidden="1">
      <c r="A525" s="71">
        <v>84039</v>
      </c>
      <c r="B525" s="60" t="s">
        <v>751</v>
      </c>
      <c r="C525" s="155">
        <v>5826421</v>
      </c>
      <c r="D525" s="60" t="s">
        <v>10231</v>
      </c>
      <c r="E525" s="60" t="s">
        <v>10232</v>
      </c>
      <c r="F525" s="60" t="s">
        <v>10233</v>
      </c>
      <c r="G525" s="60" t="s">
        <v>245</v>
      </c>
      <c r="I525" s="60" t="s">
        <v>10234</v>
      </c>
      <c r="J525" s="60" t="s">
        <v>16215</v>
      </c>
      <c r="K525" s="60" t="s">
        <v>10235</v>
      </c>
      <c r="L525" s="60" t="s">
        <v>11279</v>
      </c>
      <c r="M525" t="str">
        <f>IF(TablVoies[[#This Row],[ID_OSM]]="Non trouvé","Pas de lien",HYPERLINK(("http://www.openstreetmap.org/?"&amp;TablVoies[[#This Row],[OBJET_OSM]]&amp;"="&amp;TablVoies[[#This Row],[ID_OSM]]),"Localiser"))</f>
        <v>Localiser</v>
      </c>
      <c r="N525" s="61" t="s">
        <v>5316</v>
      </c>
      <c r="O525" t="str">
        <f>IF(TablVoies[[#This Row],[ID_OSM]]="Non trouvé","Pas de lien",HYPERLINK("http://localhost:8111/import?url=http://api.openstreetmap.org/api/0.6/"&amp;TablVoies[[#This Row],[OBJET_OSM]]&amp;"/"&amp;TablVoies[[#This Row],[ID_OSM]]&amp;"/full","JOSM"))</f>
        <v>JOSM</v>
      </c>
      <c r="P525" t="s">
        <v>13581</v>
      </c>
      <c r="Q525"/>
      <c r="Z525" s="124"/>
      <c r="AC525" s="60" t="s">
        <v>13264</v>
      </c>
      <c r="AI525" s="60" t="s">
        <v>10236</v>
      </c>
      <c r="AL525" s="60">
        <v>507</v>
      </c>
      <c r="AM525" s="60">
        <v>4.5</v>
      </c>
    </row>
    <row r="526" spans="1:39" hidden="1">
      <c r="A526" s="71">
        <v>84039</v>
      </c>
      <c r="B526" s="60" t="s">
        <v>751</v>
      </c>
      <c r="C526" s="155">
        <v>4298652</v>
      </c>
      <c r="D526" s="60" t="s">
        <v>10237</v>
      </c>
      <c r="E526" s="60" t="s">
        <v>10238</v>
      </c>
      <c r="F526" s="60" t="s">
        <v>10239</v>
      </c>
      <c r="G526" s="60" t="s">
        <v>245</v>
      </c>
      <c r="H526" s="60" t="s">
        <v>163</v>
      </c>
      <c r="I526" s="60" t="s">
        <v>10240</v>
      </c>
      <c r="J526" s="60" t="s">
        <v>16216</v>
      </c>
      <c r="K526" s="60" t="s">
        <v>10241</v>
      </c>
      <c r="L526" s="60" t="s">
        <v>10192</v>
      </c>
      <c r="M526" t="str">
        <f>IF(TablVoies[[#This Row],[ID_OSM]]="Non trouvé","Pas de lien",HYPERLINK(("http://www.openstreetmap.org/?"&amp;TablVoies[[#This Row],[OBJET_OSM]]&amp;"="&amp;TablVoies[[#This Row],[ID_OSM]]),"Localiser"))</f>
        <v>Localiser</v>
      </c>
      <c r="N526" s="61" t="s">
        <v>5316</v>
      </c>
      <c r="O526" t="str">
        <f>IF(TablVoies[[#This Row],[ID_OSM]]="Non trouvé","Pas de lien",HYPERLINK("http://localhost:8111/import?url=http://api.openstreetmap.org/api/0.6/"&amp;TablVoies[[#This Row],[OBJET_OSM]]&amp;"/"&amp;TablVoies[[#This Row],[ID_OSM]]&amp;"/full","JOSM"))</f>
        <v>JOSM</v>
      </c>
      <c r="P526" t="s">
        <v>13582</v>
      </c>
      <c r="Q526"/>
      <c r="Z526" s="124"/>
      <c r="AC526" s="60" t="s">
        <v>13264</v>
      </c>
      <c r="AI526" s="60" t="s">
        <v>10242</v>
      </c>
      <c r="AL526" s="60">
        <v>355</v>
      </c>
      <c r="AM526" s="60">
        <v>3</v>
      </c>
    </row>
    <row r="527" spans="1:39" hidden="1">
      <c r="A527" s="71">
        <v>84039</v>
      </c>
      <c r="B527" s="60" t="s">
        <v>751</v>
      </c>
      <c r="C527" s="155">
        <v>5826425</v>
      </c>
      <c r="D527" s="60" t="s">
        <v>10243</v>
      </c>
      <c r="E527" s="60" t="s">
        <v>10244</v>
      </c>
      <c r="F527" s="60" t="s">
        <v>10245</v>
      </c>
      <c r="G527" s="60" t="s">
        <v>245</v>
      </c>
      <c r="I527" s="60" t="s">
        <v>10246</v>
      </c>
      <c r="J527" s="60" t="s">
        <v>16217</v>
      </c>
      <c r="K527" s="60" t="s">
        <v>10247</v>
      </c>
      <c r="L527" s="60" t="s">
        <v>11279</v>
      </c>
      <c r="M527" t="str">
        <f>IF(TablVoies[[#This Row],[ID_OSM]]="Non trouvé","Pas de lien",HYPERLINK(("http://www.openstreetmap.org/?"&amp;TablVoies[[#This Row],[OBJET_OSM]]&amp;"="&amp;TablVoies[[#This Row],[ID_OSM]]),"Localiser"))</f>
        <v>Localiser</v>
      </c>
      <c r="N527" s="61" t="s">
        <v>5316</v>
      </c>
      <c r="O527" t="str">
        <f>IF(TablVoies[[#This Row],[ID_OSM]]="Non trouvé","Pas de lien",HYPERLINK("http://localhost:8111/import?url=http://api.openstreetmap.org/api/0.6/"&amp;TablVoies[[#This Row],[OBJET_OSM]]&amp;"/"&amp;TablVoies[[#This Row],[ID_OSM]]&amp;"/full","JOSM"))</f>
        <v>JOSM</v>
      </c>
      <c r="P527" t="s">
        <v>13583</v>
      </c>
      <c r="Q527"/>
      <c r="Z527" s="124"/>
      <c r="AC527" s="60" t="s">
        <v>13264</v>
      </c>
      <c r="AI527" s="60" t="s">
        <v>10248</v>
      </c>
      <c r="AL527" s="60">
        <v>400</v>
      </c>
      <c r="AM527" s="60">
        <v>5</v>
      </c>
    </row>
    <row r="528" spans="1:39" hidden="1">
      <c r="A528" s="71">
        <v>84039</v>
      </c>
      <c r="B528" s="60" t="s">
        <v>10249</v>
      </c>
      <c r="C528" s="155">
        <v>4480304</v>
      </c>
      <c r="D528" s="60" t="s">
        <v>10250</v>
      </c>
      <c r="E528" s="60" t="s">
        <v>10251</v>
      </c>
      <c r="F528" s="60" t="s">
        <v>10252</v>
      </c>
      <c r="G528" s="60" t="s">
        <v>245</v>
      </c>
      <c r="H528" s="60" t="s">
        <v>119</v>
      </c>
      <c r="I528" s="60" t="s">
        <v>8041</v>
      </c>
      <c r="J528" s="60" t="s">
        <v>16218</v>
      </c>
      <c r="K528" s="60" t="s">
        <v>10253</v>
      </c>
      <c r="L528" s="60" t="s">
        <v>10254</v>
      </c>
      <c r="M528" t="str">
        <f>IF(TablVoies[[#This Row],[ID_OSM]]="Non trouvé","Pas de lien",HYPERLINK(("http://www.openstreetmap.org/?"&amp;TablVoies[[#This Row],[OBJET_OSM]]&amp;"="&amp;TablVoies[[#This Row],[ID_OSM]]),"Localiser"))</f>
        <v>Localiser</v>
      </c>
      <c r="N528" s="61" t="s">
        <v>5316</v>
      </c>
      <c r="O528" t="str">
        <f>IF(TablVoies[[#This Row],[ID_OSM]]="Non trouvé","Pas de lien",HYPERLINK("http://localhost:8111/import?url=http://api.openstreetmap.org/api/0.6/"&amp;TablVoies[[#This Row],[OBJET_OSM]]&amp;"/"&amp;TablVoies[[#This Row],[ID_OSM]]&amp;"/full","JOSM"))</f>
        <v>JOSM</v>
      </c>
      <c r="P528" t="s">
        <v>10255</v>
      </c>
      <c r="Q528"/>
      <c r="Z528" s="124"/>
      <c r="AC528" s="60" t="s">
        <v>13264</v>
      </c>
      <c r="AI528" s="60" t="s">
        <v>10256</v>
      </c>
      <c r="AL528" s="60">
        <v>967</v>
      </c>
      <c r="AM528" s="60">
        <v>7</v>
      </c>
    </row>
    <row r="529" spans="1:39" hidden="1">
      <c r="A529" s="71">
        <v>84039</v>
      </c>
      <c r="B529" s="60" t="s">
        <v>10257</v>
      </c>
      <c r="C529" s="155">
        <v>4480282</v>
      </c>
      <c r="D529" s="60" t="s">
        <v>10258</v>
      </c>
      <c r="E529" s="60" t="s">
        <v>10259</v>
      </c>
      <c r="F529" s="60" t="s">
        <v>10260</v>
      </c>
      <c r="G529" s="60" t="s">
        <v>245</v>
      </c>
      <c r="H529" s="60" t="s">
        <v>119</v>
      </c>
      <c r="I529" s="60" t="s">
        <v>7929</v>
      </c>
      <c r="J529" s="60" t="s">
        <v>16219</v>
      </c>
      <c r="K529" s="60" t="s">
        <v>10261</v>
      </c>
      <c r="L529" s="60" t="s">
        <v>10262</v>
      </c>
      <c r="M529" t="str">
        <f>IF(TablVoies[[#This Row],[ID_OSM]]="Non trouvé","Pas de lien",HYPERLINK(("http://www.openstreetmap.org/?"&amp;TablVoies[[#This Row],[OBJET_OSM]]&amp;"="&amp;TablVoies[[#This Row],[ID_OSM]]),"Localiser"))</f>
        <v>Localiser</v>
      </c>
      <c r="N529" s="61" t="s">
        <v>5316</v>
      </c>
      <c r="O529" t="str">
        <f>IF(TablVoies[[#This Row],[ID_OSM]]="Non trouvé","Pas de lien",HYPERLINK("http://localhost:8111/import?url=http://api.openstreetmap.org/api/0.6/"&amp;TablVoies[[#This Row],[OBJET_OSM]]&amp;"/"&amp;TablVoies[[#This Row],[ID_OSM]]&amp;"/full","JOSM"))</f>
        <v>JOSM</v>
      </c>
      <c r="P529" t="s">
        <v>13584</v>
      </c>
      <c r="Q529"/>
      <c r="Z529" s="124"/>
      <c r="AC529" s="60" t="s">
        <v>13264</v>
      </c>
      <c r="AI529" s="60" t="s">
        <v>10263</v>
      </c>
      <c r="AL529" s="60">
        <v>780</v>
      </c>
      <c r="AM529" s="60">
        <v>6.6</v>
      </c>
    </row>
    <row r="530" spans="1:39" hidden="1">
      <c r="A530" s="71">
        <v>84039</v>
      </c>
      <c r="B530" s="60" t="s">
        <v>751</v>
      </c>
      <c r="C530" s="155">
        <v>4298812</v>
      </c>
      <c r="D530" s="60" t="s">
        <v>10264</v>
      </c>
      <c r="E530" s="60" t="s">
        <v>10265</v>
      </c>
      <c r="F530" s="60" t="s">
        <v>10266</v>
      </c>
      <c r="G530" s="60" t="s">
        <v>429</v>
      </c>
      <c r="H530" s="60" t="s">
        <v>119</v>
      </c>
      <c r="I530" s="60" t="s">
        <v>10267</v>
      </c>
      <c r="J530" s="60" t="s">
        <v>16220</v>
      </c>
      <c r="K530" s="60" t="s">
        <v>10268</v>
      </c>
      <c r="L530" s="60" t="s">
        <v>10269</v>
      </c>
      <c r="M530" t="str">
        <f>IF(TablVoies[[#This Row],[ID_OSM]]="Non trouvé","Pas de lien",HYPERLINK(("http://www.openstreetmap.org/?"&amp;TablVoies[[#This Row],[OBJET_OSM]]&amp;"="&amp;TablVoies[[#This Row],[ID_OSM]]),"Localiser"))</f>
        <v>Localiser</v>
      </c>
      <c r="N530" s="61" t="s">
        <v>5316</v>
      </c>
      <c r="O530" t="str">
        <f>IF(TablVoies[[#This Row],[ID_OSM]]="Non trouvé","Pas de lien",HYPERLINK("http://localhost:8111/import?url=http://api.openstreetmap.org/api/0.6/"&amp;TablVoies[[#This Row],[OBJET_OSM]]&amp;"/"&amp;TablVoies[[#This Row],[ID_OSM]]&amp;"/full","JOSM"))</f>
        <v>JOSM</v>
      </c>
      <c r="P530" t="s">
        <v>13585</v>
      </c>
      <c r="Q530"/>
      <c r="U530" s="60" t="s">
        <v>10270</v>
      </c>
      <c r="Z530" s="124"/>
      <c r="AC530" s="60" t="s">
        <v>13264</v>
      </c>
      <c r="AI530" s="60" t="s">
        <v>10271</v>
      </c>
      <c r="AL530" s="60">
        <v>962</v>
      </c>
      <c r="AM530" s="60">
        <v>5</v>
      </c>
    </row>
    <row r="531" spans="1:39" hidden="1">
      <c r="A531" s="71">
        <v>84039</v>
      </c>
      <c r="B531" s="60" t="s">
        <v>10272</v>
      </c>
      <c r="C531" s="155">
        <v>4469610</v>
      </c>
      <c r="D531" s="60" t="s">
        <v>10273</v>
      </c>
      <c r="E531" s="60" t="s">
        <v>10274</v>
      </c>
      <c r="F531" s="60" t="s">
        <v>10275</v>
      </c>
      <c r="G531" s="60" t="s">
        <v>245</v>
      </c>
      <c r="H531" s="60" t="s">
        <v>119</v>
      </c>
      <c r="I531" s="60" t="s">
        <v>7922</v>
      </c>
      <c r="J531" s="60" t="s">
        <v>16221</v>
      </c>
      <c r="K531" s="60" t="s">
        <v>10276</v>
      </c>
      <c r="L531" s="60" t="s">
        <v>10277</v>
      </c>
      <c r="M531" t="str">
        <f>IF(TablVoies[[#This Row],[ID_OSM]]="Non trouvé","Pas de lien",HYPERLINK(("http://www.openstreetmap.org/?"&amp;TablVoies[[#This Row],[OBJET_OSM]]&amp;"="&amp;TablVoies[[#This Row],[ID_OSM]]),"Localiser"))</f>
        <v>Localiser</v>
      </c>
      <c r="N531" s="61" t="s">
        <v>5316</v>
      </c>
      <c r="O531" t="str">
        <f>IF(TablVoies[[#This Row],[ID_OSM]]="Non trouvé","Pas de lien",HYPERLINK("http://localhost:8111/import?url=http://api.openstreetmap.org/api/0.6/"&amp;TablVoies[[#This Row],[OBJET_OSM]]&amp;"/"&amp;TablVoies[[#This Row],[ID_OSM]]&amp;"/full","JOSM"))</f>
        <v>JOSM</v>
      </c>
      <c r="P531" t="s">
        <v>13586</v>
      </c>
      <c r="Q531"/>
      <c r="Z531" s="124"/>
      <c r="AC531" s="60" t="s">
        <v>13264</v>
      </c>
      <c r="AI531" s="60" t="s">
        <v>10278</v>
      </c>
      <c r="AL531" s="60">
        <v>1080</v>
      </c>
      <c r="AM531" s="60">
        <v>5.5</v>
      </c>
    </row>
    <row r="532" spans="1:39" hidden="1">
      <c r="A532" s="71">
        <v>84039</v>
      </c>
      <c r="B532" s="60" t="s">
        <v>10279</v>
      </c>
      <c r="C532" s="155">
        <v>4298684</v>
      </c>
      <c r="D532" s="60" t="s">
        <v>10280</v>
      </c>
      <c r="E532" s="60" t="s">
        <v>10281</v>
      </c>
      <c r="F532" s="60" t="s">
        <v>10282</v>
      </c>
      <c r="G532" s="60" t="s">
        <v>245</v>
      </c>
      <c r="H532" s="60" t="s">
        <v>119</v>
      </c>
      <c r="I532" s="60" t="s">
        <v>10283</v>
      </c>
      <c r="J532" s="60" t="s">
        <v>16222</v>
      </c>
      <c r="K532" s="60" t="s">
        <v>10284</v>
      </c>
      <c r="L532" s="60" t="s">
        <v>10285</v>
      </c>
      <c r="M532" t="str">
        <f>IF(TablVoies[[#This Row],[ID_OSM]]="Non trouvé","Pas de lien",HYPERLINK(("http://www.openstreetmap.org/?"&amp;TablVoies[[#This Row],[OBJET_OSM]]&amp;"="&amp;TablVoies[[#This Row],[ID_OSM]]),"Localiser"))</f>
        <v>Localiser</v>
      </c>
      <c r="N532" s="61" t="s">
        <v>5316</v>
      </c>
      <c r="O532" t="str">
        <f>IF(TablVoies[[#This Row],[ID_OSM]]="Non trouvé","Pas de lien",HYPERLINK("http://localhost:8111/import?url=http://api.openstreetmap.org/api/0.6/"&amp;TablVoies[[#This Row],[OBJET_OSM]]&amp;"/"&amp;TablVoies[[#This Row],[ID_OSM]]&amp;"/full","JOSM"))</f>
        <v>JOSM</v>
      </c>
      <c r="P532" t="s">
        <v>13587</v>
      </c>
      <c r="Q532"/>
      <c r="Z532" s="124"/>
      <c r="AC532" s="60" t="s">
        <v>13264</v>
      </c>
      <c r="AI532" s="60" t="s">
        <v>10286</v>
      </c>
      <c r="AL532" s="60">
        <v>455</v>
      </c>
      <c r="AM532" s="60">
        <v>4</v>
      </c>
    </row>
    <row r="533" spans="1:39" hidden="1">
      <c r="A533" s="71">
        <v>84039</v>
      </c>
      <c r="B533" s="60" t="s">
        <v>10287</v>
      </c>
      <c r="C533" s="155">
        <v>5826445</v>
      </c>
      <c r="D533" s="60" t="s">
        <v>10288</v>
      </c>
      <c r="E533" s="60" t="s">
        <v>10289</v>
      </c>
      <c r="F533" s="60" t="s">
        <v>10290</v>
      </c>
      <c r="G533" s="60" t="s">
        <v>245</v>
      </c>
      <c r="H533" s="60" t="s">
        <v>221</v>
      </c>
      <c r="I533" s="60" t="s">
        <v>457</v>
      </c>
      <c r="J533" s="60" t="s">
        <v>16223</v>
      </c>
      <c r="K533" s="60" t="s">
        <v>459</v>
      </c>
      <c r="L533" s="60" t="s">
        <v>460</v>
      </c>
      <c r="M533" t="str">
        <f>IF(TablVoies[[#This Row],[ID_OSM]]="Non trouvé","Pas de lien",HYPERLINK(("http://www.openstreetmap.org/?"&amp;TablVoies[[#This Row],[OBJET_OSM]]&amp;"="&amp;TablVoies[[#This Row],[ID_OSM]]),"Localiser"))</f>
        <v>Localiser</v>
      </c>
      <c r="N533" s="61" t="s">
        <v>5316</v>
      </c>
      <c r="O533" t="str">
        <f>IF(TablVoies[[#This Row],[ID_OSM]]="Non trouvé","Pas de lien",HYPERLINK("http://localhost:8111/import?url=http://api.openstreetmap.org/api/0.6/"&amp;TablVoies[[#This Row],[OBJET_OSM]]&amp;"/"&amp;TablVoies[[#This Row],[ID_OSM]]&amp;"/full","JOSM"))</f>
        <v>JOSM</v>
      </c>
      <c r="P533" t="s">
        <v>13588</v>
      </c>
      <c r="Q533"/>
      <c r="Z533" s="124"/>
      <c r="AC533" s="60" t="s">
        <v>13264</v>
      </c>
      <c r="AI533" s="60" t="s">
        <v>10291</v>
      </c>
      <c r="AL533" s="60">
        <v>1277</v>
      </c>
      <c r="AM533" s="60">
        <v>5</v>
      </c>
    </row>
    <row r="534" spans="1:39" hidden="1">
      <c r="A534" s="71">
        <v>84039</v>
      </c>
      <c r="B534" s="60" t="s">
        <v>751</v>
      </c>
      <c r="C534" s="155">
        <v>4298808</v>
      </c>
      <c r="D534" s="60" t="s">
        <v>10292</v>
      </c>
      <c r="E534" s="60" t="s">
        <v>10293</v>
      </c>
      <c r="F534" s="60" t="s">
        <v>10294</v>
      </c>
      <c r="G534" s="60" t="s">
        <v>429</v>
      </c>
      <c r="H534" s="60" t="s">
        <v>221</v>
      </c>
      <c r="I534" s="60" t="s">
        <v>457</v>
      </c>
      <c r="J534" s="60" t="s">
        <v>16224</v>
      </c>
      <c r="K534" s="60" t="s">
        <v>10295</v>
      </c>
      <c r="L534" s="60" t="s">
        <v>460</v>
      </c>
      <c r="M534" t="str">
        <f>IF(TablVoies[[#This Row],[ID_OSM]]="Non trouvé","Pas de lien",HYPERLINK(("http://www.openstreetmap.org/?"&amp;TablVoies[[#This Row],[OBJET_OSM]]&amp;"="&amp;TablVoies[[#This Row],[ID_OSM]]),"Localiser"))</f>
        <v>Localiser</v>
      </c>
      <c r="N534" s="61" t="s">
        <v>5316</v>
      </c>
      <c r="O534" t="str">
        <f>IF(TablVoies[[#This Row],[ID_OSM]]="Non trouvé","Pas de lien",HYPERLINK("http://localhost:8111/import?url=http://api.openstreetmap.org/api/0.6/"&amp;TablVoies[[#This Row],[OBJET_OSM]]&amp;"/"&amp;TablVoies[[#This Row],[ID_OSM]]&amp;"/full","JOSM"))</f>
        <v>JOSM</v>
      </c>
      <c r="P534" t="s">
        <v>13589</v>
      </c>
      <c r="Q534"/>
      <c r="Z534" s="124"/>
      <c r="AC534" s="60" t="s">
        <v>13264</v>
      </c>
      <c r="AI534" s="60" t="s">
        <v>10296</v>
      </c>
      <c r="AL534" s="60">
        <v>1322</v>
      </c>
      <c r="AM534" s="60">
        <v>3.5</v>
      </c>
    </row>
    <row r="535" spans="1:39" hidden="1">
      <c r="A535" s="71">
        <v>84039</v>
      </c>
      <c r="B535" s="60" t="s">
        <v>751</v>
      </c>
      <c r="C535" s="155" t="s">
        <v>751</v>
      </c>
      <c r="D535" s="60" t="s">
        <v>10297</v>
      </c>
      <c r="E535" s="60" t="s">
        <v>5339</v>
      </c>
      <c r="F535" s="60" t="s">
        <v>10298</v>
      </c>
      <c r="G535" s="60" t="s">
        <v>245</v>
      </c>
      <c r="H535" s="60" t="s">
        <v>163</v>
      </c>
      <c r="I535" s="60" t="s">
        <v>10299</v>
      </c>
      <c r="J535" s="60" t="s">
        <v>16225</v>
      </c>
      <c r="K535" s="60" t="s">
        <v>10300</v>
      </c>
      <c r="L535" s="60" t="s">
        <v>10192</v>
      </c>
      <c r="M535" t="str">
        <f>IF(TablVoies[[#This Row],[ID_OSM]]="Non trouvé","Pas de lien",HYPERLINK(("http://www.openstreetmap.org/?"&amp;TablVoies[[#This Row],[OBJET_OSM]]&amp;"="&amp;TablVoies[[#This Row],[ID_OSM]]),"Localiser"))</f>
        <v>Pas de lien</v>
      </c>
      <c r="N535" s="61" t="s">
        <v>5316</v>
      </c>
      <c r="O535" t="str">
        <f>IF(TablVoies[[#This Row],[ID_OSM]]="Non trouvé","Pas de lien",HYPERLINK("http://localhost:8111/import?url=http://api.openstreetmap.org/api/0.6/"&amp;TablVoies[[#This Row],[OBJET_OSM]]&amp;"/"&amp;TablVoies[[#This Row],[ID_OSM]]&amp;"/full","JOSM"))</f>
        <v>Pas de lien</v>
      </c>
      <c r="P535" t="s">
        <v>10301</v>
      </c>
      <c r="Q535"/>
      <c r="U535" s="60" t="s">
        <v>458</v>
      </c>
      <c r="Z535" s="124"/>
      <c r="AC535" s="60" t="s">
        <v>13264</v>
      </c>
      <c r="AI535" s="60" t="s">
        <v>10302</v>
      </c>
      <c r="AL535" s="60">
        <v>939</v>
      </c>
      <c r="AM535" s="60">
        <v>4</v>
      </c>
    </row>
    <row r="536" spans="1:39" hidden="1">
      <c r="A536" s="71">
        <v>84039</v>
      </c>
      <c r="B536" s="60" t="s">
        <v>751</v>
      </c>
      <c r="C536" s="155">
        <v>5334669</v>
      </c>
      <c r="D536" s="60" t="s">
        <v>9872</v>
      </c>
      <c r="E536" s="60" t="s">
        <v>9873</v>
      </c>
      <c r="F536" s="60" t="s">
        <v>5608</v>
      </c>
      <c r="G536" s="60" t="s">
        <v>752</v>
      </c>
      <c r="H536" s="60" t="s">
        <v>134</v>
      </c>
      <c r="I536" s="60" t="s">
        <v>753</v>
      </c>
      <c r="J536" s="60" t="s">
        <v>16226</v>
      </c>
      <c r="K536" s="60" t="s">
        <v>755</v>
      </c>
      <c r="L536" s="60" t="s">
        <v>756</v>
      </c>
      <c r="M536" t="str">
        <f>IF(TablVoies[[#This Row],[ID_OSM]]="Non trouvé","Pas de lien",HYPERLINK(("http://www.openstreetmap.org/?"&amp;TablVoies[[#This Row],[OBJET_OSM]]&amp;"="&amp;TablVoies[[#This Row],[ID_OSM]]),"Localiser"))</f>
        <v>Localiser</v>
      </c>
      <c r="N536" s="61" t="s">
        <v>5316</v>
      </c>
      <c r="O536" t="str">
        <f>IF(TablVoies[[#This Row],[ID_OSM]]="Non trouvé","Pas de lien",HYPERLINK("http://localhost:8111/import?url=http://api.openstreetmap.org/api/0.6/"&amp;TablVoies[[#This Row],[OBJET_OSM]]&amp;"/"&amp;TablVoies[[#This Row],[ID_OSM]]&amp;"/full","JOSM"))</f>
        <v>JOSM</v>
      </c>
      <c r="P536" t="s">
        <v>5608</v>
      </c>
      <c r="Q536"/>
      <c r="S536" s="60" t="s">
        <v>9874</v>
      </c>
      <c r="Z536" s="124"/>
      <c r="AC536" s="60" t="s">
        <v>13383</v>
      </c>
      <c r="AL536" s="60">
        <v>6370</v>
      </c>
      <c r="AM536" s="60" t="s">
        <v>4950</v>
      </c>
    </row>
    <row r="537" spans="1:39" hidden="1">
      <c r="A537" s="71">
        <v>84039</v>
      </c>
      <c r="B537" s="60" t="s">
        <v>9880</v>
      </c>
      <c r="C537" s="155">
        <v>4480863</v>
      </c>
      <c r="D537" s="60" t="s">
        <v>9881</v>
      </c>
      <c r="E537" s="60" t="s">
        <v>9882</v>
      </c>
      <c r="F537" s="60" t="s">
        <v>9883</v>
      </c>
      <c r="G537" s="60" t="s">
        <v>1373</v>
      </c>
      <c r="H537" s="60" t="s">
        <v>661</v>
      </c>
      <c r="I537" s="60" t="s">
        <v>3539</v>
      </c>
      <c r="J537" s="60" t="s">
        <v>8110</v>
      </c>
      <c r="K537" s="60" t="s">
        <v>3541</v>
      </c>
      <c r="L537" s="60" t="s">
        <v>3542</v>
      </c>
      <c r="M537" t="str">
        <f>IF(TablVoies[[#This Row],[ID_OSM]]="Non trouvé","Pas de lien",HYPERLINK(("http://www.openstreetmap.org/?"&amp;TablVoies[[#This Row],[OBJET_OSM]]&amp;"="&amp;TablVoies[[#This Row],[ID_OSM]]),"Localiser"))</f>
        <v>Localiser</v>
      </c>
      <c r="N537" s="61" t="s">
        <v>5316</v>
      </c>
      <c r="O537" t="str">
        <f>IF(TablVoies[[#This Row],[ID_OSM]]="Non trouvé","Pas de lien",HYPERLINK("http://localhost:8111/import?url=http://api.openstreetmap.org/api/0.6/"&amp;TablVoies[[#This Row],[OBJET_OSM]]&amp;"/"&amp;TablVoies[[#This Row],[ID_OSM]]&amp;"/full","JOSM"))</f>
        <v>JOSM</v>
      </c>
      <c r="P537" t="s">
        <v>9884</v>
      </c>
      <c r="Q537"/>
      <c r="Z537" s="124"/>
      <c r="AC537" s="60" t="s">
        <v>13382</v>
      </c>
      <c r="AL537" s="60">
        <v>6460</v>
      </c>
      <c r="AM537" s="60" t="s">
        <v>4950</v>
      </c>
    </row>
    <row r="538" spans="1:39" hidden="1">
      <c r="A538" s="71">
        <v>84039</v>
      </c>
      <c r="B538" s="60" t="s">
        <v>9893</v>
      </c>
      <c r="C538" s="155">
        <v>4480902</v>
      </c>
      <c r="D538" s="60" t="s">
        <v>9894</v>
      </c>
      <c r="E538" s="60" t="s">
        <v>9895</v>
      </c>
      <c r="F538" s="60" t="s">
        <v>9896</v>
      </c>
      <c r="G538" s="60" t="s">
        <v>1373</v>
      </c>
      <c r="H538" s="60" t="s">
        <v>163</v>
      </c>
      <c r="I538" s="60" t="s">
        <v>9897</v>
      </c>
      <c r="J538" s="60" t="s">
        <v>16227</v>
      </c>
      <c r="K538" s="60" t="s">
        <v>9898</v>
      </c>
      <c r="L538" s="60" t="s">
        <v>9899</v>
      </c>
      <c r="M538" t="str">
        <f>IF(TablVoies[[#This Row],[ID_OSM]]="Non trouvé","Pas de lien",HYPERLINK(("http://www.openstreetmap.org/?"&amp;TablVoies[[#This Row],[OBJET_OSM]]&amp;"="&amp;TablVoies[[#This Row],[ID_OSM]]),"Localiser"))</f>
        <v>Localiser</v>
      </c>
      <c r="N538" s="61" t="s">
        <v>5316</v>
      </c>
      <c r="O538" t="str">
        <f>IF(TablVoies[[#This Row],[ID_OSM]]="Non trouvé","Pas de lien",HYPERLINK("http://localhost:8111/import?url=http://api.openstreetmap.org/api/0.6/"&amp;TablVoies[[#This Row],[OBJET_OSM]]&amp;"/"&amp;TablVoies[[#This Row],[ID_OSM]]&amp;"/full","JOSM"))</f>
        <v>JOSM</v>
      </c>
      <c r="P538" t="s">
        <v>9900</v>
      </c>
      <c r="Q538"/>
      <c r="R538" s="60" t="s">
        <v>9901</v>
      </c>
      <c r="U538" s="60" t="s">
        <v>9901</v>
      </c>
      <c r="Z538" s="124"/>
      <c r="AC538" s="60" t="s">
        <v>13382</v>
      </c>
      <c r="AL538" s="60">
        <v>4345</v>
      </c>
      <c r="AM538" s="60" t="s">
        <v>4950</v>
      </c>
    </row>
    <row r="539" spans="1:39" hidden="1">
      <c r="A539" s="71">
        <v>84039</v>
      </c>
      <c r="B539" s="60" t="s">
        <v>9875</v>
      </c>
      <c r="C539" s="155">
        <v>4466198</v>
      </c>
      <c r="D539" s="60" t="s">
        <v>9876</v>
      </c>
      <c r="E539" s="60" t="s">
        <v>9877</v>
      </c>
      <c r="F539" s="60" t="s">
        <v>9878</v>
      </c>
      <c r="G539" s="60" t="s">
        <v>1373</v>
      </c>
      <c r="H539" s="60" t="s">
        <v>163</v>
      </c>
      <c r="I539" s="60" t="s">
        <v>3553</v>
      </c>
      <c r="J539" s="60" t="s">
        <v>16228</v>
      </c>
      <c r="K539" s="60" t="s">
        <v>3555</v>
      </c>
      <c r="L539" s="60" t="s">
        <v>3556</v>
      </c>
      <c r="M539" t="str">
        <f>IF(TablVoies[[#This Row],[ID_OSM]]="Non trouvé","Pas de lien",HYPERLINK(("http://www.openstreetmap.org/?"&amp;TablVoies[[#This Row],[OBJET_OSM]]&amp;"="&amp;TablVoies[[#This Row],[ID_OSM]]),"Localiser"))</f>
        <v>Localiser</v>
      </c>
      <c r="N539" s="61" t="s">
        <v>5316</v>
      </c>
      <c r="O539" t="str">
        <f>IF(TablVoies[[#This Row],[ID_OSM]]="Non trouvé","Pas de lien",HYPERLINK("http://localhost:8111/import?url=http://api.openstreetmap.org/api/0.6/"&amp;TablVoies[[#This Row],[OBJET_OSM]]&amp;"/"&amp;TablVoies[[#This Row],[ID_OSM]]&amp;"/full","JOSM"))</f>
        <v>JOSM</v>
      </c>
      <c r="P539" t="s">
        <v>9879</v>
      </c>
      <c r="Q539"/>
      <c r="Z539" s="124"/>
      <c r="AC539" s="60" t="s">
        <v>13382</v>
      </c>
      <c r="AL539" s="60">
        <v>3580</v>
      </c>
      <c r="AM539" s="60" t="s">
        <v>4950</v>
      </c>
    </row>
    <row r="540" spans="1:39" hidden="1">
      <c r="A540" s="71">
        <v>84039</v>
      </c>
      <c r="B540" s="60" t="s">
        <v>13877</v>
      </c>
      <c r="C540" s="155">
        <v>4466187</v>
      </c>
      <c r="D540" s="60" t="s">
        <v>9888</v>
      </c>
      <c r="E540" s="60" t="s">
        <v>9889</v>
      </c>
      <c r="F540" s="60" t="s">
        <v>9890</v>
      </c>
      <c r="G540" s="60" t="s">
        <v>1373</v>
      </c>
      <c r="H540" s="60" t="s">
        <v>163</v>
      </c>
      <c r="I540" s="60" t="s">
        <v>9180</v>
      </c>
      <c r="J540" s="60" t="s">
        <v>16229</v>
      </c>
      <c r="K540" s="60" t="s">
        <v>9181</v>
      </c>
      <c r="L540" s="60" t="s">
        <v>2978</v>
      </c>
      <c r="M540" t="str">
        <f>IF(TablVoies[[#This Row],[ID_OSM]]="Non trouvé","Pas de lien",HYPERLINK(("http://www.openstreetmap.org/?"&amp;TablVoies[[#This Row],[OBJET_OSM]]&amp;"="&amp;TablVoies[[#This Row],[ID_OSM]]),"Localiser"))</f>
        <v>Localiser</v>
      </c>
      <c r="N540" s="61" t="s">
        <v>5316</v>
      </c>
      <c r="O540" t="str">
        <f>IF(TablVoies[[#This Row],[ID_OSM]]="Non trouvé","Pas de lien",HYPERLINK("http://localhost:8111/import?url=http://api.openstreetmap.org/api/0.6/"&amp;TablVoies[[#This Row],[OBJET_OSM]]&amp;"/"&amp;TablVoies[[#This Row],[ID_OSM]]&amp;"/full","JOSM"))</f>
        <v>JOSM</v>
      </c>
      <c r="P540" t="s">
        <v>9891</v>
      </c>
      <c r="Q540"/>
      <c r="R540" s="60" t="s">
        <v>9892</v>
      </c>
      <c r="Z540" s="124"/>
      <c r="AC540" s="60" t="s">
        <v>13382</v>
      </c>
      <c r="AL540" s="60">
        <v>2371</v>
      </c>
      <c r="AM540" s="60" t="s">
        <v>4950</v>
      </c>
    </row>
    <row r="541" spans="1:39" hidden="1">
      <c r="A541" s="71">
        <v>84039</v>
      </c>
      <c r="B541" s="60" t="s">
        <v>751</v>
      </c>
      <c r="C541" s="155">
        <v>4298720</v>
      </c>
      <c r="D541" s="60" t="s">
        <v>11245</v>
      </c>
      <c r="E541" s="60" t="s">
        <v>11246</v>
      </c>
      <c r="F541" s="60" t="s">
        <v>11247</v>
      </c>
      <c r="G541" s="60" t="s">
        <v>44</v>
      </c>
      <c r="I541" s="60" t="s">
        <v>11248</v>
      </c>
      <c r="J541" s="60" t="s">
        <v>16230</v>
      </c>
      <c r="K541" s="60" t="s">
        <v>11249</v>
      </c>
      <c r="L541" s="60" t="s">
        <v>3097</v>
      </c>
      <c r="M541" t="str">
        <f>IF(TablVoies[[#This Row],[ID_OSM]]="Non trouvé","Pas de lien",HYPERLINK(("http://www.openstreetmap.org/?"&amp;TablVoies[[#This Row],[OBJET_OSM]]&amp;"="&amp;TablVoies[[#This Row],[ID_OSM]]),"Localiser"))</f>
        <v>Localiser</v>
      </c>
      <c r="N541" s="61" t="s">
        <v>5316</v>
      </c>
      <c r="O541" t="str">
        <f>IF(TablVoies[[#This Row],[ID_OSM]]="Non trouvé","Pas de lien",HYPERLINK("http://localhost:8111/import?url=http://api.openstreetmap.org/api/0.6/"&amp;TablVoies[[#This Row],[OBJET_OSM]]&amp;"/"&amp;TablVoies[[#This Row],[ID_OSM]]&amp;"/full","JOSM"))</f>
        <v>JOSM</v>
      </c>
      <c r="Q541"/>
      <c r="S541" s="60" t="s">
        <v>11211</v>
      </c>
      <c r="Z541" s="124"/>
      <c r="AC541" s="60" t="s">
        <v>13381</v>
      </c>
      <c r="AL541" s="60">
        <v>58</v>
      </c>
      <c r="AM541" s="60">
        <v>0</v>
      </c>
    </row>
    <row r="542" spans="1:39" hidden="1">
      <c r="A542" s="71">
        <v>84039</v>
      </c>
      <c r="B542" s="60" t="s">
        <v>751</v>
      </c>
      <c r="C542" s="155">
        <v>4298721</v>
      </c>
      <c r="D542" s="60" t="s">
        <v>11250</v>
      </c>
      <c r="E542" s="60" t="s">
        <v>11251</v>
      </c>
      <c r="F542" s="60" t="s">
        <v>11252</v>
      </c>
      <c r="G542" s="60" t="s">
        <v>44</v>
      </c>
      <c r="I542" s="60" t="s">
        <v>11253</v>
      </c>
      <c r="J542" s="60" t="s">
        <v>16231</v>
      </c>
      <c r="K542" s="60" t="s">
        <v>11254</v>
      </c>
      <c r="L542" s="60" t="s">
        <v>10269</v>
      </c>
      <c r="M542" t="str">
        <f>IF(TablVoies[[#This Row],[ID_OSM]]="Non trouvé","Pas de lien",HYPERLINK(("http://www.openstreetmap.org/?"&amp;TablVoies[[#This Row],[OBJET_OSM]]&amp;"="&amp;TablVoies[[#This Row],[ID_OSM]]),"Localiser"))</f>
        <v>Localiser</v>
      </c>
      <c r="N542" s="61" t="s">
        <v>5316</v>
      </c>
      <c r="O542" t="str">
        <f>IF(TablVoies[[#This Row],[ID_OSM]]="Non trouvé","Pas de lien",HYPERLINK("http://localhost:8111/import?url=http://api.openstreetmap.org/api/0.6/"&amp;TablVoies[[#This Row],[OBJET_OSM]]&amp;"/"&amp;TablVoies[[#This Row],[ID_OSM]]&amp;"/full","JOSM"))</f>
        <v>JOSM</v>
      </c>
      <c r="Q542"/>
      <c r="S542" s="60" t="s">
        <v>11211</v>
      </c>
      <c r="Z542" s="124"/>
      <c r="AC542" s="60" t="s">
        <v>13381</v>
      </c>
      <c r="AI542" s="60" t="s">
        <v>11255</v>
      </c>
      <c r="AL542" s="60">
        <v>145</v>
      </c>
      <c r="AM542" s="60">
        <v>0</v>
      </c>
    </row>
    <row r="543" spans="1:39" hidden="1">
      <c r="A543" s="71">
        <v>84039</v>
      </c>
      <c r="B543" s="60" t="s">
        <v>751</v>
      </c>
      <c r="C543" s="155">
        <v>4298729</v>
      </c>
      <c r="D543" s="60" t="s">
        <v>11206</v>
      </c>
      <c r="E543" s="60" t="s">
        <v>11207</v>
      </c>
      <c r="F543" s="60" t="s">
        <v>11208</v>
      </c>
      <c r="G543" s="60" t="s">
        <v>44</v>
      </c>
      <c r="H543" s="60" t="s">
        <v>221</v>
      </c>
      <c r="I543" s="60" t="s">
        <v>11209</v>
      </c>
      <c r="J543" s="60" t="s">
        <v>16232</v>
      </c>
      <c r="K543" s="60" t="s">
        <v>11210</v>
      </c>
      <c r="L543" s="60" t="s">
        <v>11108</v>
      </c>
      <c r="M543" t="str">
        <f>IF(TablVoies[[#This Row],[ID_OSM]]="Non trouvé","Pas de lien",HYPERLINK(("http://www.openstreetmap.org/?"&amp;TablVoies[[#This Row],[OBJET_OSM]]&amp;"="&amp;TablVoies[[#This Row],[ID_OSM]]),"Localiser"))</f>
        <v>Localiser</v>
      </c>
      <c r="N543" s="61" t="s">
        <v>5316</v>
      </c>
      <c r="O543" t="str">
        <f>IF(TablVoies[[#This Row],[ID_OSM]]="Non trouvé","Pas de lien",HYPERLINK("http://localhost:8111/import?url=http://api.openstreetmap.org/api/0.6/"&amp;TablVoies[[#This Row],[OBJET_OSM]]&amp;"/"&amp;TablVoies[[#This Row],[ID_OSM]]&amp;"/full","JOSM"))</f>
        <v>JOSM</v>
      </c>
      <c r="Q543"/>
      <c r="S543" s="60" t="s">
        <v>11211</v>
      </c>
      <c r="Z543" s="124"/>
      <c r="AC543" s="60" t="s">
        <v>13381</v>
      </c>
      <c r="AL543" s="60">
        <v>250</v>
      </c>
      <c r="AM543" s="60">
        <v>4</v>
      </c>
    </row>
    <row r="544" spans="1:39" hidden="1">
      <c r="A544" s="71">
        <v>84039</v>
      </c>
      <c r="B544" s="60" t="s">
        <v>751</v>
      </c>
      <c r="C544" s="155">
        <v>4298628</v>
      </c>
      <c r="D544" s="60" t="s">
        <v>11274</v>
      </c>
      <c r="E544" s="60" t="s">
        <v>11275</v>
      </c>
      <c r="F544" s="60" t="s">
        <v>11276</v>
      </c>
      <c r="G544" s="60" t="s">
        <v>245</v>
      </c>
      <c r="I544" s="60" t="s">
        <v>11277</v>
      </c>
      <c r="J544" s="60" t="s">
        <v>13264</v>
      </c>
      <c r="K544" s="60" t="s">
        <v>11278</v>
      </c>
      <c r="L544" s="60" t="s">
        <v>11279</v>
      </c>
      <c r="M544" t="str">
        <f>IF(TablVoies[[#This Row],[ID_OSM]]="Non trouvé","Pas de lien",HYPERLINK(("http://www.openstreetmap.org/?"&amp;TablVoies[[#This Row],[OBJET_OSM]]&amp;"="&amp;TablVoies[[#This Row],[ID_OSM]]),"Localiser"))</f>
        <v>Localiser</v>
      </c>
      <c r="N544" s="61" t="s">
        <v>5316</v>
      </c>
      <c r="O544" t="str">
        <f>IF(TablVoies[[#This Row],[ID_OSM]]="Non trouvé","Pas de lien",HYPERLINK("http://localhost:8111/import?url=http://api.openstreetmap.org/api/0.6/"&amp;TablVoies[[#This Row],[OBJET_OSM]]&amp;"/"&amp;TablVoies[[#This Row],[ID_OSM]]&amp;"/full","JOSM"))</f>
        <v>JOSM</v>
      </c>
      <c r="Q544"/>
      <c r="S544" s="60" t="s">
        <v>11211</v>
      </c>
      <c r="Z544" s="124"/>
      <c r="AC544" s="60" t="s">
        <v>13381</v>
      </c>
      <c r="AI544" s="60" t="s">
        <v>11280</v>
      </c>
      <c r="AL544" s="60">
        <v>285</v>
      </c>
      <c r="AM544" s="60">
        <v>2.5</v>
      </c>
    </row>
    <row r="545" spans="1:39" hidden="1">
      <c r="A545" s="71">
        <v>84039</v>
      </c>
      <c r="B545" s="60" t="s">
        <v>751</v>
      </c>
      <c r="C545" s="155">
        <v>4298628</v>
      </c>
      <c r="D545" s="60" t="s">
        <v>11281</v>
      </c>
      <c r="E545" s="60" t="s">
        <v>11282</v>
      </c>
      <c r="F545" s="60" t="s">
        <v>11283</v>
      </c>
      <c r="G545" s="60" t="s">
        <v>245</v>
      </c>
      <c r="I545" s="60" t="s">
        <v>11277</v>
      </c>
      <c r="J545" s="60" t="s">
        <v>13264</v>
      </c>
      <c r="K545" s="60" t="s">
        <v>11278</v>
      </c>
      <c r="L545" s="60" t="s">
        <v>11279</v>
      </c>
      <c r="M545" t="str">
        <f>IF(TablVoies[[#This Row],[ID_OSM]]="Non trouvé","Pas de lien",HYPERLINK(("http://www.openstreetmap.org/?"&amp;TablVoies[[#This Row],[OBJET_OSM]]&amp;"="&amp;TablVoies[[#This Row],[ID_OSM]]),"Localiser"))</f>
        <v>Localiser</v>
      </c>
      <c r="N545" s="61" t="s">
        <v>5316</v>
      </c>
      <c r="O545" t="str">
        <f>IF(TablVoies[[#This Row],[ID_OSM]]="Non trouvé","Pas de lien",HYPERLINK("http://localhost:8111/import?url=http://api.openstreetmap.org/api/0.6/"&amp;TablVoies[[#This Row],[OBJET_OSM]]&amp;"/"&amp;TablVoies[[#This Row],[ID_OSM]]&amp;"/full","JOSM"))</f>
        <v>JOSM</v>
      </c>
      <c r="Q545"/>
      <c r="S545" s="60" t="s">
        <v>11211</v>
      </c>
      <c r="Z545" s="124"/>
      <c r="AC545" s="60" t="s">
        <v>13381</v>
      </c>
      <c r="AI545" s="60" t="s">
        <v>11284</v>
      </c>
      <c r="AL545" s="60">
        <v>300</v>
      </c>
      <c r="AM545" s="60">
        <v>4</v>
      </c>
    </row>
    <row r="546" spans="1:39" hidden="1">
      <c r="A546" s="71">
        <v>84039</v>
      </c>
      <c r="B546" s="60" t="s">
        <v>751</v>
      </c>
      <c r="C546" s="155">
        <v>4298628</v>
      </c>
      <c r="D546" s="60" t="s">
        <v>11285</v>
      </c>
      <c r="E546" s="60" t="s">
        <v>11286</v>
      </c>
      <c r="F546" s="60" t="s">
        <v>11287</v>
      </c>
      <c r="G546" s="60" t="s">
        <v>245</v>
      </c>
      <c r="I546" s="60" t="s">
        <v>11277</v>
      </c>
      <c r="J546" s="60" t="s">
        <v>13264</v>
      </c>
      <c r="K546" s="60" t="s">
        <v>11278</v>
      </c>
      <c r="L546" s="60" t="s">
        <v>11279</v>
      </c>
      <c r="M546" t="str">
        <f>IF(TablVoies[[#This Row],[ID_OSM]]="Non trouvé","Pas de lien",HYPERLINK(("http://www.openstreetmap.org/?"&amp;TablVoies[[#This Row],[OBJET_OSM]]&amp;"="&amp;TablVoies[[#This Row],[ID_OSM]]),"Localiser"))</f>
        <v>Localiser</v>
      </c>
      <c r="N546" s="61" t="s">
        <v>5316</v>
      </c>
      <c r="O546" t="str">
        <f>IF(TablVoies[[#This Row],[ID_OSM]]="Non trouvé","Pas de lien",HYPERLINK("http://localhost:8111/import?url=http://api.openstreetmap.org/api/0.6/"&amp;TablVoies[[#This Row],[OBJET_OSM]]&amp;"/"&amp;TablVoies[[#This Row],[ID_OSM]]&amp;"/full","JOSM"))</f>
        <v>JOSM</v>
      </c>
      <c r="Q546"/>
      <c r="S546" s="60" t="s">
        <v>11211</v>
      </c>
      <c r="Z546" s="124"/>
      <c r="AC546" s="60" t="s">
        <v>13381</v>
      </c>
      <c r="AI546" s="60" t="s">
        <v>11288</v>
      </c>
      <c r="AL546" s="60">
        <v>475</v>
      </c>
      <c r="AM546" s="60">
        <v>6</v>
      </c>
    </row>
    <row r="547" spans="1:39" hidden="1">
      <c r="A547" s="71">
        <v>84039</v>
      </c>
      <c r="B547" s="60" t="s">
        <v>751</v>
      </c>
      <c r="C547" s="155">
        <v>4298628</v>
      </c>
      <c r="D547" s="60" t="s">
        <v>11289</v>
      </c>
      <c r="E547" s="60" t="s">
        <v>11290</v>
      </c>
      <c r="F547" s="60" t="s">
        <v>11291</v>
      </c>
      <c r="G547" s="60" t="s">
        <v>245</v>
      </c>
      <c r="I547" s="60" t="s">
        <v>11277</v>
      </c>
      <c r="J547" s="60" t="s">
        <v>13264</v>
      </c>
      <c r="K547" s="60" t="s">
        <v>11278</v>
      </c>
      <c r="L547" s="60" t="s">
        <v>11279</v>
      </c>
      <c r="M547" t="str">
        <f>IF(TablVoies[[#This Row],[ID_OSM]]="Non trouvé","Pas de lien",HYPERLINK(("http://www.openstreetmap.org/?"&amp;TablVoies[[#This Row],[OBJET_OSM]]&amp;"="&amp;TablVoies[[#This Row],[ID_OSM]]),"Localiser"))</f>
        <v>Localiser</v>
      </c>
      <c r="N547" s="61" t="s">
        <v>5316</v>
      </c>
      <c r="O547" t="str">
        <f>IF(TablVoies[[#This Row],[ID_OSM]]="Non trouvé","Pas de lien",HYPERLINK("http://localhost:8111/import?url=http://api.openstreetmap.org/api/0.6/"&amp;TablVoies[[#This Row],[OBJET_OSM]]&amp;"/"&amp;TablVoies[[#This Row],[ID_OSM]]&amp;"/full","JOSM"))</f>
        <v>JOSM</v>
      </c>
      <c r="Q547"/>
      <c r="S547" s="60" t="s">
        <v>11211</v>
      </c>
      <c r="Z547" s="124"/>
      <c r="AC547" s="60" t="s">
        <v>13381</v>
      </c>
      <c r="AI547" s="60" t="s">
        <v>11292</v>
      </c>
      <c r="AL547" s="60">
        <v>190</v>
      </c>
      <c r="AM547" s="60">
        <v>4</v>
      </c>
    </row>
    <row r="548" spans="1:39" hidden="1">
      <c r="A548" s="71">
        <v>84039</v>
      </c>
      <c r="B548" s="60" t="s">
        <v>751</v>
      </c>
      <c r="C548" s="155" t="s">
        <v>751</v>
      </c>
      <c r="D548" s="60" t="s">
        <v>11293</v>
      </c>
      <c r="E548" s="60" t="s">
        <v>5339</v>
      </c>
      <c r="F548" s="60" t="s">
        <v>11294</v>
      </c>
      <c r="J548" s="60" t="s">
        <v>8676</v>
      </c>
      <c r="M548" t="str">
        <f>IF(TablVoies[[#This Row],[ID_OSM]]="Non trouvé","Pas de lien",HYPERLINK(("http://www.openstreetmap.org/?"&amp;TablVoies[[#This Row],[OBJET_OSM]]&amp;"="&amp;TablVoies[[#This Row],[ID_OSM]]),"Localiser"))</f>
        <v>Pas de lien</v>
      </c>
      <c r="N548" s="61" t="s">
        <v>5316</v>
      </c>
      <c r="O548" t="str">
        <f>IF(TablVoies[[#This Row],[ID_OSM]]="Non trouvé","Pas de lien",HYPERLINK("http://localhost:8111/import?url=http://api.openstreetmap.org/api/0.6/"&amp;TablVoies[[#This Row],[OBJET_OSM]]&amp;"/"&amp;TablVoies[[#This Row],[ID_OSM]]&amp;"/full","JOSM"))</f>
        <v>Pas de lien</v>
      </c>
      <c r="Q548"/>
      <c r="S548" s="60" t="s">
        <v>11211</v>
      </c>
      <c r="Z548" s="124"/>
      <c r="AC548" s="60" t="s">
        <v>13381</v>
      </c>
      <c r="AL548" s="60">
        <v>148</v>
      </c>
      <c r="AM548" s="60">
        <v>4</v>
      </c>
    </row>
    <row r="549" spans="1:39" hidden="1">
      <c r="A549" s="71">
        <v>84039</v>
      </c>
      <c r="B549" s="60" t="s">
        <v>751</v>
      </c>
      <c r="C549" s="155" t="s">
        <v>751</v>
      </c>
      <c r="D549" s="60" t="s">
        <v>11295</v>
      </c>
      <c r="E549" s="60" t="s">
        <v>5339</v>
      </c>
      <c r="F549" s="60" t="s">
        <v>11296</v>
      </c>
      <c r="J549" s="60" t="s">
        <v>8676</v>
      </c>
      <c r="M549" t="str">
        <f>IF(TablVoies[[#This Row],[ID_OSM]]="Non trouvé","Pas de lien",HYPERLINK(("http://www.openstreetmap.org/?"&amp;TablVoies[[#This Row],[OBJET_OSM]]&amp;"="&amp;TablVoies[[#This Row],[ID_OSM]]),"Localiser"))</f>
        <v>Pas de lien</v>
      </c>
      <c r="N549" s="61" t="s">
        <v>5316</v>
      </c>
      <c r="O549" t="str">
        <f>IF(TablVoies[[#This Row],[ID_OSM]]="Non trouvé","Pas de lien",HYPERLINK("http://localhost:8111/import?url=http://api.openstreetmap.org/api/0.6/"&amp;TablVoies[[#This Row],[OBJET_OSM]]&amp;"/"&amp;TablVoies[[#This Row],[ID_OSM]]&amp;"/full","JOSM"))</f>
        <v>Pas de lien</v>
      </c>
      <c r="Q549"/>
      <c r="S549" s="60" t="s">
        <v>11211</v>
      </c>
      <c r="Z549" s="124"/>
      <c r="AC549" s="60" t="s">
        <v>13381</v>
      </c>
      <c r="AL549" s="60">
        <v>90</v>
      </c>
      <c r="AM549" s="60">
        <v>4</v>
      </c>
    </row>
    <row r="550" spans="1:39" hidden="1">
      <c r="A550" s="71">
        <v>84039</v>
      </c>
      <c r="B550" s="60" t="s">
        <v>751</v>
      </c>
      <c r="C550" s="155" t="s">
        <v>751</v>
      </c>
      <c r="D550" s="60" t="s">
        <v>11297</v>
      </c>
      <c r="E550" s="60" t="s">
        <v>5339</v>
      </c>
      <c r="F550" s="60" t="s">
        <v>11298</v>
      </c>
      <c r="J550" s="60" t="s">
        <v>8676</v>
      </c>
      <c r="M550" t="str">
        <f>IF(TablVoies[[#This Row],[ID_OSM]]="Non trouvé","Pas de lien",HYPERLINK(("http://www.openstreetmap.org/?"&amp;TablVoies[[#This Row],[OBJET_OSM]]&amp;"="&amp;TablVoies[[#This Row],[ID_OSM]]),"Localiser"))</f>
        <v>Pas de lien</v>
      </c>
      <c r="N550" s="61" t="s">
        <v>5316</v>
      </c>
      <c r="O550" t="str">
        <f>IF(TablVoies[[#This Row],[ID_OSM]]="Non trouvé","Pas de lien",HYPERLINK("http://localhost:8111/import?url=http://api.openstreetmap.org/api/0.6/"&amp;TablVoies[[#This Row],[OBJET_OSM]]&amp;"/"&amp;TablVoies[[#This Row],[ID_OSM]]&amp;"/full","JOSM"))</f>
        <v>Pas de lien</v>
      </c>
      <c r="Q550"/>
      <c r="S550" s="60" t="s">
        <v>11211</v>
      </c>
      <c r="Z550" s="124"/>
      <c r="AC550" s="60" t="s">
        <v>13381</v>
      </c>
      <c r="AL550" s="60">
        <v>131</v>
      </c>
      <c r="AM550" s="60">
        <v>0</v>
      </c>
    </row>
    <row r="551" spans="1:39" hidden="1">
      <c r="A551" s="71">
        <v>84039</v>
      </c>
      <c r="B551" s="60" t="s">
        <v>751</v>
      </c>
      <c r="C551" s="155" t="s">
        <v>751</v>
      </c>
      <c r="D551" s="60" t="s">
        <v>11299</v>
      </c>
      <c r="E551" s="60" t="s">
        <v>5339</v>
      </c>
      <c r="F551" s="60" t="s">
        <v>11300</v>
      </c>
      <c r="J551" s="60" t="s">
        <v>8676</v>
      </c>
      <c r="M551" t="str">
        <f>IF(TablVoies[[#This Row],[ID_OSM]]="Non trouvé","Pas de lien",HYPERLINK(("http://www.openstreetmap.org/?"&amp;TablVoies[[#This Row],[OBJET_OSM]]&amp;"="&amp;TablVoies[[#This Row],[ID_OSM]]),"Localiser"))</f>
        <v>Pas de lien</v>
      </c>
      <c r="N551" s="61" t="s">
        <v>5316</v>
      </c>
      <c r="O551" t="str">
        <f>IF(TablVoies[[#This Row],[ID_OSM]]="Non trouvé","Pas de lien",HYPERLINK("http://localhost:8111/import?url=http://api.openstreetmap.org/api/0.6/"&amp;TablVoies[[#This Row],[OBJET_OSM]]&amp;"/"&amp;TablVoies[[#This Row],[ID_OSM]]&amp;"/full","JOSM"))</f>
        <v>Pas de lien</v>
      </c>
      <c r="Q551"/>
      <c r="S551" s="60" t="s">
        <v>11211</v>
      </c>
      <c r="Z551" s="124"/>
      <c r="AC551" s="60" t="s">
        <v>13381</v>
      </c>
      <c r="AL551" s="60">
        <v>135</v>
      </c>
      <c r="AM551" s="60">
        <v>0</v>
      </c>
    </row>
    <row r="552" spans="1:39" hidden="1">
      <c r="A552" s="71">
        <v>84039</v>
      </c>
      <c r="B552" s="60" t="s">
        <v>751</v>
      </c>
      <c r="C552" s="155" t="s">
        <v>751</v>
      </c>
      <c r="D552" s="60" t="s">
        <v>11301</v>
      </c>
      <c r="E552" s="60" t="s">
        <v>5339</v>
      </c>
      <c r="F552" s="60" t="s">
        <v>11302</v>
      </c>
      <c r="J552" s="60" t="s">
        <v>8676</v>
      </c>
      <c r="M552" t="str">
        <f>IF(TablVoies[[#This Row],[ID_OSM]]="Non trouvé","Pas de lien",HYPERLINK(("http://www.openstreetmap.org/?"&amp;TablVoies[[#This Row],[OBJET_OSM]]&amp;"="&amp;TablVoies[[#This Row],[ID_OSM]]),"Localiser"))</f>
        <v>Pas de lien</v>
      </c>
      <c r="N552" s="61" t="s">
        <v>5316</v>
      </c>
      <c r="O552" t="str">
        <f>IF(TablVoies[[#This Row],[ID_OSM]]="Non trouvé","Pas de lien",HYPERLINK("http://localhost:8111/import?url=http://api.openstreetmap.org/api/0.6/"&amp;TablVoies[[#This Row],[OBJET_OSM]]&amp;"/"&amp;TablVoies[[#This Row],[ID_OSM]]&amp;"/full","JOSM"))</f>
        <v>Pas de lien</v>
      </c>
      <c r="Q552"/>
      <c r="S552" s="60" t="s">
        <v>11211</v>
      </c>
      <c r="Z552" s="124"/>
      <c r="AC552" s="60" t="s">
        <v>13381</v>
      </c>
      <c r="AL552" s="60">
        <v>108</v>
      </c>
      <c r="AM552" s="60">
        <v>0</v>
      </c>
    </row>
    <row r="553" spans="1:39" hidden="1">
      <c r="A553" s="71">
        <v>84039</v>
      </c>
      <c r="B553" s="60" t="s">
        <v>751</v>
      </c>
      <c r="C553" s="155" t="s">
        <v>751</v>
      </c>
      <c r="D553" s="60" t="s">
        <v>11303</v>
      </c>
      <c r="E553" s="60" t="s">
        <v>5339</v>
      </c>
      <c r="F553" s="60" t="s">
        <v>11304</v>
      </c>
      <c r="J553" s="60" t="s">
        <v>8676</v>
      </c>
      <c r="M553" t="str">
        <f>IF(TablVoies[[#This Row],[ID_OSM]]="Non trouvé","Pas de lien",HYPERLINK(("http://www.openstreetmap.org/?"&amp;TablVoies[[#This Row],[OBJET_OSM]]&amp;"="&amp;TablVoies[[#This Row],[ID_OSM]]),"Localiser"))</f>
        <v>Pas de lien</v>
      </c>
      <c r="N553" s="61" t="s">
        <v>5316</v>
      </c>
      <c r="O553" t="str">
        <f>IF(TablVoies[[#This Row],[ID_OSM]]="Non trouvé","Pas de lien",HYPERLINK("http://localhost:8111/import?url=http://api.openstreetmap.org/api/0.6/"&amp;TablVoies[[#This Row],[OBJET_OSM]]&amp;"/"&amp;TablVoies[[#This Row],[ID_OSM]]&amp;"/full","JOSM"))</f>
        <v>Pas de lien</v>
      </c>
      <c r="Q553"/>
      <c r="S553" s="60" t="s">
        <v>11211</v>
      </c>
      <c r="Z553" s="124"/>
      <c r="AC553" s="60" t="s">
        <v>13381</v>
      </c>
      <c r="AL553" s="60">
        <v>31</v>
      </c>
      <c r="AM553" s="60">
        <v>0</v>
      </c>
    </row>
    <row r="554" spans="1:39" hidden="1">
      <c r="A554" s="71">
        <v>84039</v>
      </c>
      <c r="B554" s="60" t="s">
        <v>751</v>
      </c>
      <c r="C554" s="155" t="s">
        <v>751</v>
      </c>
      <c r="D554" s="60" t="s">
        <v>11305</v>
      </c>
      <c r="E554" s="60" t="s">
        <v>5339</v>
      </c>
      <c r="F554" s="60" t="s">
        <v>11306</v>
      </c>
      <c r="J554" s="60" t="s">
        <v>8676</v>
      </c>
      <c r="M554" t="str">
        <f>IF(TablVoies[[#This Row],[ID_OSM]]="Non trouvé","Pas de lien",HYPERLINK(("http://www.openstreetmap.org/?"&amp;TablVoies[[#This Row],[OBJET_OSM]]&amp;"="&amp;TablVoies[[#This Row],[ID_OSM]]),"Localiser"))</f>
        <v>Pas de lien</v>
      </c>
      <c r="N554" s="61" t="s">
        <v>5316</v>
      </c>
      <c r="O554" t="str">
        <f>IF(TablVoies[[#This Row],[ID_OSM]]="Non trouvé","Pas de lien",HYPERLINK("http://localhost:8111/import?url=http://api.openstreetmap.org/api/0.6/"&amp;TablVoies[[#This Row],[OBJET_OSM]]&amp;"/"&amp;TablVoies[[#This Row],[ID_OSM]]&amp;"/full","JOSM"))</f>
        <v>Pas de lien</v>
      </c>
      <c r="Q554"/>
      <c r="S554" s="60" t="s">
        <v>11211</v>
      </c>
      <c r="Z554" s="124"/>
      <c r="AC554" s="60" t="s">
        <v>13381</v>
      </c>
      <c r="AL554" s="60">
        <v>111</v>
      </c>
      <c r="AM554" s="60">
        <v>0</v>
      </c>
    </row>
    <row r="555" spans="1:39" hidden="1">
      <c r="A555" s="71">
        <v>84039</v>
      </c>
      <c r="B555" s="60" t="s">
        <v>751</v>
      </c>
      <c r="C555" s="155" t="s">
        <v>751</v>
      </c>
      <c r="D555" s="60" t="s">
        <v>11307</v>
      </c>
      <c r="E555" s="60" t="s">
        <v>5339</v>
      </c>
      <c r="F555" s="60" t="s">
        <v>11308</v>
      </c>
      <c r="J555" s="60" t="s">
        <v>8676</v>
      </c>
      <c r="M555" t="str">
        <f>IF(TablVoies[[#This Row],[ID_OSM]]="Non trouvé","Pas de lien",HYPERLINK(("http://www.openstreetmap.org/?"&amp;TablVoies[[#This Row],[OBJET_OSM]]&amp;"="&amp;TablVoies[[#This Row],[ID_OSM]]),"Localiser"))</f>
        <v>Pas de lien</v>
      </c>
      <c r="N555" s="61" t="s">
        <v>5316</v>
      </c>
      <c r="O555" t="str">
        <f>IF(TablVoies[[#This Row],[ID_OSM]]="Non trouvé","Pas de lien",HYPERLINK("http://localhost:8111/import?url=http://api.openstreetmap.org/api/0.6/"&amp;TablVoies[[#This Row],[OBJET_OSM]]&amp;"/"&amp;TablVoies[[#This Row],[ID_OSM]]&amp;"/full","JOSM"))</f>
        <v>Pas de lien</v>
      </c>
      <c r="Q555"/>
      <c r="S555" s="60" t="s">
        <v>11211</v>
      </c>
      <c r="Z555" s="124"/>
      <c r="AC555" s="60" t="s">
        <v>13381</v>
      </c>
      <c r="AL555" s="60">
        <v>201</v>
      </c>
      <c r="AM555" s="60">
        <v>0</v>
      </c>
    </row>
    <row r="556" spans="1:39" hidden="1">
      <c r="A556" s="71">
        <v>84039</v>
      </c>
      <c r="B556" s="60" t="s">
        <v>751</v>
      </c>
      <c r="C556" s="155" t="s">
        <v>751</v>
      </c>
      <c r="D556" s="60" t="s">
        <v>11309</v>
      </c>
      <c r="E556" s="60" t="s">
        <v>5339</v>
      </c>
      <c r="F556" s="60" t="s">
        <v>11310</v>
      </c>
      <c r="J556" s="60" t="s">
        <v>8676</v>
      </c>
      <c r="M556" t="str">
        <f>IF(TablVoies[[#This Row],[ID_OSM]]="Non trouvé","Pas de lien",HYPERLINK(("http://www.openstreetmap.org/?"&amp;TablVoies[[#This Row],[OBJET_OSM]]&amp;"="&amp;TablVoies[[#This Row],[ID_OSM]]),"Localiser"))</f>
        <v>Pas de lien</v>
      </c>
      <c r="N556" s="61" t="s">
        <v>5316</v>
      </c>
      <c r="O556" t="str">
        <f>IF(TablVoies[[#This Row],[ID_OSM]]="Non trouvé","Pas de lien",HYPERLINK("http://localhost:8111/import?url=http://api.openstreetmap.org/api/0.6/"&amp;TablVoies[[#This Row],[OBJET_OSM]]&amp;"/"&amp;TablVoies[[#This Row],[ID_OSM]]&amp;"/full","JOSM"))</f>
        <v>Pas de lien</v>
      </c>
      <c r="Q556"/>
      <c r="S556" s="60" t="s">
        <v>11211</v>
      </c>
      <c r="Z556" s="124"/>
      <c r="AC556" s="60" t="s">
        <v>13381</v>
      </c>
      <c r="AL556" s="60">
        <v>348</v>
      </c>
      <c r="AM556" s="60">
        <v>0</v>
      </c>
    </row>
    <row r="557" spans="1:39" hidden="1">
      <c r="A557" s="71">
        <v>84039</v>
      </c>
      <c r="B557" s="60" t="s">
        <v>751</v>
      </c>
      <c r="C557" s="155" t="s">
        <v>751</v>
      </c>
      <c r="D557" s="60" t="s">
        <v>11313</v>
      </c>
      <c r="E557" s="60" t="s">
        <v>5339</v>
      </c>
      <c r="F557" s="60" t="s">
        <v>11314</v>
      </c>
      <c r="J557" s="60" t="s">
        <v>8676</v>
      </c>
      <c r="M557" t="str">
        <f>IF(TablVoies[[#This Row],[ID_OSM]]="Non trouvé","Pas de lien",HYPERLINK(("http://www.openstreetmap.org/?"&amp;TablVoies[[#This Row],[OBJET_OSM]]&amp;"="&amp;TablVoies[[#This Row],[ID_OSM]]),"Localiser"))</f>
        <v>Pas de lien</v>
      </c>
      <c r="N557" s="61" t="s">
        <v>5316</v>
      </c>
      <c r="O557" t="str">
        <f>IF(TablVoies[[#This Row],[ID_OSM]]="Non trouvé","Pas de lien",HYPERLINK("http://localhost:8111/import?url=http://api.openstreetmap.org/api/0.6/"&amp;TablVoies[[#This Row],[OBJET_OSM]]&amp;"/"&amp;TablVoies[[#This Row],[ID_OSM]]&amp;"/full","JOSM"))</f>
        <v>Pas de lien</v>
      </c>
      <c r="Q557"/>
      <c r="S557" s="60" t="s">
        <v>11211</v>
      </c>
      <c r="Z557" s="124"/>
      <c r="AC557" s="60" t="s">
        <v>13381</v>
      </c>
      <c r="AL557" s="60">
        <v>177</v>
      </c>
      <c r="AM557" s="60" t="s">
        <v>4950</v>
      </c>
    </row>
    <row r="558" spans="1:39" hidden="1">
      <c r="A558" s="71">
        <v>84039</v>
      </c>
      <c r="B558" s="60" t="s">
        <v>751</v>
      </c>
      <c r="C558" s="155" t="s">
        <v>751</v>
      </c>
      <c r="D558" s="60" t="s">
        <v>11315</v>
      </c>
      <c r="E558" s="60" t="s">
        <v>5339</v>
      </c>
      <c r="F558" s="60" t="s">
        <v>11316</v>
      </c>
      <c r="J558" s="60" t="s">
        <v>8676</v>
      </c>
      <c r="M558" t="str">
        <f>IF(TablVoies[[#This Row],[ID_OSM]]="Non trouvé","Pas de lien",HYPERLINK(("http://www.openstreetmap.org/?"&amp;TablVoies[[#This Row],[OBJET_OSM]]&amp;"="&amp;TablVoies[[#This Row],[ID_OSM]]),"Localiser"))</f>
        <v>Pas de lien</v>
      </c>
      <c r="N558" s="61" t="s">
        <v>5316</v>
      </c>
      <c r="O558" t="str">
        <f>IF(TablVoies[[#This Row],[ID_OSM]]="Non trouvé","Pas de lien",HYPERLINK("http://localhost:8111/import?url=http://api.openstreetmap.org/api/0.6/"&amp;TablVoies[[#This Row],[OBJET_OSM]]&amp;"/"&amp;TablVoies[[#This Row],[ID_OSM]]&amp;"/full","JOSM"))</f>
        <v>Pas de lien</v>
      </c>
      <c r="Q558"/>
      <c r="S558" s="60" t="s">
        <v>11211</v>
      </c>
      <c r="Z558" s="124"/>
      <c r="AC558" s="60" t="s">
        <v>13381</v>
      </c>
      <c r="AL558" s="60">
        <v>71</v>
      </c>
      <c r="AM558" s="60" t="s">
        <v>4950</v>
      </c>
    </row>
    <row r="559" spans="1:39" hidden="1">
      <c r="A559" s="71">
        <v>84039</v>
      </c>
      <c r="B559" s="60" t="s">
        <v>751</v>
      </c>
      <c r="C559" s="155" t="s">
        <v>751</v>
      </c>
      <c r="D559" s="60" t="s">
        <v>11317</v>
      </c>
      <c r="E559" s="60" t="s">
        <v>5339</v>
      </c>
      <c r="F559" s="60" t="s">
        <v>11318</v>
      </c>
      <c r="J559" s="60" t="s">
        <v>8676</v>
      </c>
      <c r="M559" t="str">
        <f>IF(TablVoies[[#This Row],[ID_OSM]]="Non trouvé","Pas de lien",HYPERLINK(("http://www.openstreetmap.org/?"&amp;TablVoies[[#This Row],[OBJET_OSM]]&amp;"="&amp;TablVoies[[#This Row],[ID_OSM]]),"Localiser"))</f>
        <v>Pas de lien</v>
      </c>
      <c r="N559" s="61" t="s">
        <v>5316</v>
      </c>
      <c r="O559" t="str">
        <f>IF(TablVoies[[#This Row],[ID_OSM]]="Non trouvé","Pas de lien",HYPERLINK("http://localhost:8111/import?url=http://api.openstreetmap.org/api/0.6/"&amp;TablVoies[[#This Row],[OBJET_OSM]]&amp;"/"&amp;TablVoies[[#This Row],[ID_OSM]]&amp;"/full","JOSM"))</f>
        <v>Pas de lien</v>
      </c>
      <c r="Q559"/>
      <c r="S559" s="60" t="s">
        <v>11211</v>
      </c>
      <c r="Z559" s="124"/>
      <c r="AC559" s="60" t="s">
        <v>13381</v>
      </c>
      <c r="AL559" s="60">
        <v>213</v>
      </c>
      <c r="AM559" s="60" t="s">
        <v>4950</v>
      </c>
    </row>
    <row r="560" spans="1:39" hidden="1">
      <c r="A560" s="71">
        <v>84039</v>
      </c>
      <c r="B560" s="60" t="s">
        <v>751</v>
      </c>
      <c r="C560" s="155" t="s">
        <v>751</v>
      </c>
      <c r="D560" s="60" t="s">
        <v>11319</v>
      </c>
      <c r="E560" s="60" t="s">
        <v>5339</v>
      </c>
      <c r="F560" s="60" t="s">
        <v>11320</v>
      </c>
      <c r="J560" s="60" t="s">
        <v>8676</v>
      </c>
      <c r="M560" t="str">
        <f>IF(TablVoies[[#This Row],[ID_OSM]]="Non trouvé","Pas de lien",HYPERLINK(("http://www.openstreetmap.org/?"&amp;TablVoies[[#This Row],[OBJET_OSM]]&amp;"="&amp;TablVoies[[#This Row],[ID_OSM]]),"Localiser"))</f>
        <v>Pas de lien</v>
      </c>
      <c r="N560" s="61" t="s">
        <v>5316</v>
      </c>
      <c r="O560" t="str">
        <f>IF(TablVoies[[#This Row],[ID_OSM]]="Non trouvé","Pas de lien",HYPERLINK("http://localhost:8111/import?url=http://api.openstreetmap.org/api/0.6/"&amp;TablVoies[[#This Row],[OBJET_OSM]]&amp;"/"&amp;TablVoies[[#This Row],[ID_OSM]]&amp;"/full","JOSM"))</f>
        <v>Pas de lien</v>
      </c>
      <c r="Q560"/>
      <c r="S560" s="60" t="s">
        <v>11211</v>
      </c>
      <c r="Z560" s="124"/>
      <c r="AC560" s="60" t="s">
        <v>13381</v>
      </c>
      <c r="AL560" s="60">
        <v>420</v>
      </c>
      <c r="AM560" s="60" t="s">
        <v>4950</v>
      </c>
    </row>
    <row r="561" spans="1:39" hidden="1">
      <c r="A561" s="71">
        <v>84039</v>
      </c>
      <c r="B561" s="60" t="s">
        <v>11216</v>
      </c>
      <c r="C561" s="155">
        <v>4480495</v>
      </c>
      <c r="D561" s="60" t="s">
        <v>11217</v>
      </c>
      <c r="E561" s="60" t="s">
        <v>11218</v>
      </c>
      <c r="F561" s="60" t="s">
        <v>11219</v>
      </c>
      <c r="G561" s="60" t="s">
        <v>44</v>
      </c>
      <c r="H561" s="60" t="s">
        <v>119</v>
      </c>
      <c r="I561" s="60" t="s">
        <v>10660</v>
      </c>
      <c r="J561" s="60" t="s">
        <v>16233</v>
      </c>
      <c r="K561" s="60" t="s">
        <v>11220</v>
      </c>
      <c r="L561" s="60" t="s">
        <v>10662</v>
      </c>
      <c r="M561" t="str">
        <f>IF(TablVoies[[#This Row],[ID_OSM]]="Non trouvé","Pas de lien",HYPERLINK(("http://www.openstreetmap.org/?"&amp;TablVoies[[#This Row],[OBJET_OSM]]&amp;"="&amp;TablVoies[[#This Row],[ID_OSM]]),"Localiser"))</f>
        <v>Localiser</v>
      </c>
      <c r="N561" s="61" t="s">
        <v>5316</v>
      </c>
      <c r="O561" t="str">
        <f>IF(TablVoies[[#This Row],[ID_OSM]]="Non trouvé","Pas de lien",HYPERLINK("http://localhost:8111/import?url=http://api.openstreetmap.org/api/0.6/"&amp;TablVoies[[#This Row],[OBJET_OSM]]&amp;"/"&amp;TablVoies[[#This Row],[ID_OSM]]&amp;"/full","JOSM"))</f>
        <v>JOSM</v>
      </c>
      <c r="Q561"/>
      <c r="S561" s="60" t="s">
        <v>11221</v>
      </c>
      <c r="Z561" s="124"/>
      <c r="AC561" s="60" t="s">
        <v>13381</v>
      </c>
      <c r="AI561" s="60" t="s">
        <v>11222</v>
      </c>
      <c r="AL561" s="60">
        <v>108</v>
      </c>
      <c r="AM561" s="60">
        <v>0</v>
      </c>
    </row>
    <row r="562" spans="1:39" hidden="1">
      <c r="A562" s="71">
        <v>84039</v>
      </c>
      <c r="B562" s="60" t="s">
        <v>11261</v>
      </c>
      <c r="C562" s="155">
        <v>4480726</v>
      </c>
      <c r="D562" s="60" t="s">
        <v>11262</v>
      </c>
      <c r="E562" s="60" t="s">
        <v>11263</v>
      </c>
      <c r="F562" s="60" t="s">
        <v>11264</v>
      </c>
      <c r="G562" s="60" t="s">
        <v>11265</v>
      </c>
      <c r="I562" s="60" t="s">
        <v>3309</v>
      </c>
      <c r="J562" s="60" t="s">
        <v>16234</v>
      </c>
      <c r="K562" s="60" t="s">
        <v>11266</v>
      </c>
      <c r="L562" s="60" t="s">
        <v>3312</v>
      </c>
      <c r="M562" t="str">
        <f>IF(TablVoies[[#This Row],[ID_OSM]]="Non trouvé","Pas de lien",HYPERLINK(("http://www.openstreetmap.org/?"&amp;TablVoies[[#This Row],[OBJET_OSM]]&amp;"="&amp;TablVoies[[#This Row],[ID_OSM]]),"Localiser"))</f>
        <v>Localiser</v>
      </c>
      <c r="N562" s="61" t="s">
        <v>5316</v>
      </c>
      <c r="O562" t="str">
        <f>IF(TablVoies[[#This Row],[ID_OSM]]="Non trouvé","Pas de lien",HYPERLINK("http://localhost:8111/import?url=http://api.openstreetmap.org/api/0.6/"&amp;TablVoies[[#This Row],[OBJET_OSM]]&amp;"/"&amp;TablVoies[[#This Row],[ID_OSM]]&amp;"/full","JOSM"))</f>
        <v>JOSM</v>
      </c>
      <c r="Q562"/>
      <c r="S562" s="60" t="s">
        <v>11221</v>
      </c>
      <c r="Z562" s="124"/>
      <c r="AC562" s="60" t="s">
        <v>13381</v>
      </c>
      <c r="AL562" s="60">
        <v>150</v>
      </c>
      <c r="AM562" s="60">
        <v>0</v>
      </c>
    </row>
    <row r="563" spans="1:39" hidden="1">
      <c r="A563" s="71">
        <v>84039</v>
      </c>
      <c r="B563" s="60" t="s">
        <v>11267</v>
      </c>
      <c r="C563" s="155">
        <v>4421393</v>
      </c>
      <c r="D563" s="60" t="s">
        <v>11268</v>
      </c>
      <c r="E563" s="60" t="s">
        <v>11269</v>
      </c>
      <c r="F563" s="60" t="s">
        <v>11270</v>
      </c>
      <c r="G563" s="60" t="s">
        <v>70</v>
      </c>
      <c r="I563" s="60" t="s">
        <v>11271</v>
      </c>
      <c r="J563" s="60" t="s">
        <v>16235</v>
      </c>
      <c r="K563" s="60" t="s">
        <v>11272</v>
      </c>
      <c r="L563" s="60" t="s">
        <v>15621</v>
      </c>
      <c r="M563" t="str">
        <f>IF(TablVoies[[#This Row],[ID_OSM]]="Non trouvé","Pas de lien",HYPERLINK(("http://www.openstreetmap.org/?"&amp;TablVoies[[#This Row],[OBJET_OSM]]&amp;"="&amp;TablVoies[[#This Row],[ID_OSM]]),"Localiser"))</f>
        <v>Localiser</v>
      </c>
      <c r="N563" s="61" t="s">
        <v>5316</v>
      </c>
      <c r="O563" t="str">
        <f>IF(TablVoies[[#This Row],[ID_OSM]]="Non trouvé","Pas de lien",HYPERLINK("http://localhost:8111/import?url=http://api.openstreetmap.org/api/0.6/"&amp;TablVoies[[#This Row],[OBJET_OSM]]&amp;"/"&amp;TablVoies[[#This Row],[ID_OSM]]&amp;"/full","JOSM"))</f>
        <v>JOSM</v>
      </c>
      <c r="Q563"/>
      <c r="S563" s="60" t="s">
        <v>11221</v>
      </c>
      <c r="Z563" s="124"/>
      <c r="AC563" s="60" t="s">
        <v>13381</v>
      </c>
      <c r="AI563" s="60" t="s">
        <v>11273</v>
      </c>
      <c r="AL563" s="60">
        <v>272</v>
      </c>
      <c r="AM563" s="60">
        <v>5</v>
      </c>
    </row>
    <row r="564" spans="1:39" hidden="1">
      <c r="A564" s="71">
        <v>84039</v>
      </c>
      <c r="B564" s="60" t="s">
        <v>751</v>
      </c>
      <c r="C564" s="155" t="s">
        <v>751</v>
      </c>
      <c r="D564" s="60" t="s">
        <v>11311</v>
      </c>
      <c r="E564" s="60" t="s">
        <v>5339</v>
      </c>
      <c r="F564" s="60" t="s">
        <v>11312</v>
      </c>
      <c r="J564" s="60" t="s">
        <v>8676</v>
      </c>
      <c r="M564" t="str">
        <f>IF(TablVoies[[#This Row],[ID_OSM]]="Non trouvé","Pas de lien",HYPERLINK(("http://www.openstreetmap.org/?"&amp;TablVoies[[#This Row],[OBJET_OSM]]&amp;"="&amp;TablVoies[[#This Row],[ID_OSM]]),"Localiser"))</f>
        <v>Pas de lien</v>
      </c>
      <c r="N564" s="61" t="s">
        <v>5316</v>
      </c>
      <c r="O564" t="str">
        <f>IF(TablVoies[[#This Row],[ID_OSM]]="Non trouvé","Pas de lien",HYPERLINK("http://localhost:8111/import?url=http://api.openstreetmap.org/api/0.6/"&amp;TablVoies[[#This Row],[OBJET_OSM]]&amp;"/"&amp;TablVoies[[#This Row],[ID_OSM]]&amp;"/full","JOSM"))</f>
        <v>Pas de lien</v>
      </c>
      <c r="Q564"/>
      <c r="S564" s="60" t="s">
        <v>11221</v>
      </c>
      <c r="Z564" s="124"/>
      <c r="AC564" s="60" t="s">
        <v>13381</v>
      </c>
      <c r="AL564" s="60">
        <v>614</v>
      </c>
      <c r="AM564" s="60">
        <v>0</v>
      </c>
    </row>
    <row r="565" spans="1:39" hidden="1">
      <c r="A565" s="71">
        <v>84039</v>
      </c>
      <c r="B565" s="60" t="s">
        <v>11256</v>
      </c>
      <c r="C565" s="155">
        <v>4480497</v>
      </c>
      <c r="D565" s="60" t="s">
        <v>11257</v>
      </c>
      <c r="E565" s="60" t="s">
        <v>11258</v>
      </c>
      <c r="F565" s="60" t="s">
        <v>11259</v>
      </c>
      <c r="G565" s="60" t="s">
        <v>44</v>
      </c>
      <c r="H565" s="60" t="s">
        <v>119</v>
      </c>
      <c r="I565" s="60" t="s">
        <v>683</v>
      </c>
      <c r="J565" s="60" t="s">
        <v>16236</v>
      </c>
      <c r="K565" s="60" t="s">
        <v>11260</v>
      </c>
      <c r="L565" s="60" t="s">
        <v>686</v>
      </c>
      <c r="M565" t="str">
        <f>IF(TablVoies[[#This Row],[ID_OSM]]="Non trouvé","Pas de lien",HYPERLINK(("http://www.openstreetmap.org/?"&amp;TablVoies[[#This Row],[OBJET_OSM]]&amp;"="&amp;TablVoies[[#This Row],[ID_OSM]]),"Localiser"))</f>
        <v>Localiser</v>
      </c>
      <c r="N565" s="61" t="s">
        <v>5316</v>
      </c>
      <c r="O565" t="str">
        <f>IF(TablVoies[[#This Row],[ID_OSM]]="Non trouvé","Pas de lien",HYPERLINK("http://localhost:8111/import?url=http://api.openstreetmap.org/api/0.6/"&amp;TablVoies[[#This Row],[OBJET_OSM]]&amp;"/"&amp;TablVoies[[#This Row],[ID_OSM]]&amp;"/full","JOSM"))</f>
        <v>JOSM</v>
      </c>
      <c r="Q565"/>
      <c r="S565" s="60" t="s">
        <v>11221</v>
      </c>
      <c r="Z565" s="124"/>
      <c r="AC565" s="60" t="s">
        <v>13381</v>
      </c>
      <c r="AL565" s="60">
        <v>75</v>
      </c>
      <c r="AM565" s="60">
        <v>4</v>
      </c>
    </row>
    <row r="566" spans="1:39" hidden="1">
      <c r="A566" s="71">
        <v>84039</v>
      </c>
      <c r="B566" s="60" t="s">
        <v>11223</v>
      </c>
      <c r="C566" s="155">
        <v>4480283</v>
      </c>
      <c r="D566" s="60" t="s">
        <v>11224</v>
      </c>
      <c r="E566" s="60" t="s">
        <v>11225</v>
      </c>
      <c r="F566" s="60" t="s">
        <v>11226</v>
      </c>
      <c r="G566" s="60" t="s">
        <v>245</v>
      </c>
      <c r="H566" s="60" t="s">
        <v>119</v>
      </c>
      <c r="I566" s="60" t="s">
        <v>11227</v>
      </c>
      <c r="J566" s="60" t="s">
        <v>16237</v>
      </c>
      <c r="K566" s="60" t="s">
        <v>11228</v>
      </c>
      <c r="L566" s="60" t="s">
        <v>11229</v>
      </c>
      <c r="M566" t="str">
        <f>IF(TablVoies[[#This Row],[ID_OSM]]="Non trouvé","Pas de lien",HYPERLINK(("http://www.openstreetmap.org/?"&amp;TablVoies[[#This Row],[OBJET_OSM]]&amp;"="&amp;TablVoies[[#This Row],[ID_OSM]]),"Localiser"))</f>
        <v>Localiser</v>
      </c>
      <c r="N566" s="61" t="s">
        <v>5316</v>
      </c>
      <c r="O566" t="str">
        <f>IF(TablVoies[[#This Row],[ID_OSM]]="Non trouvé","Pas de lien",HYPERLINK("http://localhost:8111/import?url=http://api.openstreetmap.org/api/0.6/"&amp;TablVoies[[#This Row],[OBJET_OSM]]&amp;"/"&amp;TablVoies[[#This Row],[ID_OSM]]&amp;"/full","JOSM"))</f>
        <v>JOSM</v>
      </c>
      <c r="Q566"/>
      <c r="S566" s="60" t="s">
        <v>11221</v>
      </c>
      <c r="Z566" s="124"/>
      <c r="AC566" s="60" t="s">
        <v>13381</v>
      </c>
      <c r="AI566" s="60" t="s">
        <v>11230</v>
      </c>
      <c r="AL566" s="60">
        <v>61</v>
      </c>
      <c r="AM566" s="60">
        <v>0</v>
      </c>
    </row>
    <row r="567" spans="1:39" hidden="1">
      <c r="A567" s="71">
        <v>84039</v>
      </c>
      <c r="B567" s="60" t="s">
        <v>11231</v>
      </c>
      <c r="C567" s="155">
        <v>4480500</v>
      </c>
      <c r="D567" s="60" t="s">
        <v>11232</v>
      </c>
      <c r="E567" s="60" t="s">
        <v>11233</v>
      </c>
      <c r="F567" s="60" t="s">
        <v>11234</v>
      </c>
      <c r="G567" s="60" t="s">
        <v>44</v>
      </c>
      <c r="H567" s="60" t="s">
        <v>134</v>
      </c>
      <c r="I567" s="60" t="s">
        <v>11235</v>
      </c>
      <c r="J567" s="60" t="s">
        <v>16238</v>
      </c>
      <c r="K567" s="60" t="s">
        <v>11236</v>
      </c>
      <c r="L567" s="60" t="s">
        <v>2658</v>
      </c>
      <c r="M567" t="str">
        <f>IF(TablVoies[[#This Row],[ID_OSM]]="Non trouvé","Pas de lien",HYPERLINK(("http://www.openstreetmap.org/?"&amp;TablVoies[[#This Row],[OBJET_OSM]]&amp;"="&amp;TablVoies[[#This Row],[ID_OSM]]),"Localiser"))</f>
        <v>Localiser</v>
      </c>
      <c r="N567" s="61" t="s">
        <v>5316</v>
      </c>
      <c r="O567" t="str">
        <f>IF(TablVoies[[#This Row],[ID_OSM]]="Non trouvé","Pas de lien",HYPERLINK("http://localhost:8111/import?url=http://api.openstreetmap.org/api/0.6/"&amp;TablVoies[[#This Row],[OBJET_OSM]]&amp;"/"&amp;TablVoies[[#This Row],[ID_OSM]]&amp;"/full","JOSM"))</f>
        <v>JOSM</v>
      </c>
      <c r="Q567"/>
      <c r="S567" s="60" t="s">
        <v>11221</v>
      </c>
      <c r="Z567" s="124"/>
      <c r="AC567" s="60" t="s">
        <v>13381</v>
      </c>
      <c r="AI567" s="60" t="s">
        <v>11237</v>
      </c>
      <c r="AL567" s="60">
        <v>26</v>
      </c>
      <c r="AM567" s="60">
        <v>0</v>
      </c>
    </row>
    <row r="568" spans="1:39" hidden="1">
      <c r="A568" s="71">
        <v>84039</v>
      </c>
      <c r="B568" s="60" t="s">
        <v>11238</v>
      </c>
      <c r="C568" s="155">
        <v>4480487</v>
      </c>
      <c r="D568" s="60" t="s">
        <v>11239</v>
      </c>
      <c r="E568" s="60" t="s">
        <v>11240</v>
      </c>
      <c r="F568" s="60" t="s">
        <v>11241</v>
      </c>
      <c r="G568" s="60" t="s">
        <v>44</v>
      </c>
      <c r="H568" s="60" t="s">
        <v>221</v>
      </c>
      <c r="I568" s="60" t="s">
        <v>7468</v>
      </c>
      <c r="J568" s="60" t="s">
        <v>16239</v>
      </c>
      <c r="K568" s="60" t="s">
        <v>11242</v>
      </c>
      <c r="L568" s="60" t="s">
        <v>11243</v>
      </c>
      <c r="M568" t="str">
        <f>IF(TablVoies[[#This Row],[ID_OSM]]="Non trouvé","Pas de lien",HYPERLINK(("http://www.openstreetmap.org/?"&amp;TablVoies[[#This Row],[OBJET_OSM]]&amp;"="&amp;TablVoies[[#This Row],[ID_OSM]]),"Localiser"))</f>
        <v>Localiser</v>
      </c>
      <c r="N568" s="61" t="s">
        <v>5316</v>
      </c>
      <c r="O568" t="str">
        <f>IF(TablVoies[[#This Row],[ID_OSM]]="Non trouvé","Pas de lien",HYPERLINK("http://localhost:8111/import?url=http://api.openstreetmap.org/api/0.6/"&amp;TablVoies[[#This Row],[OBJET_OSM]]&amp;"/"&amp;TablVoies[[#This Row],[ID_OSM]]&amp;"/full","JOSM"))</f>
        <v>JOSM</v>
      </c>
      <c r="Q568"/>
      <c r="S568" s="60" t="s">
        <v>11221</v>
      </c>
      <c r="Z568" s="124"/>
      <c r="AC568" s="60" t="s">
        <v>13381</v>
      </c>
      <c r="AI568" s="60" t="s">
        <v>11244</v>
      </c>
      <c r="AL568" s="60">
        <v>198</v>
      </c>
      <c r="AM568" s="60">
        <v>0</v>
      </c>
    </row>
    <row r="569" spans="1:39" hidden="1">
      <c r="A569" s="71">
        <v>84039</v>
      </c>
      <c r="B569" s="60" t="s">
        <v>751</v>
      </c>
      <c r="C569" s="155" t="s">
        <v>751</v>
      </c>
      <c r="D569" s="60" t="s">
        <v>11321</v>
      </c>
      <c r="E569" s="60" t="s">
        <v>5339</v>
      </c>
      <c r="F569" s="60" t="s">
        <v>11322</v>
      </c>
      <c r="J569" s="60" t="s">
        <v>8676</v>
      </c>
      <c r="M569" t="str">
        <f>IF(TablVoies[[#This Row],[ID_OSM]]="Non trouvé","Pas de lien",HYPERLINK(("http://www.openstreetmap.org/?"&amp;TablVoies[[#This Row],[OBJET_OSM]]&amp;"="&amp;TablVoies[[#This Row],[ID_OSM]]),"Localiser"))</f>
        <v>Pas de lien</v>
      </c>
      <c r="N569" s="61" t="s">
        <v>5316</v>
      </c>
      <c r="O569" t="str">
        <f>IF(TablVoies[[#This Row],[ID_OSM]]="Non trouvé","Pas de lien",HYPERLINK("http://localhost:8111/import?url=http://api.openstreetmap.org/api/0.6/"&amp;TablVoies[[#This Row],[OBJET_OSM]]&amp;"/"&amp;TablVoies[[#This Row],[ID_OSM]]&amp;"/full","JOSM"))</f>
        <v>Pas de lien</v>
      </c>
      <c r="Q569"/>
      <c r="S569" s="60" t="s">
        <v>11221</v>
      </c>
      <c r="Z569" s="124"/>
      <c r="AC569" s="60" t="s">
        <v>13381</v>
      </c>
      <c r="AL569" s="60">
        <v>770</v>
      </c>
      <c r="AM569" s="60" t="s">
        <v>4950</v>
      </c>
    </row>
    <row r="570" spans="1:39" hidden="1">
      <c r="A570" s="71">
        <v>84039</v>
      </c>
      <c r="B570" s="60" t="s">
        <v>751</v>
      </c>
      <c r="C570" s="155" t="s">
        <v>751</v>
      </c>
      <c r="D570" s="60" t="s">
        <v>11323</v>
      </c>
      <c r="E570" s="60" t="s">
        <v>5339</v>
      </c>
      <c r="F570" s="60" t="s">
        <v>11324</v>
      </c>
      <c r="J570" s="60" t="s">
        <v>8676</v>
      </c>
      <c r="M570" t="str">
        <f>IF(TablVoies[[#This Row],[ID_OSM]]="Non trouvé","Pas de lien",HYPERLINK(("http://www.openstreetmap.org/?"&amp;TablVoies[[#This Row],[OBJET_OSM]]&amp;"="&amp;TablVoies[[#This Row],[ID_OSM]]),"Localiser"))</f>
        <v>Pas de lien</v>
      </c>
      <c r="N570" s="61" t="s">
        <v>5316</v>
      </c>
      <c r="O570" t="str">
        <f>IF(TablVoies[[#This Row],[ID_OSM]]="Non trouvé","Pas de lien",HYPERLINK("http://localhost:8111/import?url=http://api.openstreetmap.org/api/0.6/"&amp;TablVoies[[#This Row],[OBJET_OSM]]&amp;"/"&amp;TablVoies[[#This Row],[ID_OSM]]&amp;"/full","JOSM"))</f>
        <v>Pas de lien</v>
      </c>
      <c r="Q570"/>
      <c r="S570" s="60" t="s">
        <v>11221</v>
      </c>
      <c r="Z570" s="124"/>
      <c r="AC570" s="60" t="s">
        <v>13381</v>
      </c>
      <c r="AL570" s="60">
        <v>64</v>
      </c>
      <c r="AM570" s="60" t="s">
        <v>4950</v>
      </c>
    </row>
    <row r="571" spans="1:39" hidden="1">
      <c r="A571" s="71">
        <v>84039</v>
      </c>
      <c r="B571" s="60" t="s">
        <v>751</v>
      </c>
      <c r="C571" s="155" t="s">
        <v>751</v>
      </c>
      <c r="D571" s="60" t="s">
        <v>11325</v>
      </c>
      <c r="E571" s="60" t="s">
        <v>5339</v>
      </c>
      <c r="F571" s="60" t="s">
        <v>11326</v>
      </c>
      <c r="J571" s="60" t="s">
        <v>8676</v>
      </c>
      <c r="M571" t="str">
        <f>IF(TablVoies[[#This Row],[ID_OSM]]="Non trouvé","Pas de lien",HYPERLINK(("http://www.openstreetmap.org/?"&amp;TablVoies[[#This Row],[OBJET_OSM]]&amp;"="&amp;TablVoies[[#This Row],[ID_OSM]]),"Localiser"))</f>
        <v>Pas de lien</v>
      </c>
      <c r="N571" s="61" t="s">
        <v>5316</v>
      </c>
      <c r="O571" t="str">
        <f>IF(TablVoies[[#This Row],[ID_OSM]]="Non trouvé","Pas de lien",HYPERLINK("http://localhost:8111/import?url=http://api.openstreetmap.org/api/0.6/"&amp;TablVoies[[#This Row],[OBJET_OSM]]&amp;"/"&amp;TablVoies[[#This Row],[ID_OSM]]&amp;"/full","JOSM"))</f>
        <v>Pas de lien</v>
      </c>
      <c r="Q571"/>
      <c r="S571" s="60" t="s">
        <v>11221</v>
      </c>
      <c r="Z571" s="124"/>
      <c r="AC571" s="60" t="s">
        <v>13381</v>
      </c>
      <c r="AL571" s="60">
        <v>259.60000000000002</v>
      </c>
      <c r="AM571" s="60" t="s">
        <v>4950</v>
      </c>
    </row>
    <row r="572" spans="1:39" hidden="1">
      <c r="A572" s="71">
        <v>84039</v>
      </c>
      <c r="B572" s="60" t="s">
        <v>751</v>
      </c>
      <c r="C572" s="155" t="s">
        <v>751</v>
      </c>
      <c r="D572" s="60" t="s">
        <v>11327</v>
      </c>
      <c r="E572" s="60" t="s">
        <v>5339</v>
      </c>
      <c r="F572" s="60" t="s">
        <v>11328</v>
      </c>
      <c r="J572" s="60" t="s">
        <v>8676</v>
      </c>
      <c r="M572" t="str">
        <f>IF(TablVoies[[#This Row],[ID_OSM]]="Non trouvé","Pas de lien",HYPERLINK(("http://www.openstreetmap.org/?"&amp;TablVoies[[#This Row],[OBJET_OSM]]&amp;"="&amp;TablVoies[[#This Row],[ID_OSM]]),"Localiser"))</f>
        <v>Pas de lien</v>
      </c>
      <c r="N572" s="61" t="s">
        <v>5316</v>
      </c>
      <c r="O572" t="str">
        <f>IF(TablVoies[[#This Row],[ID_OSM]]="Non trouvé","Pas de lien",HYPERLINK("http://localhost:8111/import?url=http://api.openstreetmap.org/api/0.6/"&amp;TablVoies[[#This Row],[OBJET_OSM]]&amp;"/"&amp;TablVoies[[#This Row],[ID_OSM]]&amp;"/full","JOSM"))</f>
        <v>Pas de lien</v>
      </c>
      <c r="Q572"/>
      <c r="S572" s="60" t="s">
        <v>11221</v>
      </c>
      <c r="Z572" s="124"/>
      <c r="AC572" s="60" t="s">
        <v>13381</v>
      </c>
      <c r="AL572" s="60">
        <v>245</v>
      </c>
      <c r="AM572" s="60" t="s">
        <v>4950</v>
      </c>
    </row>
    <row r="573" spans="1:39" hidden="1">
      <c r="A573" s="71">
        <v>84039</v>
      </c>
      <c r="B573" s="60" t="s">
        <v>751</v>
      </c>
      <c r="C573" s="155" t="s">
        <v>751</v>
      </c>
      <c r="D573" s="60" t="s">
        <v>11329</v>
      </c>
      <c r="E573" s="60" t="s">
        <v>5339</v>
      </c>
      <c r="F573" s="60" t="s">
        <v>11330</v>
      </c>
      <c r="J573" s="60" t="s">
        <v>8676</v>
      </c>
      <c r="M573" t="str">
        <f>IF(TablVoies[[#This Row],[ID_OSM]]="Non trouvé","Pas de lien",HYPERLINK(("http://www.openstreetmap.org/?"&amp;TablVoies[[#This Row],[OBJET_OSM]]&amp;"="&amp;TablVoies[[#This Row],[ID_OSM]]),"Localiser"))</f>
        <v>Pas de lien</v>
      </c>
      <c r="N573" s="61" t="s">
        <v>5316</v>
      </c>
      <c r="O573" t="str">
        <f>IF(TablVoies[[#This Row],[ID_OSM]]="Non trouvé","Pas de lien",HYPERLINK("http://localhost:8111/import?url=http://api.openstreetmap.org/api/0.6/"&amp;TablVoies[[#This Row],[OBJET_OSM]]&amp;"/"&amp;TablVoies[[#This Row],[ID_OSM]]&amp;"/full","JOSM"))</f>
        <v>Pas de lien</v>
      </c>
      <c r="Q573"/>
      <c r="S573" s="60" t="s">
        <v>11221</v>
      </c>
      <c r="Z573" s="124"/>
      <c r="AC573" s="60" t="s">
        <v>13381</v>
      </c>
      <c r="AL573" s="60">
        <v>44</v>
      </c>
      <c r="AM573" s="60" t="s">
        <v>4950</v>
      </c>
    </row>
    <row r="574" spans="1:39" hidden="1">
      <c r="A574" s="71">
        <v>84039</v>
      </c>
      <c r="B574" s="60" t="s">
        <v>751</v>
      </c>
      <c r="C574" s="155" t="s">
        <v>751</v>
      </c>
      <c r="D574" s="60" t="s">
        <v>11331</v>
      </c>
      <c r="E574" s="60" t="s">
        <v>5339</v>
      </c>
      <c r="F574" s="60" t="s">
        <v>11332</v>
      </c>
      <c r="J574" s="60" t="s">
        <v>8676</v>
      </c>
      <c r="M574" t="str">
        <f>IF(TablVoies[[#This Row],[ID_OSM]]="Non trouvé","Pas de lien",HYPERLINK(("http://www.openstreetmap.org/?"&amp;TablVoies[[#This Row],[OBJET_OSM]]&amp;"="&amp;TablVoies[[#This Row],[ID_OSM]]),"Localiser"))</f>
        <v>Pas de lien</v>
      </c>
      <c r="N574" s="61" t="s">
        <v>5316</v>
      </c>
      <c r="O574" t="str">
        <f>IF(TablVoies[[#This Row],[ID_OSM]]="Non trouvé","Pas de lien",HYPERLINK("http://localhost:8111/import?url=http://api.openstreetmap.org/api/0.6/"&amp;TablVoies[[#This Row],[OBJET_OSM]]&amp;"/"&amp;TablVoies[[#This Row],[ID_OSM]]&amp;"/full","JOSM"))</f>
        <v>Pas de lien</v>
      </c>
      <c r="Q574"/>
      <c r="S574" s="60" t="s">
        <v>11221</v>
      </c>
      <c r="Z574" s="124"/>
      <c r="AC574" s="60" t="s">
        <v>13381</v>
      </c>
      <c r="AL574" s="60">
        <v>3</v>
      </c>
      <c r="AM574" s="60" t="s">
        <v>4950</v>
      </c>
    </row>
    <row r="575" spans="1:39" hidden="1">
      <c r="A575" s="71">
        <v>84039</v>
      </c>
      <c r="B575" s="60" t="s">
        <v>751</v>
      </c>
      <c r="C575" s="155" t="s">
        <v>751</v>
      </c>
      <c r="D575" s="60" t="s">
        <v>11333</v>
      </c>
      <c r="E575" s="60" t="s">
        <v>5339</v>
      </c>
      <c r="F575" s="60" t="s">
        <v>11334</v>
      </c>
      <c r="J575" s="60" t="s">
        <v>8676</v>
      </c>
      <c r="M575" t="str">
        <f>IF(TablVoies[[#This Row],[ID_OSM]]="Non trouvé","Pas de lien",HYPERLINK(("http://www.openstreetmap.org/?"&amp;TablVoies[[#This Row],[OBJET_OSM]]&amp;"="&amp;TablVoies[[#This Row],[ID_OSM]]),"Localiser"))</f>
        <v>Pas de lien</v>
      </c>
      <c r="N575" s="61" t="s">
        <v>5316</v>
      </c>
      <c r="O575" t="str">
        <f>IF(TablVoies[[#This Row],[ID_OSM]]="Non trouvé","Pas de lien",HYPERLINK("http://localhost:8111/import?url=http://api.openstreetmap.org/api/0.6/"&amp;TablVoies[[#This Row],[OBJET_OSM]]&amp;"/"&amp;TablVoies[[#This Row],[ID_OSM]]&amp;"/full","JOSM"))</f>
        <v>Pas de lien</v>
      </c>
      <c r="Q575"/>
      <c r="S575" s="60" t="s">
        <v>11221</v>
      </c>
      <c r="Z575" s="124"/>
      <c r="AC575" s="60" t="s">
        <v>13381</v>
      </c>
      <c r="AL575" s="60">
        <v>23</v>
      </c>
      <c r="AM575" s="60" t="s">
        <v>4950</v>
      </c>
    </row>
    <row r="576" spans="1:39" hidden="1">
      <c r="A576" s="71">
        <v>84039</v>
      </c>
      <c r="B576" s="60" t="s">
        <v>751</v>
      </c>
      <c r="C576" s="155" t="s">
        <v>751</v>
      </c>
      <c r="D576" s="60" t="s">
        <v>11335</v>
      </c>
      <c r="E576" s="60" t="s">
        <v>5339</v>
      </c>
      <c r="F576" s="60" t="s">
        <v>11336</v>
      </c>
      <c r="J576" s="60" t="s">
        <v>8676</v>
      </c>
      <c r="M576" t="str">
        <f>IF(TablVoies[[#This Row],[ID_OSM]]="Non trouvé","Pas de lien",HYPERLINK(("http://www.openstreetmap.org/?"&amp;TablVoies[[#This Row],[OBJET_OSM]]&amp;"="&amp;TablVoies[[#This Row],[ID_OSM]]),"Localiser"))</f>
        <v>Pas de lien</v>
      </c>
      <c r="N576" s="61" t="s">
        <v>5316</v>
      </c>
      <c r="O576" t="str">
        <f>IF(TablVoies[[#This Row],[ID_OSM]]="Non trouvé","Pas de lien",HYPERLINK("http://localhost:8111/import?url=http://api.openstreetmap.org/api/0.6/"&amp;TablVoies[[#This Row],[OBJET_OSM]]&amp;"/"&amp;TablVoies[[#This Row],[ID_OSM]]&amp;"/full","JOSM"))</f>
        <v>Pas de lien</v>
      </c>
      <c r="Q576"/>
      <c r="S576" s="60" t="s">
        <v>11221</v>
      </c>
      <c r="Z576" s="124"/>
      <c r="AC576" s="60" t="s">
        <v>13381</v>
      </c>
      <c r="AL576" s="60">
        <v>52</v>
      </c>
      <c r="AM576" s="60" t="s">
        <v>4950</v>
      </c>
    </row>
    <row r="577" spans="1:39" hidden="1">
      <c r="A577" s="71">
        <v>84039</v>
      </c>
      <c r="B577" s="60" t="s">
        <v>751</v>
      </c>
      <c r="C577" s="155" t="s">
        <v>751</v>
      </c>
      <c r="D577" s="60" t="s">
        <v>11337</v>
      </c>
      <c r="E577" s="60" t="s">
        <v>5339</v>
      </c>
      <c r="F577" s="60" t="s">
        <v>11338</v>
      </c>
      <c r="J577" s="60" t="s">
        <v>8676</v>
      </c>
      <c r="M577" t="str">
        <f>IF(TablVoies[[#This Row],[ID_OSM]]="Non trouvé","Pas de lien",HYPERLINK(("http://www.openstreetmap.org/?"&amp;TablVoies[[#This Row],[OBJET_OSM]]&amp;"="&amp;TablVoies[[#This Row],[ID_OSM]]),"Localiser"))</f>
        <v>Pas de lien</v>
      </c>
      <c r="N577" s="61" t="s">
        <v>5316</v>
      </c>
      <c r="O577" t="str">
        <f>IF(TablVoies[[#This Row],[ID_OSM]]="Non trouvé","Pas de lien",HYPERLINK("http://localhost:8111/import?url=http://api.openstreetmap.org/api/0.6/"&amp;TablVoies[[#This Row],[OBJET_OSM]]&amp;"/"&amp;TablVoies[[#This Row],[ID_OSM]]&amp;"/full","JOSM"))</f>
        <v>Pas de lien</v>
      </c>
      <c r="Q577"/>
      <c r="S577" s="60" t="s">
        <v>11221</v>
      </c>
      <c r="Z577" s="124"/>
      <c r="AC577" s="60" t="s">
        <v>13381</v>
      </c>
      <c r="AL577" s="60">
        <v>31</v>
      </c>
      <c r="AM577" s="60" t="s">
        <v>4950</v>
      </c>
    </row>
    <row r="578" spans="1:39" hidden="1">
      <c r="A578" s="71">
        <v>84039</v>
      </c>
      <c r="B578" s="60" t="s">
        <v>751</v>
      </c>
      <c r="C578" s="155" t="s">
        <v>751</v>
      </c>
      <c r="D578" s="60" t="s">
        <v>11339</v>
      </c>
      <c r="E578" s="60" t="s">
        <v>5339</v>
      </c>
      <c r="F578" s="60" t="s">
        <v>11340</v>
      </c>
      <c r="J578" s="60" t="s">
        <v>8676</v>
      </c>
      <c r="M578" t="str">
        <f>IF(TablVoies[[#This Row],[ID_OSM]]="Non trouvé","Pas de lien",HYPERLINK(("http://www.openstreetmap.org/?"&amp;TablVoies[[#This Row],[OBJET_OSM]]&amp;"="&amp;TablVoies[[#This Row],[ID_OSM]]),"Localiser"))</f>
        <v>Pas de lien</v>
      </c>
      <c r="N578" s="61" t="s">
        <v>5316</v>
      </c>
      <c r="O578" t="str">
        <f>IF(TablVoies[[#This Row],[ID_OSM]]="Non trouvé","Pas de lien",HYPERLINK("http://localhost:8111/import?url=http://api.openstreetmap.org/api/0.6/"&amp;TablVoies[[#This Row],[OBJET_OSM]]&amp;"/"&amp;TablVoies[[#This Row],[ID_OSM]]&amp;"/full","JOSM"))</f>
        <v>Pas de lien</v>
      </c>
      <c r="Q578"/>
      <c r="S578" s="60" t="s">
        <v>11221</v>
      </c>
      <c r="Z578" s="124"/>
      <c r="AC578" s="60" t="s">
        <v>13381</v>
      </c>
      <c r="AL578" s="60">
        <v>332</v>
      </c>
      <c r="AM578" s="60" t="s">
        <v>4950</v>
      </c>
    </row>
    <row r="579" spans="1:39" hidden="1">
      <c r="A579" s="71">
        <v>84039</v>
      </c>
      <c r="B579" s="60" t="s">
        <v>751</v>
      </c>
      <c r="C579" s="155" t="s">
        <v>751</v>
      </c>
      <c r="D579" s="60" t="s">
        <v>11341</v>
      </c>
      <c r="E579" s="60" t="s">
        <v>5339</v>
      </c>
      <c r="F579" s="60" t="s">
        <v>11342</v>
      </c>
      <c r="J579" s="60" t="s">
        <v>8676</v>
      </c>
      <c r="M579" t="str">
        <f>IF(TablVoies[[#This Row],[ID_OSM]]="Non trouvé","Pas de lien",HYPERLINK(("http://www.openstreetmap.org/?"&amp;TablVoies[[#This Row],[OBJET_OSM]]&amp;"="&amp;TablVoies[[#This Row],[ID_OSM]]),"Localiser"))</f>
        <v>Pas de lien</v>
      </c>
      <c r="N579" s="61" t="s">
        <v>5316</v>
      </c>
      <c r="O579" t="str">
        <f>IF(TablVoies[[#This Row],[ID_OSM]]="Non trouvé","Pas de lien",HYPERLINK("http://localhost:8111/import?url=http://api.openstreetmap.org/api/0.6/"&amp;TablVoies[[#This Row],[OBJET_OSM]]&amp;"/"&amp;TablVoies[[#This Row],[ID_OSM]]&amp;"/full","JOSM"))</f>
        <v>Pas de lien</v>
      </c>
      <c r="Q579"/>
      <c r="S579" s="60" t="s">
        <v>11221</v>
      </c>
      <c r="Z579" s="124"/>
      <c r="AC579" s="60" t="s">
        <v>13381</v>
      </c>
      <c r="AL579" s="60">
        <v>198</v>
      </c>
      <c r="AM579" s="60" t="s">
        <v>4950</v>
      </c>
    </row>
    <row r="580" spans="1:39" hidden="1">
      <c r="A580" s="71">
        <v>84039</v>
      </c>
      <c r="B580" s="60" t="s">
        <v>751</v>
      </c>
      <c r="C580" s="155" t="s">
        <v>751</v>
      </c>
      <c r="D580" s="60" t="s">
        <v>11343</v>
      </c>
      <c r="E580" s="60" t="s">
        <v>5339</v>
      </c>
      <c r="F580" s="60" t="s">
        <v>11344</v>
      </c>
      <c r="J580" s="60" t="s">
        <v>8676</v>
      </c>
      <c r="M580" t="str">
        <f>IF(TablVoies[[#This Row],[ID_OSM]]="Non trouvé","Pas de lien",HYPERLINK(("http://www.openstreetmap.org/?"&amp;TablVoies[[#This Row],[OBJET_OSM]]&amp;"="&amp;TablVoies[[#This Row],[ID_OSM]]),"Localiser"))</f>
        <v>Pas de lien</v>
      </c>
      <c r="N580" s="61" t="s">
        <v>5316</v>
      </c>
      <c r="O580" t="str">
        <f>IF(TablVoies[[#This Row],[ID_OSM]]="Non trouvé","Pas de lien",HYPERLINK("http://localhost:8111/import?url=http://api.openstreetmap.org/api/0.6/"&amp;TablVoies[[#This Row],[OBJET_OSM]]&amp;"/"&amp;TablVoies[[#This Row],[ID_OSM]]&amp;"/full","JOSM"))</f>
        <v>Pas de lien</v>
      </c>
      <c r="Q580"/>
      <c r="S580" s="60" t="s">
        <v>11221</v>
      </c>
      <c r="Z580" s="124"/>
      <c r="AC580" s="60" t="s">
        <v>13381</v>
      </c>
      <c r="AL580" s="60">
        <v>141</v>
      </c>
      <c r="AM580" s="60" t="s">
        <v>4950</v>
      </c>
    </row>
    <row r="581" spans="1:39" hidden="1">
      <c r="A581" s="71">
        <v>84039</v>
      </c>
      <c r="B581" s="60" t="s">
        <v>751</v>
      </c>
      <c r="C581" s="155" t="s">
        <v>751</v>
      </c>
      <c r="D581" s="60" t="s">
        <v>11345</v>
      </c>
      <c r="E581" s="60" t="s">
        <v>5339</v>
      </c>
      <c r="F581" s="60" t="s">
        <v>11346</v>
      </c>
      <c r="J581" s="60" t="s">
        <v>8676</v>
      </c>
      <c r="M581" t="str">
        <f>IF(TablVoies[[#This Row],[ID_OSM]]="Non trouvé","Pas de lien",HYPERLINK(("http://www.openstreetmap.org/?"&amp;TablVoies[[#This Row],[OBJET_OSM]]&amp;"="&amp;TablVoies[[#This Row],[ID_OSM]]),"Localiser"))</f>
        <v>Pas de lien</v>
      </c>
      <c r="N581" s="61" t="s">
        <v>5316</v>
      </c>
      <c r="O581" t="str">
        <f>IF(TablVoies[[#This Row],[ID_OSM]]="Non trouvé","Pas de lien",HYPERLINK("http://localhost:8111/import?url=http://api.openstreetmap.org/api/0.6/"&amp;TablVoies[[#This Row],[OBJET_OSM]]&amp;"/"&amp;TablVoies[[#This Row],[ID_OSM]]&amp;"/full","JOSM"))</f>
        <v>Pas de lien</v>
      </c>
      <c r="Q581"/>
      <c r="S581" s="60" t="s">
        <v>11221</v>
      </c>
      <c r="Z581" s="124"/>
      <c r="AC581" s="60" t="s">
        <v>13381</v>
      </c>
      <c r="AL581" s="60">
        <v>144</v>
      </c>
      <c r="AM581" s="60" t="s">
        <v>4950</v>
      </c>
    </row>
    <row r="582" spans="1:39" hidden="1">
      <c r="A582" s="71">
        <v>84039</v>
      </c>
      <c r="B582" s="60" t="s">
        <v>751</v>
      </c>
      <c r="C582" s="155" t="s">
        <v>751</v>
      </c>
      <c r="D582" s="60" t="s">
        <v>11347</v>
      </c>
      <c r="E582" s="60" t="s">
        <v>5339</v>
      </c>
      <c r="F582" s="60" t="s">
        <v>11348</v>
      </c>
      <c r="J582" s="60" t="s">
        <v>8676</v>
      </c>
      <c r="M582" t="str">
        <f>IF(TablVoies[[#This Row],[ID_OSM]]="Non trouvé","Pas de lien",HYPERLINK(("http://www.openstreetmap.org/?"&amp;TablVoies[[#This Row],[OBJET_OSM]]&amp;"="&amp;TablVoies[[#This Row],[ID_OSM]]),"Localiser"))</f>
        <v>Pas de lien</v>
      </c>
      <c r="N582" s="61" t="s">
        <v>5316</v>
      </c>
      <c r="O582" t="str">
        <f>IF(TablVoies[[#This Row],[ID_OSM]]="Non trouvé","Pas de lien",HYPERLINK("http://localhost:8111/import?url=http://api.openstreetmap.org/api/0.6/"&amp;TablVoies[[#This Row],[OBJET_OSM]]&amp;"/"&amp;TablVoies[[#This Row],[ID_OSM]]&amp;"/full","JOSM"))</f>
        <v>Pas de lien</v>
      </c>
      <c r="Q582"/>
      <c r="S582" s="60" t="s">
        <v>11221</v>
      </c>
      <c r="Z582" s="124"/>
      <c r="AC582" s="60" t="s">
        <v>13381</v>
      </c>
      <c r="AL582" s="60">
        <v>100</v>
      </c>
      <c r="AM582" s="60" t="s">
        <v>4950</v>
      </c>
    </row>
    <row r="583" spans="1:39" hidden="1">
      <c r="A583" s="71">
        <v>84039</v>
      </c>
      <c r="B583" s="60" t="s">
        <v>751</v>
      </c>
      <c r="C583" s="155" t="s">
        <v>751</v>
      </c>
      <c r="D583" s="60" t="s">
        <v>11349</v>
      </c>
      <c r="E583" s="60" t="s">
        <v>5339</v>
      </c>
      <c r="F583" s="60" t="s">
        <v>11350</v>
      </c>
      <c r="J583" s="60" t="s">
        <v>8676</v>
      </c>
      <c r="M583" t="str">
        <f>IF(TablVoies[[#This Row],[ID_OSM]]="Non trouvé","Pas de lien",HYPERLINK(("http://www.openstreetmap.org/?"&amp;TablVoies[[#This Row],[OBJET_OSM]]&amp;"="&amp;TablVoies[[#This Row],[ID_OSM]]),"Localiser"))</f>
        <v>Pas de lien</v>
      </c>
      <c r="N583" s="61" t="s">
        <v>5316</v>
      </c>
      <c r="O583" t="str">
        <f>IF(TablVoies[[#This Row],[ID_OSM]]="Non trouvé","Pas de lien",HYPERLINK("http://localhost:8111/import?url=http://api.openstreetmap.org/api/0.6/"&amp;TablVoies[[#This Row],[OBJET_OSM]]&amp;"/"&amp;TablVoies[[#This Row],[ID_OSM]]&amp;"/full","JOSM"))</f>
        <v>Pas de lien</v>
      </c>
      <c r="Q583"/>
      <c r="S583" s="60" t="s">
        <v>11221</v>
      </c>
      <c r="Z583" s="124"/>
      <c r="AC583" s="60" t="s">
        <v>13381</v>
      </c>
      <c r="AL583" s="60">
        <v>48</v>
      </c>
      <c r="AM583" s="60" t="s">
        <v>4950</v>
      </c>
    </row>
    <row r="584" spans="1:39" hidden="1">
      <c r="A584" s="71">
        <v>84039</v>
      </c>
      <c r="B584" s="60" t="s">
        <v>751</v>
      </c>
      <c r="C584" s="155" t="s">
        <v>751</v>
      </c>
      <c r="D584" s="60" t="s">
        <v>11351</v>
      </c>
      <c r="E584" s="60" t="s">
        <v>5339</v>
      </c>
      <c r="F584" s="60" t="s">
        <v>11352</v>
      </c>
      <c r="J584" s="60" t="s">
        <v>8676</v>
      </c>
      <c r="M584" t="str">
        <f>IF(TablVoies[[#This Row],[ID_OSM]]="Non trouvé","Pas de lien",HYPERLINK(("http://www.openstreetmap.org/?"&amp;TablVoies[[#This Row],[OBJET_OSM]]&amp;"="&amp;TablVoies[[#This Row],[ID_OSM]]),"Localiser"))</f>
        <v>Pas de lien</v>
      </c>
      <c r="N584" s="61" t="s">
        <v>5316</v>
      </c>
      <c r="O584" t="str">
        <f>IF(TablVoies[[#This Row],[ID_OSM]]="Non trouvé","Pas de lien",HYPERLINK("http://localhost:8111/import?url=http://api.openstreetmap.org/api/0.6/"&amp;TablVoies[[#This Row],[OBJET_OSM]]&amp;"/"&amp;TablVoies[[#This Row],[ID_OSM]]&amp;"/full","JOSM"))</f>
        <v>Pas de lien</v>
      </c>
      <c r="Q584"/>
      <c r="S584" s="60" t="s">
        <v>11221</v>
      </c>
      <c r="Z584" s="124"/>
      <c r="AC584" s="60" t="s">
        <v>13381</v>
      </c>
      <c r="AL584" s="60">
        <v>68</v>
      </c>
      <c r="AM584" s="60" t="s">
        <v>4950</v>
      </c>
    </row>
    <row r="585" spans="1:39" hidden="1">
      <c r="A585" s="71">
        <v>84039</v>
      </c>
      <c r="B585" s="60" t="s">
        <v>751</v>
      </c>
      <c r="C585" s="155" t="s">
        <v>751</v>
      </c>
      <c r="D585" s="60" t="s">
        <v>11353</v>
      </c>
      <c r="E585" s="60" t="s">
        <v>5339</v>
      </c>
      <c r="F585" s="60" t="s">
        <v>11354</v>
      </c>
      <c r="J585" s="60" t="s">
        <v>8676</v>
      </c>
      <c r="M585" t="str">
        <f>IF(TablVoies[[#This Row],[ID_OSM]]="Non trouvé","Pas de lien",HYPERLINK(("http://www.openstreetmap.org/?"&amp;TablVoies[[#This Row],[OBJET_OSM]]&amp;"="&amp;TablVoies[[#This Row],[ID_OSM]]),"Localiser"))</f>
        <v>Pas de lien</v>
      </c>
      <c r="N585" s="61" t="s">
        <v>5316</v>
      </c>
      <c r="O585" t="str">
        <f>IF(TablVoies[[#This Row],[ID_OSM]]="Non trouvé","Pas de lien",HYPERLINK("http://localhost:8111/import?url=http://api.openstreetmap.org/api/0.6/"&amp;TablVoies[[#This Row],[OBJET_OSM]]&amp;"/"&amp;TablVoies[[#This Row],[ID_OSM]]&amp;"/full","JOSM"))</f>
        <v>Pas de lien</v>
      </c>
      <c r="Q585"/>
      <c r="S585" s="60" t="s">
        <v>11221</v>
      </c>
      <c r="Z585" s="124"/>
      <c r="AC585" s="60" t="s">
        <v>13381</v>
      </c>
      <c r="AL585" s="60">
        <v>10</v>
      </c>
      <c r="AM585" s="60" t="s">
        <v>4950</v>
      </c>
    </row>
    <row r="586" spans="1:39" hidden="1">
      <c r="A586" s="71">
        <v>84039</v>
      </c>
      <c r="B586" s="60" t="s">
        <v>751</v>
      </c>
      <c r="C586" s="155" t="s">
        <v>751</v>
      </c>
      <c r="D586" s="60" t="s">
        <v>11355</v>
      </c>
      <c r="E586" s="60" t="s">
        <v>5339</v>
      </c>
      <c r="F586" s="60" t="s">
        <v>11356</v>
      </c>
      <c r="J586" s="60" t="s">
        <v>8676</v>
      </c>
      <c r="M586" t="str">
        <f>IF(TablVoies[[#This Row],[ID_OSM]]="Non trouvé","Pas de lien",HYPERLINK(("http://www.openstreetmap.org/?"&amp;TablVoies[[#This Row],[OBJET_OSM]]&amp;"="&amp;TablVoies[[#This Row],[ID_OSM]]),"Localiser"))</f>
        <v>Pas de lien</v>
      </c>
      <c r="N586" s="61" t="s">
        <v>5316</v>
      </c>
      <c r="O586" t="str">
        <f>IF(TablVoies[[#This Row],[ID_OSM]]="Non trouvé","Pas de lien",HYPERLINK("http://localhost:8111/import?url=http://api.openstreetmap.org/api/0.6/"&amp;TablVoies[[#This Row],[OBJET_OSM]]&amp;"/"&amp;TablVoies[[#This Row],[ID_OSM]]&amp;"/full","JOSM"))</f>
        <v>Pas de lien</v>
      </c>
      <c r="Q586"/>
      <c r="S586" s="60" t="s">
        <v>11221</v>
      </c>
      <c r="Z586" s="124"/>
      <c r="AC586" s="60" t="s">
        <v>13381</v>
      </c>
      <c r="AL586" s="60">
        <v>62</v>
      </c>
      <c r="AM586" s="60" t="s">
        <v>4950</v>
      </c>
    </row>
    <row r="587" spans="1:39" hidden="1">
      <c r="A587" s="71">
        <v>84039</v>
      </c>
      <c r="B587" s="60" t="s">
        <v>751</v>
      </c>
      <c r="C587" s="155" t="s">
        <v>751</v>
      </c>
      <c r="D587" s="60" t="s">
        <v>11357</v>
      </c>
      <c r="E587" s="60" t="s">
        <v>5339</v>
      </c>
      <c r="F587" s="60" t="s">
        <v>11358</v>
      </c>
      <c r="J587" s="60" t="s">
        <v>8676</v>
      </c>
      <c r="M587" t="str">
        <f>IF(TablVoies[[#This Row],[ID_OSM]]="Non trouvé","Pas de lien",HYPERLINK(("http://www.openstreetmap.org/?"&amp;TablVoies[[#This Row],[OBJET_OSM]]&amp;"="&amp;TablVoies[[#This Row],[ID_OSM]]),"Localiser"))</f>
        <v>Pas de lien</v>
      </c>
      <c r="N587" s="61" t="s">
        <v>5316</v>
      </c>
      <c r="O587" t="str">
        <f>IF(TablVoies[[#This Row],[ID_OSM]]="Non trouvé","Pas de lien",HYPERLINK("http://localhost:8111/import?url=http://api.openstreetmap.org/api/0.6/"&amp;TablVoies[[#This Row],[OBJET_OSM]]&amp;"/"&amp;TablVoies[[#This Row],[ID_OSM]]&amp;"/full","JOSM"))</f>
        <v>Pas de lien</v>
      </c>
      <c r="Q587"/>
      <c r="S587" s="60" t="s">
        <v>11221</v>
      </c>
      <c r="Z587" s="124"/>
      <c r="AC587" s="60" t="s">
        <v>13381</v>
      </c>
      <c r="AL587" s="60">
        <v>42</v>
      </c>
      <c r="AM587" s="60" t="s">
        <v>4950</v>
      </c>
    </row>
    <row r="588" spans="1:39" hidden="1">
      <c r="A588" s="71">
        <v>84039</v>
      </c>
      <c r="B588" s="60" t="s">
        <v>751</v>
      </c>
      <c r="C588" s="155" t="s">
        <v>751</v>
      </c>
      <c r="D588" s="60" t="s">
        <v>11359</v>
      </c>
      <c r="E588" s="60" t="s">
        <v>5339</v>
      </c>
      <c r="F588" s="60" t="s">
        <v>11360</v>
      </c>
      <c r="J588" s="60" t="s">
        <v>8676</v>
      </c>
      <c r="M588" t="str">
        <f>IF(TablVoies[[#This Row],[ID_OSM]]="Non trouvé","Pas de lien",HYPERLINK(("http://www.openstreetmap.org/?"&amp;TablVoies[[#This Row],[OBJET_OSM]]&amp;"="&amp;TablVoies[[#This Row],[ID_OSM]]),"Localiser"))</f>
        <v>Pas de lien</v>
      </c>
      <c r="N588" s="61" t="s">
        <v>5316</v>
      </c>
      <c r="O588" t="str">
        <f>IF(TablVoies[[#This Row],[ID_OSM]]="Non trouvé","Pas de lien",HYPERLINK("http://localhost:8111/import?url=http://api.openstreetmap.org/api/0.6/"&amp;TablVoies[[#This Row],[OBJET_OSM]]&amp;"/"&amp;TablVoies[[#This Row],[ID_OSM]]&amp;"/full","JOSM"))</f>
        <v>Pas de lien</v>
      </c>
      <c r="Q588"/>
      <c r="S588" s="60" t="s">
        <v>11221</v>
      </c>
      <c r="Z588" s="124"/>
      <c r="AC588" s="60" t="s">
        <v>13381</v>
      </c>
      <c r="AL588" s="60">
        <v>160</v>
      </c>
      <c r="AM588" s="60" t="s">
        <v>4950</v>
      </c>
    </row>
    <row r="589" spans="1:39" hidden="1">
      <c r="A589" s="71">
        <v>84039</v>
      </c>
      <c r="B589" s="60" t="s">
        <v>751</v>
      </c>
      <c r="C589" s="155" t="s">
        <v>751</v>
      </c>
      <c r="D589" s="60" t="s">
        <v>11361</v>
      </c>
      <c r="E589" s="60" t="s">
        <v>5339</v>
      </c>
      <c r="F589" s="60" t="s">
        <v>11362</v>
      </c>
      <c r="J589" s="60" t="s">
        <v>8676</v>
      </c>
      <c r="M589" t="str">
        <f>IF(TablVoies[[#This Row],[ID_OSM]]="Non trouvé","Pas de lien",HYPERLINK(("http://www.openstreetmap.org/?"&amp;TablVoies[[#This Row],[OBJET_OSM]]&amp;"="&amp;TablVoies[[#This Row],[ID_OSM]]),"Localiser"))</f>
        <v>Pas de lien</v>
      </c>
      <c r="N589" s="61" t="s">
        <v>5316</v>
      </c>
      <c r="O589" t="str">
        <f>IF(TablVoies[[#This Row],[ID_OSM]]="Non trouvé","Pas de lien",HYPERLINK("http://localhost:8111/import?url=http://api.openstreetmap.org/api/0.6/"&amp;TablVoies[[#This Row],[OBJET_OSM]]&amp;"/"&amp;TablVoies[[#This Row],[ID_OSM]]&amp;"/full","JOSM"))</f>
        <v>Pas de lien</v>
      </c>
      <c r="Q589"/>
      <c r="S589" s="60" t="s">
        <v>11221</v>
      </c>
      <c r="Z589" s="124"/>
      <c r="AC589" s="60" t="s">
        <v>13381</v>
      </c>
      <c r="AL589" s="60">
        <v>10</v>
      </c>
      <c r="AM589" s="60" t="s">
        <v>4950</v>
      </c>
    </row>
    <row r="590" spans="1:39" hidden="1">
      <c r="A590" s="71">
        <v>84039</v>
      </c>
      <c r="B590" s="60" t="s">
        <v>751</v>
      </c>
      <c r="C590" s="155" t="s">
        <v>751</v>
      </c>
      <c r="D590" s="60" t="s">
        <v>11363</v>
      </c>
      <c r="E590" s="60" t="s">
        <v>5339</v>
      </c>
      <c r="F590" s="60" t="s">
        <v>11364</v>
      </c>
      <c r="J590" s="60" t="s">
        <v>8676</v>
      </c>
      <c r="M590" t="str">
        <f>IF(TablVoies[[#This Row],[ID_OSM]]="Non trouvé","Pas de lien",HYPERLINK(("http://www.openstreetmap.org/?"&amp;TablVoies[[#This Row],[OBJET_OSM]]&amp;"="&amp;TablVoies[[#This Row],[ID_OSM]]),"Localiser"))</f>
        <v>Pas de lien</v>
      </c>
      <c r="N590" s="61" t="s">
        <v>5316</v>
      </c>
      <c r="O590" t="str">
        <f>IF(TablVoies[[#This Row],[ID_OSM]]="Non trouvé","Pas de lien",HYPERLINK("http://localhost:8111/import?url=http://api.openstreetmap.org/api/0.6/"&amp;TablVoies[[#This Row],[OBJET_OSM]]&amp;"/"&amp;TablVoies[[#This Row],[ID_OSM]]&amp;"/full","JOSM"))</f>
        <v>Pas de lien</v>
      </c>
      <c r="Q590"/>
      <c r="S590" s="60" t="s">
        <v>11221</v>
      </c>
      <c r="Z590" s="124"/>
      <c r="AC590" s="60" t="s">
        <v>13381</v>
      </c>
      <c r="AL590" s="60">
        <v>133</v>
      </c>
      <c r="AM590" s="60" t="s">
        <v>4950</v>
      </c>
    </row>
    <row r="591" spans="1:39" hidden="1">
      <c r="A591" s="71">
        <v>84039</v>
      </c>
      <c r="B591" s="60" t="s">
        <v>751</v>
      </c>
      <c r="C591" s="155" t="s">
        <v>751</v>
      </c>
      <c r="D591" s="60" t="s">
        <v>11365</v>
      </c>
      <c r="E591" s="60" t="s">
        <v>5339</v>
      </c>
      <c r="F591" s="60" t="s">
        <v>11366</v>
      </c>
      <c r="J591" s="60" t="s">
        <v>8676</v>
      </c>
      <c r="M591" t="str">
        <f>IF(TablVoies[[#This Row],[ID_OSM]]="Non trouvé","Pas de lien",HYPERLINK(("http://www.openstreetmap.org/?"&amp;TablVoies[[#This Row],[OBJET_OSM]]&amp;"="&amp;TablVoies[[#This Row],[ID_OSM]]),"Localiser"))</f>
        <v>Pas de lien</v>
      </c>
      <c r="N591" s="61" t="s">
        <v>5316</v>
      </c>
      <c r="O591" t="str">
        <f>IF(TablVoies[[#This Row],[ID_OSM]]="Non trouvé","Pas de lien",HYPERLINK("http://localhost:8111/import?url=http://api.openstreetmap.org/api/0.6/"&amp;TablVoies[[#This Row],[OBJET_OSM]]&amp;"/"&amp;TablVoies[[#This Row],[ID_OSM]]&amp;"/full","JOSM"))</f>
        <v>Pas de lien</v>
      </c>
      <c r="Q591"/>
      <c r="S591" s="60" t="s">
        <v>11221</v>
      </c>
      <c r="Z591" s="124"/>
      <c r="AC591" s="60" t="s">
        <v>13381</v>
      </c>
      <c r="AL591" s="60">
        <v>80</v>
      </c>
      <c r="AM591" s="60" t="s">
        <v>4950</v>
      </c>
    </row>
    <row r="592" spans="1:39" hidden="1">
      <c r="A592" s="71">
        <v>84039</v>
      </c>
      <c r="B592" s="60" t="s">
        <v>751</v>
      </c>
      <c r="C592" s="155" t="s">
        <v>751</v>
      </c>
      <c r="D592" s="60" t="s">
        <v>11367</v>
      </c>
      <c r="E592" s="60" t="s">
        <v>5339</v>
      </c>
      <c r="F592" s="60" t="s">
        <v>11368</v>
      </c>
      <c r="J592" s="60" t="s">
        <v>8676</v>
      </c>
      <c r="M592" t="str">
        <f>IF(TablVoies[[#This Row],[ID_OSM]]="Non trouvé","Pas de lien",HYPERLINK(("http://www.openstreetmap.org/?"&amp;TablVoies[[#This Row],[OBJET_OSM]]&amp;"="&amp;TablVoies[[#This Row],[ID_OSM]]),"Localiser"))</f>
        <v>Pas de lien</v>
      </c>
      <c r="N592" s="61" t="s">
        <v>5316</v>
      </c>
      <c r="O592" t="str">
        <f>IF(TablVoies[[#This Row],[ID_OSM]]="Non trouvé","Pas de lien",HYPERLINK("http://localhost:8111/import?url=http://api.openstreetmap.org/api/0.6/"&amp;TablVoies[[#This Row],[OBJET_OSM]]&amp;"/"&amp;TablVoies[[#This Row],[ID_OSM]]&amp;"/full","JOSM"))</f>
        <v>Pas de lien</v>
      </c>
      <c r="Q592"/>
      <c r="S592" s="60" t="s">
        <v>11221</v>
      </c>
      <c r="Z592" s="124"/>
      <c r="AC592" s="60" t="s">
        <v>13381</v>
      </c>
      <c r="AL592" s="60">
        <v>68</v>
      </c>
      <c r="AM592" s="60" t="s">
        <v>4950</v>
      </c>
    </row>
    <row r="593" spans="1:39" hidden="1">
      <c r="A593" s="71">
        <v>84039</v>
      </c>
      <c r="B593" s="60" t="s">
        <v>751</v>
      </c>
      <c r="C593" s="155" t="s">
        <v>751</v>
      </c>
      <c r="D593" s="60" t="s">
        <v>11369</v>
      </c>
      <c r="E593" s="60" t="s">
        <v>5339</v>
      </c>
      <c r="F593" s="60" t="s">
        <v>11370</v>
      </c>
      <c r="J593" s="60" t="s">
        <v>8676</v>
      </c>
      <c r="M593" t="str">
        <f>IF(TablVoies[[#This Row],[ID_OSM]]="Non trouvé","Pas de lien",HYPERLINK(("http://www.openstreetmap.org/?"&amp;TablVoies[[#This Row],[OBJET_OSM]]&amp;"="&amp;TablVoies[[#This Row],[ID_OSM]]),"Localiser"))</f>
        <v>Pas de lien</v>
      </c>
      <c r="N593" s="61" t="s">
        <v>5316</v>
      </c>
      <c r="O593" t="str">
        <f>IF(TablVoies[[#This Row],[ID_OSM]]="Non trouvé","Pas de lien",HYPERLINK("http://localhost:8111/import?url=http://api.openstreetmap.org/api/0.6/"&amp;TablVoies[[#This Row],[OBJET_OSM]]&amp;"/"&amp;TablVoies[[#This Row],[ID_OSM]]&amp;"/full","JOSM"))</f>
        <v>Pas de lien</v>
      </c>
      <c r="Q593"/>
      <c r="S593" s="60" t="s">
        <v>11221</v>
      </c>
      <c r="Z593" s="124"/>
      <c r="AC593" s="60" t="s">
        <v>13381</v>
      </c>
      <c r="AL593" s="60">
        <v>260</v>
      </c>
      <c r="AM593" s="60" t="s">
        <v>4950</v>
      </c>
    </row>
    <row r="594" spans="1:39" hidden="1">
      <c r="A594" s="71">
        <v>84039</v>
      </c>
      <c r="B594" s="60" t="s">
        <v>751</v>
      </c>
      <c r="C594" s="155" t="s">
        <v>751</v>
      </c>
      <c r="D594" s="60" t="s">
        <v>11371</v>
      </c>
      <c r="E594" s="60" t="s">
        <v>5339</v>
      </c>
      <c r="F594" s="60" t="s">
        <v>11372</v>
      </c>
      <c r="J594" s="60" t="s">
        <v>8676</v>
      </c>
      <c r="M594" t="str">
        <f>IF(TablVoies[[#This Row],[ID_OSM]]="Non trouvé","Pas de lien",HYPERLINK(("http://www.openstreetmap.org/?"&amp;TablVoies[[#This Row],[OBJET_OSM]]&amp;"="&amp;TablVoies[[#This Row],[ID_OSM]]),"Localiser"))</f>
        <v>Pas de lien</v>
      </c>
      <c r="N594" s="61" t="s">
        <v>5316</v>
      </c>
      <c r="O594" t="str">
        <f>IF(TablVoies[[#This Row],[ID_OSM]]="Non trouvé","Pas de lien",HYPERLINK("http://localhost:8111/import?url=http://api.openstreetmap.org/api/0.6/"&amp;TablVoies[[#This Row],[OBJET_OSM]]&amp;"/"&amp;TablVoies[[#This Row],[ID_OSM]]&amp;"/full","JOSM"))</f>
        <v>Pas de lien</v>
      </c>
      <c r="Q594"/>
      <c r="S594" s="60" t="s">
        <v>11221</v>
      </c>
      <c r="Z594" s="124"/>
      <c r="AC594" s="60" t="s">
        <v>13381</v>
      </c>
      <c r="AL594" s="60">
        <v>195</v>
      </c>
      <c r="AM594" s="60" t="s">
        <v>4950</v>
      </c>
    </row>
    <row r="595" spans="1:39" hidden="1">
      <c r="A595" s="71">
        <v>84039</v>
      </c>
      <c r="B595" s="60" t="s">
        <v>751</v>
      </c>
      <c r="C595" s="155" t="s">
        <v>751</v>
      </c>
      <c r="D595" s="60" t="s">
        <v>11373</v>
      </c>
      <c r="E595" s="60" t="s">
        <v>5339</v>
      </c>
      <c r="F595" s="60" t="s">
        <v>11374</v>
      </c>
      <c r="J595" s="60" t="s">
        <v>8676</v>
      </c>
      <c r="M595" t="str">
        <f>IF(TablVoies[[#This Row],[ID_OSM]]="Non trouvé","Pas de lien",HYPERLINK(("http://www.openstreetmap.org/?"&amp;TablVoies[[#This Row],[OBJET_OSM]]&amp;"="&amp;TablVoies[[#This Row],[ID_OSM]]),"Localiser"))</f>
        <v>Pas de lien</v>
      </c>
      <c r="N595" s="61" t="s">
        <v>5316</v>
      </c>
      <c r="O595" t="str">
        <f>IF(TablVoies[[#This Row],[ID_OSM]]="Non trouvé","Pas de lien",HYPERLINK("http://localhost:8111/import?url=http://api.openstreetmap.org/api/0.6/"&amp;TablVoies[[#This Row],[OBJET_OSM]]&amp;"/"&amp;TablVoies[[#This Row],[ID_OSM]]&amp;"/full","JOSM"))</f>
        <v>Pas de lien</v>
      </c>
      <c r="Q595"/>
      <c r="S595" s="60" t="s">
        <v>11221</v>
      </c>
      <c r="Z595" s="124"/>
      <c r="AC595" s="60" t="s">
        <v>13381</v>
      </c>
      <c r="AL595" s="60">
        <v>30</v>
      </c>
      <c r="AM595" s="60" t="s">
        <v>4950</v>
      </c>
    </row>
    <row r="596" spans="1:39" hidden="1">
      <c r="A596" s="71">
        <v>84039</v>
      </c>
      <c r="B596" s="60" t="s">
        <v>751</v>
      </c>
      <c r="C596" s="155" t="s">
        <v>751</v>
      </c>
      <c r="D596" s="60" t="s">
        <v>11375</v>
      </c>
      <c r="E596" s="60" t="s">
        <v>5339</v>
      </c>
      <c r="F596" s="60" t="s">
        <v>11376</v>
      </c>
      <c r="J596" s="60" t="s">
        <v>8676</v>
      </c>
      <c r="M596" t="str">
        <f>IF(TablVoies[[#This Row],[ID_OSM]]="Non trouvé","Pas de lien",HYPERLINK(("http://www.openstreetmap.org/?"&amp;TablVoies[[#This Row],[OBJET_OSM]]&amp;"="&amp;TablVoies[[#This Row],[ID_OSM]]),"Localiser"))</f>
        <v>Pas de lien</v>
      </c>
      <c r="N596" s="61" t="s">
        <v>5316</v>
      </c>
      <c r="O596" t="str">
        <f>IF(TablVoies[[#This Row],[ID_OSM]]="Non trouvé","Pas de lien",HYPERLINK("http://localhost:8111/import?url=http://api.openstreetmap.org/api/0.6/"&amp;TablVoies[[#This Row],[OBJET_OSM]]&amp;"/"&amp;TablVoies[[#This Row],[ID_OSM]]&amp;"/full","JOSM"))</f>
        <v>Pas de lien</v>
      </c>
      <c r="Q596"/>
      <c r="S596" s="60" t="s">
        <v>11221</v>
      </c>
      <c r="Z596" s="124"/>
      <c r="AC596" s="60" t="s">
        <v>13381</v>
      </c>
      <c r="AL596" s="60">
        <v>52</v>
      </c>
      <c r="AM596" s="60" t="s">
        <v>4950</v>
      </c>
    </row>
    <row r="597" spans="1:39" hidden="1">
      <c r="A597" s="71">
        <v>84039</v>
      </c>
      <c r="B597" s="60" t="s">
        <v>751</v>
      </c>
      <c r="C597" s="155" t="s">
        <v>751</v>
      </c>
      <c r="D597" s="60" t="s">
        <v>11377</v>
      </c>
      <c r="E597" s="60" t="s">
        <v>5339</v>
      </c>
      <c r="F597" s="60" t="s">
        <v>11378</v>
      </c>
      <c r="J597" s="60" t="s">
        <v>8676</v>
      </c>
      <c r="M597" t="str">
        <f>IF(TablVoies[[#This Row],[ID_OSM]]="Non trouvé","Pas de lien",HYPERLINK(("http://www.openstreetmap.org/?"&amp;TablVoies[[#This Row],[OBJET_OSM]]&amp;"="&amp;TablVoies[[#This Row],[ID_OSM]]),"Localiser"))</f>
        <v>Pas de lien</v>
      </c>
      <c r="N597" s="61" t="s">
        <v>5316</v>
      </c>
      <c r="O597" t="str">
        <f>IF(TablVoies[[#This Row],[ID_OSM]]="Non trouvé","Pas de lien",HYPERLINK("http://localhost:8111/import?url=http://api.openstreetmap.org/api/0.6/"&amp;TablVoies[[#This Row],[OBJET_OSM]]&amp;"/"&amp;TablVoies[[#This Row],[ID_OSM]]&amp;"/full","JOSM"))</f>
        <v>Pas de lien</v>
      </c>
      <c r="Q597"/>
      <c r="S597" s="60" t="s">
        <v>11221</v>
      </c>
      <c r="Z597" s="124"/>
      <c r="AC597" s="60" t="s">
        <v>13381</v>
      </c>
      <c r="AL597" s="60">
        <v>33</v>
      </c>
      <c r="AM597" s="60" t="s">
        <v>4950</v>
      </c>
    </row>
    <row r="598" spans="1:39" hidden="1">
      <c r="A598" s="71">
        <v>84039</v>
      </c>
      <c r="B598" s="60" t="s">
        <v>751</v>
      </c>
      <c r="C598" s="155" t="s">
        <v>751</v>
      </c>
      <c r="D598" s="60" t="s">
        <v>11379</v>
      </c>
      <c r="E598" s="60" t="s">
        <v>5339</v>
      </c>
      <c r="F598" s="60" t="s">
        <v>11380</v>
      </c>
      <c r="J598" s="60" t="s">
        <v>8676</v>
      </c>
      <c r="M598" t="str">
        <f>IF(TablVoies[[#This Row],[ID_OSM]]="Non trouvé","Pas de lien",HYPERLINK(("http://www.openstreetmap.org/?"&amp;TablVoies[[#This Row],[OBJET_OSM]]&amp;"="&amp;TablVoies[[#This Row],[ID_OSM]]),"Localiser"))</f>
        <v>Pas de lien</v>
      </c>
      <c r="N598" s="61" t="s">
        <v>5316</v>
      </c>
      <c r="O598" t="str">
        <f>IF(TablVoies[[#This Row],[ID_OSM]]="Non trouvé","Pas de lien",HYPERLINK("http://localhost:8111/import?url=http://api.openstreetmap.org/api/0.6/"&amp;TablVoies[[#This Row],[OBJET_OSM]]&amp;"/"&amp;TablVoies[[#This Row],[ID_OSM]]&amp;"/full","JOSM"))</f>
        <v>Pas de lien</v>
      </c>
      <c r="Q598"/>
      <c r="S598" s="60" t="s">
        <v>11221</v>
      </c>
      <c r="Z598" s="124"/>
      <c r="AC598" s="60" t="s">
        <v>13381</v>
      </c>
      <c r="AL598" s="60">
        <v>95</v>
      </c>
      <c r="AM598" s="60" t="s">
        <v>4950</v>
      </c>
    </row>
    <row r="599" spans="1:39" hidden="1">
      <c r="A599" s="71">
        <v>84039</v>
      </c>
      <c r="B599" s="60" t="s">
        <v>751</v>
      </c>
      <c r="C599" s="155" t="s">
        <v>751</v>
      </c>
      <c r="D599" s="60" t="s">
        <v>11381</v>
      </c>
      <c r="E599" s="60" t="s">
        <v>5339</v>
      </c>
      <c r="F599" s="60" t="s">
        <v>11382</v>
      </c>
      <c r="J599" s="60" t="s">
        <v>8676</v>
      </c>
      <c r="M599" t="str">
        <f>IF(TablVoies[[#This Row],[ID_OSM]]="Non trouvé","Pas de lien",HYPERLINK(("http://www.openstreetmap.org/?"&amp;TablVoies[[#This Row],[OBJET_OSM]]&amp;"="&amp;TablVoies[[#This Row],[ID_OSM]]),"Localiser"))</f>
        <v>Pas de lien</v>
      </c>
      <c r="N599" s="61" t="s">
        <v>5316</v>
      </c>
      <c r="O599" t="str">
        <f>IF(TablVoies[[#This Row],[ID_OSM]]="Non trouvé","Pas de lien",HYPERLINK("http://localhost:8111/import?url=http://api.openstreetmap.org/api/0.6/"&amp;TablVoies[[#This Row],[OBJET_OSM]]&amp;"/"&amp;TablVoies[[#This Row],[ID_OSM]]&amp;"/full","JOSM"))</f>
        <v>Pas de lien</v>
      </c>
      <c r="Q599"/>
      <c r="S599" s="60" t="s">
        <v>11221</v>
      </c>
      <c r="Z599" s="124"/>
      <c r="AC599" s="60" t="s">
        <v>13381</v>
      </c>
      <c r="AL599" s="60">
        <v>88</v>
      </c>
      <c r="AM599" s="60" t="s">
        <v>4950</v>
      </c>
    </row>
    <row r="600" spans="1:39" hidden="1">
      <c r="A600" s="71">
        <v>84039</v>
      </c>
      <c r="B600" s="60" t="s">
        <v>751</v>
      </c>
      <c r="C600" s="155" t="s">
        <v>751</v>
      </c>
      <c r="D600" s="60" t="s">
        <v>11383</v>
      </c>
      <c r="E600" s="60" t="s">
        <v>5339</v>
      </c>
      <c r="F600" s="60" t="s">
        <v>11384</v>
      </c>
      <c r="J600" s="60" t="s">
        <v>8676</v>
      </c>
      <c r="M600" t="str">
        <f>IF(TablVoies[[#This Row],[ID_OSM]]="Non trouvé","Pas de lien",HYPERLINK(("http://www.openstreetmap.org/?"&amp;TablVoies[[#This Row],[OBJET_OSM]]&amp;"="&amp;TablVoies[[#This Row],[ID_OSM]]),"Localiser"))</f>
        <v>Pas de lien</v>
      </c>
      <c r="N600" s="61" t="s">
        <v>5316</v>
      </c>
      <c r="O600" t="str">
        <f>IF(TablVoies[[#This Row],[ID_OSM]]="Non trouvé","Pas de lien",HYPERLINK("http://localhost:8111/import?url=http://api.openstreetmap.org/api/0.6/"&amp;TablVoies[[#This Row],[OBJET_OSM]]&amp;"/"&amp;TablVoies[[#This Row],[ID_OSM]]&amp;"/full","JOSM"))</f>
        <v>Pas de lien</v>
      </c>
      <c r="Q600"/>
      <c r="S600" s="60" t="s">
        <v>11221</v>
      </c>
      <c r="Z600" s="124"/>
      <c r="AC600" s="60" t="s">
        <v>13381</v>
      </c>
      <c r="AL600" s="60">
        <v>93</v>
      </c>
      <c r="AM600" s="60" t="s">
        <v>4950</v>
      </c>
    </row>
    <row r="601" spans="1:39" hidden="1">
      <c r="A601" s="71">
        <v>84039</v>
      </c>
      <c r="B601" s="60" t="s">
        <v>751</v>
      </c>
      <c r="C601" s="155" t="s">
        <v>751</v>
      </c>
      <c r="D601" s="60" t="s">
        <v>11385</v>
      </c>
      <c r="E601" s="60" t="s">
        <v>5339</v>
      </c>
      <c r="F601" s="60" t="s">
        <v>11386</v>
      </c>
      <c r="J601" s="60" t="s">
        <v>8676</v>
      </c>
      <c r="M601" t="str">
        <f>IF(TablVoies[[#This Row],[ID_OSM]]="Non trouvé","Pas de lien",HYPERLINK(("http://www.openstreetmap.org/?"&amp;TablVoies[[#This Row],[OBJET_OSM]]&amp;"="&amp;TablVoies[[#This Row],[ID_OSM]]),"Localiser"))</f>
        <v>Pas de lien</v>
      </c>
      <c r="N601" s="61" t="s">
        <v>5316</v>
      </c>
      <c r="O601" t="str">
        <f>IF(TablVoies[[#This Row],[ID_OSM]]="Non trouvé","Pas de lien",HYPERLINK("http://localhost:8111/import?url=http://api.openstreetmap.org/api/0.6/"&amp;TablVoies[[#This Row],[OBJET_OSM]]&amp;"/"&amp;TablVoies[[#This Row],[ID_OSM]]&amp;"/full","JOSM"))</f>
        <v>Pas de lien</v>
      </c>
      <c r="Q601"/>
      <c r="S601" s="60" t="s">
        <v>11221</v>
      </c>
      <c r="Z601" s="124"/>
      <c r="AC601" s="60" t="s">
        <v>13381</v>
      </c>
      <c r="AL601" s="60">
        <v>137</v>
      </c>
      <c r="AM601" s="60" t="s">
        <v>4950</v>
      </c>
    </row>
    <row r="602" spans="1:39" hidden="1">
      <c r="A602" s="71">
        <v>84039</v>
      </c>
      <c r="B602" s="60" t="s">
        <v>751</v>
      </c>
      <c r="C602" s="155" t="s">
        <v>751</v>
      </c>
      <c r="D602" s="60" t="s">
        <v>11387</v>
      </c>
      <c r="E602" s="60" t="s">
        <v>5339</v>
      </c>
      <c r="F602" s="60" t="s">
        <v>11388</v>
      </c>
      <c r="J602" s="60" t="s">
        <v>8676</v>
      </c>
      <c r="M602" t="str">
        <f>IF(TablVoies[[#This Row],[ID_OSM]]="Non trouvé","Pas de lien",HYPERLINK(("http://www.openstreetmap.org/?"&amp;TablVoies[[#This Row],[OBJET_OSM]]&amp;"="&amp;TablVoies[[#This Row],[ID_OSM]]),"Localiser"))</f>
        <v>Pas de lien</v>
      </c>
      <c r="N602" s="61" t="s">
        <v>5316</v>
      </c>
      <c r="O602" t="str">
        <f>IF(TablVoies[[#This Row],[ID_OSM]]="Non trouvé","Pas de lien",HYPERLINK("http://localhost:8111/import?url=http://api.openstreetmap.org/api/0.6/"&amp;TablVoies[[#This Row],[OBJET_OSM]]&amp;"/"&amp;TablVoies[[#This Row],[ID_OSM]]&amp;"/full","JOSM"))</f>
        <v>Pas de lien</v>
      </c>
      <c r="Q602"/>
      <c r="S602" s="60" t="s">
        <v>11221</v>
      </c>
      <c r="Z602" s="124"/>
      <c r="AC602" s="60" t="s">
        <v>13381</v>
      </c>
      <c r="AL602" s="60">
        <v>503</v>
      </c>
      <c r="AM602" s="60" t="s">
        <v>4950</v>
      </c>
    </row>
    <row r="603" spans="1:39" hidden="1">
      <c r="A603" s="71">
        <v>84039</v>
      </c>
      <c r="B603" s="60" t="s">
        <v>9866</v>
      </c>
      <c r="C603" s="155">
        <v>4298747</v>
      </c>
      <c r="D603" s="60" t="s">
        <v>9867</v>
      </c>
      <c r="E603" s="60" t="s">
        <v>9868</v>
      </c>
      <c r="F603" s="60" t="s">
        <v>751</v>
      </c>
      <c r="G603" s="60" t="s">
        <v>3294</v>
      </c>
      <c r="H603" s="60" t="s">
        <v>119</v>
      </c>
      <c r="I603" s="60" t="s">
        <v>9869</v>
      </c>
      <c r="J603" s="60" t="s">
        <v>16240</v>
      </c>
      <c r="K603" s="60" t="s">
        <v>9870</v>
      </c>
      <c r="L603" s="60" t="s">
        <v>9871</v>
      </c>
      <c r="M603" t="str">
        <f>IF(TablVoies[[#This Row],[ID_OSM]]="Non trouvé","Pas de lien",HYPERLINK(("http://www.openstreetmap.org/?"&amp;TablVoies[[#This Row],[OBJET_OSM]]&amp;"="&amp;TablVoies[[#This Row],[ID_OSM]]),"Localiser"))</f>
        <v>Localiser</v>
      </c>
      <c r="N603" s="61" t="s">
        <v>5316</v>
      </c>
      <c r="O603" t="str">
        <f>IF(TablVoies[[#This Row],[ID_OSM]]="Non trouvé","Pas de lien",HYPERLINK("http://localhost:8111/import?url=http://api.openstreetmap.org/api/0.6/"&amp;TablVoies[[#This Row],[OBJET_OSM]]&amp;"/"&amp;TablVoies[[#This Row],[ID_OSM]]&amp;"/full","JOSM"))</f>
        <v>JOSM</v>
      </c>
      <c r="Q603"/>
      <c r="Z603" s="124"/>
      <c r="AC603" s="60" t="s">
        <v>13381</v>
      </c>
    </row>
    <row r="604" spans="1:39" hidden="1">
      <c r="A604" s="71">
        <v>84039</v>
      </c>
      <c r="B604" s="60" t="s">
        <v>9860</v>
      </c>
      <c r="C604" s="155">
        <v>4480993</v>
      </c>
      <c r="D604" s="60" t="s">
        <v>9861</v>
      </c>
      <c r="E604" s="60" t="s">
        <v>9862</v>
      </c>
      <c r="F604" s="60" t="s">
        <v>751</v>
      </c>
      <c r="G604" s="60" t="s">
        <v>1358</v>
      </c>
      <c r="H604" s="60" t="s">
        <v>119</v>
      </c>
      <c r="I604" s="60" t="s">
        <v>9863</v>
      </c>
      <c r="J604" s="60" t="s">
        <v>16241</v>
      </c>
      <c r="K604" s="60" t="s">
        <v>9864</v>
      </c>
      <c r="L604" s="60" t="s">
        <v>9865</v>
      </c>
      <c r="M604" t="str">
        <f>IF(TablVoies[[#This Row],[ID_OSM]]="Non trouvé","Pas de lien",HYPERLINK(("http://www.openstreetmap.org/?"&amp;TablVoies[[#This Row],[OBJET_OSM]]&amp;"="&amp;TablVoies[[#This Row],[ID_OSM]]),"Localiser"))</f>
        <v>Localiser</v>
      </c>
      <c r="N604" s="61" t="s">
        <v>5316</v>
      </c>
      <c r="O604" t="str">
        <f>IF(TablVoies[[#This Row],[ID_OSM]]="Non trouvé","Pas de lien",HYPERLINK("http://localhost:8111/import?url=http://api.openstreetmap.org/api/0.6/"&amp;TablVoies[[#This Row],[OBJET_OSM]]&amp;"/"&amp;TablVoies[[#This Row],[ID_OSM]]&amp;"/full","JOSM"))</f>
        <v>JOSM</v>
      </c>
      <c r="Q604"/>
      <c r="Z604" s="124"/>
      <c r="AC604" s="60" t="s">
        <v>13381</v>
      </c>
    </row>
    <row r="605" spans="1:39" hidden="1">
      <c r="A605" s="71">
        <v>84039</v>
      </c>
      <c r="B605" s="60" t="s">
        <v>9885</v>
      </c>
      <c r="C605" s="155">
        <v>4480919</v>
      </c>
      <c r="D605" s="60" t="s">
        <v>9886</v>
      </c>
      <c r="E605" s="60" t="s">
        <v>9887</v>
      </c>
      <c r="F605" s="60" t="s">
        <v>9883</v>
      </c>
      <c r="G605" s="60" t="s">
        <v>1373</v>
      </c>
      <c r="H605" s="60" t="s">
        <v>661</v>
      </c>
      <c r="I605" s="60" t="s">
        <v>8958</v>
      </c>
      <c r="J605" s="60" t="s">
        <v>15787</v>
      </c>
      <c r="K605" s="60" t="s">
        <v>9647</v>
      </c>
      <c r="L605" s="60" t="s">
        <v>2062</v>
      </c>
      <c r="M605" t="str">
        <f>IF(TablVoies[[#This Row],[ID_OSM]]="Non trouvé","Pas de lien",HYPERLINK(("http://www.openstreetmap.org/?"&amp;TablVoies[[#This Row],[OBJET_OSM]]&amp;"="&amp;TablVoies[[#This Row],[ID_OSM]]),"Localiser"))</f>
        <v>Localiser</v>
      </c>
      <c r="N605" s="61" t="s">
        <v>5316</v>
      </c>
      <c r="O605" t="str">
        <f>IF(TablVoies[[#This Row],[ID_OSM]]="Non trouvé","Pas de lien",HYPERLINK("http://localhost:8111/import?url=http://api.openstreetmap.org/api/0.6/"&amp;TablVoies[[#This Row],[OBJET_OSM]]&amp;"/"&amp;TablVoies[[#This Row],[ID_OSM]]&amp;"/full","JOSM"))</f>
        <v>JOSM</v>
      </c>
      <c r="P605" t="s">
        <v>9884</v>
      </c>
      <c r="Q605"/>
      <c r="Z605" s="124"/>
      <c r="AC605" s="60" t="s">
        <v>13382</v>
      </c>
      <c r="AL605" s="60">
        <v>6460</v>
      </c>
      <c r="AM605" s="60" t="s">
        <v>4950</v>
      </c>
    </row>
    <row r="606" spans="1:39" hidden="1">
      <c r="A606" s="71">
        <v>84039</v>
      </c>
      <c r="B606" s="60" t="s">
        <v>751</v>
      </c>
      <c r="C606" s="155">
        <v>4298707</v>
      </c>
      <c r="D606" s="60" t="s">
        <v>11212</v>
      </c>
      <c r="E606" s="60" t="s">
        <v>11213</v>
      </c>
      <c r="F606" s="60" t="s">
        <v>751</v>
      </c>
      <c r="G606" s="60" t="s">
        <v>245</v>
      </c>
      <c r="H606" s="60" t="s">
        <v>134</v>
      </c>
      <c r="I606" s="60" t="s">
        <v>11214</v>
      </c>
      <c r="J606" s="60" t="s">
        <v>16242</v>
      </c>
      <c r="K606" s="60" t="s">
        <v>11215</v>
      </c>
      <c r="L606" s="60" t="s">
        <v>9172</v>
      </c>
      <c r="M606" t="str">
        <f>IF(TablVoies[[#This Row],[ID_OSM]]="Non trouvé","Pas de lien",HYPERLINK(("http://www.openstreetmap.org/?"&amp;TablVoies[[#This Row],[OBJET_OSM]]&amp;"="&amp;TablVoies[[#This Row],[ID_OSM]]),"Localiser"))</f>
        <v>Localiser</v>
      </c>
      <c r="N606" s="61" t="s">
        <v>5316</v>
      </c>
      <c r="O606" t="str">
        <f>IF(TablVoies[[#This Row],[ID_OSM]]="Non trouvé","Pas de lien",HYPERLINK("http://localhost:8111/import?url=http://api.openstreetmap.org/api/0.6/"&amp;TablVoies[[#This Row],[OBJET_OSM]]&amp;"/"&amp;TablVoies[[#This Row],[ID_OSM]]&amp;"/full","JOSM"))</f>
        <v>JOSM</v>
      </c>
      <c r="Q606"/>
      <c r="Z606" s="124"/>
      <c r="AC606" s="60" t="s">
        <v>13381</v>
      </c>
    </row>
    <row r="607" spans="1:39" hidden="1">
      <c r="A607" s="71">
        <v>84039</v>
      </c>
      <c r="B607" s="60" t="s">
        <v>751</v>
      </c>
      <c r="C607" s="155">
        <v>5350565</v>
      </c>
      <c r="D607" s="60" t="s">
        <v>11389</v>
      </c>
      <c r="E607" s="60" t="s">
        <v>11390</v>
      </c>
      <c r="F607" s="60" t="s">
        <v>751</v>
      </c>
      <c r="J607" s="60" t="s">
        <v>8676</v>
      </c>
      <c r="K607" s="60" t="s">
        <v>8676</v>
      </c>
      <c r="M607" t="str">
        <f>IF(TablVoies[[#This Row],[ID_OSM]]="Non trouvé","Pas de lien",HYPERLINK(("http://www.openstreetmap.org/?"&amp;TablVoies[[#This Row],[OBJET_OSM]]&amp;"="&amp;TablVoies[[#This Row],[ID_OSM]]),"Localiser"))</f>
        <v>Localiser</v>
      </c>
      <c r="N607" s="61" t="s">
        <v>5316</v>
      </c>
      <c r="O607" t="str">
        <f>IF(TablVoies[[#This Row],[ID_OSM]]="Non trouvé","Pas de lien",HYPERLINK("http://localhost:8111/import?url=http://api.openstreetmap.org/api/0.6/"&amp;TablVoies[[#This Row],[OBJET_OSM]]&amp;"/"&amp;TablVoies[[#This Row],[ID_OSM]]&amp;"/full","JOSM"))</f>
        <v>JOSM</v>
      </c>
      <c r="Q607"/>
      <c r="Z607" s="124"/>
      <c r="AC607" s="60" t="s">
        <v>13381</v>
      </c>
      <c r="AJ607" s="60" t="s">
        <v>11391</v>
      </c>
    </row>
    <row r="608" spans="1:39" hidden="1">
      <c r="A608" s="71">
        <v>84039</v>
      </c>
      <c r="B608" s="60" t="s">
        <v>751</v>
      </c>
      <c r="C608" s="156">
        <v>6394509</v>
      </c>
      <c r="D608" s="60" t="s">
        <v>14048</v>
      </c>
      <c r="E608" s="60" t="s">
        <v>751</v>
      </c>
      <c r="F608" s="60" t="s">
        <v>751</v>
      </c>
      <c r="G608" s="60" t="s">
        <v>179</v>
      </c>
      <c r="I608" s="60" t="s">
        <v>14057</v>
      </c>
      <c r="J608" s="60" t="s">
        <v>16243</v>
      </c>
      <c r="K608" s="60" t="s">
        <v>14058</v>
      </c>
      <c r="L608" s="60" t="s">
        <v>14059</v>
      </c>
      <c r="M608" s="129" t="str">
        <f>IF(TablVoies[[#This Row],[ID_OSM]]="Non trouvé","Pas de lien",HYPERLINK(("http://www.openstreetmap.org/?"&amp;TablVoies[[#This Row],[OBJET_OSM]]&amp;"="&amp;TablVoies[[#This Row],[ID_OSM]]),"Localiser"))</f>
        <v>Localiser</v>
      </c>
      <c r="N608" s="61" t="s">
        <v>5316</v>
      </c>
      <c r="O608" s="129" t="str">
        <f>IF(TablVoies[[#This Row],[ID_OSM]]="Non trouvé","Pas de lien",HYPERLINK("http://localhost:8111/import?url=http://api.openstreetmap.org/api/0.6/"&amp;TablVoies[[#This Row],[OBJET_OSM]]&amp;"/"&amp;TablVoies[[#This Row],[ID_OSM]]&amp;"/full","JOSM"))</f>
        <v>JOSM</v>
      </c>
      <c r="P608" s="129"/>
      <c r="Z608" s="124"/>
      <c r="AI608" s="145"/>
    </row>
    <row r="609" spans="1:35" hidden="1">
      <c r="A609" s="71">
        <v>84039</v>
      </c>
      <c r="B609" s="60" t="s">
        <v>751</v>
      </c>
      <c r="C609" s="156">
        <v>6394507</v>
      </c>
      <c r="D609" s="60" t="s">
        <v>14049</v>
      </c>
      <c r="E609" s="60" t="s">
        <v>751</v>
      </c>
      <c r="F609" s="60" t="s">
        <v>751</v>
      </c>
      <c r="G609" s="60" t="s">
        <v>1358</v>
      </c>
      <c r="I609" s="60" t="s">
        <v>14060</v>
      </c>
      <c r="J609" s="60" t="s">
        <v>16244</v>
      </c>
      <c r="K609" s="60" t="s">
        <v>14061</v>
      </c>
      <c r="L609" s="60" t="s">
        <v>14062</v>
      </c>
      <c r="M609" s="129" t="str">
        <f>IF(TablVoies[[#This Row],[ID_OSM]]="Non trouvé","Pas de lien",HYPERLINK(("http://www.openstreetmap.org/?"&amp;TablVoies[[#This Row],[OBJET_OSM]]&amp;"="&amp;TablVoies[[#This Row],[ID_OSM]]),"Localiser"))</f>
        <v>Localiser</v>
      </c>
      <c r="N609" s="61" t="s">
        <v>5316</v>
      </c>
      <c r="O609" s="129" t="str">
        <f>IF(TablVoies[[#This Row],[ID_OSM]]="Non trouvé","Pas de lien",HYPERLINK("http://localhost:8111/import?url=http://api.openstreetmap.org/api/0.6/"&amp;TablVoies[[#This Row],[OBJET_OSM]]&amp;"/"&amp;TablVoies[[#This Row],[ID_OSM]]&amp;"/full","JOSM"))</f>
        <v>JOSM</v>
      </c>
      <c r="P609" s="129"/>
      <c r="Z609" s="124"/>
      <c r="AI609" s="145"/>
    </row>
    <row r="610" spans="1:35" hidden="1">
      <c r="A610" s="71">
        <v>84039</v>
      </c>
      <c r="B610" s="60" t="s">
        <v>751</v>
      </c>
      <c r="C610" s="156">
        <v>6394582</v>
      </c>
      <c r="D610" s="60" t="s">
        <v>14050</v>
      </c>
      <c r="E610" s="60" t="s">
        <v>751</v>
      </c>
      <c r="F610" s="60" t="s">
        <v>751</v>
      </c>
      <c r="G610" s="60" t="s">
        <v>1358</v>
      </c>
      <c r="I610" s="60" t="s">
        <v>14063</v>
      </c>
      <c r="J610" s="60" t="s">
        <v>16245</v>
      </c>
      <c r="K610" s="60" t="s">
        <v>14064</v>
      </c>
      <c r="L610" s="60" t="s">
        <v>14065</v>
      </c>
      <c r="M610" s="129" t="str">
        <f>IF(TablVoies[[#This Row],[ID_OSM]]="Non trouvé","Pas de lien",HYPERLINK(("http://www.openstreetmap.org/?"&amp;TablVoies[[#This Row],[OBJET_OSM]]&amp;"="&amp;TablVoies[[#This Row],[ID_OSM]]),"Localiser"))</f>
        <v>Localiser</v>
      </c>
      <c r="N610" s="61" t="s">
        <v>5316</v>
      </c>
      <c r="O610" s="129" t="str">
        <f>IF(TablVoies[[#This Row],[ID_OSM]]="Non trouvé","Pas de lien",HYPERLINK("http://localhost:8111/import?url=http://api.openstreetmap.org/api/0.6/"&amp;TablVoies[[#This Row],[OBJET_OSM]]&amp;"/"&amp;TablVoies[[#This Row],[ID_OSM]]&amp;"/full","JOSM"))</f>
        <v>JOSM</v>
      </c>
      <c r="P610" s="129"/>
      <c r="Z610" s="124"/>
      <c r="AI610" s="145"/>
    </row>
    <row r="611" spans="1:35" hidden="1">
      <c r="A611" s="71">
        <v>84039</v>
      </c>
      <c r="B611" s="60" t="s">
        <v>751</v>
      </c>
      <c r="C611" s="156">
        <v>6394585</v>
      </c>
      <c r="D611" s="60" t="s">
        <v>14051</v>
      </c>
      <c r="E611" s="60" t="s">
        <v>751</v>
      </c>
      <c r="F611" s="60" t="s">
        <v>751</v>
      </c>
      <c r="G611" s="60" t="s">
        <v>1358</v>
      </c>
      <c r="I611" s="60" t="s">
        <v>3623</v>
      </c>
      <c r="J611" s="60" t="s">
        <v>16246</v>
      </c>
      <c r="K611" s="60" t="s">
        <v>3625</v>
      </c>
      <c r="L611" s="60" t="s">
        <v>3626</v>
      </c>
      <c r="M611" s="129" t="str">
        <f>IF(TablVoies[[#This Row],[ID_OSM]]="Non trouvé","Pas de lien",HYPERLINK(("http://www.openstreetmap.org/?"&amp;TablVoies[[#This Row],[OBJET_OSM]]&amp;"="&amp;TablVoies[[#This Row],[ID_OSM]]),"Localiser"))</f>
        <v>Localiser</v>
      </c>
      <c r="N611" s="61" t="s">
        <v>5316</v>
      </c>
      <c r="O611" s="129" t="str">
        <f>IF(TablVoies[[#This Row],[ID_OSM]]="Non trouvé","Pas de lien",HYPERLINK("http://localhost:8111/import?url=http://api.openstreetmap.org/api/0.6/"&amp;TablVoies[[#This Row],[OBJET_OSM]]&amp;"/"&amp;TablVoies[[#This Row],[ID_OSM]]&amp;"/full","JOSM"))</f>
        <v>JOSM</v>
      </c>
      <c r="P611" s="129"/>
      <c r="Z611" s="124"/>
      <c r="AI611" s="145"/>
    </row>
    <row r="612" spans="1:35" hidden="1">
      <c r="A612" s="71">
        <v>84039</v>
      </c>
      <c r="B612" s="60" t="s">
        <v>751</v>
      </c>
      <c r="C612" s="156">
        <v>6394587</v>
      </c>
      <c r="D612" s="60" t="s">
        <v>14052</v>
      </c>
      <c r="E612" s="60" t="s">
        <v>751</v>
      </c>
      <c r="F612" s="60" t="s">
        <v>751</v>
      </c>
      <c r="G612" s="60" t="s">
        <v>179</v>
      </c>
      <c r="I612" s="60" t="s">
        <v>2857</v>
      </c>
      <c r="J612" s="60" t="s">
        <v>16247</v>
      </c>
      <c r="K612" s="60" t="s">
        <v>14066</v>
      </c>
      <c r="L612" s="60" t="s">
        <v>2859</v>
      </c>
      <c r="M612" s="129" t="str">
        <f>IF(TablVoies[[#This Row],[ID_OSM]]="Non trouvé","Pas de lien",HYPERLINK(("http://www.openstreetmap.org/?"&amp;TablVoies[[#This Row],[OBJET_OSM]]&amp;"="&amp;TablVoies[[#This Row],[ID_OSM]]),"Localiser"))</f>
        <v>Localiser</v>
      </c>
      <c r="N612" s="61" t="s">
        <v>5316</v>
      </c>
      <c r="O612" s="129" t="str">
        <f>IF(TablVoies[[#This Row],[ID_OSM]]="Non trouvé","Pas de lien",HYPERLINK("http://localhost:8111/import?url=http://api.openstreetmap.org/api/0.6/"&amp;TablVoies[[#This Row],[OBJET_OSM]]&amp;"/"&amp;TablVoies[[#This Row],[ID_OSM]]&amp;"/full","JOSM"))</f>
        <v>JOSM</v>
      </c>
      <c r="P612" s="129"/>
      <c r="Z612" s="124"/>
      <c r="AI612" s="145"/>
    </row>
    <row r="613" spans="1:35" hidden="1">
      <c r="A613" s="71">
        <v>84039</v>
      </c>
      <c r="B613" s="60" t="s">
        <v>751</v>
      </c>
      <c r="C613" s="156">
        <v>6394616</v>
      </c>
      <c r="D613" s="60" t="s">
        <v>14053</v>
      </c>
      <c r="E613" s="60" t="s">
        <v>751</v>
      </c>
      <c r="F613" s="60" t="s">
        <v>751</v>
      </c>
      <c r="G613" s="60" t="s">
        <v>44</v>
      </c>
      <c r="I613" s="60" t="s">
        <v>1900</v>
      </c>
      <c r="J613" s="60" t="s">
        <v>16248</v>
      </c>
      <c r="K613" s="60" t="s">
        <v>14093</v>
      </c>
      <c r="L613" s="60" t="s">
        <v>1903</v>
      </c>
      <c r="M613" s="129" t="str">
        <f>IF(TablVoies[[#This Row],[ID_OSM]]="Non trouvé","Pas de lien",HYPERLINK(("http://www.openstreetmap.org/?"&amp;TablVoies[[#This Row],[OBJET_OSM]]&amp;"="&amp;TablVoies[[#This Row],[ID_OSM]]),"Localiser"))</f>
        <v>Localiser</v>
      </c>
      <c r="N613" s="61" t="s">
        <v>5316</v>
      </c>
      <c r="O613" s="129" t="str">
        <f>IF(TablVoies[[#This Row],[ID_OSM]]="Non trouvé","Pas de lien",HYPERLINK("http://localhost:8111/import?url=http://api.openstreetmap.org/api/0.6/"&amp;TablVoies[[#This Row],[OBJET_OSM]]&amp;"/"&amp;TablVoies[[#This Row],[ID_OSM]]&amp;"/full","JOSM"))</f>
        <v>JOSM</v>
      </c>
      <c r="P613" s="129"/>
      <c r="Z613" s="124"/>
      <c r="AI613" s="145"/>
    </row>
    <row r="614" spans="1:35" hidden="1">
      <c r="A614" s="71">
        <v>84039</v>
      </c>
      <c r="B614" s="60" t="s">
        <v>751</v>
      </c>
      <c r="C614" s="156">
        <v>6394669</v>
      </c>
      <c r="D614" s="60" t="s">
        <v>14054</v>
      </c>
      <c r="E614" s="60" t="s">
        <v>751</v>
      </c>
      <c r="F614" s="60" t="s">
        <v>751</v>
      </c>
      <c r="G614" s="60" t="s">
        <v>44</v>
      </c>
      <c r="I614" s="60" t="s">
        <v>14099</v>
      </c>
      <c r="J614" s="60" t="s">
        <v>16249</v>
      </c>
      <c r="K614" s="60" t="s">
        <v>14094</v>
      </c>
      <c r="L614" s="60" t="s">
        <v>14112</v>
      </c>
      <c r="M614" s="129" t="str">
        <f>IF(TablVoies[[#This Row],[ID_OSM]]="Non trouvé","Pas de lien",HYPERLINK(("http://www.openstreetmap.org/?"&amp;TablVoies[[#This Row],[OBJET_OSM]]&amp;"="&amp;TablVoies[[#This Row],[ID_OSM]]),"Localiser"))</f>
        <v>Localiser</v>
      </c>
      <c r="N614" s="61" t="s">
        <v>5316</v>
      </c>
      <c r="O614" s="129" t="str">
        <f>IF(TablVoies[[#This Row],[ID_OSM]]="Non trouvé","Pas de lien",HYPERLINK("http://localhost:8111/import?url=http://api.openstreetmap.org/api/0.6/"&amp;TablVoies[[#This Row],[OBJET_OSM]]&amp;"/"&amp;TablVoies[[#This Row],[ID_OSM]]&amp;"/full","JOSM"))</f>
        <v>JOSM</v>
      </c>
      <c r="P614" s="129"/>
      <c r="Z614" s="124"/>
      <c r="AI614" s="145"/>
    </row>
    <row r="615" spans="1:35" hidden="1">
      <c r="A615" s="71">
        <v>84039</v>
      </c>
      <c r="B615" s="60" t="s">
        <v>751</v>
      </c>
      <c r="C615" s="156">
        <v>6394615</v>
      </c>
      <c r="D615" s="60" t="s">
        <v>14055</v>
      </c>
      <c r="E615" s="60" t="s">
        <v>751</v>
      </c>
      <c r="F615" s="60" t="s">
        <v>751</v>
      </c>
      <c r="G615" s="60" t="s">
        <v>44</v>
      </c>
      <c r="I615" s="60" t="s">
        <v>14100</v>
      </c>
      <c r="J615" s="60" t="s">
        <v>16250</v>
      </c>
      <c r="K615" s="60" t="s">
        <v>14082</v>
      </c>
      <c r="L615" s="60" t="s">
        <v>14113</v>
      </c>
      <c r="M615" s="129" t="str">
        <f>IF(TablVoies[[#This Row],[ID_OSM]]="Non trouvé","Pas de lien",HYPERLINK(("http://www.openstreetmap.org/?"&amp;TablVoies[[#This Row],[OBJET_OSM]]&amp;"="&amp;TablVoies[[#This Row],[ID_OSM]]),"Localiser"))</f>
        <v>Localiser</v>
      </c>
      <c r="N615" s="61" t="s">
        <v>5316</v>
      </c>
      <c r="O615" s="129" t="str">
        <f>IF(TablVoies[[#This Row],[ID_OSM]]="Non trouvé","Pas de lien",HYPERLINK("http://localhost:8111/import?url=http://api.openstreetmap.org/api/0.6/"&amp;TablVoies[[#This Row],[OBJET_OSM]]&amp;"/"&amp;TablVoies[[#This Row],[ID_OSM]]&amp;"/full","JOSM"))</f>
        <v>JOSM</v>
      </c>
      <c r="P615" s="129"/>
      <c r="Z615" s="124"/>
      <c r="AI615" s="145"/>
    </row>
    <row r="616" spans="1:35" hidden="1">
      <c r="A616" s="71">
        <v>84039</v>
      </c>
      <c r="B616" s="60" t="s">
        <v>751</v>
      </c>
      <c r="C616" s="156">
        <v>6394612</v>
      </c>
      <c r="D616" s="60" t="s">
        <v>14056</v>
      </c>
      <c r="E616" s="60" t="s">
        <v>751</v>
      </c>
      <c r="F616" s="60" t="s">
        <v>751</v>
      </c>
      <c r="G616" s="60" t="s">
        <v>179</v>
      </c>
      <c r="I616" s="60" t="s">
        <v>1788</v>
      </c>
      <c r="J616" s="60" t="s">
        <v>16251</v>
      </c>
      <c r="K616" s="60" t="s">
        <v>14083</v>
      </c>
      <c r="L616" s="60" t="s">
        <v>14114</v>
      </c>
      <c r="M616" s="129" t="str">
        <f>IF(TablVoies[[#This Row],[ID_OSM]]="Non trouvé","Pas de lien",HYPERLINK(("http://www.openstreetmap.org/?"&amp;TablVoies[[#This Row],[OBJET_OSM]]&amp;"="&amp;TablVoies[[#This Row],[ID_OSM]]),"Localiser"))</f>
        <v>Localiser</v>
      </c>
      <c r="N616" s="61" t="s">
        <v>5316</v>
      </c>
      <c r="O616" s="129" t="str">
        <f>IF(TablVoies[[#This Row],[ID_OSM]]="Non trouvé","Pas de lien",HYPERLINK("http://localhost:8111/import?url=http://api.openstreetmap.org/api/0.6/"&amp;TablVoies[[#This Row],[OBJET_OSM]]&amp;"/"&amp;TablVoies[[#This Row],[ID_OSM]]&amp;"/full","JOSM"))</f>
        <v>JOSM</v>
      </c>
      <c r="P616" s="129"/>
      <c r="Z616" s="124"/>
      <c r="AI616" s="145"/>
    </row>
    <row r="617" spans="1:35" hidden="1">
      <c r="A617" s="71">
        <v>84039</v>
      </c>
      <c r="B617" s="60" t="s">
        <v>751</v>
      </c>
      <c r="C617" s="156">
        <v>6394673</v>
      </c>
      <c r="D617" s="60" t="s">
        <v>14067</v>
      </c>
      <c r="E617" s="60" t="s">
        <v>751</v>
      </c>
      <c r="F617" s="60" t="s">
        <v>751</v>
      </c>
      <c r="G617" s="60" t="s">
        <v>1358</v>
      </c>
      <c r="I617" s="60" t="s">
        <v>14101</v>
      </c>
      <c r="J617" s="60" t="s">
        <v>16252</v>
      </c>
      <c r="K617" s="60" t="s">
        <v>14084</v>
      </c>
      <c r="L617" s="60" t="s">
        <v>14115</v>
      </c>
      <c r="M617" s="129" t="str">
        <f>IF(TablVoies[[#This Row],[ID_OSM]]="Non trouvé","Pas de lien",HYPERLINK(("http://www.openstreetmap.org/?"&amp;TablVoies[[#This Row],[OBJET_OSM]]&amp;"="&amp;TablVoies[[#This Row],[ID_OSM]]),"Localiser"))</f>
        <v>Localiser</v>
      </c>
      <c r="N617" s="61" t="s">
        <v>5316</v>
      </c>
      <c r="O617" s="129" t="str">
        <f>IF(TablVoies[[#This Row],[ID_OSM]]="Non trouvé","Pas de lien",HYPERLINK("http://localhost:8111/import?url=http://api.openstreetmap.org/api/0.6/"&amp;TablVoies[[#This Row],[OBJET_OSM]]&amp;"/"&amp;TablVoies[[#This Row],[ID_OSM]]&amp;"/full","JOSM"))</f>
        <v>JOSM</v>
      </c>
      <c r="P617" s="129"/>
      <c r="Z617" s="124"/>
      <c r="AI617" s="145"/>
    </row>
    <row r="618" spans="1:35" hidden="1">
      <c r="A618" s="71">
        <v>84039</v>
      </c>
      <c r="B618" s="60" t="s">
        <v>751</v>
      </c>
      <c r="C618" s="156">
        <v>6394702</v>
      </c>
      <c r="D618" s="60" t="s">
        <v>14068</v>
      </c>
      <c r="E618" s="60" t="s">
        <v>751</v>
      </c>
      <c r="F618" s="60" t="s">
        <v>751</v>
      </c>
      <c r="G618" s="60" t="s">
        <v>1358</v>
      </c>
      <c r="I618" s="60" t="s">
        <v>14102</v>
      </c>
      <c r="J618" s="60" t="s">
        <v>16253</v>
      </c>
      <c r="K618" s="60" t="s">
        <v>14085</v>
      </c>
      <c r="L618" s="60" t="s">
        <v>14124</v>
      </c>
      <c r="M618" s="129" t="str">
        <f>IF(TablVoies[[#This Row],[ID_OSM]]="Non trouvé","Pas de lien",HYPERLINK(("http://www.openstreetmap.org/?"&amp;TablVoies[[#This Row],[OBJET_OSM]]&amp;"="&amp;TablVoies[[#This Row],[ID_OSM]]),"Localiser"))</f>
        <v>Localiser</v>
      </c>
      <c r="N618" s="61" t="s">
        <v>5316</v>
      </c>
      <c r="O618" s="129" t="str">
        <f>IF(TablVoies[[#This Row],[ID_OSM]]="Non trouvé","Pas de lien",HYPERLINK("http://localhost:8111/import?url=http://api.openstreetmap.org/api/0.6/"&amp;TablVoies[[#This Row],[OBJET_OSM]]&amp;"/"&amp;TablVoies[[#This Row],[ID_OSM]]&amp;"/full","JOSM"))</f>
        <v>JOSM</v>
      </c>
      <c r="P618" s="129"/>
      <c r="Z618" s="124"/>
      <c r="AI618" s="145"/>
    </row>
    <row r="619" spans="1:35" hidden="1">
      <c r="A619" s="71">
        <v>84039</v>
      </c>
      <c r="B619" s="60" t="s">
        <v>751</v>
      </c>
      <c r="C619" s="156">
        <v>6394671</v>
      </c>
      <c r="D619" s="60" t="s">
        <v>14069</v>
      </c>
      <c r="E619" s="60" t="s">
        <v>751</v>
      </c>
      <c r="F619" s="60" t="s">
        <v>751</v>
      </c>
      <c r="G619" s="60" t="s">
        <v>1358</v>
      </c>
      <c r="I619" s="60" t="s">
        <v>14103</v>
      </c>
      <c r="J619" s="60" t="s">
        <v>16254</v>
      </c>
      <c r="K619" s="60" t="s">
        <v>14086</v>
      </c>
      <c r="L619" s="60" t="s">
        <v>14116</v>
      </c>
      <c r="M619" s="129" t="str">
        <f>IF(TablVoies[[#This Row],[ID_OSM]]="Non trouvé","Pas de lien",HYPERLINK(("http://www.openstreetmap.org/?"&amp;TablVoies[[#This Row],[OBJET_OSM]]&amp;"="&amp;TablVoies[[#This Row],[ID_OSM]]),"Localiser"))</f>
        <v>Localiser</v>
      </c>
      <c r="N619" s="61" t="s">
        <v>5316</v>
      </c>
      <c r="O619" s="129" t="str">
        <f>IF(TablVoies[[#This Row],[ID_OSM]]="Non trouvé","Pas de lien",HYPERLINK("http://localhost:8111/import?url=http://api.openstreetmap.org/api/0.6/"&amp;TablVoies[[#This Row],[OBJET_OSM]]&amp;"/"&amp;TablVoies[[#This Row],[ID_OSM]]&amp;"/full","JOSM"))</f>
        <v>JOSM</v>
      </c>
      <c r="P619" s="129"/>
      <c r="Z619" s="124"/>
      <c r="AI619" s="145"/>
    </row>
    <row r="620" spans="1:35" hidden="1">
      <c r="A620" s="71">
        <v>84039</v>
      </c>
      <c r="B620" s="60" t="s">
        <v>751</v>
      </c>
      <c r="C620" s="156">
        <v>6391903</v>
      </c>
      <c r="D620" s="60" t="s">
        <v>14070</v>
      </c>
      <c r="E620" s="60" t="s">
        <v>751</v>
      </c>
      <c r="F620" s="60" t="s">
        <v>751</v>
      </c>
      <c r="G620" s="60" t="s">
        <v>179</v>
      </c>
      <c r="I620" s="60" t="s">
        <v>15592</v>
      </c>
      <c r="J620" s="60" t="s">
        <v>16255</v>
      </c>
      <c r="K620" s="60" t="s">
        <v>15593</v>
      </c>
      <c r="L620" s="60" t="s">
        <v>15591</v>
      </c>
      <c r="M620" s="129" t="str">
        <f>IF(TablVoies[[#This Row],[ID_OSM]]="Non trouvé","Pas de lien",HYPERLINK(("http://www.openstreetmap.org/?"&amp;TablVoies[[#This Row],[OBJET_OSM]]&amp;"="&amp;TablVoies[[#This Row],[ID_OSM]]),"Localiser"))</f>
        <v>Localiser</v>
      </c>
      <c r="N620" s="61" t="s">
        <v>5316</v>
      </c>
      <c r="O620" s="129" t="str">
        <f>IF(TablVoies[[#This Row],[ID_OSM]]="Non trouvé","Pas de lien",HYPERLINK("http://localhost:8111/import?url=http://api.openstreetmap.org/api/0.6/"&amp;TablVoies[[#This Row],[OBJET_OSM]]&amp;"/"&amp;TablVoies[[#This Row],[ID_OSM]]&amp;"/full","JOSM"))</f>
        <v>JOSM</v>
      </c>
      <c r="P620" s="129"/>
      <c r="Z620" s="124"/>
      <c r="AI620" s="145"/>
    </row>
    <row r="621" spans="1:35" hidden="1">
      <c r="A621" s="71">
        <v>84039</v>
      </c>
      <c r="B621" s="60" t="s">
        <v>751</v>
      </c>
      <c r="C621" s="156">
        <v>6394666</v>
      </c>
      <c r="D621" s="60" t="s">
        <v>14071</v>
      </c>
      <c r="E621" s="60" t="s">
        <v>751</v>
      </c>
      <c r="F621" s="60" t="s">
        <v>751</v>
      </c>
      <c r="G621" s="60" t="s">
        <v>229</v>
      </c>
      <c r="I621" s="60" t="s">
        <v>766</v>
      </c>
      <c r="J621" s="60" t="s">
        <v>16256</v>
      </c>
      <c r="K621" s="60" t="s">
        <v>14095</v>
      </c>
      <c r="L621" s="60" t="s">
        <v>769</v>
      </c>
      <c r="M621" s="129" t="str">
        <f>IF(TablVoies[[#This Row],[ID_OSM]]="Non trouvé","Pas de lien",HYPERLINK(("http://www.openstreetmap.org/?"&amp;TablVoies[[#This Row],[OBJET_OSM]]&amp;"="&amp;TablVoies[[#This Row],[ID_OSM]]),"Localiser"))</f>
        <v>Localiser</v>
      </c>
      <c r="N621" s="61" t="s">
        <v>5316</v>
      </c>
      <c r="O621" s="129" t="str">
        <f>IF(TablVoies[[#This Row],[ID_OSM]]="Non trouvé","Pas de lien",HYPERLINK("http://localhost:8111/import?url=http://api.openstreetmap.org/api/0.6/"&amp;TablVoies[[#This Row],[OBJET_OSM]]&amp;"/"&amp;TablVoies[[#This Row],[ID_OSM]]&amp;"/full","JOSM"))</f>
        <v>JOSM</v>
      </c>
      <c r="P621" s="129"/>
      <c r="Z621" s="124"/>
      <c r="AI621" s="145"/>
    </row>
    <row r="622" spans="1:35" hidden="1">
      <c r="A622" s="71">
        <v>84039</v>
      </c>
      <c r="B622" s="60" t="s">
        <v>751</v>
      </c>
      <c r="C622" s="156">
        <v>6394618</v>
      </c>
      <c r="D622" s="60" t="s">
        <v>14072</v>
      </c>
      <c r="E622" s="60" t="s">
        <v>751</v>
      </c>
      <c r="F622" s="60" t="s">
        <v>751</v>
      </c>
      <c r="G622" s="60" t="s">
        <v>1358</v>
      </c>
      <c r="I622" s="60" t="s">
        <v>14104</v>
      </c>
      <c r="J622" s="60" t="s">
        <v>16257</v>
      </c>
      <c r="K622" s="60" t="s">
        <v>14087</v>
      </c>
      <c r="L622" s="60" t="s">
        <v>14117</v>
      </c>
      <c r="M622" s="129" t="str">
        <f>IF(TablVoies[[#This Row],[ID_OSM]]="Non trouvé","Pas de lien",HYPERLINK(("http://www.openstreetmap.org/?"&amp;TablVoies[[#This Row],[OBJET_OSM]]&amp;"="&amp;TablVoies[[#This Row],[ID_OSM]]),"Localiser"))</f>
        <v>Localiser</v>
      </c>
      <c r="N622" s="61" t="s">
        <v>5316</v>
      </c>
      <c r="O622" s="129" t="str">
        <f>IF(TablVoies[[#This Row],[ID_OSM]]="Non trouvé","Pas de lien",HYPERLINK("http://localhost:8111/import?url=http://api.openstreetmap.org/api/0.6/"&amp;TablVoies[[#This Row],[OBJET_OSM]]&amp;"/"&amp;TablVoies[[#This Row],[ID_OSM]]&amp;"/full","JOSM"))</f>
        <v>JOSM</v>
      </c>
      <c r="P622" s="129"/>
      <c r="Z622" s="124"/>
      <c r="AI622" s="145"/>
    </row>
    <row r="623" spans="1:35" hidden="1">
      <c r="A623" s="71">
        <v>84039</v>
      </c>
      <c r="B623" s="60" t="s">
        <v>751</v>
      </c>
      <c r="C623" s="156">
        <v>6394668</v>
      </c>
      <c r="D623" s="60" t="s">
        <v>14073</v>
      </c>
      <c r="E623" s="60" t="s">
        <v>751</v>
      </c>
      <c r="F623" s="60" t="s">
        <v>751</v>
      </c>
      <c r="G623" s="60" t="s">
        <v>44</v>
      </c>
      <c r="I623" s="60" t="s">
        <v>14105</v>
      </c>
      <c r="J623" s="60" t="s">
        <v>16258</v>
      </c>
      <c r="K623" s="60" t="s">
        <v>14096</v>
      </c>
      <c r="L623" s="60" t="s">
        <v>14118</v>
      </c>
      <c r="M623" s="129" t="str">
        <f>IF(TablVoies[[#This Row],[ID_OSM]]="Non trouvé","Pas de lien",HYPERLINK(("http://www.openstreetmap.org/?"&amp;TablVoies[[#This Row],[OBJET_OSM]]&amp;"="&amp;TablVoies[[#This Row],[ID_OSM]]),"Localiser"))</f>
        <v>Localiser</v>
      </c>
      <c r="N623" s="61" t="s">
        <v>5316</v>
      </c>
      <c r="O623" s="129" t="str">
        <f>IF(TablVoies[[#This Row],[ID_OSM]]="Non trouvé","Pas de lien",HYPERLINK("http://localhost:8111/import?url=http://api.openstreetmap.org/api/0.6/"&amp;TablVoies[[#This Row],[OBJET_OSM]]&amp;"/"&amp;TablVoies[[#This Row],[ID_OSM]]&amp;"/full","JOSM"))</f>
        <v>JOSM</v>
      </c>
      <c r="P623" s="129"/>
      <c r="Z623" s="124"/>
      <c r="AI623" s="145"/>
    </row>
    <row r="624" spans="1:35" hidden="1">
      <c r="A624" s="71">
        <v>84039</v>
      </c>
      <c r="B624" s="60" t="s">
        <v>751</v>
      </c>
      <c r="C624" s="156">
        <v>6394617</v>
      </c>
      <c r="D624" s="60" t="s">
        <v>14074</v>
      </c>
      <c r="E624" s="60" t="s">
        <v>751</v>
      </c>
      <c r="F624" s="60" t="s">
        <v>751</v>
      </c>
      <c r="G624" s="60" t="s">
        <v>44</v>
      </c>
      <c r="I624" s="60" t="s">
        <v>14106</v>
      </c>
      <c r="J624" s="60" t="s">
        <v>16259</v>
      </c>
      <c r="K624" s="60" t="s">
        <v>14088</v>
      </c>
      <c r="L624" s="60" t="s">
        <v>14119</v>
      </c>
      <c r="M624" s="129" t="str">
        <f>IF(TablVoies[[#This Row],[ID_OSM]]="Non trouvé","Pas de lien",HYPERLINK(("http://www.openstreetmap.org/?"&amp;TablVoies[[#This Row],[OBJET_OSM]]&amp;"="&amp;TablVoies[[#This Row],[ID_OSM]]),"Localiser"))</f>
        <v>Localiser</v>
      </c>
      <c r="N624" s="61" t="s">
        <v>5316</v>
      </c>
      <c r="O624" s="129" t="str">
        <f>IF(TablVoies[[#This Row],[ID_OSM]]="Non trouvé","Pas de lien",HYPERLINK("http://localhost:8111/import?url=http://api.openstreetmap.org/api/0.6/"&amp;TablVoies[[#This Row],[OBJET_OSM]]&amp;"/"&amp;TablVoies[[#This Row],[ID_OSM]]&amp;"/full","JOSM"))</f>
        <v>JOSM</v>
      </c>
      <c r="P624" s="129"/>
      <c r="Z624" s="124"/>
      <c r="AI624" s="145"/>
    </row>
    <row r="625" spans="1:39" hidden="1">
      <c r="A625" s="71">
        <v>84039</v>
      </c>
      <c r="B625" s="60" t="s">
        <v>751</v>
      </c>
      <c r="C625" s="156">
        <v>6394613</v>
      </c>
      <c r="D625" s="60" t="s">
        <v>14075</v>
      </c>
      <c r="E625" s="60" t="s">
        <v>751</v>
      </c>
      <c r="F625" s="60" t="s">
        <v>751</v>
      </c>
      <c r="G625" s="60" t="s">
        <v>44</v>
      </c>
      <c r="I625" s="60" t="s">
        <v>14107</v>
      </c>
      <c r="J625" s="60" t="s">
        <v>16260</v>
      </c>
      <c r="K625" s="60" t="s">
        <v>14097</v>
      </c>
      <c r="L625" s="60" t="s">
        <v>14120</v>
      </c>
      <c r="M625" s="129" t="str">
        <f>IF(TablVoies[[#This Row],[ID_OSM]]="Non trouvé","Pas de lien",HYPERLINK(("http://www.openstreetmap.org/?"&amp;TablVoies[[#This Row],[OBJET_OSM]]&amp;"="&amp;TablVoies[[#This Row],[ID_OSM]]),"Localiser"))</f>
        <v>Localiser</v>
      </c>
      <c r="N625" s="61" t="s">
        <v>5316</v>
      </c>
      <c r="O625" s="129" t="str">
        <f>IF(TablVoies[[#This Row],[ID_OSM]]="Non trouvé","Pas de lien",HYPERLINK("http://localhost:8111/import?url=http://api.openstreetmap.org/api/0.6/"&amp;TablVoies[[#This Row],[OBJET_OSM]]&amp;"/"&amp;TablVoies[[#This Row],[ID_OSM]]&amp;"/full","JOSM"))</f>
        <v>JOSM</v>
      </c>
      <c r="P625" s="129"/>
      <c r="Z625" s="124"/>
      <c r="AI625" s="145"/>
    </row>
    <row r="626" spans="1:39" hidden="1">
      <c r="A626" s="71">
        <v>84039</v>
      </c>
      <c r="B626" s="60" t="s">
        <v>751</v>
      </c>
      <c r="C626" s="156">
        <v>6394614</v>
      </c>
      <c r="D626" s="60" t="s">
        <v>14076</v>
      </c>
      <c r="E626" s="60" t="s">
        <v>751</v>
      </c>
      <c r="F626" s="60" t="s">
        <v>751</v>
      </c>
      <c r="G626" s="60" t="s">
        <v>44</v>
      </c>
      <c r="I626" s="60" t="s">
        <v>14108</v>
      </c>
      <c r="J626" s="60" t="s">
        <v>16261</v>
      </c>
      <c r="K626" s="60" t="s">
        <v>14089</v>
      </c>
      <c r="L626" s="60" t="s">
        <v>14121</v>
      </c>
      <c r="M626" s="129" t="str">
        <f>IF(TablVoies[[#This Row],[ID_OSM]]="Non trouvé","Pas de lien",HYPERLINK(("http://www.openstreetmap.org/?"&amp;TablVoies[[#This Row],[OBJET_OSM]]&amp;"="&amp;TablVoies[[#This Row],[ID_OSM]]),"Localiser"))</f>
        <v>Localiser</v>
      </c>
      <c r="N626" s="61" t="s">
        <v>5316</v>
      </c>
      <c r="O626" s="129" t="str">
        <f>IF(TablVoies[[#This Row],[ID_OSM]]="Non trouvé","Pas de lien",HYPERLINK("http://localhost:8111/import?url=http://api.openstreetmap.org/api/0.6/"&amp;TablVoies[[#This Row],[OBJET_OSM]]&amp;"/"&amp;TablVoies[[#This Row],[ID_OSM]]&amp;"/full","JOSM"))</f>
        <v>JOSM</v>
      </c>
      <c r="P626" s="129"/>
      <c r="Z626" s="124"/>
      <c r="AI626" s="145"/>
    </row>
    <row r="627" spans="1:39" hidden="1">
      <c r="A627" s="71">
        <v>84039</v>
      </c>
      <c r="B627" s="60" t="s">
        <v>751</v>
      </c>
      <c r="C627" s="156">
        <v>6394670</v>
      </c>
      <c r="D627" s="60" t="s">
        <v>14077</v>
      </c>
      <c r="E627" s="60" t="s">
        <v>751</v>
      </c>
      <c r="F627" s="60" t="s">
        <v>751</v>
      </c>
      <c r="G627" s="60" t="s">
        <v>3294</v>
      </c>
      <c r="I627" s="60" t="s">
        <v>14109</v>
      </c>
      <c r="J627" s="60" t="s">
        <v>16262</v>
      </c>
      <c r="K627" s="60" t="s">
        <v>14098</v>
      </c>
      <c r="L627" s="60" t="s">
        <v>14122</v>
      </c>
      <c r="M627" s="129" t="str">
        <f>IF(TablVoies[[#This Row],[ID_OSM]]="Non trouvé","Pas de lien",HYPERLINK(("http://www.openstreetmap.org/?"&amp;TablVoies[[#This Row],[OBJET_OSM]]&amp;"="&amp;TablVoies[[#This Row],[ID_OSM]]),"Localiser"))</f>
        <v>Localiser</v>
      </c>
      <c r="N627" s="61" t="s">
        <v>5316</v>
      </c>
      <c r="O627" s="129" t="str">
        <f>IF(TablVoies[[#This Row],[ID_OSM]]="Non trouvé","Pas de lien",HYPERLINK("http://localhost:8111/import?url=http://api.openstreetmap.org/api/0.6/"&amp;TablVoies[[#This Row],[OBJET_OSM]]&amp;"/"&amp;TablVoies[[#This Row],[ID_OSM]]&amp;"/full","JOSM"))</f>
        <v>JOSM</v>
      </c>
      <c r="P627" s="129"/>
      <c r="Z627" s="124"/>
      <c r="AI627" s="145"/>
    </row>
    <row r="628" spans="1:39" hidden="1">
      <c r="A628" s="71">
        <v>84039</v>
      </c>
      <c r="B628" s="60" t="s">
        <v>751</v>
      </c>
      <c r="C628" s="156">
        <v>6394664</v>
      </c>
      <c r="D628" s="60" t="s">
        <v>14078</v>
      </c>
      <c r="E628" s="60" t="s">
        <v>751</v>
      </c>
      <c r="F628" s="60" t="s">
        <v>751</v>
      </c>
      <c r="G628" s="60" t="s">
        <v>179</v>
      </c>
      <c r="I628" s="60" t="s">
        <v>14110</v>
      </c>
      <c r="J628" s="60" t="s">
        <v>16263</v>
      </c>
      <c r="K628" s="60" t="s">
        <v>14090</v>
      </c>
      <c r="L628" s="60" t="s">
        <v>1832</v>
      </c>
      <c r="M628" s="129" t="str">
        <f>IF(TablVoies[[#This Row],[ID_OSM]]="Non trouvé","Pas de lien",HYPERLINK(("http://www.openstreetmap.org/?"&amp;TablVoies[[#This Row],[OBJET_OSM]]&amp;"="&amp;TablVoies[[#This Row],[ID_OSM]]),"Localiser"))</f>
        <v>Localiser</v>
      </c>
      <c r="N628" s="61" t="s">
        <v>5316</v>
      </c>
      <c r="O628" s="129" t="str">
        <f>IF(TablVoies[[#This Row],[ID_OSM]]="Non trouvé","Pas de lien",HYPERLINK("http://localhost:8111/import?url=http://api.openstreetmap.org/api/0.6/"&amp;TablVoies[[#This Row],[OBJET_OSM]]&amp;"/"&amp;TablVoies[[#This Row],[ID_OSM]]&amp;"/full","JOSM"))</f>
        <v>JOSM</v>
      </c>
      <c r="P628" s="129"/>
      <c r="Z628" s="124"/>
      <c r="AI628" s="145"/>
    </row>
    <row r="629" spans="1:39" hidden="1">
      <c r="A629" s="71">
        <v>84039</v>
      </c>
      <c r="B629" s="60" t="s">
        <v>751</v>
      </c>
      <c r="C629" s="156">
        <v>6394672</v>
      </c>
      <c r="D629" s="60" t="s">
        <v>14079</v>
      </c>
      <c r="E629" s="60" t="s">
        <v>751</v>
      </c>
      <c r="F629" s="60" t="s">
        <v>751</v>
      </c>
      <c r="G629" s="60" t="s">
        <v>1358</v>
      </c>
      <c r="I629" s="60" t="s">
        <v>14111</v>
      </c>
      <c r="J629" s="60" t="s">
        <v>16264</v>
      </c>
      <c r="K629" s="60" t="s">
        <v>14091</v>
      </c>
      <c r="L629" s="60" t="s">
        <v>14123</v>
      </c>
      <c r="M629" s="129" t="str">
        <f>IF(TablVoies[[#This Row],[ID_OSM]]="Non trouvé","Pas de lien",HYPERLINK(("http://www.openstreetmap.org/?"&amp;TablVoies[[#This Row],[OBJET_OSM]]&amp;"="&amp;TablVoies[[#This Row],[ID_OSM]]),"Localiser"))</f>
        <v>Localiser</v>
      </c>
      <c r="N629" s="61" t="s">
        <v>5316</v>
      </c>
      <c r="O629" s="129" t="str">
        <f>IF(TablVoies[[#This Row],[ID_OSM]]="Non trouvé","Pas de lien",HYPERLINK("http://localhost:8111/import?url=http://api.openstreetmap.org/api/0.6/"&amp;TablVoies[[#This Row],[OBJET_OSM]]&amp;"/"&amp;TablVoies[[#This Row],[ID_OSM]]&amp;"/full","JOSM"))</f>
        <v>JOSM</v>
      </c>
      <c r="P629" s="129"/>
      <c r="Z629" s="124"/>
      <c r="AI629" s="145"/>
    </row>
    <row r="630" spans="1:39" hidden="1">
      <c r="A630" s="71">
        <v>84039</v>
      </c>
      <c r="B630" s="60" t="s">
        <v>751</v>
      </c>
      <c r="C630" s="156">
        <v>6394667</v>
      </c>
      <c r="D630" s="60" t="s">
        <v>14080</v>
      </c>
      <c r="E630" s="60" t="s">
        <v>751</v>
      </c>
      <c r="F630" s="60" t="s">
        <v>751</v>
      </c>
      <c r="G630" s="60" t="s">
        <v>44</v>
      </c>
      <c r="I630" s="60" t="s">
        <v>9187</v>
      </c>
      <c r="J630" s="60" t="s">
        <v>16265</v>
      </c>
      <c r="K630" s="60" t="s">
        <v>9188</v>
      </c>
      <c r="L630" s="60" t="s">
        <v>9189</v>
      </c>
      <c r="M630" s="129" t="str">
        <f>IF(TablVoies[[#This Row],[ID_OSM]]="Non trouvé","Pas de lien",HYPERLINK(("http://www.openstreetmap.org/?"&amp;TablVoies[[#This Row],[OBJET_OSM]]&amp;"="&amp;TablVoies[[#This Row],[ID_OSM]]),"Localiser"))</f>
        <v>Localiser</v>
      </c>
      <c r="N630" s="61" t="s">
        <v>5316</v>
      </c>
      <c r="O630" s="129" t="str">
        <f>IF(TablVoies[[#This Row],[ID_OSM]]="Non trouvé","Pas de lien",HYPERLINK("http://localhost:8111/import?url=http://api.openstreetmap.org/api/0.6/"&amp;TablVoies[[#This Row],[OBJET_OSM]]&amp;"/"&amp;TablVoies[[#This Row],[ID_OSM]]&amp;"/full","JOSM"))</f>
        <v>JOSM</v>
      </c>
      <c r="P630" s="129"/>
      <c r="Z630" s="124"/>
      <c r="AI630" s="145"/>
    </row>
    <row r="631" spans="1:39" hidden="1">
      <c r="A631" s="71">
        <v>84039</v>
      </c>
      <c r="B631" s="60" t="s">
        <v>751</v>
      </c>
      <c r="C631" s="156">
        <v>6394674</v>
      </c>
      <c r="D631" s="60" t="s">
        <v>14081</v>
      </c>
      <c r="E631" s="60" t="s">
        <v>751</v>
      </c>
      <c r="F631" s="60" t="s">
        <v>751</v>
      </c>
      <c r="G631" s="60" t="s">
        <v>44</v>
      </c>
      <c r="I631" s="60" t="s">
        <v>2796</v>
      </c>
      <c r="J631" s="60" t="s">
        <v>16266</v>
      </c>
      <c r="K631" s="60" t="s">
        <v>14092</v>
      </c>
      <c r="L631" s="60" t="s">
        <v>2799</v>
      </c>
      <c r="M631" s="129" t="str">
        <f>IF(TablVoies[[#This Row],[ID_OSM]]="Non trouvé","Pas de lien",HYPERLINK(("http://www.openstreetmap.org/?"&amp;TablVoies[[#This Row],[OBJET_OSM]]&amp;"="&amp;TablVoies[[#This Row],[ID_OSM]]),"Localiser"))</f>
        <v>Localiser</v>
      </c>
      <c r="N631" s="61" t="s">
        <v>5316</v>
      </c>
      <c r="O631" s="129" t="str">
        <f>IF(TablVoies[[#This Row],[ID_OSM]]="Non trouvé","Pas de lien",HYPERLINK("http://localhost:8111/import?url=http://api.openstreetmap.org/api/0.6/"&amp;TablVoies[[#This Row],[OBJET_OSM]]&amp;"/"&amp;TablVoies[[#This Row],[ID_OSM]]&amp;"/full","JOSM"))</f>
        <v>JOSM</v>
      </c>
      <c r="P631" s="129"/>
      <c r="Z631" s="124"/>
      <c r="AI631" s="145"/>
    </row>
    <row r="632" spans="1:39" hidden="1">
      <c r="A632" s="71">
        <v>84039</v>
      </c>
      <c r="B632" s="60" t="s">
        <v>751</v>
      </c>
      <c r="C632" s="156">
        <v>6403911</v>
      </c>
      <c r="D632" s="60" t="s">
        <v>14125</v>
      </c>
      <c r="E632" s="60" t="s">
        <v>751</v>
      </c>
      <c r="F632" s="60" t="s">
        <v>751</v>
      </c>
      <c r="G632" s="60" t="s">
        <v>1358</v>
      </c>
      <c r="I632" s="60" t="s">
        <v>14126</v>
      </c>
      <c r="J632" s="60" t="s">
        <v>16267</v>
      </c>
      <c r="K632" s="60" t="s">
        <v>14127</v>
      </c>
      <c r="L632" s="60" t="s">
        <v>14128</v>
      </c>
      <c r="M632" s="129" t="str">
        <f>IF(TablVoies[[#This Row],[ID_OSM]]="Non trouvé","Pas de lien",HYPERLINK(("http://www.openstreetmap.org/?"&amp;TablVoies[[#This Row],[OBJET_OSM]]&amp;"="&amp;TablVoies[[#This Row],[ID_OSM]]),"Localiser"))</f>
        <v>Localiser</v>
      </c>
      <c r="N632" s="146" t="s">
        <v>5316</v>
      </c>
      <c r="O632" s="129" t="str">
        <f>IF(TablVoies[[#This Row],[ID_OSM]]="Non trouvé","Pas de lien",HYPERLINK("http://localhost:8111/import?url=http://api.openstreetmap.org/api/0.6/"&amp;TablVoies[[#This Row],[OBJET_OSM]]&amp;"/"&amp;TablVoies[[#This Row],[ID_OSM]]&amp;"/full","JOSM"))</f>
        <v>JOSM</v>
      </c>
      <c r="P632" s="129"/>
      <c r="Z632" s="124"/>
      <c r="AI632" s="145"/>
    </row>
    <row r="633" spans="1:39" hidden="1">
      <c r="A633" s="71">
        <v>84039</v>
      </c>
      <c r="B633" s="60" t="s">
        <v>751</v>
      </c>
      <c r="C633" s="157">
        <v>4480720</v>
      </c>
      <c r="D633" s="60" t="s">
        <v>15698</v>
      </c>
      <c r="E633" s="60" t="s">
        <v>751</v>
      </c>
      <c r="F633" s="148" t="s">
        <v>751</v>
      </c>
      <c r="G633" s="60" t="s">
        <v>6552</v>
      </c>
      <c r="I633" s="60" t="s">
        <v>15699</v>
      </c>
      <c r="J633" s="60" t="s">
        <v>16268</v>
      </c>
      <c r="K633" s="60" t="s">
        <v>15700</v>
      </c>
      <c r="L633" s="60" t="s">
        <v>15701</v>
      </c>
      <c r="M633" s="129" t="str">
        <f>IF(TablVoies[[#This Row],[ID_OSM]]="Non trouvé","Pas de lien",HYPERLINK(("http://www.openstreetmap.org/?"&amp;TablVoies[[#This Row],[OBJET_OSM]]&amp;"="&amp;TablVoies[[#This Row],[ID_OSM]]),"Localiser"))</f>
        <v>Localiser</v>
      </c>
      <c r="N633" s="146" t="s">
        <v>5316</v>
      </c>
      <c r="O633" s="129" t="str">
        <f>IF(TablVoies[[#This Row],[ID_OSM]]="Non trouvé","Pas de lien",HYPERLINK("http://localhost:8111/import?url=http://api.openstreetmap.org/api/0.6/"&amp;TablVoies[[#This Row],[OBJET_OSM]]&amp;"/"&amp;TablVoies[[#This Row],[ID_OSM]]&amp;"/full","JOSM"))</f>
        <v>JOSM</v>
      </c>
      <c r="P633" s="129"/>
      <c r="Z633" s="124"/>
      <c r="AI633" s="145"/>
    </row>
    <row r="634" spans="1:39" hidden="1">
      <c r="A634" s="71">
        <v>84039</v>
      </c>
      <c r="B634" s="60" t="s">
        <v>751</v>
      </c>
      <c r="C634" s="156">
        <v>4466189</v>
      </c>
      <c r="D634" s="60" t="s">
        <v>15702</v>
      </c>
      <c r="E634" s="60" t="s">
        <v>751</v>
      </c>
      <c r="F634" s="60" t="s">
        <v>751</v>
      </c>
      <c r="G634" s="60" t="s">
        <v>6552</v>
      </c>
      <c r="H634" s="60" t="s">
        <v>5674</v>
      </c>
      <c r="I634" s="60" t="s">
        <v>592</v>
      </c>
      <c r="J634" s="60" t="s">
        <v>16269</v>
      </c>
      <c r="K634" s="60" t="s">
        <v>11449</v>
      </c>
      <c r="L634" s="60" t="s">
        <v>595</v>
      </c>
      <c r="M634" s="129" t="str">
        <f>IF(TablVoies[[#This Row],[ID_OSM]]="Non trouvé","Pas de lien",HYPERLINK(("http://www.openstreetmap.org/?"&amp;TablVoies[[#This Row],[OBJET_OSM]]&amp;"="&amp;TablVoies[[#This Row],[ID_OSM]]),"Localiser"))</f>
        <v>Localiser</v>
      </c>
      <c r="N634" s="61" t="s">
        <v>5316</v>
      </c>
      <c r="O634" s="129" t="str">
        <f>IF(TablVoies[[#This Row],[ID_OSM]]="Non trouvé","Pas de lien",HYPERLINK("http://localhost:8111/import?url=http://api.openstreetmap.org/api/0.6/"&amp;TablVoies[[#This Row],[OBJET_OSM]]&amp;"/"&amp;TablVoies[[#This Row],[ID_OSM]]&amp;"/full","JOSM"))</f>
        <v>JOSM</v>
      </c>
      <c r="P634" s="129"/>
      <c r="Z634" s="124"/>
    </row>
    <row r="635" spans="1:39" hidden="1">
      <c r="A635" s="71">
        <v>84056</v>
      </c>
      <c r="B635" s="60" t="s">
        <v>13878</v>
      </c>
      <c r="C635" s="155">
        <v>4573350</v>
      </c>
      <c r="D635" s="60" t="s">
        <v>9288</v>
      </c>
      <c r="E635" s="60" t="s">
        <v>9289</v>
      </c>
      <c r="F635" s="60" t="s">
        <v>751</v>
      </c>
      <c r="G635" s="60" t="s">
        <v>179</v>
      </c>
      <c r="H635" s="60" t="s">
        <v>134</v>
      </c>
      <c r="I635" s="60" t="s">
        <v>9290</v>
      </c>
      <c r="J635" s="60" t="s">
        <v>16270</v>
      </c>
      <c r="K635" s="60" t="s">
        <v>9291</v>
      </c>
      <c r="L635" s="60" t="s">
        <v>9205</v>
      </c>
      <c r="M635" t="str">
        <f>IF(TablVoies[[#This Row],[ID_OSM]]="Non trouvé","Pas de lien",HYPERLINK(("http://www.openstreetmap.org/?"&amp;TablVoies[[#This Row],[OBJET_OSM]]&amp;"="&amp;TablVoies[[#This Row],[ID_OSM]]),"Localiser"))</f>
        <v>Localiser</v>
      </c>
      <c r="N635" s="61" t="s">
        <v>5316</v>
      </c>
      <c r="O635" t="str">
        <f>IF(TablVoies[[#This Row],[ID_OSM]]="Non trouvé","Pas de lien",HYPERLINK("http://localhost:8111/import?url=http://api.openstreetmap.org/api/0.6/"&amp;TablVoies[[#This Row],[OBJET_OSM]]&amp;"/"&amp;TablVoies[[#This Row],[ID_OSM]]&amp;"/full","JOSM"))</f>
        <v>JOSM</v>
      </c>
      <c r="Q635"/>
      <c r="Z635" s="124"/>
      <c r="AL635" s="60" t="s">
        <v>4950</v>
      </c>
      <c r="AM635" s="60" t="s">
        <v>4950</v>
      </c>
    </row>
    <row r="636" spans="1:39" hidden="1">
      <c r="A636" s="71">
        <v>84056</v>
      </c>
      <c r="B636" s="60" t="s">
        <v>13875</v>
      </c>
      <c r="C636" s="155">
        <v>4563343</v>
      </c>
      <c r="D636" s="60" t="s">
        <v>9292</v>
      </c>
      <c r="E636" s="60" t="s">
        <v>9293</v>
      </c>
      <c r="F636" s="60" t="s">
        <v>751</v>
      </c>
      <c r="G636" s="60" t="s">
        <v>179</v>
      </c>
      <c r="H636" s="60" t="s">
        <v>134</v>
      </c>
      <c r="I636" s="60" t="s">
        <v>9294</v>
      </c>
      <c r="J636" s="60" t="s">
        <v>16271</v>
      </c>
      <c r="K636" s="60" t="s">
        <v>9295</v>
      </c>
      <c r="L636" s="60" t="s">
        <v>15620</v>
      </c>
      <c r="M636" t="str">
        <f>IF(TablVoies[[#This Row],[ID_OSM]]="Non trouvé","Pas de lien",HYPERLINK(("http://www.openstreetmap.org/?"&amp;TablVoies[[#This Row],[OBJET_OSM]]&amp;"="&amp;TablVoies[[#This Row],[ID_OSM]]),"Localiser"))</f>
        <v>Localiser</v>
      </c>
      <c r="N636" s="61" t="s">
        <v>5316</v>
      </c>
      <c r="O636" t="str">
        <f>IF(TablVoies[[#This Row],[ID_OSM]]="Non trouvé","Pas de lien",HYPERLINK("http://localhost:8111/import?url=http://api.openstreetmap.org/api/0.6/"&amp;TablVoies[[#This Row],[OBJET_OSM]]&amp;"/"&amp;TablVoies[[#This Row],[ID_OSM]]&amp;"/full","JOSM"))</f>
        <v>JOSM</v>
      </c>
      <c r="Q636"/>
      <c r="Z636" s="124"/>
      <c r="AL636" s="60" t="s">
        <v>4950</v>
      </c>
      <c r="AM636" s="60" t="s">
        <v>4950</v>
      </c>
    </row>
    <row r="637" spans="1:39" hidden="1">
      <c r="A637" s="71">
        <v>84056</v>
      </c>
      <c r="B637" s="60" t="s">
        <v>9296</v>
      </c>
      <c r="C637" s="155">
        <v>4563437</v>
      </c>
      <c r="D637" s="60" t="s">
        <v>9297</v>
      </c>
      <c r="E637" s="60" t="s">
        <v>9298</v>
      </c>
      <c r="F637" s="60" t="s">
        <v>751</v>
      </c>
      <c r="G637" s="60" t="s">
        <v>1358</v>
      </c>
      <c r="H637" s="60" t="s">
        <v>119</v>
      </c>
      <c r="I637" s="60" t="s">
        <v>9299</v>
      </c>
      <c r="J637" s="60" t="s">
        <v>16272</v>
      </c>
      <c r="K637" s="60" t="s">
        <v>9300</v>
      </c>
      <c r="L637" s="60" t="s">
        <v>9301</v>
      </c>
      <c r="M637" t="str">
        <f>IF(TablVoies[[#This Row],[ID_OSM]]="Non trouvé","Pas de lien",HYPERLINK(("http://www.openstreetmap.org/?"&amp;TablVoies[[#This Row],[OBJET_OSM]]&amp;"="&amp;TablVoies[[#This Row],[ID_OSM]]),"Localiser"))</f>
        <v>Localiser</v>
      </c>
      <c r="N637" s="61" t="s">
        <v>5316</v>
      </c>
      <c r="O637" t="str">
        <f>IF(TablVoies[[#This Row],[ID_OSM]]="Non trouvé","Pas de lien",HYPERLINK("http://localhost:8111/import?url=http://api.openstreetmap.org/api/0.6/"&amp;TablVoies[[#This Row],[OBJET_OSM]]&amp;"/"&amp;TablVoies[[#This Row],[ID_OSM]]&amp;"/full","JOSM"))</f>
        <v>JOSM</v>
      </c>
      <c r="P637" t="s">
        <v>13755</v>
      </c>
      <c r="Q637"/>
      <c r="Z637" s="124"/>
      <c r="AL637" s="60" t="s">
        <v>4950</v>
      </c>
      <c r="AM637" s="60" t="s">
        <v>4950</v>
      </c>
    </row>
    <row r="638" spans="1:39" hidden="1">
      <c r="A638" s="71">
        <v>84056</v>
      </c>
      <c r="B638" s="60" t="s">
        <v>9302</v>
      </c>
      <c r="C638" s="155">
        <v>4579357</v>
      </c>
      <c r="D638" s="60" t="s">
        <v>9303</v>
      </c>
      <c r="E638" s="60" t="s">
        <v>9304</v>
      </c>
      <c r="F638" s="60" t="s">
        <v>751</v>
      </c>
      <c r="G638" s="60" t="s">
        <v>44</v>
      </c>
      <c r="I638" s="60" t="s">
        <v>4938</v>
      </c>
      <c r="J638" s="60" t="s">
        <v>16273</v>
      </c>
      <c r="K638" s="60" t="s">
        <v>9306</v>
      </c>
      <c r="L638" s="60" t="s">
        <v>4941</v>
      </c>
      <c r="M638" t="str">
        <f>IF(TablVoies[[#This Row],[ID_OSM]]="Non trouvé","Pas de lien",HYPERLINK(("http://www.openstreetmap.org/?"&amp;TablVoies[[#This Row],[OBJET_OSM]]&amp;"="&amp;TablVoies[[#This Row],[ID_OSM]]),"Localiser"))</f>
        <v>Localiser</v>
      </c>
      <c r="N638" s="61" t="s">
        <v>5316</v>
      </c>
      <c r="O638" t="str">
        <f>IF(TablVoies[[#This Row],[ID_OSM]]="Non trouvé","Pas de lien",HYPERLINK("http://localhost:8111/import?url=http://api.openstreetmap.org/api/0.6/"&amp;TablVoies[[#This Row],[OBJET_OSM]]&amp;"/"&amp;TablVoies[[#This Row],[ID_OSM]]&amp;"/full","JOSM"))</f>
        <v>JOSM</v>
      </c>
      <c r="P638" t="s">
        <v>5332</v>
      </c>
      <c r="Q638"/>
      <c r="Z638" s="124"/>
      <c r="AL638" s="60" t="s">
        <v>4950</v>
      </c>
      <c r="AM638" s="60" t="s">
        <v>4950</v>
      </c>
    </row>
    <row r="639" spans="1:39" hidden="1">
      <c r="A639" s="71">
        <v>84056</v>
      </c>
      <c r="B639" s="60" t="s">
        <v>9307</v>
      </c>
      <c r="C639" s="155">
        <v>4579343</v>
      </c>
      <c r="D639" s="60" t="s">
        <v>9308</v>
      </c>
      <c r="E639" s="60" t="s">
        <v>9309</v>
      </c>
      <c r="F639" s="60" t="s">
        <v>751</v>
      </c>
      <c r="G639" s="60" t="s">
        <v>245</v>
      </c>
      <c r="H639" s="60" t="s">
        <v>119</v>
      </c>
      <c r="I639" s="60" t="s">
        <v>9310</v>
      </c>
      <c r="J639" s="60" t="s">
        <v>16274</v>
      </c>
      <c r="K639" s="60" t="s">
        <v>9311</v>
      </c>
      <c r="L639" s="60" t="s">
        <v>9312</v>
      </c>
      <c r="M639" t="str">
        <f>IF(TablVoies[[#This Row],[ID_OSM]]="Non trouvé","Pas de lien",HYPERLINK(("http://www.openstreetmap.org/?"&amp;TablVoies[[#This Row],[OBJET_OSM]]&amp;"="&amp;TablVoies[[#This Row],[ID_OSM]]),"Localiser"))</f>
        <v>Localiser</v>
      </c>
      <c r="N639" s="61" t="s">
        <v>5316</v>
      </c>
      <c r="O639" t="str">
        <f>IF(TablVoies[[#This Row],[ID_OSM]]="Non trouvé","Pas de lien",HYPERLINK("http://localhost:8111/import?url=http://api.openstreetmap.org/api/0.6/"&amp;TablVoies[[#This Row],[OBJET_OSM]]&amp;"/"&amp;TablVoies[[#This Row],[ID_OSM]]&amp;"/full","JOSM"))</f>
        <v>JOSM</v>
      </c>
      <c r="Q639"/>
      <c r="Z639" s="124"/>
      <c r="AL639" s="60" t="s">
        <v>4950</v>
      </c>
      <c r="AM639" s="60" t="s">
        <v>4950</v>
      </c>
    </row>
    <row r="640" spans="1:39" hidden="1">
      <c r="A640" s="71">
        <v>84056</v>
      </c>
      <c r="B640" s="60" t="s">
        <v>9313</v>
      </c>
      <c r="C640" s="155">
        <v>4573547</v>
      </c>
      <c r="D640" s="60" t="s">
        <v>9314</v>
      </c>
      <c r="E640" s="60" t="s">
        <v>9315</v>
      </c>
      <c r="F640" s="60" t="s">
        <v>751</v>
      </c>
      <c r="G640" s="60" t="s">
        <v>429</v>
      </c>
      <c r="H640" s="60" t="s">
        <v>119</v>
      </c>
      <c r="I640" s="60" t="s">
        <v>9310</v>
      </c>
      <c r="J640" s="60" t="s">
        <v>16275</v>
      </c>
      <c r="K640" s="60" t="s">
        <v>9316</v>
      </c>
      <c r="L640" s="60" t="s">
        <v>9312</v>
      </c>
      <c r="M640" t="str">
        <f>IF(TablVoies[[#This Row],[ID_OSM]]="Non trouvé","Pas de lien",HYPERLINK(("http://www.openstreetmap.org/?"&amp;TablVoies[[#This Row],[OBJET_OSM]]&amp;"="&amp;TablVoies[[#This Row],[ID_OSM]]),"Localiser"))</f>
        <v>Localiser</v>
      </c>
      <c r="N640" s="61" t="s">
        <v>5316</v>
      </c>
      <c r="O640" t="str">
        <f>IF(TablVoies[[#This Row],[ID_OSM]]="Non trouvé","Pas de lien",HYPERLINK("http://localhost:8111/import?url=http://api.openstreetmap.org/api/0.6/"&amp;TablVoies[[#This Row],[OBJET_OSM]]&amp;"/"&amp;TablVoies[[#This Row],[ID_OSM]]&amp;"/full","JOSM"))</f>
        <v>JOSM</v>
      </c>
      <c r="Q640"/>
      <c r="Z640" s="124"/>
      <c r="AL640" s="60" t="s">
        <v>4950</v>
      </c>
      <c r="AM640" s="60" t="s">
        <v>4950</v>
      </c>
    </row>
    <row r="641" spans="1:39" hidden="1">
      <c r="A641" s="71">
        <v>84056</v>
      </c>
      <c r="B641" s="60" t="s">
        <v>9317</v>
      </c>
      <c r="C641" s="155">
        <v>5826518</v>
      </c>
      <c r="D641" s="60" t="s">
        <v>9318</v>
      </c>
      <c r="E641" s="60" t="s">
        <v>9319</v>
      </c>
      <c r="F641" s="60" t="s">
        <v>751</v>
      </c>
      <c r="G641" s="60" t="s">
        <v>429</v>
      </c>
      <c r="H641" s="60" t="s">
        <v>119</v>
      </c>
      <c r="I641" s="60" t="s">
        <v>13754</v>
      </c>
      <c r="J641" s="60" t="s">
        <v>16276</v>
      </c>
      <c r="K641" s="60" t="s">
        <v>13753</v>
      </c>
      <c r="L641" s="60" t="s">
        <v>13752</v>
      </c>
      <c r="M641" t="str">
        <f>IF(TablVoies[[#This Row],[ID_OSM]]="Non trouvé","Pas de lien",HYPERLINK(("http://www.openstreetmap.org/?"&amp;TablVoies[[#This Row],[OBJET_OSM]]&amp;"="&amp;TablVoies[[#This Row],[ID_OSM]]),"Localiser"))</f>
        <v>Localiser</v>
      </c>
      <c r="N641" s="61" t="s">
        <v>5316</v>
      </c>
      <c r="O641" t="str">
        <f>IF(TablVoies[[#This Row],[ID_OSM]]="Non trouvé","Pas de lien",HYPERLINK("http://localhost:8111/import?url=http://api.openstreetmap.org/api/0.6/"&amp;TablVoies[[#This Row],[OBJET_OSM]]&amp;"/"&amp;TablVoies[[#This Row],[ID_OSM]]&amp;"/full","JOSM"))</f>
        <v>JOSM</v>
      </c>
      <c r="P641" t="s">
        <v>5518</v>
      </c>
      <c r="Q641"/>
      <c r="Z641" s="124"/>
      <c r="AL641" s="60" t="s">
        <v>4950</v>
      </c>
      <c r="AM641" s="60" t="s">
        <v>4950</v>
      </c>
    </row>
    <row r="642" spans="1:39" hidden="1">
      <c r="A642" s="71">
        <v>84056</v>
      </c>
      <c r="B642" s="60" t="s">
        <v>9320</v>
      </c>
      <c r="C642" s="155">
        <v>4579286</v>
      </c>
      <c r="D642" s="60" t="s">
        <v>9321</v>
      </c>
      <c r="E642" s="60" t="s">
        <v>9322</v>
      </c>
      <c r="F642" s="60" t="s">
        <v>751</v>
      </c>
      <c r="G642" s="60" t="s">
        <v>1358</v>
      </c>
      <c r="I642" s="60" t="s">
        <v>9323</v>
      </c>
      <c r="J642" s="60" t="s">
        <v>16277</v>
      </c>
      <c r="K642" s="60" t="s">
        <v>9324</v>
      </c>
      <c r="L642" s="60" t="s">
        <v>9325</v>
      </c>
      <c r="M642" t="str">
        <f>IF(TablVoies[[#This Row],[ID_OSM]]="Non trouvé","Pas de lien",HYPERLINK(("http://www.openstreetmap.org/?"&amp;TablVoies[[#This Row],[OBJET_OSM]]&amp;"="&amp;TablVoies[[#This Row],[ID_OSM]]),"Localiser"))</f>
        <v>Localiser</v>
      </c>
      <c r="N642" s="61" t="s">
        <v>5316</v>
      </c>
      <c r="O642" t="str">
        <f>IF(TablVoies[[#This Row],[ID_OSM]]="Non trouvé","Pas de lien",HYPERLINK("http://localhost:8111/import?url=http://api.openstreetmap.org/api/0.6/"&amp;TablVoies[[#This Row],[OBJET_OSM]]&amp;"/"&amp;TablVoies[[#This Row],[ID_OSM]]&amp;"/full","JOSM"))</f>
        <v>JOSM</v>
      </c>
      <c r="P642" t="s">
        <v>13756</v>
      </c>
      <c r="Q642"/>
      <c r="Z642" s="124"/>
      <c r="AL642" s="60" t="s">
        <v>4950</v>
      </c>
      <c r="AM642" s="60" t="s">
        <v>4950</v>
      </c>
    </row>
    <row r="643" spans="1:39" hidden="1">
      <c r="A643" s="71">
        <v>84056</v>
      </c>
      <c r="B643" s="60" t="s">
        <v>9326</v>
      </c>
      <c r="C643" s="155">
        <v>4573555</v>
      </c>
      <c r="D643" s="60" t="s">
        <v>9327</v>
      </c>
      <c r="E643" s="60" t="s">
        <v>9328</v>
      </c>
      <c r="F643" s="60" t="s">
        <v>751</v>
      </c>
      <c r="G643" s="60" t="s">
        <v>245</v>
      </c>
      <c r="H643" s="60" t="s">
        <v>163</v>
      </c>
      <c r="I643" s="60" t="s">
        <v>9329</v>
      </c>
      <c r="J643" s="60" t="s">
        <v>16278</v>
      </c>
      <c r="K643" s="60" t="s">
        <v>9330</v>
      </c>
      <c r="L643" s="60" t="s">
        <v>9331</v>
      </c>
      <c r="M643" t="str">
        <f>IF(TablVoies[[#This Row],[ID_OSM]]="Non trouvé","Pas de lien",HYPERLINK(("http://www.openstreetmap.org/?"&amp;TablVoies[[#This Row],[OBJET_OSM]]&amp;"="&amp;TablVoies[[#This Row],[ID_OSM]]),"Localiser"))</f>
        <v>Localiser</v>
      </c>
      <c r="N643" s="61" t="s">
        <v>5316</v>
      </c>
      <c r="O643" t="str">
        <f>IF(TablVoies[[#This Row],[ID_OSM]]="Non trouvé","Pas de lien",HYPERLINK("http://localhost:8111/import?url=http://api.openstreetmap.org/api/0.6/"&amp;TablVoies[[#This Row],[OBJET_OSM]]&amp;"/"&amp;TablVoies[[#This Row],[ID_OSM]]&amp;"/full","JOSM"))</f>
        <v>JOSM</v>
      </c>
      <c r="P643" t="s">
        <v>5507</v>
      </c>
      <c r="Q643"/>
      <c r="Z643" s="124"/>
      <c r="AL643" s="60" t="s">
        <v>4950</v>
      </c>
      <c r="AM643" s="60" t="s">
        <v>4950</v>
      </c>
    </row>
    <row r="644" spans="1:39" hidden="1">
      <c r="A644" s="71">
        <v>84056</v>
      </c>
      <c r="B644" s="60" t="s">
        <v>9332</v>
      </c>
      <c r="C644" s="155">
        <v>4573899</v>
      </c>
      <c r="D644" s="60" t="s">
        <v>9333</v>
      </c>
      <c r="E644" s="60" t="s">
        <v>9334</v>
      </c>
      <c r="F644" s="60" t="s">
        <v>751</v>
      </c>
      <c r="G644" s="60" t="s">
        <v>245</v>
      </c>
      <c r="H644" s="60" t="s">
        <v>163</v>
      </c>
      <c r="I644" s="60" t="s">
        <v>8185</v>
      </c>
      <c r="J644" s="60" t="s">
        <v>16279</v>
      </c>
      <c r="K644" s="60" t="s">
        <v>9335</v>
      </c>
      <c r="L644" s="60" t="s">
        <v>9336</v>
      </c>
      <c r="M644" t="str">
        <f>IF(TablVoies[[#This Row],[ID_OSM]]="Non trouvé","Pas de lien",HYPERLINK(("http://www.openstreetmap.org/?"&amp;TablVoies[[#This Row],[OBJET_OSM]]&amp;"="&amp;TablVoies[[#This Row],[ID_OSM]]),"Localiser"))</f>
        <v>Localiser</v>
      </c>
      <c r="N644" s="61" t="s">
        <v>5316</v>
      </c>
      <c r="O644" t="str">
        <f>IF(TablVoies[[#This Row],[ID_OSM]]="Non trouvé","Pas de lien",HYPERLINK("http://localhost:8111/import?url=http://api.openstreetmap.org/api/0.6/"&amp;TablVoies[[#This Row],[OBJET_OSM]]&amp;"/"&amp;TablVoies[[#This Row],[ID_OSM]]&amp;"/full","JOSM"))</f>
        <v>JOSM</v>
      </c>
      <c r="Q644"/>
      <c r="Z644" s="124"/>
      <c r="AL644" s="60" t="s">
        <v>4950</v>
      </c>
      <c r="AM644" s="60" t="s">
        <v>4950</v>
      </c>
    </row>
    <row r="645" spans="1:39" hidden="1">
      <c r="A645" s="71">
        <v>84056</v>
      </c>
      <c r="B645" s="60" t="s">
        <v>9337</v>
      </c>
      <c r="C645" s="155">
        <v>5334641</v>
      </c>
      <c r="D645" s="60" t="s">
        <v>9338</v>
      </c>
      <c r="E645" s="60" t="s">
        <v>9339</v>
      </c>
      <c r="F645" s="60" t="s">
        <v>751</v>
      </c>
      <c r="G645" s="60" t="s">
        <v>1358</v>
      </c>
      <c r="I645" s="60" t="s">
        <v>9340</v>
      </c>
      <c r="J645" s="60" t="s">
        <v>16280</v>
      </c>
      <c r="K645" s="60" t="s">
        <v>9342</v>
      </c>
      <c r="L645" s="60" t="s">
        <v>9343</v>
      </c>
      <c r="M645" t="str">
        <f>IF(TablVoies[[#This Row],[ID_OSM]]="Non trouvé","Pas de lien",HYPERLINK(("http://www.openstreetmap.org/?"&amp;TablVoies[[#This Row],[OBJET_OSM]]&amp;"="&amp;TablVoies[[#This Row],[ID_OSM]]),"Localiser"))</f>
        <v>Localiser</v>
      </c>
      <c r="N645" s="61" t="s">
        <v>5316</v>
      </c>
      <c r="O645" t="str">
        <f>IF(TablVoies[[#This Row],[ID_OSM]]="Non trouvé","Pas de lien",HYPERLINK("http://localhost:8111/import?url=http://api.openstreetmap.org/api/0.6/"&amp;TablVoies[[#This Row],[OBJET_OSM]]&amp;"/"&amp;TablVoies[[#This Row],[ID_OSM]]&amp;"/full","JOSM"))</f>
        <v>JOSM</v>
      </c>
      <c r="Q645"/>
      <c r="Z645" s="124"/>
      <c r="AL645" s="60" t="s">
        <v>4950</v>
      </c>
      <c r="AM645" s="60" t="s">
        <v>4950</v>
      </c>
    </row>
    <row r="646" spans="1:39" hidden="1">
      <c r="A646" s="71">
        <v>84056</v>
      </c>
      <c r="B646" s="60" t="s">
        <v>9344</v>
      </c>
      <c r="C646" s="155">
        <v>4557713</v>
      </c>
      <c r="D646" s="60" t="s">
        <v>9345</v>
      </c>
      <c r="E646" s="60" t="s">
        <v>9346</v>
      </c>
      <c r="F646" s="60" t="s">
        <v>751</v>
      </c>
      <c r="G646" s="60" t="s">
        <v>179</v>
      </c>
      <c r="I646" s="60" t="s">
        <v>9347</v>
      </c>
      <c r="J646" s="60" t="s">
        <v>16281</v>
      </c>
      <c r="K646" s="60" t="s">
        <v>9348</v>
      </c>
      <c r="L646" s="60" t="s">
        <v>15572</v>
      </c>
      <c r="M646" t="str">
        <f>IF(TablVoies[[#This Row],[ID_OSM]]="Non trouvé","Pas de lien",HYPERLINK(("http://www.openstreetmap.org/?"&amp;TablVoies[[#This Row],[OBJET_OSM]]&amp;"="&amp;TablVoies[[#This Row],[ID_OSM]]),"Localiser"))</f>
        <v>Localiser</v>
      </c>
      <c r="N646" s="61" t="s">
        <v>5316</v>
      </c>
      <c r="O646" t="str">
        <f>IF(TablVoies[[#This Row],[ID_OSM]]="Non trouvé","Pas de lien",HYPERLINK("http://localhost:8111/import?url=http://api.openstreetmap.org/api/0.6/"&amp;TablVoies[[#This Row],[OBJET_OSM]]&amp;"/"&amp;TablVoies[[#This Row],[ID_OSM]]&amp;"/full","JOSM"))</f>
        <v>JOSM</v>
      </c>
      <c r="P646" t="s">
        <v>5565</v>
      </c>
      <c r="Q646"/>
      <c r="Z646" s="124"/>
      <c r="AL646" s="60" t="s">
        <v>4950</v>
      </c>
      <c r="AM646" s="60" t="s">
        <v>4950</v>
      </c>
    </row>
    <row r="647" spans="1:39" hidden="1">
      <c r="A647" s="71">
        <v>84056</v>
      </c>
      <c r="B647" s="60" t="s">
        <v>9349</v>
      </c>
      <c r="C647" s="155">
        <v>5826523</v>
      </c>
      <c r="D647" s="60" t="s">
        <v>9350</v>
      </c>
      <c r="E647" s="60" t="s">
        <v>9351</v>
      </c>
      <c r="F647" s="60" t="s">
        <v>751</v>
      </c>
      <c r="G647" s="60" t="s">
        <v>3294</v>
      </c>
      <c r="I647" s="60" t="s">
        <v>9352</v>
      </c>
      <c r="J647" s="60" t="s">
        <v>16282</v>
      </c>
      <c r="K647" s="60" t="s">
        <v>9353</v>
      </c>
      <c r="L647" s="60" t="s">
        <v>9354</v>
      </c>
      <c r="M647" t="str">
        <f>IF(TablVoies[[#This Row],[ID_OSM]]="Non trouvé","Pas de lien",HYPERLINK(("http://www.openstreetmap.org/?"&amp;TablVoies[[#This Row],[OBJET_OSM]]&amp;"="&amp;TablVoies[[#This Row],[ID_OSM]]),"Localiser"))</f>
        <v>Localiser</v>
      </c>
      <c r="N647" s="61" t="s">
        <v>5316</v>
      </c>
      <c r="O647" t="str">
        <f>IF(TablVoies[[#This Row],[ID_OSM]]="Non trouvé","Pas de lien",HYPERLINK("http://localhost:8111/import?url=http://api.openstreetmap.org/api/0.6/"&amp;TablVoies[[#This Row],[OBJET_OSM]]&amp;"/"&amp;TablVoies[[#This Row],[ID_OSM]]&amp;"/full","JOSM"))</f>
        <v>JOSM</v>
      </c>
      <c r="P647" t="s">
        <v>13798</v>
      </c>
      <c r="Q647"/>
      <c r="Z647" s="124"/>
      <c r="AL647" s="60" t="s">
        <v>4950</v>
      </c>
      <c r="AM647" s="60" t="s">
        <v>4950</v>
      </c>
    </row>
    <row r="648" spans="1:39" hidden="1">
      <c r="A648" s="71">
        <v>84056</v>
      </c>
      <c r="B648" s="60" t="s">
        <v>9355</v>
      </c>
      <c r="C648" s="155">
        <v>4563309</v>
      </c>
      <c r="D648" s="60" t="s">
        <v>9356</v>
      </c>
      <c r="E648" s="60" t="s">
        <v>9357</v>
      </c>
      <c r="F648" s="60" t="s">
        <v>751</v>
      </c>
      <c r="G648" s="60" t="s">
        <v>179</v>
      </c>
      <c r="H648" s="60" t="s">
        <v>119</v>
      </c>
      <c r="I648" s="60" t="s">
        <v>7896</v>
      </c>
      <c r="J648" s="60" t="s">
        <v>16283</v>
      </c>
      <c r="K648" s="60" t="s">
        <v>9358</v>
      </c>
      <c r="L648" s="60" t="s">
        <v>9359</v>
      </c>
      <c r="M648" t="str">
        <f>IF(TablVoies[[#This Row],[ID_OSM]]="Non trouvé","Pas de lien",HYPERLINK(("http://www.openstreetmap.org/?"&amp;TablVoies[[#This Row],[OBJET_OSM]]&amp;"="&amp;TablVoies[[#This Row],[ID_OSM]]),"Localiser"))</f>
        <v>Localiser</v>
      </c>
      <c r="N648" s="61" t="s">
        <v>5316</v>
      </c>
      <c r="O648" t="str">
        <f>IF(TablVoies[[#This Row],[ID_OSM]]="Non trouvé","Pas de lien",HYPERLINK("http://localhost:8111/import?url=http://api.openstreetmap.org/api/0.6/"&amp;TablVoies[[#This Row],[OBJET_OSM]]&amp;"/"&amp;TablVoies[[#This Row],[ID_OSM]]&amp;"/full","JOSM"))</f>
        <v>JOSM</v>
      </c>
      <c r="P648" t="s">
        <v>13771</v>
      </c>
      <c r="Q648"/>
      <c r="Z648" s="124"/>
      <c r="AL648" s="60" t="s">
        <v>4950</v>
      </c>
      <c r="AM648" s="60" t="s">
        <v>4950</v>
      </c>
    </row>
    <row r="649" spans="1:39" hidden="1">
      <c r="A649" s="71">
        <v>84056</v>
      </c>
      <c r="B649" s="60" t="s">
        <v>9360</v>
      </c>
      <c r="C649" s="155">
        <v>4573514</v>
      </c>
      <c r="D649" s="60" t="s">
        <v>9361</v>
      </c>
      <c r="E649" s="60" t="s">
        <v>9362</v>
      </c>
      <c r="F649" s="60" t="s">
        <v>751</v>
      </c>
      <c r="G649" s="60" t="s">
        <v>245</v>
      </c>
      <c r="H649" s="60" t="s">
        <v>163</v>
      </c>
      <c r="I649" s="60" t="s">
        <v>8189</v>
      </c>
      <c r="J649" s="60" t="s">
        <v>16064</v>
      </c>
      <c r="K649" s="60" t="s">
        <v>9363</v>
      </c>
      <c r="L649" s="60" t="s">
        <v>9364</v>
      </c>
      <c r="M649" t="str">
        <f>IF(TablVoies[[#This Row],[ID_OSM]]="Non trouvé","Pas de lien",HYPERLINK(("http://www.openstreetmap.org/?"&amp;TablVoies[[#This Row],[OBJET_OSM]]&amp;"="&amp;TablVoies[[#This Row],[ID_OSM]]),"Localiser"))</f>
        <v>Localiser</v>
      </c>
      <c r="N649" s="61" t="s">
        <v>5316</v>
      </c>
      <c r="O649" t="str">
        <f>IF(TablVoies[[#This Row],[ID_OSM]]="Non trouvé","Pas de lien",HYPERLINK("http://localhost:8111/import?url=http://api.openstreetmap.org/api/0.6/"&amp;TablVoies[[#This Row],[OBJET_OSM]]&amp;"/"&amp;TablVoies[[#This Row],[ID_OSM]]&amp;"/full","JOSM"))</f>
        <v>JOSM</v>
      </c>
      <c r="Q649"/>
      <c r="Z649" s="124"/>
      <c r="AL649" s="60" t="s">
        <v>4950</v>
      </c>
      <c r="AM649" s="60" t="s">
        <v>4950</v>
      </c>
    </row>
    <row r="650" spans="1:39" hidden="1">
      <c r="A650" s="71">
        <v>84056</v>
      </c>
      <c r="B650" s="60" t="s">
        <v>9365</v>
      </c>
      <c r="C650" s="155">
        <v>4573322</v>
      </c>
      <c r="D650" s="60" t="s">
        <v>9366</v>
      </c>
      <c r="E650" s="60" t="s">
        <v>9367</v>
      </c>
      <c r="F650" s="60" t="s">
        <v>751</v>
      </c>
      <c r="G650" s="60" t="s">
        <v>1358</v>
      </c>
      <c r="I650" s="60" t="s">
        <v>9368</v>
      </c>
      <c r="J650" s="60" t="s">
        <v>16284</v>
      </c>
      <c r="K650" s="60" t="s">
        <v>9369</v>
      </c>
      <c r="L650" s="60" t="s">
        <v>9370</v>
      </c>
      <c r="M650" t="str">
        <f>IF(TablVoies[[#This Row],[ID_OSM]]="Non trouvé","Pas de lien",HYPERLINK(("http://www.openstreetmap.org/?"&amp;TablVoies[[#This Row],[OBJET_OSM]]&amp;"="&amp;TablVoies[[#This Row],[ID_OSM]]),"Localiser"))</f>
        <v>Localiser</v>
      </c>
      <c r="N650" s="61" t="s">
        <v>5316</v>
      </c>
      <c r="O650" t="str">
        <f>IF(TablVoies[[#This Row],[ID_OSM]]="Non trouvé","Pas de lien",HYPERLINK("http://localhost:8111/import?url=http://api.openstreetmap.org/api/0.6/"&amp;TablVoies[[#This Row],[OBJET_OSM]]&amp;"/"&amp;TablVoies[[#This Row],[ID_OSM]]&amp;"/full","JOSM"))</f>
        <v>JOSM</v>
      </c>
      <c r="Q650"/>
      <c r="Z650" s="124"/>
      <c r="AL650" s="60" t="s">
        <v>4950</v>
      </c>
      <c r="AM650" s="60" t="s">
        <v>4950</v>
      </c>
    </row>
    <row r="651" spans="1:39" hidden="1">
      <c r="A651" s="71">
        <v>84056</v>
      </c>
      <c r="B651" s="60" t="s">
        <v>9371</v>
      </c>
      <c r="C651" s="155">
        <v>4573809</v>
      </c>
      <c r="D651" s="60" t="s">
        <v>9372</v>
      </c>
      <c r="E651" s="60" t="s">
        <v>9373</v>
      </c>
      <c r="F651" s="60" t="s">
        <v>751</v>
      </c>
      <c r="G651" s="60" t="s">
        <v>1358</v>
      </c>
      <c r="I651" s="60" t="s">
        <v>9374</v>
      </c>
      <c r="J651" s="60" t="s">
        <v>16285</v>
      </c>
      <c r="K651" s="60" t="s">
        <v>9375</v>
      </c>
      <c r="L651" s="60" t="s">
        <v>9376</v>
      </c>
      <c r="M651" t="str">
        <f>IF(TablVoies[[#This Row],[ID_OSM]]="Non trouvé","Pas de lien",HYPERLINK(("http://www.openstreetmap.org/?"&amp;TablVoies[[#This Row],[OBJET_OSM]]&amp;"="&amp;TablVoies[[#This Row],[ID_OSM]]),"Localiser"))</f>
        <v>Localiser</v>
      </c>
      <c r="N651" s="61" t="s">
        <v>5316</v>
      </c>
      <c r="O651" t="str">
        <f>IF(TablVoies[[#This Row],[ID_OSM]]="Non trouvé","Pas de lien",HYPERLINK("http://localhost:8111/import?url=http://api.openstreetmap.org/api/0.6/"&amp;TablVoies[[#This Row],[OBJET_OSM]]&amp;"/"&amp;TablVoies[[#This Row],[ID_OSM]]&amp;"/full","JOSM"))</f>
        <v>JOSM</v>
      </c>
      <c r="P651" t="s">
        <v>13758</v>
      </c>
      <c r="Q651"/>
      <c r="Z651" s="124"/>
      <c r="AL651" s="60" t="s">
        <v>4950</v>
      </c>
      <c r="AM651" s="60" t="s">
        <v>4950</v>
      </c>
    </row>
    <row r="652" spans="1:39" hidden="1">
      <c r="A652" s="71">
        <v>84056</v>
      </c>
      <c r="B652" s="60" t="s">
        <v>9377</v>
      </c>
      <c r="C652" s="155">
        <v>4579352</v>
      </c>
      <c r="D652" s="60" t="s">
        <v>9378</v>
      </c>
      <c r="E652" s="60" t="s">
        <v>9379</v>
      </c>
      <c r="F652" s="60" t="s">
        <v>751</v>
      </c>
      <c r="G652" s="60" t="s">
        <v>3294</v>
      </c>
      <c r="H652" s="60" t="s">
        <v>134</v>
      </c>
      <c r="I652" s="60" t="s">
        <v>9374</v>
      </c>
      <c r="J652" s="60" t="s">
        <v>16286</v>
      </c>
      <c r="K652" s="60" t="s">
        <v>9380</v>
      </c>
      <c r="L652" s="60" t="s">
        <v>9376</v>
      </c>
      <c r="M652" t="str">
        <f>IF(TablVoies[[#This Row],[ID_OSM]]="Non trouvé","Pas de lien",HYPERLINK(("http://www.openstreetmap.org/?"&amp;TablVoies[[#This Row],[OBJET_OSM]]&amp;"="&amp;TablVoies[[#This Row],[ID_OSM]]),"Localiser"))</f>
        <v>Localiser</v>
      </c>
      <c r="N652" s="61" t="s">
        <v>5316</v>
      </c>
      <c r="O652" t="str">
        <f>IF(TablVoies[[#This Row],[ID_OSM]]="Non trouvé","Pas de lien",HYPERLINK("http://localhost:8111/import?url=http://api.openstreetmap.org/api/0.6/"&amp;TablVoies[[#This Row],[OBJET_OSM]]&amp;"/"&amp;TablVoies[[#This Row],[ID_OSM]]&amp;"/full","JOSM"))</f>
        <v>JOSM</v>
      </c>
      <c r="Q652"/>
      <c r="Z652" s="124"/>
      <c r="AL652" s="60" t="s">
        <v>4950</v>
      </c>
      <c r="AM652" s="60" t="s">
        <v>4950</v>
      </c>
    </row>
    <row r="653" spans="1:39" hidden="1">
      <c r="A653" s="71">
        <v>84056</v>
      </c>
      <c r="B653" s="60" t="s">
        <v>9381</v>
      </c>
      <c r="C653" s="155">
        <v>4563345</v>
      </c>
      <c r="D653" s="60" t="s">
        <v>9382</v>
      </c>
      <c r="E653" s="60" t="s">
        <v>9383</v>
      </c>
      <c r="F653" s="60" t="s">
        <v>751</v>
      </c>
      <c r="G653" s="60" t="s">
        <v>1373</v>
      </c>
      <c r="H653" s="60" t="s">
        <v>9221</v>
      </c>
      <c r="I653" s="60" t="s">
        <v>3560</v>
      </c>
      <c r="J653" s="60" t="s">
        <v>16287</v>
      </c>
      <c r="K653" s="60" t="s">
        <v>3562</v>
      </c>
      <c r="L653" s="60" t="s">
        <v>3563</v>
      </c>
      <c r="M653" t="str">
        <f>IF(TablVoies[[#This Row],[ID_OSM]]="Non trouvé","Pas de lien",HYPERLINK(("http://www.openstreetmap.org/?"&amp;TablVoies[[#This Row],[OBJET_OSM]]&amp;"="&amp;TablVoies[[#This Row],[ID_OSM]]),"Localiser"))</f>
        <v>Localiser</v>
      </c>
      <c r="N653" s="61" t="s">
        <v>5316</v>
      </c>
      <c r="O653" t="str">
        <f>IF(TablVoies[[#This Row],[ID_OSM]]="Non trouvé","Pas de lien",HYPERLINK("http://localhost:8111/import?url=http://api.openstreetmap.org/api/0.6/"&amp;TablVoies[[#This Row],[OBJET_OSM]]&amp;"/"&amp;TablVoies[[#This Row],[ID_OSM]]&amp;"/full","JOSM"))</f>
        <v>JOSM</v>
      </c>
      <c r="Q653"/>
      <c r="Z653" s="124"/>
      <c r="AL653" s="60" t="s">
        <v>4950</v>
      </c>
      <c r="AM653" s="60" t="s">
        <v>4950</v>
      </c>
    </row>
    <row r="654" spans="1:39" hidden="1">
      <c r="A654" s="71">
        <v>84056</v>
      </c>
      <c r="B654" s="60" t="s">
        <v>9384</v>
      </c>
      <c r="C654" s="155">
        <v>4563330</v>
      </c>
      <c r="D654" s="60" t="s">
        <v>9385</v>
      </c>
      <c r="E654" s="60" t="s">
        <v>9386</v>
      </c>
      <c r="F654" s="60" t="s">
        <v>751</v>
      </c>
      <c r="G654" s="60" t="s">
        <v>245</v>
      </c>
      <c r="H654" s="60" t="s">
        <v>134</v>
      </c>
      <c r="I654" s="60" t="s">
        <v>8194</v>
      </c>
      <c r="J654" s="60" t="s">
        <v>16288</v>
      </c>
      <c r="K654" s="60" t="s">
        <v>9387</v>
      </c>
      <c r="L654" s="60" t="s">
        <v>2213</v>
      </c>
      <c r="M654" t="str">
        <f>IF(TablVoies[[#This Row],[ID_OSM]]="Non trouvé","Pas de lien",HYPERLINK(("http://www.openstreetmap.org/?"&amp;TablVoies[[#This Row],[OBJET_OSM]]&amp;"="&amp;TablVoies[[#This Row],[ID_OSM]]),"Localiser"))</f>
        <v>Localiser</v>
      </c>
      <c r="N654" s="61" t="s">
        <v>5316</v>
      </c>
      <c r="O654" t="str">
        <f>IF(TablVoies[[#This Row],[ID_OSM]]="Non trouvé","Pas de lien",HYPERLINK("http://localhost:8111/import?url=http://api.openstreetmap.org/api/0.6/"&amp;TablVoies[[#This Row],[OBJET_OSM]]&amp;"/"&amp;TablVoies[[#This Row],[ID_OSM]]&amp;"/full","JOSM"))</f>
        <v>JOSM</v>
      </c>
      <c r="P654" t="s">
        <v>5570</v>
      </c>
      <c r="Q654"/>
      <c r="Z654" s="124"/>
      <c r="AL654" s="60" t="s">
        <v>4950</v>
      </c>
      <c r="AM654" s="60" t="s">
        <v>4950</v>
      </c>
    </row>
    <row r="655" spans="1:39" hidden="1">
      <c r="A655" s="71">
        <v>84056</v>
      </c>
      <c r="B655" s="60" t="s">
        <v>9388</v>
      </c>
      <c r="C655" s="155">
        <v>4563443</v>
      </c>
      <c r="D655" s="60" t="s">
        <v>9389</v>
      </c>
      <c r="E655" s="60" t="s">
        <v>9390</v>
      </c>
      <c r="F655" s="60" t="s">
        <v>751</v>
      </c>
      <c r="G655" s="60" t="s">
        <v>245</v>
      </c>
      <c r="H655" s="60" t="s">
        <v>119</v>
      </c>
      <c r="I655" s="60" t="s">
        <v>7908</v>
      </c>
      <c r="J655" s="60" t="s">
        <v>16065</v>
      </c>
      <c r="K655" s="60" t="s">
        <v>9391</v>
      </c>
      <c r="L655" s="60" t="s">
        <v>9392</v>
      </c>
      <c r="M655" t="str">
        <f>IF(TablVoies[[#This Row],[ID_OSM]]="Non trouvé","Pas de lien",HYPERLINK(("http://www.openstreetmap.org/?"&amp;TablVoies[[#This Row],[OBJET_OSM]]&amp;"="&amp;TablVoies[[#This Row],[ID_OSM]]),"Localiser"))</f>
        <v>Localiser</v>
      </c>
      <c r="N655" s="61" t="s">
        <v>5316</v>
      </c>
      <c r="O655" t="str">
        <f>IF(TablVoies[[#This Row],[ID_OSM]]="Non trouvé","Pas de lien",HYPERLINK("http://localhost:8111/import?url=http://api.openstreetmap.org/api/0.6/"&amp;TablVoies[[#This Row],[OBJET_OSM]]&amp;"/"&amp;TablVoies[[#This Row],[ID_OSM]]&amp;"/full","JOSM"))</f>
        <v>JOSM</v>
      </c>
      <c r="P655" t="s">
        <v>5497</v>
      </c>
      <c r="Q655"/>
      <c r="Z655" s="124"/>
      <c r="AL655" s="60" t="s">
        <v>4950</v>
      </c>
      <c r="AM655" s="60" t="s">
        <v>4950</v>
      </c>
    </row>
    <row r="656" spans="1:39" hidden="1">
      <c r="A656" s="71">
        <v>84056</v>
      </c>
      <c r="B656" s="60" t="s">
        <v>9393</v>
      </c>
      <c r="C656" s="155">
        <v>4573563</v>
      </c>
      <c r="D656" s="60" t="s">
        <v>9394</v>
      </c>
      <c r="E656" s="60" t="s">
        <v>9395</v>
      </c>
      <c r="F656" s="60" t="s">
        <v>751</v>
      </c>
      <c r="G656" s="60" t="s">
        <v>1373</v>
      </c>
      <c r="H656" s="60" t="s">
        <v>9221</v>
      </c>
      <c r="I656" s="60" t="s">
        <v>9174</v>
      </c>
      <c r="J656" s="60" t="s">
        <v>16289</v>
      </c>
      <c r="K656" s="60" t="s">
        <v>9175</v>
      </c>
      <c r="L656" s="60" t="s">
        <v>9176</v>
      </c>
      <c r="M656" t="str">
        <f>IF(TablVoies[[#This Row],[ID_OSM]]="Non trouvé","Pas de lien",HYPERLINK(("http://www.openstreetmap.org/?"&amp;TablVoies[[#This Row],[OBJET_OSM]]&amp;"="&amp;TablVoies[[#This Row],[ID_OSM]]),"Localiser"))</f>
        <v>Localiser</v>
      </c>
      <c r="N656" s="61" t="s">
        <v>5316</v>
      </c>
      <c r="O656" t="str">
        <f>IF(TablVoies[[#This Row],[ID_OSM]]="Non trouvé","Pas de lien",HYPERLINK("http://localhost:8111/import?url=http://api.openstreetmap.org/api/0.6/"&amp;TablVoies[[#This Row],[OBJET_OSM]]&amp;"/"&amp;TablVoies[[#This Row],[ID_OSM]]&amp;"/full","JOSM"))</f>
        <v>JOSM</v>
      </c>
      <c r="Q656"/>
      <c r="Z656" s="124"/>
      <c r="AL656" s="60" t="s">
        <v>4950</v>
      </c>
      <c r="AM656" s="60" t="s">
        <v>4950</v>
      </c>
    </row>
    <row r="657" spans="1:39" hidden="1">
      <c r="A657" s="71">
        <v>84056</v>
      </c>
      <c r="B657" s="60" t="s">
        <v>751</v>
      </c>
      <c r="C657" s="155">
        <v>5826537</v>
      </c>
      <c r="D657" s="60" t="s">
        <v>9396</v>
      </c>
      <c r="E657" s="60" t="s">
        <v>9397</v>
      </c>
      <c r="F657" s="60" t="s">
        <v>751</v>
      </c>
      <c r="G657" s="60" t="s">
        <v>245</v>
      </c>
      <c r="H657" s="60" t="s">
        <v>163</v>
      </c>
      <c r="I657" s="60" t="s">
        <v>9398</v>
      </c>
      <c r="J657" s="60" t="s">
        <v>16290</v>
      </c>
      <c r="K657" s="60" t="s">
        <v>9399</v>
      </c>
      <c r="L657" s="60" t="s">
        <v>9400</v>
      </c>
      <c r="M657" t="str">
        <f>IF(TablVoies[[#This Row],[ID_OSM]]="Non trouvé","Pas de lien",HYPERLINK(("http://www.openstreetmap.org/?"&amp;TablVoies[[#This Row],[OBJET_OSM]]&amp;"="&amp;TablVoies[[#This Row],[ID_OSM]]),"Localiser"))</f>
        <v>Localiser</v>
      </c>
      <c r="N657" s="61" t="s">
        <v>5316</v>
      </c>
      <c r="O657" t="str">
        <f>IF(TablVoies[[#This Row],[ID_OSM]]="Non trouvé","Pas de lien",HYPERLINK("http://localhost:8111/import?url=http://api.openstreetmap.org/api/0.6/"&amp;TablVoies[[#This Row],[OBJET_OSM]]&amp;"/"&amp;TablVoies[[#This Row],[ID_OSM]]&amp;"/full","JOSM"))</f>
        <v>JOSM</v>
      </c>
      <c r="Q657"/>
      <c r="Z657" s="124"/>
      <c r="AL657" s="60" t="s">
        <v>4950</v>
      </c>
      <c r="AM657" s="60" t="s">
        <v>4950</v>
      </c>
    </row>
    <row r="658" spans="1:39" hidden="1">
      <c r="A658" s="71">
        <v>84056</v>
      </c>
      <c r="B658" s="60" t="s">
        <v>9401</v>
      </c>
      <c r="C658" s="155">
        <v>4573905</v>
      </c>
      <c r="D658" s="60" t="s">
        <v>9402</v>
      </c>
      <c r="E658" s="60" t="s">
        <v>9403</v>
      </c>
      <c r="F658" s="60" t="s">
        <v>751</v>
      </c>
      <c r="G658" s="60" t="s">
        <v>245</v>
      </c>
      <c r="I658" s="60" t="s">
        <v>9404</v>
      </c>
      <c r="J658" s="60" t="s">
        <v>16291</v>
      </c>
      <c r="K658" s="60" t="s">
        <v>9405</v>
      </c>
      <c r="L658" s="60" t="s">
        <v>9406</v>
      </c>
      <c r="M658" t="str">
        <f>IF(TablVoies[[#This Row],[ID_OSM]]="Non trouvé","Pas de lien",HYPERLINK(("http://www.openstreetmap.org/?"&amp;TablVoies[[#This Row],[OBJET_OSM]]&amp;"="&amp;TablVoies[[#This Row],[ID_OSM]]),"Localiser"))</f>
        <v>Localiser</v>
      </c>
      <c r="N658" s="61" t="s">
        <v>5316</v>
      </c>
      <c r="O658" t="str">
        <f>IF(TablVoies[[#This Row],[ID_OSM]]="Non trouvé","Pas de lien",HYPERLINK("http://localhost:8111/import?url=http://api.openstreetmap.org/api/0.6/"&amp;TablVoies[[#This Row],[OBJET_OSM]]&amp;"/"&amp;TablVoies[[#This Row],[ID_OSM]]&amp;"/full","JOSM"))</f>
        <v>JOSM</v>
      </c>
      <c r="P658" t="s">
        <v>13746</v>
      </c>
      <c r="Q658"/>
      <c r="Z658" s="124"/>
      <c r="AL658" s="60" t="s">
        <v>4950</v>
      </c>
      <c r="AM658" s="60" t="s">
        <v>4950</v>
      </c>
    </row>
    <row r="659" spans="1:39" hidden="1">
      <c r="A659" s="71">
        <v>84056</v>
      </c>
      <c r="B659" s="60" t="s">
        <v>9407</v>
      </c>
      <c r="C659" s="155">
        <v>4573525</v>
      </c>
      <c r="D659" s="60" t="s">
        <v>9408</v>
      </c>
      <c r="E659" s="60" t="s">
        <v>9409</v>
      </c>
      <c r="F659" s="60" t="s">
        <v>751</v>
      </c>
      <c r="G659" s="60" t="s">
        <v>245</v>
      </c>
      <c r="H659" s="60" t="s">
        <v>119</v>
      </c>
      <c r="I659" s="60" t="s">
        <v>9410</v>
      </c>
      <c r="J659" s="60" t="s">
        <v>16292</v>
      </c>
      <c r="K659" s="60" t="s">
        <v>9411</v>
      </c>
      <c r="L659" s="60" t="s">
        <v>9412</v>
      </c>
      <c r="M659" t="str">
        <f>IF(TablVoies[[#This Row],[ID_OSM]]="Non trouvé","Pas de lien",HYPERLINK(("http://www.openstreetmap.org/?"&amp;TablVoies[[#This Row],[OBJET_OSM]]&amp;"="&amp;TablVoies[[#This Row],[ID_OSM]]),"Localiser"))</f>
        <v>Localiser</v>
      </c>
      <c r="N659" s="61" t="s">
        <v>5316</v>
      </c>
      <c r="O659" t="str">
        <f>IF(TablVoies[[#This Row],[ID_OSM]]="Non trouvé","Pas de lien",HYPERLINK("http://localhost:8111/import?url=http://api.openstreetmap.org/api/0.6/"&amp;TablVoies[[#This Row],[OBJET_OSM]]&amp;"/"&amp;TablVoies[[#This Row],[ID_OSM]]&amp;"/full","JOSM"))</f>
        <v>JOSM</v>
      </c>
      <c r="P659" t="s">
        <v>13738</v>
      </c>
      <c r="Q659"/>
      <c r="Z659" s="124"/>
      <c r="AL659" s="60" t="s">
        <v>4950</v>
      </c>
      <c r="AM659" s="60" t="s">
        <v>4950</v>
      </c>
    </row>
    <row r="660" spans="1:39" hidden="1">
      <c r="A660" s="71">
        <v>84056</v>
      </c>
      <c r="B660" s="60" t="s">
        <v>751</v>
      </c>
      <c r="C660" s="155">
        <v>5826543</v>
      </c>
      <c r="D660" s="60" t="s">
        <v>9413</v>
      </c>
      <c r="E660" s="60" t="s">
        <v>9414</v>
      </c>
      <c r="F660" s="60" t="s">
        <v>751</v>
      </c>
      <c r="G660" s="60" t="s">
        <v>56</v>
      </c>
      <c r="H660" s="60" t="s">
        <v>134</v>
      </c>
      <c r="I660" s="60" t="s">
        <v>9415</v>
      </c>
      <c r="J660" s="60" t="s">
        <v>16293</v>
      </c>
      <c r="K660" s="60" t="s">
        <v>9416</v>
      </c>
      <c r="L660" s="60" t="s">
        <v>9417</v>
      </c>
      <c r="M660" t="str">
        <f>IF(TablVoies[[#This Row],[ID_OSM]]="Non trouvé","Pas de lien",HYPERLINK(("http://www.openstreetmap.org/?"&amp;TablVoies[[#This Row],[OBJET_OSM]]&amp;"="&amp;TablVoies[[#This Row],[ID_OSM]]),"Localiser"))</f>
        <v>Localiser</v>
      </c>
      <c r="N660" s="61" t="s">
        <v>5316</v>
      </c>
      <c r="O660" t="str">
        <f>IF(TablVoies[[#This Row],[ID_OSM]]="Non trouvé","Pas de lien",HYPERLINK("http://localhost:8111/import?url=http://api.openstreetmap.org/api/0.6/"&amp;TablVoies[[#This Row],[OBJET_OSM]]&amp;"/"&amp;TablVoies[[#This Row],[ID_OSM]]&amp;"/full","JOSM"))</f>
        <v>JOSM</v>
      </c>
      <c r="P660" t="s">
        <v>5332</v>
      </c>
      <c r="Q660"/>
      <c r="Z660" s="124"/>
      <c r="AL660" s="60" t="s">
        <v>4950</v>
      </c>
      <c r="AM660" s="60" t="s">
        <v>4950</v>
      </c>
    </row>
    <row r="661" spans="1:39" hidden="1">
      <c r="A661" s="71">
        <v>84056</v>
      </c>
      <c r="B661" s="60" t="s">
        <v>9418</v>
      </c>
      <c r="C661" s="155">
        <v>4579287</v>
      </c>
      <c r="D661" s="60" t="s">
        <v>9419</v>
      </c>
      <c r="E661" s="60" t="s">
        <v>9420</v>
      </c>
      <c r="F661" s="60" t="s">
        <v>751</v>
      </c>
      <c r="G661" s="60" t="s">
        <v>1358</v>
      </c>
      <c r="H661" s="60" t="s">
        <v>134</v>
      </c>
      <c r="I661" s="60" t="s">
        <v>9415</v>
      </c>
      <c r="J661" s="60" t="s">
        <v>16294</v>
      </c>
      <c r="K661" s="60" t="s">
        <v>9421</v>
      </c>
      <c r="L661" s="60" t="s">
        <v>9417</v>
      </c>
      <c r="M661" t="str">
        <f>IF(TablVoies[[#This Row],[ID_OSM]]="Non trouvé","Pas de lien",HYPERLINK(("http://www.openstreetmap.org/?"&amp;TablVoies[[#This Row],[OBJET_OSM]]&amp;"="&amp;TablVoies[[#This Row],[ID_OSM]]),"Localiser"))</f>
        <v>Localiser</v>
      </c>
      <c r="N661" s="61" t="s">
        <v>5316</v>
      </c>
      <c r="O661" t="str">
        <f>IF(TablVoies[[#This Row],[ID_OSM]]="Non trouvé","Pas de lien",HYPERLINK("http://localhost:8111/import?url=http://api.openstreetmap.org/api/0.6/"&amp;TablVoies[[#This Row],[OBJET_OSM]]&amp;"/"&amp;TablVoies[[#This Row],[ID_OSM]]&amp;"/full","JOSM"))</f>
        <v>JOSM</v>
      </c>
      <c r="P661" t="s">
        <v>13757</v>
      </c>
      <c r="Q661"/>
      <c r="Z661" s="124"/>
      <c r="AL661" s="60" t="s">
        <v>4950</v>
      </c>
      <c r="AM661" s="60" t="s">
        <v>4950</v>
      </c>
    </row>
    <row r="662" spans="1:39" hidden="1">
      <c r="A662" s="71">
        <v>84056</v>
      </c>
      <c r="B662" t="s">
        <v>14234</v>
      </c>
      <c r="C662" s="155">
        <v>4573454</v>
      </c>
      <c r="D662" s="60" t="s">
        <v>9423</v>
      </c>
      <c r="E662" s="60" t="s">
        <v>9424</v>
      </c>
      <c r="F662" s="60" t="s">
        <v>751</v>
      </c>
      <c r="G662" s="60" t="s">
        <v>245</v>
      </c>
      <c r="H662" s="60" t="s">
        <v>134</v>
      </c>
      <c r="I662" s="60" t="s">
        <v>8210</v>
      </c>
      <c r="J662" s="60" t="s">
        <v>16295</v>
      </c>
      <c r="K662" s="60" t="s">
        <v>9425</v>
      </c>
      <c r="L662" s="60" t="s">
        <v>5059</v>
      </c>
      <c r="M662" t="str">
        <f>IF(TablVoies[[#This Row],[ID_OSM]]="Non trouvé","Pas de lien",HYPERLINK(("http://www.openstreetmap.org/?"&amp;TablVoies[[#This Row],[OBJET_OSM]]&amp;"="&amp;TablVoies[[#This Row],[ID_OSM]]),"Localiser"))</f>
        <v>Localiser</v>
      </c>
      <c r="N662" s="61" t="s">
        <v>5316</v>
      </c>
      <c r="O662" t="str">
        <f>IF(TablVoies[[#This Row],[ID_OSM]]="Non trouvé","Pas de lien",HYPERLINK("http://localhost:8111/import?url=http://api.openstreetmap.org/api/0.6/"&amp;TablVoies[[#This Row],[OBJET_OSM]]&amp;"/"&amp;TablVoies[[#This Row],[ID_OSM]]&amp;"/full","JOSM"))</f>
        <v>JOSM</v>
      </c>
      <c r="P662" t="s">
        <v>5524</v>
      </c>
      <c r="Q662"/>
      <c r="Z662" s="124"/>
      <c r="AL662" s="60" t="s">
        <v>4950</v>
      </c>
      <c r="AM662" s="60" t="s">
        <v>4950</v>
      </c>
    </row>
    <row r="663" spans="1:39" hidden="1">
      <c r="A663" s="71">
        <v>84056</v>
      </c>
      <c r="B663" s="60" t="s">
        <v>9426</v>
      </c>
      <c r="C663" s="155">
        <v>4579339</v>
      </c>
      <c r="D663" s="60" t="s">
        <v>9427</v>
      </c>
      <c r="E663" s="60" t="s">
        <v>9428</v>
      </c>
      <c r="F663" s="60" t="s">
        <v>751</v>
      </c>
      <c r="G663" s="60" t="s">
        <v>245</v>
      </c>
      <c r="H663" s="60" t="s">
        <v>163</v>
      </c>
      <c r="I663" s="60" t="s">
        <v>6038</v>
      </c>
      <c r="J663" s="60" t="s">
        <v>16296</v>
      </c>
      <c r="K663" s="60" t="s">
        <v>9429</v>
      </c>
      <c r="L663" s="60" t="s">
        <v>9185</v>
      </c>
      <c r="M663" t="str">
        <f>IF(TablVoies[[#This Row],[ID_OSM]]="Non trouvé","Pas de lien",HYPERLINK(("http://www.openstreetmap.org/?"&amp;TablVoies[[#This Row],[OBJET_OSM]]&amp;"="&amp;TablVoies[[#This Row],[ID_OSM]]),"Localiser"))</f>
        <v>Localiser</v>
      </c>
      <c r="N663" s="61" t="s">
        <v>5316</v>
      </c>
      <c r="O663" t="str">
        <f>IF(TablVoies[[#This Row],[ID_OSM]]="Non trouvé","Pas de lien",HYPERLINK("http://localhost:8111/import?url=http://api.openstreetmap.org/api/0.6/"&amp;TablVoies[[#This Row],[OBJET_OSM]]&amp;"/"&amp;TablVoies[[#This Row],[ID_OSM]]&amp;"/full","JOSM"))</f>
        <v>JOSM</v>
      </c>
      <c r="P663" t="s">
        <v>5570</v>
      </c>
      <c r="Q663"/>
      <c r="Z663" s="124"/>
      <c r="AL663" s="60" t="s">
        <v>4950</v>
      </c>
      <c r="AM663" s="60" t="s">
        <v>4950</v>
      </c>
    </row>
    <row r="664" spans="1:39" hidden="1">
      <c r="A664" s="71">
        <v>84056</v>
      </c>
      <c r="B664" s="60" t="s">
        <v>9430</v>
      </c>
      <c r="C664" s="155">
        <v>4573888</v>
      </c>
      <c r="D664" s="60" t="s">
        <v>9431</v>
      </c>
      <c r="E664" s="60" t="s">
        <v>9432</v>
      </c>
      <c r="F664" s="60" t="s">
        <v>751</v>
      </c>
      <c r="G664" s="60" t="s">
        <v>179</v>
      </c>
      <c r="I664" s="60" t="s">
        <v>201</v>
      </c>
      <c r="J664" s="60" t="s">
        <v>16297</v>
      </c>
      <c r="K664" s="60" t="s">
        <v>203</v>
      </c>
      <c r="L664" s="60" t="s">
        <v>204</v>
      </c>
      <c r="M664" t="str">
        <f>IF(TablVoies[[#This Row],[ID_OSM]]="Non trouvé","Pas de lien",HYPERLINK(("http://www.openstreetmap.org/?"&amp;TablVoies[[#This Row],[OBJET_OSM]]&amp;"="&amp;TablVoies[[#This Row],[ID_OSM]]),"Localiser"))</f>
        <v>Localiser</v>
      </c>
      <c r="N664" s="61" t="s">
        <v>5316</v>
      </c>
      <c r="O664" t="str">
        <f>IF(TablVoies[[#This Row],[ID_OSM]]="Non trouvé","Pas de lien",HYPERLINK("http://localhost:8111/import?url=http://api.openstreetmap.org/api/0.6/"&amp;TablVoies[[#This Row],[OBJET_OSM]]&amp;"/"&amp;TablVoies[[#This Row],[ID_OSM]]&amp;"/full","JOSM"))</f>
        <v>JOSM</v>
      </c>
      <c r="P664" t="s">
        <v>13768</v>
      </c>
      <c r="Q664"/>
      <c r="Z664" s="124"/>
      <c r="AL664" s="60" t="s">
        <v>4950</v>
      </c>
      <c r="AM664" s="60" t="s">
        <v>4950</v>
      </c>
    </row>
    <row r="665" spans="1:39" hidden="1">
      <c r="A665" s="71">
        <v>84056</v>
      </c>
      <c r="B665" s="60" t="s">
        <v>13882</v>
      </c>
      <c r="C665" s="155">
        <v>4573354</v>
      </c>
      <c r="D665" s="60" t="s">
        <v>9433</v>
      </c>
      <c r="E665" s="60" t="s">
        <v>9434</v>
      </c>
      <c r="F665" s="60" t="s">
        <v>751</v>
      </c>
      <c r="G665" s="60" t="s">
        <v>1373</v>
      </c>
      <c r="H665" s="60" t="s">
        <v>9221</v>
      </c>
      <c r="I665" s="60" t="s">
        <v>3572</v>
      </c>
      <c r="J665" s="60" t="s">
        <v>16038</v>
      </c>
      <c r="K665" s="60" t="s">
        <v>3574</v>
      </c>
      <c r="L665" s="60" t="s">
        <v>3575</v>
      </c>
      <c r="M665" t="str">
        <f>IF(TablVoies[[#This Row],[ID_OSM]]="Non trouvé","Pas de lien",HYPERLINK(("http://www.openstreetmap.org/?"&amp;TablVoies[[#This Row],[OBJET_OSM]]&amp;"="&amp;TablVoies[[#This Row],[ID_OSM]]),"Localiser"))</f>
        <v>Localiser</v>
      </c>
      <c r="N665" s="61" t="s">
        <v>5316</v>
      </c>
      <c r="O665" t="str">
        <f>IF(TablVoies[[#This Row],[ID_OSM]]="Non trouvé","Pas de lien",HYPERLINK("http://localhost:8111/import?url=http://api.openstreetmap.org/api/0.6/"&amp;TablVoies[[#This Row],[OBJET_OSM]]&amp;"/"&amp;TablVoies[[#This Row],[ID_OSM]]&amp;"/full","JOSM"))</f>
        <v>JOSM</v>
      </c>
      <c r="P665" t="s">
        <v>13807</v>
      </c>
      <c r="Q665"/>
      <c r="Z665" s="124"/>
      <c r="AL665" s="60" t="s">
        <v>4950</v>
      </c>
      <c r="AM665" s="60" t="s">
        <v>4950</v>
      </c>
    </row>
    <row r="666" spans="1:39" hidden="1">
      <c r="A666" s="71">
        <v>84056</v>
      </c>
      <c r="B666" t="s">
        <v>14235</v>
      </c>
      <c r="C666" s="155">
        <v>4579344</v>
      </c>
      <c r="D666" s="60" t="s">
        <v>9435</v>
      </c>
      <c r="E666" s="60" t="s">
        <v>9436</v>
      </c>
      <c r="F666" s="60" t="s">
        <v>751</v>
      </c>
      <c r="G666" s="60" t="s">
        <v>245</v>
      </c>
      <c r="H666" s="60" t="s">
        <v>119</v>
      </c>
      <c r="I666" s="60" t="s">
        <v>8219</v>
      </c>
      <c r="J666" s="60" t="s">
        <v>16298</v>
      </c>
      <c r="K666" s="60" t="s">
        <v>9437</v>
      </c>
      <c r="L666" s="60" t="s">
        <v>9438</v>
      </c>
      <c r="M666" t="str">
        <f>IF(TablVoies[[#This Row],[ID_OSM]]="Non trouvé","Pas de lien",HYPERLINK(("http://www.openstreetmap.org/?"&amp;TablVoies[[#This Row],[OBJET_OSM]]&amp;"="&amp;TablVoies[[#This Row],[ID_OSM]]),"Localiser"))</f>
        <v>Localiser</v>
      </c>
      <c r="N666" s="61" t="s">
        <v>5316</v>
      </c>
      <c r="O666" t="str">
        <f>IF(TablVoies[[#This Row],[ID_OSM]]="Non trouvé","Pas de lien",HYPERLINK("http://localhost:8111/import?url=http://api.openstreetmap.org/api/0.6/"&amp;TablVoies[[#This Row],[OBJET_OSM]]&amp;"/"&amp;TablVoies[[#This Row],[ID_OSM]]&amp;"/full","JOSM"))</f>
        <v>JOSM</v>
      </c>
      <c r="Q666"/>
      <c r="Z666" s="124"/>
      <c r="AL666" s="60" t="s">
        <v>4950</v>
      </c>
      <c r="AM666" s="60" t="s">
        <v>4950</v>
      </c>
    </row>
    <row r="667" spans="1:39" hidden="1">
      <c r="A667" s="71">
        <v>84056</v>
      </c>
      <c r="B667" s="60" t="s">
        <v>9439</v>
      </c>
      <c r="C667" s="155">
        <v>4573925</v>
      </c>
      <c r="D667" s="60" t="s">
        <v>9440</v>
      </c>
      <c r="E667" s="60" t="s">
        <v>9441</v>
      </c>
      <c r="F667" s="60" t="s">
        <v>751</v>
      </c>
      <c r="G667" s="60" t="s">
        <v>1358</v>
      </c>
      <c r="I667" s="60" t="s">
        <v>3685</v>
      </c>
      <c r="J667" s="60" t="s">
        <v>15900</v>
      </c>
      <c r="K667" s="60" t="s">
        <v>3687</v>
      </c>
      <c r="L667" s="60" t="s">
        <v>3688</v>
      </c>
      <c r="M667" t="str">
        <f>IF(TablVoies[[#This Row],[ID_OSM]]="Non trouvé","Pas de lien",HYPERLINK(("http://www.openstreetmap.org/?"&amp;TablVoies[[#This Row],[OBJET_OSM]]&amp;"="&amp;TablVoies[[#This Row],[ID_OSM]]),"Localiser"))</f>
        <v>Localiser</v>
      </c>
      <c r="N667" s="61" t="s">
        <v>5316</v>
      </c>
      <c r="O667" t="str">
        <f>IF(TablVoies[[#This Row],[ID_OSM]]="Non trouvé","Pas de lien",HYPERLINK("http://localhost:8111/import?url=http://api.openstreetmap.org/api/0.6/"&amp;TablVoies[[#This Row],[OBJET_OSM]]&amp;"/"&amp;TablVoies[[#This Row],[ID_OSM]]&amp;"/full","JOSM"))</f>
        <v>JOSM</v>
      </c>
      <c r="P667" t="s">
        <v>13759</v>
      </c>
      <c r="Q667"/>
      <c r="Z667" s="124"/>
      <c r="AL667" s="60" t="s">
        <v>4950</v>
      </c>
      <c r="AM667" s="60" t="s">
        <v>4950</v>
      </c>
    </row>
    <row r="668" spans="1:39" hidden="1">
      <c r="A668" s="71">
        <v>84056</v>
      </c>
      <c r="B668" s="60" t="s">
        <v>9422</v>
      </c>
      <c r="C668" s="155">
        <v>5826545</v>
      </c>
      <c r="D668" s="60" t="s">
        <v>9442</v>
      </c>
      <c r="E668" s="60" t="s">
        <v>9443</v>
      </c>
      <c r="F668" s="60" t="s">
        <v>751</v>
      </c>
      <c r="G668" s="60" t="s">
        <v>245</v>
      </c>
      <c r="H668" s="60" t="s">
        <v>134</v>
      </c>
      <c r="I668" s="60" t="s">
        <v>9444</v>
      </c>
      <c r="J668" s="60" t="s">
        <v>16299</v>
      </c>
      <c r="K668" s="60" t="s">
        <v>9445</v>
      </c>
      <c r="L668" s="60" t="s">
        <v>9446</v>
      </c>
      <c r="M668" t="str">
        <f>IF(TablVoies[[#This Row],[ID_OSM]]="Non trouvé","Pas de lien",HYPERLINK(("http://www.openstreetmap.org/?"&amp;TablVoies[[#This Row],[OBJET_OSM]]&amp;"="&amp;TablVoies[[#This Row],[ID_OSM]]),"Localiser"))</f>
        <v>Localiser</v>
      </c>
      <c r="N668" s="61" t="s">
        <v>5316</v>
      </c>
      <c r="O668" t="str">
        <f>IF(TablVoies[[#This Row],[ID_OSM]]="Non trouvé","Pas de lien",HYPERLINK("http://localhost:8111/import?url=http://api.openstreetmap.org/api/0.6/"&amp;TablVoies[[#This Row],[OBJET_OSM]]&amp;"/"&amp;TablVoies[[#This Row],[ID_OSM]]&amp;"/full","JOSM"))</f>
        <v>JOSM</v>
      </c>
      <c r="Q668"/>
      <c r="Z668" s="124"/>
      <c r="AL668" s="60" t="s">
        <v>4950</v>
      </c>
      <c r="AM668" s="60" t="s">
        <v>4950</v>
      </c>
    </row>
    <row r="669" spans="1:39" hidden="1">
      <c r="A669" s="71">
        <v>84056</v>
      </c>
      <c r="B669" s="60" t="s">
        <v>9447</v>
      </c>
      <c r="C669" s="155">
        <v>4579285</v>
      </c>
      <c r="D669" s="60" t="s">
        <v>9448</v>
      </c>
      <c r="E669" s="60" t="s">
        <v>9449</v>
      </c>
      <c r="F669" s="60" t="s">
        <v>751</v>
      </c>
      <c r="G669" s="60" t="s">
        <v>245</v>
      </c>
      <c r="H669" s="60" t="s">
        <v>134</v>
      </c>
      <c r="I669" s="60" t="s">
        <v>9450</v>
      </c>
      <c r="J669" s="60" t="s">
        <v>16300</v>
      </c>
      <c r="K669" s="60" t="s">
        <v>9451</v>
      </c>
      <c r="L669" s="60" t="s">
        <v>9446</v>
      </c>
      <c r="M669" t="str">
        <f>IF(TablVoies[[#This Row],[ID_OSM]]="Non trouvé","Pas de lien",HYPERLINK(("http://www.openstreetmap.org/?"&amp;TablVoies[[#This Row],[OBJET_OSM]]&amp;"="&amp;TablVoies[[#This Row],[ID_OSM]]),"Localiser"))</f>
        <v>Localiser</v>
      </c>
      <c r="N669" s="61" t="s">
        <v>5316</v>
      </c>
      <c r="O669" t="str">
        <f>IF(TablVoies[[#This Row],[ID_OSM]]="Non trouvé","Pas de lien",HYPERLINK("http://localhost:8111/import?url=http://api.openstreetmap.org/api/0.6/"&amp;TablVoies[[#This Row],[OBJET_OSM]]&amp;"/"&amp;TablVoies[[#This Row],[ID_OSM]]&amp;"/full","JOSM"))</f>
        <v>JOSM</v>
      </c>
      <c r="Q669"/>
      <c r="Z669" s="124"/>
      <c r="AL669" s="60" t="s">
        <v>4950</v>
      </c>
      <c r="AM669" s="60" t="s">
        <v>4950</v>
      </c>
    </row>
    <row r="670" spans="1:39" hidden="1">
      <c r="A670" s="71">
        <v>84056</v>
      </c>
      <c r="B670" s="60" t="s">
        <v>9452</v>
      </c>
      <c r="C670" s="155">
        <v>4573891</v>
      </c>
      <c r="D670" s="60" t="s">
        <v>9453</v>
      </c>
      <c r="E670" s="60" t="s">
        <v>9454</v>
      </c>
      <c r="F670" s="60" t="s">
        <v>751</v>
      </c>
      <c r="G670" s="60" t="s">
        <v>245</v>
      </c>
      <c r="I670" s="60" t="s">
        <v>9455</v>
      </c>
      <c r="J670" s="60" t="s">
        <v>16301</v>
      </c>
      <c r="K670" s="60" t="s">
        <v>9456</v>
      </c>
      <c r="L670" s="60" t="s">
        <v>9457</v>
      </c>
      <c r="M670" t="str">
        <f>IF(TablVoies[[#This Row],[ID_OSM]]="Non trouvé","Pas de lien",HYPERLINK(("http://www.openstreetmap.org/?"&amp;TablVoies[[#This Row],[OBJET_OSM]]&amp;"="&amp;TablVoies[[#This Row],[ID_OSM]]),"Localiser"))</f>
        <v>Localiser</v>
      </c>
      <c r="N670" s="61" t="s">
        <v>5316</v>
      </c>
      <c r="O670" t="str">
        <f>IF(TablVoies[[#This Row],[ID_OSM]]="Non trouvé","Pas de lien",HYPERLINK("http://localhost:8111/import?url=http://api.openstreetmap.org/api/0.6/"&amp;TablVoies[[#This Row],[OBJET_OSM]]&amp;"/"&amp;TablVoies[[#This Row],[ID_OSM]]&amp;"/full","JOSM"))</f>
        <v>JOSM</v>
      </c>
      <c r="P670" t="s">
        <v>13739</v>
      </c>
      <c r="Q670"/>
      <c r="Z670" s="124"/>
      <c r="AL670" s="60" t="s">
        <v>4950</v>
      </c>
      <c r="AM670" s="60" t="s">
        <v>4950</v>
      </c>
    </row>
    <row r="671" spans="1:39" hidden="1">
      <c r="A671" s="71">
        <v>84056</v>
      </c>
      <c r="B671" s="60" t="s">
        <v>9458</v>
      </c>
      <c r="C671" s="155">
        <v>5826553</v>
      </c>
      <c r="D671" s="60" t="s">
        <v>9459</v>
      </c>
      <c r="E671" s="60" t="s">
        <v>9460</v>
      </c>
      <c r="F671" s="60" t="s">
        <v>751</v>
      </c>
      <c r="G671" s="60" t="s">
        <v>1358</v>
      </c>
      <c r="I671" s="60" t="s">
        <v>9461</v>
      </c>
      <c r="J671" s="60" t="s">
        <v>16302</v>
      </c>
      <c r="K671" s="60" t="s">
        <v>9462</v>
      </c>
      <c r="L671" s="60" t="s">
        <v>9463</v>
      </c>
      <c r="M671" t="str">
        <f>IF(TablVoies[[#This Row],[ID_OSM]]="Non trouvé","Pas de lien",HYPERLINK(("http://www.openstreetmap.org/?"&amp;TablVoies[[#This Row],[OBJET_OSM]]&amp;"="&amp;TablVoies[[#This Row],[ID_OSM]]),"Localiser"))</f>
        <v>Localiser</v>
      </c>
      <c r="N671" s="61" t="s">
        <v>5316</v>
      </c>
      <c r="O671" t="str">
        <f>IF(TablVoies[[#This Row],[ID_OSM]]="Non trouvé","Pas de lien",HYPERLINK("http://localhost:8111/import?url=http://api.openstreetmap.org/api/0.6/"&amp;TablVoies[[#This Row],[OBJET_OSM]]&amp;"/"&amp;TablVoies[[#This Row],[ID_OSM]]&amp;"/full","JOSM"))</f>
        <v>JOSM</v>
      </c>
      <c r="P671" t="s">
        <v>13760</v>
      </c>
      <c r="Q671"/>
      <c r="Z671" s="124"/>
      <c r="AL671" s="60" t="s">
        <v>4950</v>
      </c>
      <c r="AM671" s="60" t="s">
        <v>4950</v>
      </c>
    </row>
    <row r="672" spans="1:39" hidden="1">
      <c r="A672" s="71">
        <v>84056</v>
      </c>
      <c r="B672" s="60" t="s">
        <v>751</v>
      </c>
      <c r="C672" s="155">
        <v>5826563</v>
      </c>
      <c r="D672" s="60" t="s">
        <v>9464</v>
      </c>
      <c r="E672" s="60" t="s">
        <v>9465</v>
      </c>
      <c r="F672" s="60" t="s">
        <v>751</v>
      </c>
      <c r="G672" s="60" t="s">
        <v>56</v>
      </c>
      <c r="H672" s="60" t="s">
        <v>119</v>
      </c>
      <c r="I672" s="60" t="s">
        <v>9466</v>
      </c>
      <c r="J672" s="60" t="s">
        <v>16303</v>
      </c>
      <c r="K672" s="60" t="s">
        <v>9467</v>
      </c>
      <c r="L672" s="60" t="s">
        <v>9468</v>
      </c>
      <c r="M672" t="str">
        <f>IF(TablVoies[[#This Row],[ID_OSM]]="Non trouvé","Pas de lien",HYPERLINK(("http://www.openstreetmap.org/?"&amp;TablVoies[[#This Row],[OBJET_OSM]]&amp;"="&amp;TablVoies[[#This Row],[ID_OSM]]),"Localiser"))</f>
        <v>Localiser</v>
      </c>
      <c r="N672" s="61" t="s">
        <v>5316</v>
      </c>
      <c r="O672" t="str">
        <f>IF(TablVoies[[#This Row],[ID_OSM]]="Non trouvé","Pas de lien",HYPERLINK("http://localhost:8111/import?url=http://api.openstreetmap.org/api/0.6/"&amp;TablVoies[[#This Row],[OBJET_OSM]]&amp;"/"&amp;TablVoies[[#This Row],[ID_OSM]]&amp;"/full","JOSM"))</f>
        <v>JOSM</v>
      </c>
      <c r="P672" t="s">
        <v>5332</v>
      </c>
      <c r="Q672"/>
      <c r="Z672" s="124"/>
      <c r="AL672" s="60" t="s">
        <v>4950</v>
      </c>
      <c r="AM672" s="60" t="s">
        <v>4950</v>
      </c>
    </row>
    <row r="673" spans="1:39" hidden="1">
      <c r="A673" s="71">
        <v>84056</v>
      </c>
      <c r="B673" s="60" t="s">
        <v>9469</v>
      </c>
      <c r="C673" s="155">
        <v>4573338</v>
      </c>
      <c r="D673" s="60" t="s">
        <v>9470</v>
      </c>
      <c r="E673" s="60" t="s">
        <v>9471</v>
      </c>
      <c r="F673" s="60" t="s">
        <v>751</v>
      </c>
      <c r="G673" s="60" t="s">
        <v>1358</v>
      </c>
      <c r="H673" s="60" t="s">
        <v>111</v>
      </c>
      <c r="I673" s="60" t="s">
        <v>9472</v>
      </c>
      <c r="J673" s="60" t="s">
        <v>15882</v>
      </c>
      <c r="K673" s="60" t="s">
        <v>9473</v>
      </c>
      <c r="L673" s="60" t="s">
        <v>9474</v>
      </c>
      <c r="M673" t="str">
        <f>IF(TablVoies[[#This Row],[ID_OSM]]="Non trouvé","Pas de lien",HYPERLINK(("http://www.openstreetmap.org/?"&amp;TablVoies[[#This Row],[OBJET_OSM]]&amp;"="&amp;TablVoies[[#This Row],[ID_OSM]]),"Localiser"))</f>
        <v>Localiser</v>
      </c>
      <c r="N673" s="61" t="s">
        <v>5316</v>
      </c>
      <c r="O673" t="str">
        <f>IF(TablVoies[[#This Row],[ID_OSM]]="Non trouvé","Pas de lien",HYPERLINK("http://localhost:8111/import?url=http://api.openstreetmap.org/api/0.6/"&amp;TablVoies[[#This Row],[OBJET_OSM]]&amp;"/"&amp;TablVoies[[#This Row],[ID_OSM]]&amp;"/full","JOSM"))</f>
        <v>JOSM</v>
      </c>
      <c r="P673" t="s">
        <v>13762</v>
      </c>
      <c r="Q673"/>
      <c r="Z673" s="124"/>
      <c r="AL673" s="60" t="s">
        <v>4950</v>
      </c>
      <c r="AM673" s="60" t="s">
        <v>4950</v>
      </c>
    </row>
    <row r="674" spans="1:39" hidden="1">
      <c r="A674" s="71">
        <v>84056</v>
      </c>
      <c r="B674" s="60" t="s">
        <v>751</v>
      </c>
      <c r="C674" s="155">
        <v>5826566</v>
      </c>
      <c r="D674" s="60" t="s">
        <v>9475</v>
      </c>
      <c r="E674" s="60" t="s">
        <v>9476</v>
      </c>
      <c r="F674" s="60" t="s">
        <v>751</v>
      </c>
      <c r="G674" s="60" t="s">
        <v>245</v>
      </c>
      <c r="H674" s="60" t="s">
        <v>111</v>
      </c>
      <c r="I674" s="60" t="s">
        <v>8232</v>
      </c>
      <c r="J674" s="60" t="s">
        <v>16304</v>
      </c>
      <c r="K674" s="60" t="s">
        <v>9477</v>
      </c>
      <c r="L674" s="60" t="s">
        <v>9478</v>
      </c>
      <c r="M674" t="str">
        <f>IF(TablVoies[[#This Row],[ID_OSM]]="Non trouvé","Pas de lien",HYPERLINK(("http://www.openstreetmap.org/?"&amp;TablVoies[[#This Row],[OBJET_OSM]]&amp;"="&amp;TablVoies[[#This Row],[ID_OSM]]),"Localiser"))</f>
        <v>Localiser</v>
      </c>
      <c r="N674" s="61" t="s">
        <v>5316</v>
      </c>
      <c r="O674" t="str">
        <f>IF(TablVoies[[#This Row],[ID_OSM]]="Non trouvé","Pas de lien",HYPERLINK("http://localhost:8111/import?url=http://api.openstreetmap.org/api/0.6/"&amp;TablVoies[[#This Row],[OBJET_OSM]]&amp;"/"&amp;TablVoies[[#This Row],[ID_OSM]]&amp;"/full","JOSM"))</f>
        <v>JOSM</v>
      </c>
      <c r="Q674"/>
      <c r="Z674" s="124"/>
      <c r="AL674" s="60" t="s">
        <v>4950</v>
      </c>
      <c r="AM674" s="60" t="s">
        <v>4950</v>
      </c>
    </row>
    <row r="675" spans="1:39" hidden="1">
      <c r="A675" s="71">
        <v>84056</v>
      </c>
      <c r="B675" s="60" t="s">
        <v>9479</v>
      </c>
      <c r="C675" s="155">
        <v>5826567</v>
      </c>
      <c r="D675" s="60" t="s">
        <v>9480</v>
      </c>
      <c r="E675" s="60" t="s">
        <v>9481</v>
      </c>
      <c r="F675" s="60" t="s">
        <v>751</v>
      </c>
      <c r="G675" s="60" t="s">
        <v>1358</v>
      </c>
      <c r="I675" s="60" t="s">
        <v>9482</v>
      </c>
      <c r="J675" s="60" t="s">
        <v>16305</v>
      </c>
      <c r="K675" s="60" t="s">
        <v>9484</v>
      </c>
      <c r="L675" s="60" t="s">
        <v>808</v>
      </c>
      <c r="M675" t="str">
        <f>IF(TablVoies[[#This Row],[ID_OSM]]="Non trouvé","Pas de lien",HYPERLINK(("http://www.openstreetmap.org/?"&amp;TablVoies[[#This Row],[OBJET_OSM]]&amp;"="&amp;TablVoies[[#This Row],[ID_OSM]]),"Localiser"))</f>
        <v>Localiser</v>
      </c>
      <c r="N675" s="61" t="s">
        <v>5316</v>
      </c>
      <c r="O675" t="str">
        <f>IF(TablVoies[[#This Row],[ID_OSM]]="Non trouvé","Pas de lien",HYPERLINK("http://localhost:8111/import?url=http://api.openstreetmap.org/api/0.6/"&amp;TablVoies[[#This Row],[OBJET_OSM]]&amp;"/"&amp;TablVoies[[#This Row],[ID_OSM]]&amp;"/full","JOSM"))</f>
        <v>JOSM</v>
      </c>
      <c r="P675" t="s">
        <v>5332</v>
      </c>
      <c r="Q675"/>
      <c r="Z675" s="124"/>
      <c r="AL675" s="60" t="s">
        <v>4950</v>
      </c>
      <c r="AM675" s="60" t="s">
        <v>4950</v>
      </c>
    </row>
    <row r="676" spans="1:39" hidden="1">
      <c r="A676" s="71">
        <v>84056</v>
      </c>
      <c r="B676" s="60" t="s">
        <v>9485</v>
      </c>
      <c r="C676" s="155">
        <v>4579289</v>
      </c>
      <c r="D676" s="60" t="s">
        <v>9486</v>
      </c>
      <c r="E676" s="60" t="s">
        <v>9487</v>
      </c>
      <c r="F676" s="60" t="s">
        <v>751</v>
      </c>
      <c r="G676" s="60" t="s">
        <v>245</v>
      </c>
      <c r="H676" s="60" t="s">
        <v>221</v>
      </c>
      <c r="I676" s="60" t="s">
        <v>3080</v>
      </c>
      <c r="J676" s="60" t="s">
        <v>16306</v>
      </c>
      <c r="K676" s="60" t="s">
        <v>9488</v>
      </c>
      <c r="L676" s="60" t="s">
        <v>3083</v>
      </c>
      <c r="M676" t="str">
        <f>IF(TablVoies[[#This Row],[ID_OSM]]="Non trouvé","Pas de lien",HYPERLINK(("http://www.openstreetmap.org/?"&amp;TablVoies[[#This Row],[OBJET_OSM]]&amp;"="&amp;TablVoies[[#This Row],[ID_OSM]]),"Localiser"))</f>
        <v>Localiser</v>
      </c>
      <c r="N676" s="61" t="s">
        <v>5316</v>
      </c>
      <c r="O676" t="str">
        <f>IF(TablVoies[[#This Row],[ID_OSM]]="Non trouvé","Pas de lien",HYPERLINK("http://localhost:8111/import?url=http://api.openstreetmap.org/api/0.6/"&amp;TablVoies[[#This Row],[OBJET_OSM]]&amp;"/"&amp;TablVoies[[#This Row],[ID_OSM]]&amp;"/full","JOSM"))</f>
        <v>JOSM</v>
      </c>
      <c r="Q676"/>
      <c r="Z676" s="124"/>
      <c r="AL676" s="60" t="s">
        <v>4950</v>
      </c>
      <c r="AM676" s="60" t="s">
        <v>4950</v>
      </c>
    </row>
    <row r="677" spans="1:39" hidden="1">
      <c r="A677" s="71">
        <v>84056</v>
      </c>
      <c r="B677" s="60" t="s">
        <v>9489</v>
      </c>
      <c r="C677" s="155">
        <v>5826569</v>
      </c>
      <c r="D677" s="60" t="s">
        <v>9490</v>
      </c>
      <c r="E677" s="60" t="s">
        <v>9491</v>
      </c>
      <c r="F677" s="60" t="s">
        <v>751</v>
      </c>
      <c r="G677" s="60" t="s">
        <v>44</v>
      </c>
      <c r="I677" s="60" t="s">
        <v>9492</v>
      </c>
      <c r="J677" s="60" t="s">
        <v>16307</v>
      </c>
      <c r="K677" s="60" t="s">
        <v>9494</v>
      </c>
      <c r="L677" s="60" t="s">
        <v>9495</v>
      </c>
      <c r="M677" t="str">
        <f>IF(TablVoies[[#This Row],[ID_OSM]]="Non trouvé","Pas de lien",HYPERLINK(("http://www.openstreetmap.org/?"&amp;TablVoies[[#This Row],[OBJET_OSM]]&amp;"="&amp;TablVoies[[#This Row],[ID_OSM]]),"Localiser"))</f>
        <v>Localiser</v>
      </c>
      <c r="N677" s="61" t="s">
        <v>5316</v>
      </c>
      <c r="O677" t="str">
        <f>IF(TablVoies[[#This Row],[ID_OSM]]="Non trouvé","Pas de lien",HYPERLINK("http://localhost:8111/import?url=http://api.openstreetmap.org/api/0.6/"&amp;TablVoies[[#This Row],[OBJET_OSM]]&amp;"/"&amp;TablVoies[[#This Row],[ID_OSM]]&amp;"/full","JOSM"))</f>
        <v>JOSM</v>
      </c>
      <c r="Q677"/>
      <c r="Z677" s="124"/>
      <c r="AL677" s="60" t="s">
        <v>4950</v>
      </c>
      <c r="AM677" s="60" t="s">
        <v>4950</v>
      </c>
    </row>
    <row r="678" spans="1:39" hidden="1">
      <c r="A678" s="71">
        <v>84056</v>
      </c>
      <c r="B678" s="60" t="s">
        <v>9496</v>
      </c>
      <c r="C678" s="155">
        <v>4573914</v>
      </c>
      <c r="D678" s="60" t="s">
        <v>9497</v>
      </c>
      <c r="E678" s="60" t="s">
        <v>9498</v>
      </c>
      <c r="F678" s="60" t="s">
        <v>751</v>
      </c>
      <c r="G678" s="60" t="s">
        <v>44</v>
      </c>
      <c r="H678" s="60" t="s">
        <v>119</v>
      </c>
      <c r="I678" s="60" t="s">
        <v>9499</v>
      </c>
      <c r="J678" s="60" t="s">
        <v>16308</v>
      </c>
      <c r="K678" s="60" t="s">
        <v>9500</v>
      </c>
      <c r="L678" s="60" t="s">
        <v>9501</v>
      </c>
      <c r="M678" t="str">
        <f>IF(TablVoies[[#This Row],[ID_OSM]]="Non trouvé","Pas de lien",HYPERLINK(("http://www.openstreetmap.org/?"&amp;TablVoies[[#This Row],[OBJET_OSM]]&amp;"="&amp;TablVoies[[#This Row],[ID_OSM]]),"Localiser"))</f>
        <v>Localiser</v>
      </c>
      <c r="N678" s="61" t="s">
        <v>5316</v>
      </c>
      <c r="O678" t="str">
        <f>IF(TablVoies[[#This Row],[ID_OSM]]="Non trouvé","Pas de lien",HYPERLINK("http://localhost:8111/import?url=http://api.openstreetmap.org/api/0.6/"&amp;TablVoies[[#This Row],[OBJET_OSM]]&amp;"/"&amp;TablVoies[[#This Row],[ID_OSM]]&amp;"/full","JOSM"))</f>
        <v>JOSM</v>
      </c>
      <c r="Q678"/>
      <c r="Z678" s="124"/>
      <c r="AL678" s="60" t="s">
        <v>4950</v>
      </c>
      <c r="AM678" s="60" t="s">
        <v>4950</v>
      </c>
    </row>
    <row r="679" spans="1:39" hidden="1">
      <c r="A679" s="71">
        <v>84056</v>
      </c>
      <c r="B679" s="60" t="s">
        <v>9502</v>
      </c>
      <c r="C679" s="155">
        <v>4573341</v>
      </c>
      <c r="D679" s="60" t="s">
        <v>9503</v>
      </c>
      <c r="E679" s="60" t="s">
        <v>9504</v>
      </c>
      <c r="F679" s="60" t="s">
        <v>751</v>
      </c>
      <c r="G679" s="60" t="s">
        <v>1358</v>
      </c>
      <c r="H679" s="60" t="s">
        <v>221</v>
      </c>
      <c r="I679" s="60" t="s">
        <v>9505</v>
      </c>
      <c r="J679" s="60" t="s">
        <v>16309</v>
      </c>
      <c r="K679" s="60" t="s">
        <v>9506</v>
      </c>
      <c r="L679" s="60" t="s">
        <v>9507</v>
      </c>
      <c r="M679" t="str">
        <f>IF(TablVoies[[#This Row],[ID_OSM]]="Non trouvé","Pas de lien",HYPERLINK(("http://www.openstreetmap.org/?"&amp;TablVoies[[#This Row],[OBJET_OSM]]&amp;"="&amp;TablVoies[[#This Row],[ID_OSM]]),"Localiser"))</f>
        <v>Localiser</v>
      </c>
      <c r="N679" s="61" t="s">
        <v>5316</v>
      </c>
      <c r="O679" t="str">
        <f>IF(TablVoies[[#This Row],[ID_OSM]]="Non trouvé","Pas de lien",HYPERLINK("http://localhost:8111/import?url=http://api.openstreetmap.org/api/0.6/"&amp;TablVoies[[#This Row],[OBJET_OSM]]&amp;"/"&amp;TablVoies[[#This Row],[ID_OSM]]&amp;"/full","JOSM"))</f>
        <v>JOSM</v>
      </c>
      <c r="P679" t="s">
        <v>13761</v>
      </c>
      <c r="Q679"/>
      <c r="Z679" s="124"/>
      <c r="AL679" s="60" t="s">
        <v>4950</v>
      </c>
      <c r="AM679" s="60" t="s">
        <v>4950</v>
      </c>
    </row>
    <row r="680" spans="1:39" hidden="1">
      <c r="A680" s="71">
        <v>84056</v>
      </c>
      <c r="B680" s="60" t="s">
        <v>9508</v>
      </c>
      <c r="C680" s="155">
        <v>4557714</v>
      </c>
      <c r="D680" s="60" t="s">
        <v>9509</v>
      </c>
      <c r="E680" s="60" t="s">
        <v>9510</v>
      </c>
      <c r="F680" s="60" t="s">
        <v>751</v>
      </c>
      <c r="G680" s="60" t="s">
        <v>179</v>
      </c>
      <c r="H680" s="60" t="s">
        <v>221</v>
      </c>
      <c r="I680" s="60" t="s">
        <v>6173</v>
      </c>
      <c r="J680" s="60" t="s">
        <v>16310</v>
      </c>
      <c r="K680" s="60" t="s">
        <v>9511</v>
      </c>
      <c r="L680" s="60" t="s">
        <v>9512</v>
      </c>
      <c r="M680" t="str">
        <f>IF(TablVoies[[#This Row],[ID_OSM]]="Non trouvé","Pas de lien",HYPERLINK(("http://www.openstreetmap.org/?"&amp;TablVoies[[#This Row],[OBJET_OSM]]&amp;"="&amp;TablVoies[[#This Row],[ID_OSM]]),"Localiser"))</f>
        <v>Localiser</v>
      </c>
      <c r="N680" s="61" t="s">
        <v>5316</v>
      </c>
      <c r="O680" t="str">
        <f>IF(TablVoies[[#This Row],[ID_OSM]]="Non trouvé","Pas de lien",HYPERLINK("http://localhost:8111/import?url=http://api.openstreetmap.org/api/0.6/"&amp;TablVoies[[#This Row],[OBJET_OSM]]&amp;"/"&amp;TablVoies[[#This Row],[ID_OSM]]&amp;"/full","JOSM"))</f>
        <v>JOSM</v>
      </c>
      <c r="P680" t="s">
        <v>13809</v>
      </c>
      <c r="Q680"/>
      <c r="Z680" s="124"/>
      <c r="AL680" s="60" t="s">
        <v>4950</v>
      </c>
      <c r="AM680" s="60" t="s">
        <v>4950</v>
      </c>
    </row>
    <row r="681" spans="1:39" hidden="1">
      <c r="A681" s="71">
        <v>84056</v>
      </c>
      <c r="B681" s="60" t="s">
        <v>9513</v>
      </c>
      <c r="C681" s="155">
        <v>4563441</v>
      </c>
      <c r="D681" s="60" t="s">
        <v>9514</v>
      </c>
      <c r="E681" s="60" t="s">
        <v>9515</v>
      </c>
      <c r="F681" s="60" t="s">
        <v>751</v>
      </c>
      <c r="G681" s="60" t="s">
        <v>179</v>
      </c>
      <c r="H681" s="60" t="s">
        <v>134</v>
      </c>
      <c r="I681" s="60" t="s">
        <v>9193</v>
      </c>
      <c r="J681" s="60" t="s">
        <v>15912</v>
      </c>
      <c r="K681" s="60" t="s">
        <v>9194</v>
      </c>
      <c r="L681" s="60" t="s">
        <v>197</v>
      </c>
      <c r="M681" t="str">
        <f>IF(TablVoies[[#This Row],[ID_OSM]]="Non trouvé","Pas de lien",HYPERLINK(("http://www.openstreetmap.org/?"&amp;TablVoies[[#This Row],[OBJET_OSM]]&amp;"="&amp;TablVoies[[#This Row],[ID_OSM]]),"Localiser"))</f>
        <v>Localiser</v>
      </c>
      <c r="N681" s="61" t="s">
        <v>5316</v>
      </c>
      <c r="O681" t="str">
        <f>IF(TablVoies[[#This Row],[ID_OSM]]="Non trouvé","Pas de lien",HYPERLINK("http://localhost:8111/import?url=http://api.openstreetmap.org/api/0.6/"&amp;TablVoies[[#This Row],[OBJET_OSM]]&amp;"/"&amp;TablVoies[[#This Row],[ID_OSM]]&amp;"/full","JOSM"))</f>
        <v>JOSM</v>
      </c>
      <c r="P681" t="s">
        <v>13764</v>
      </c>
      <c r="Q681"/>
      <c r="Z681" s="124"/>
      <c r="AL681" s="60" t="s">
        <v>4950</v>
      </c>
      <c r="AM681" s="60" t="s">
        <v>4950</v>
      </c>
    </row>
    <row r="682" spans="1:39" hidden="1">
      <c r="A682" s="71">
        <v>84056</v>
      </c>
      <c r="B682" s="60" t="s">
        <v>9519</v>
      </c>
      <c r="C682" s="155">
        <v>4191700</v>
      </c>
      <c r="D682" s="60" t="s">
        <v>9520</v>
      </c>
      <c r="E682" s="60" t="s">
        <v>9521</v>
      </c>
      <c r="F682" s="60" t="s">
        <v>751</v>
      </c>
      <c r="G682" s="60" t="s">
        <v>245</v>
      </c>
      <c r="H682" s="60" t="s">
        <v>134</v>
      </c>
      <c r="I682" s="60" t="s">
        <v>8243</v>
      </c>
      <c r="J682" s="60" t="s">
        <v>16311</v>
      </c>
      <c r="K682" s="60" t="s">
        <v>9522</v>
      </c>
      <c r="L682" s="60" t="s">
        <v>9523</v>
      </c>
      <c r="M682" t="str">
        <f>IF(TablVoies[[#This Row],[ID_OSM]]="Non trouvé","Pas de lien",HYPERLINK(("http://www.openstreetmap.org/?"&amp;TablVoies[[#This Row],[OBJET_OSM]]&amp;"="&amp;TablVoies[[#This Row],[ID_OSM]]),"Localiser"))</f>
        <v>Localiser</v>
      </c>
      <c r="N682" s="61" t="s">
        <v>5316</v>
      </c>
      <c r="O682" t="str">
        <f>IF(TablVoies[[#This Row],[ID_OSM]]="Non trouvé","Pas de lien",HYPERLINK("http://localhost:8111/import?url=http://api.openstreetmap.org/api/0.6/"&amp;TablVoies[[#This Row],[OBJET_OSM]]&amp;"/"&amp;TablVoies[[#This Row],[ID_OSM]]&amp;"/full","JOSM"))</f>
        <v>JOSM</v>
      </c>
      <c r="Q682"/>
      <c r="Z682" s="124"/>
      <c r="AL682" s="60" t="s">
        <v>4950</v>
      </c>
      <c r="AM682" s="60" t="s">
        <v>4950</v>
      </c>
    </row>
    <row r="683" spans="1:39" hidden="1">
      <c r="A683" s="71">
        <v>84056</v>
      </c>
      <c r="B683" s="60" t="s">
        <v>751</v>
      </c>
      <c r="C683" s="155">
        <v>5826574</v>
      </c>
      <c r="D683" s="60" t="s">
        <v>9524</v>
      </c>
      <c r="E683" s="60" t="s">
        <v>9525</v>
      </c>
      <c r="F683" s="60" t="s">
        <v>751</v>
      </c>
      <c r="G683" s="60" t="s">
        <v>429</v>
      </c>
      <c r="H683" s="60" t="s">
        <v>134</v>
      </c>
      <c r="I683" s="60" t="s">
        <v>8243</v>
      </c>
      <c r="J683" s="60" t="s">
        <v>16312</v>
      </c>
      <c r="K683" s="60" t="s">
        <v>9526</v>
      </c>
      <c r="L683" s="60" t="s">
        <v>9523</v>
      </c>
      <c r="M683" t="str">
        <f>IF(TablVoies[[#This Row],[ID_OSM]]="Non trouvé","Pas de lien",HYPERLINK(("http://www.openstreetmap.org/?"&amp;TablVoies[[#This Row],[OBJET_OSM]]&amp;"="&amp;TablVoies[[#This Row],[ID_OSM]]),"Localiser"))</f>
        <v>Localiser</v>
      </c>
      <c r="N683" s="61" t="s">
        <v>5316</v>
      </c>
      <c r="O683" t="str">
        <f>IF(TablVoies[[#This Row],[ID_OSM]]="Non trouvé","Pas de lien",HYPERLINK("http://localhost:8111/import?url=http://api.openstreetmap.org/api/0.6/"&amp;TablVoies[[#This Row],[OBJET_OSM]]&amp;"/"&amp;TablVoies[[#This Row],[ID_OSM]]&amp;"/full","JOSM"))</f>
        <v>JOSM</v>
      </c>
      <c r="Q683"/>
      <c r="Z683" s="124"/>
      <c r="AL683" s="60" t="s">
        <v>4950</v>
      </c>
      <c r="AM683" s="60" t="s">
        <v>4950</v>
      </c>
    </row>
    <row r="684" spans="1:39" hidden="1">
      <c r="A684" s="71">
        <v>84056</v>
      </c>
      <c r="B684" s="60" t="s">
        <v>9527</v>
      </c>
      <c r="C684" s="155">
        <v>4573801</v>
      </c>
      <c r="D684" s="60" t="s">
        <v>9528</v>
      </c>
      <c r="E684" s="60" t="s">
        <v>9529</v>
      </c>
      <c r="F684" s="60" t="s">
        <v>751</v>
      </c>
      <c r="G684" s="60" t="s">
        <v>245</v>
      </c>
      <c r="H684" s="60" t="s">
        <v>119</v>
      </c>
      <c r="I684" s="60" t="s">
        <v>4083</v>
      </c>
      <c r="J684" s="60" t="s">
        <v>16313</v>
      </c>
      <c r="K684" s="60" t="s">
        <v>9530</v>
      </c>
      <c r="L684" s="60" t="s">
        <v>4086</v>
      </c>
      <c r="M684" t="str">
        <f>IF(TablVoies[[#This Row],[ID_OSM]]="Non trouvé","Pas de lien",HYPERLINK(("http://www.openstreetmap.org/?"&amp;TablVoies[[#This Row],[OBJET_OSM]]&amp;"="&amp;TablVoies[[#This Row],[ID_OSM]]),"Localiser"))</f>
        <v>Localiser</v>
      </c>
      <c r="N684" s="61" t="s">
        <v>5316</v>
      </c>
      <c r="O684" t="str">
        <f>IF(TablVoies[[#This Row],[ID_OSM]]="Non trouvé","Pas de lien",HYPERLINK("http://localhost:8111/import?url=http://api.openstreetmap.org/api/0.6/"&amp;TablVoies[[#This Row],[OBJET_OSM]]&amp;"/"&amp;TablVoies[[#This Row],[ID_OSM]]&amp;"/full","JOSM"))</f>
        <v>JOSM</v>
      </c>
      <c r="P684" t="s">
        <v>13450</v>
      </c>
      <c r="Q684"/>
      <c r="Z684" s="124"/>
      <c r="AL684" s="60" t="s">
        <v>4950</v>
      </c>
      <c r="AM684" s="60" t="s">
        <v>4950</v>
      </c>
    </row>
    <row r="685" spans="1:39" hidden="1">
      <c r="A685" s="71">
        <v>84056</v>
      </c>
      <c r="B685" s="60" t="s">
        <v>751</v>
      </c>
      <c r="C685" s="155">
        <v>5826576</v>
      </c>
      <c r="D685" s="60" t="s">
        <v>9531</v>
      </c>
      <c r="E685" s="60" t="s">
        <v>9532</v>
      </c>
      <c r="F685" s="60" t="s">
        <v>751</v>
      </c>
      <c r="G685" s="60" t="s">
        <v>3294</v>
      </c>
      <c r="I685" s="60" t="s">
        <v>2162</v>
      </c>
      <c r="J685" s="60" t="s">
        <v>16314</v>
      </c>
      <c r="K685" s="60" t="s">
        <v>9533</v>
      </c>
      <c r="L685" s="60" t="s">
        <v>2165</v>
      </c>
      <c r="M685" t="str">
        <f>IF(TablVoies[[#This Row],[ID_OSM]]="Non trouvé","Pas de lien",HYPERLINK(("http://www.openstreetmap.org/?"&amp;TablVoies[[#This Row],[OBJET_OSM]]&amp;"="&amp;TablVoies[[#This Row],[ID_OSM]]),"Localiser"))</f>
        <v>Localiser</v>
      </c>
      <c r="N685" s="61" t="s">
        <v>5316</v>
      </c>
      <c r="O685" t="str">
        <f>IF(TablVoies[[#This Row],[ID_OSM]]="Non trouvé","Pas de lien",HYPERLINK("http://localhost:8111/import?url=http://api.openstreetmap.org/api/0.6/"&amp;TablVoies[[#This Row],[OBJET_OSM]]&amp;"/"&amp;TablVoies[[#This Row],[ID_OSM]]&amp;"/full","JOSM"))</f>
        <v>JOSM</v>
      </c>
      <c r="Q685"/>
      <c r="Z685" s="124"/>
      <c r="AL685" s="60" t="s">
        <v>4950</v>
      </c>
      <c r="AM685" s="60" t="s">
        <v>4950</v>
      </c>
    </row>
    <row r="686" spans="1:39" hidden="1">
      <c r="A686" s="71">
        <v>84056</v>
      </c>
      <c r="B686" s="60" t="s">
        <v>9534</v>
      </c>
      <c r="C686" s="155">
        <v>4573916</v>
      </c>
      <c r="D686" s="60" t="s">
        <v>9535</v>
      </c>
      <c r="E686" s="60" t="s">
        <v>9536</v>
      </c>
      <c r="F686" s="60" t="s">
        <v>751</v>
      </c>
      <c r="G686" s="60" t="s">
        <v>245</v>
      </c>
      <c r="H686" s="60" t="s">
        <v>163</v>
      </c>
      <c r="I686" s="60" t="s">
        <v>8288</v>
      </c>
      <c r="J686" s="60" t="s">
        <v>16315</v>
      </c>
      <c r="K686" s="60" t="s">
        <v>9537</v>
      </c>
      <c r="L686" s="60" t="s">
        <v>9538</v>
      </c>
      <c r="M686" t="str">
        <f>IF(TablVoies[[#This Row],[ID_OSM]]="Non trouvé","Pas de lien",HYPERLINK(("http://www.openstreetmap.org/?"&amp;TablVoies[[#This Row],[OBJET_OSM]]&amp;"="&amp;TablVoies[[#This Row],[ID_OSM]]),"Localiser"))</f>
        <v>Localiser</v>
      </c>
      <c r="N686" s="61" t="s">
        <v>5316</v>
      </c>
      <c r="O686" t="str">
        <f>IF(TablVoies[[#This Row],[ID_OSM]]="Non trouvé","Pas de lien",HYPERLINK("http://localhost:8111/import?url=http://api.openstreetmap.org/api/0.6/"&amp;TablVoies[[#This Row],[OBJET_OSM]]&amp;"/"&amp;TablVoies[[#This Row],[ID_OSM]]&amp;"/full","JOSM"))</f>
        <v>JOSM</v>
      </c>
      <c r="Q686"/>
      <c r="Z686" s="124"/>
      <c r="AL686" s="60" t="s">
        <v>4950</v>
      </c>
      <c r="AM686" s="60" t="s">
        <v>4950</v>
      </c>
    </row>
    <row r="687" spans="1:39" hidden="1">
      <c r="A687" s="71">
        <v>84056</v>
      </c>
      <c r="B687" s="60" t="s">
        <v>9287</v>
      </c>
      <c r="C687" s="155">
        <v>4557702</v>
      </c>
      <c r="D687" s="60" t="s">
        <v>9539</v>
      </c>
      <c r="E687" s="60" t="s">
        <v>9540</v>
      </c>
      <c r="F687" s="60" t="s">
        <v>751</v>
      </c>
      <c r="G687" s="60" t="s">
        <v>70</v>
      </c>
      <c r="H687" s="60" t="s">
        <v>119</v>
      </c>
      <c r="I687" s="60" t="s">
        <v>9541</v>
      </c>
      <c r="J687" s="60" t="s">
        <v>16316</v>
      </c>
      <c r="K687" s="60" t="s">
        <v>9542</v>
      </c>
      <c r="L687" s="60" t="s">
        <v>9543</v>
      </c>
      <c r="M687" t="str">
        <f>IF(TablVoies[[#This Row],[ID_OSM]]="Non trouvé","Pas de lien",HYPERLINK(("http://www.openstreetmap.org/?"&amp;TablVoies[[#This Row],[OBJET_OSM]]&amp;"="&amp;TablVoies[[#This Row],[ID_OSM]]),"Localiser"))</f>
        <v>Localiser</v>
      </c>
      <c r="N687" s="61" t="s">
        <v>5316</v>
      </c>
      <c r="O687" t="str">
        <f>IF(TablVoies[[#This Row],[ID_OSM]]="Non trouvé","Pas de lien",HYPERLINK("http://localhost:8111/import?url=http://api.openstreetmap.org/api/0.6/"&amp;TablVoies[[#This Row],[OBJET_OSM]]&amp;"/"&amp;TablVoies[[#This Row],[ID_OSM]]&amp;"/full","JOSM"))</f>
        <v>JOSM</v>
      </c>
      <c r="P687" t="s">
        <v>5604</v>
      </c>
      <c r="Q687"/>
      <c r="Z687" s="124"/>
      <c r="AL687" s="60" t="s">
        <v>4950</v>
      </c>
      <c r="AM687" s="60" t="s">
        <v>4950</v>
      </c>
    </row>
    <row r="688" spans="1:39" hidden="1">
      <c r="A688" s="71">
        <v>84056</v>
      </c>
      <c r="B688" s="60" t="s">
        <v>9544</v>
      </c>
      <c r="C688" s="155">
        <v>4191334</v>
      </c>
      <c r="D688" s="60" t="s">
        <v>9545</v>
      </c>
      <c r="E688" s="60" t="s">
        <v>9546</v>
      </c>
      <c r="F688" s="60" t="s">
        <v>751</v>
      </c>
      <c r="G688" s="60" t="s">
        <v>245</v>
      </c>
      <c r="H688" s="60" t="s">
        <v>163</v>
      </c>
      <c r="I688" s="60" t="s">
        <v>8247</v>
      </c>
      <c r="J688" s="60" t="s">
        <v>16317</v>
      </c>
      <c r="K688" s="60" t="s">
        <v>9547</v>
      </c>
      <c r="L688" s="60" t="s">
        <v>9548</v>
      </c>
      <c r="M688" t="str">
        <f>IF(TablVoies[[#This Row],[ID_OSM]]="Non trouvé","Pas de lien",HYPERLINK(("http://www.openstreetmap.org/?"&amp;TablVoies[[#This Row],[OBJET_OSM]]&amp;"="&amp;TablVoies[[#This Row],[ID_OSM]]),"Localiser"))</f>
        <v>Localiser</v>
      </c>
      <c r="N688" s="61" t="s">
        <v>5316</v>
      </c>
      <c r="O688" t="str">
        <f>IF(TablVoies[[#This Row],[ID_OSM]]="Non trouvé","Pas de lien",HYPERLINK("http://localhost:8111/import?url=http://api.openstreetmap.org/api/0.6/"&amp;TablVoies[[#This Row],[OBJET_OSM]]&amp;"/"&amp;TablVoies[[#This Row],[ID_OSM]]&amp;"/full","JOSM"))</f>
        <v>JOSM</v>
      </c>
      <c r="Q688"/>
      <c r="Z688" s="124"/>
      <c r="AL688" s="60" t="s">
        <v>4950</v>
      </c>
      <c r="AM688" s="60" t="s">
        <v>4950</v>
      </c>
    </row>
    <row r="689" spans="1:39" hidden="1">
      <c r="A689" s="71">
        <v>84056</v>
      </c>
      <c r="B689" s="60" t="s">
        <v>9549</v>
      </c>
      <c r="C689" s="155">
        <v>4573749</v>
      </c>
      <c r="D689" s="60" t="s">
        <v>9550</v>
      </c>
      <c r="E689" s="60" t="s">
        <v>9551</v>
      </c>
      <c r="F689" s="60" t="s">
        <v>751</v>
      </c>
      <c r="G689" s="60" t="s">
        <v>56</v>
      </c>
      <c r="H689" s="60" t="s">
        <v>134</v>
      </c>
      <c r="I689" s="60" t="s">
        <v>9552</v>
      </c>
      <c r="J689" s="60" t="s">
        <v>16318</v>
      </c>
      <c r="K689" s="60" t="s">
        <v>9553</v>
      </c>
      <c r="L689" s="60" t="s">
        <v>9554</v>
      </c>
      <c r="M689" t="str">
        <f>IF(TablVoies[[#This Row],[ID_OSM]]="Non trouvé","Pas de lien",HYPERLINK(("http://www.openstreetmap.org/?"&amp;TablVoies[[#This Row],[OBJET_OSM]]&amp;"="&amp;TablVoies[[#This Row],[ID_OSM]]),"Localiser"))</f>
        <v>Localiser</v>
      </c>
      <c r="N689" s="61" t="s">
        <v>5316</v>
      </c>
      <c r="O689" t="str">
        <f>IF(TablVoies[[#This Row],[ID_OSM]]="Non trouvé","Pas de lien",HYPERLINK("http://localhost:8111/import?url=http://api.openstreetmap.org/api/0.6/"&amp;TablVoies[[#This Row],[OBJET_OSM]]&amp;"/"&amp;TablVoies[[#This Row],[ID_OSM]]&amp;"/full","JOSM"))</f>
        <v>JOSM</v>
      </c>
      <c r="P689" t="s">
        <v>13765</v>
      </c>
      <c r="Q689"/>
      <c r="Z689" s="124"/>
      <c r="AL689" s="60" t="s">
        <v>4950</v>
      </c>
      <c r="AM689" s="60" t="s">
        <v>4950</v>
      </c>
    </row>
    <row r="690" spans="1:39" hidden="1">
      <c r="A690" s="71">
        <v>84056</v>
      </c>
      <c r="B690" s="60" t="s">
        <v>9555</v>
      </c>
      <c r="C690" s="155">
        <v>4573516</v>
      </c>
      <c r="D690" s="60" t="s">
        <v>9556</v>
      </c>
      <c r="E690" s="60" t="s">
        <v>9557</v>
      </c>
      <c r="F690" s="60" t="s">
        <v>751</v>
      </c>
      <c r="G690" s="60" t="s">
        <v>1358</v>
      </c>
      <c r="H690" s="60" t="s">
        <v>134</v>
      </c>
      <c r="I690" s="60" t="s">
        <v>9552</v>
      </c>
      <c r="J690" s="60" t="s">
        <v>16319</v>
      </c>
      <c r="K690" s="60" t="s">
        <v>9558</v>
      </c>
      <c r="L690" s="60" t="s">
        <v>9554</v>
      </c>
      <c r="M690" t="str">
        <f>IF(TablVoies[[#This Row],[ID_OSM]]="Non trouvé","Pas de lien",HYPERLINK(("http://www.openstreetmap.org/?"&amp;TablVoies[[#This Row],[OBJET_OSM]]&amp;"="&amp;TablVoies[[#This Row],[ID_OSM]]),"Localiser"))</f>
        <v>Localiser</v>
      </c>
      <c r="N690" s="61" t="s">
        <v>5316</v>
      </c>
      <c r="O690" t="str">
        <f>IF(TablVoies[[#This Row],[ID_OSM]]="Non trouvé","Pas de lien",HYPERLINK("http://localhost:8111/import?url=http://api.openstreetmap.org/api/0.6/"&amp;TablVoies[[#This Row],[OBJET_OSM]]&amp;"/"&amp;TablVoies[[#This Row],[ID_OSM]]&amp;"/full","JOSM"))</f>
        <v>JOSM</v>
      </c>
      <c r="P690" t="s">
        <v>13763</v>
      </c>
      <c r="Q690"/>
      <c r="Z690" s="124"/>
      <c r="AL690" s="60" t="s">
        <v>4950</v>
      </c>
      <c r="AM690" s="60" t="s">
        <v>4950</v>
      </c>
    </row>
    <row r="691" spans="1:39" hidden="1">
      <c r="A691" s="71">
        <v>84056</v>
      </c>
      <c r="B691" s="60" t="s">
        <v>9559</v>
      </c>
      <c r="C691" s="155">
        <v>4563303</v>
      </c>
      <c r="D691" s="60" t="s">
        <v>9560</v>
      </c>
      <c r="E691" s="60" t="s">
        <v>9561</v>
      </c>
      <c r="F691" s="60" t="s">
        <v>751</v>
      </c>
      <c r="G691" s="60" t="s">
        <v>179</v>
      </c>
      <c r="H691" s="60" t="s">
        <v>221</v>
      </c>
      <c r="I691" s="60" t="s">
        <v>3382</v>
      </c>
      <c r="J691" s="60" t="s">
        <v>16320</v>
      </c>
      <c r="K691" s="60" t="s">
        <v>9562</v>
      </c>
      <c r="L691" s="60" t="s">
        <v>3385</v>
      </c>
      <c r="M691" t="str">
        <f>IF(TablVoies[[#This Row],[ID_OSM]]="Non trouvé","Pas de lien",HYPERLINK(("http://www.openstreetmap.org/?"&amp;TablVoies[[#This Row],[OBJET_OSM]]&amp;"="&amp;TablVoies[[#This Row],[ID_OSM]]),"Localiser"))</f>
        <v>Localiser</v>
      </c>
      <c r="N691" s="61" t="s">
        <v>5316</v>
      </c>
      <c r="O691" t="str">
        <f>IF(TablVoies[[#This Row],[ID_OSM]]="Non trouvé","Pas de lien",HYPERLINK("http://localhost:8111/import?url=http://api.openstreetmap.org/api/0.6/"&amp;TablVoies[[#This Row],[OBJET_OSM]]&amp;"/"&amp;TablVoies[[#This Row],[ID_OSM]]&amp;"/full","JOSM"))</f>
        <v>JOSM</v>
      </c>
      <c r="Q691"/>
      <c r="Z691" s="124"/>
      <c r="AL691" s="60" t="s">
        <v>4950</v>
      </c>
      <c r="AM691" s="60" t="s">
        <v>4950</v>
      </c>
    </row>
    <row r="692" spans="1:39" hidden="1">
      <c r="A692" s="71">
        <v>84056</v>
      </c>
      <c r="B692" s="60" t="s">
        <v>9563</v>
      </c>
      <c r="C692" s="155">
        <v>4573913</v>
      </c>
      <c r="D692" s="60" t="s">
        <v>9564</v>
      </c>
      <c r="E692" s="60" t="s">
        <v>9565</v>
      </c>
      <c r="F692" s="60" t="s">
        <v>751</v>
      </c>
      <c r="G692" s="60" t="s">
        <v>44</v>
      </c>
      <c r="H692" s="60" t="s">
        <v>119</v>
      </c>
      <c r="I692" s="60" t="s">
        <v>2440</v>
      </c>
      <c r="J692" s="60" t="s">
        <v>16321</v>
      </c>
      <c r="K692" s="60" t="s">
        <v>4157</v>
      </c>
      <c r="L692" s="60" t="s">
        <v>2443</v>
      </c>
      <c r="M692" t="str">
        <f>IF(TablVoies[[#This Row],[ID_OSM]]="Non trouvé","Pas de lien",HYPERLINK(("http://www.openstreetmap.org/?"&amp;TablVoies[[#This Row],[OBJET_OSM]]&amp;"="&amp;TablVoies[[#This Row],[ID_OSM]]),"Localiser"))</f>
        <v>Localiser</v>
      </c>
      <c r="N692" s="61" t="s">
        <v>5316</v>
      </c>
      <c r="O692" t="str">
        <f>IF(TablVoies[[#This Row],[ID_OSM]]="Non trouvé","Pas de lien",HYPERLINK("http://localhost:8111/import?url=http://api.openstreetmap.org/api/0.6/"&amp;TablVoies[[#This Row],[OBJET_OSM]]&amp;"/"&amp;TablVoies[[#This Row],[ID_OSM]]&amp;"/full","JOSM"))</f>
        <v>JOSM</v>
      </c>
      <c r="P692" t="s">
        <v>13766</v>
      </c>
      <c r="Q692"/>
      <c r="Z692" s="124"/>
      <c r="AL692" s="60" t="s">
        <v>4950</v>
      </c>
      <c r="AM692" s="60" t="s">
        <v>4950</v>
      </c>
    </row>
    <row r="693" spans="1:39" hidden="1">
      <c r="A693" s="71">
        <v>84056</v>
      </c>
      <c r="B693" s="60" t="s">
        <v>9566</v>
      </c>
      <c r="C693" s="155">
        <v>4573909</v>
      </c>
      <c r="D693" s="60" t="s">
        <v>9567</v>
      </c>
      <c r="E693" s="60" t="s">
        <v>9568</v>
      </c>
      <c r="F693" s="60" t="s">
        <v>751</v>
      </c>
      <c r="G693" s="60" t="s">
        <v>245</v>
      </c>
      <c r="H693" s="60" t="s">
        <v>134</v>
      </c>
      <c r="I693" s="60" t="s">
        <v>9569</v>
      </c>
      <c r="J693" s="60" t="s">
        <v>16322</v>
      </c>
      <c r="K693" s="60" t="s">
        <v>9570</v>
      </c>
      <c r="L693" s="60" t="s">
        <v>9571</v>
      </c>
      <c r="M693" t="str">
        <f>IF(TablVoies[[#This Row],[ID_OSM]]="Non trouvé","Pas de lien",HYPERLINK(("http://www.openstreetmap.org/?"&amp;TablVoies[[#This Row],[OBJET_OSM]]&amp;"="&amp;TablVoies[[#This Row],[ID_OSM]]),"Localiser"))</f>
        <v>Localiser</v>
      </c>
      <c r="N693" s="61" t="s">
        <v>5316</v>
      </c>
      <c r="O693" t="str">
        <f>IF(TablVoies[[#This Row],[ID_OSM]]="Non trouvé","Pas de lien",HYPERLINK("http://localhost:8111/import?url=http://api.openstreetmap.org/api/0.6/"&amp;TablVoies[[#This Row],[OBJET_OSM]]&amp;"/"&amp;TablVoies[[#This Row],[ID_OSM]]&amp;"/full","JOSM"))</f>
        <v>JOSM</v>
      </c>
      <c r="P693" t="s">
        <v>5332</v>
      </c>
      <c r="Q693"/>
      <c r="Z693" s="124"/>
      <c r="AL693" s="60" t="s">
        <v>4950</v>
      </c>
      <c r="AM693" s="60" t="s">
        <v>4950</v>
      </c>
    </row>
    <row r="694" spans="1:39" hidden="1">
      <c r="A694" s="71">
        <v>84056</v>
      </c>
      <c r="B694" s="60" t="s">
        <v>9572</v>
      </c>
      <c r="C694" s="155">
        <v>5826579</v>
      </c>
      <c r="D694" s="60" t="s">
        <v>9573</v>
      </c>
      <c r="E694" s="60" t="s">
        <v>9574</v>
      </c>
      <c r="F694" s="60" t="s">
        <v>751</v>
      </c>
      <c r="G694" s="60" t="s">
        <v>3294</v>
      </c>
      <c r="H694" s="60" t="s">
        <v>221</v>
      </c>
      <c r="I694" s="60" t="s">
        <v>9575</v>
      </c>
      <c r="J694" s="60" t="s">
        <v>16323</v>
      </c>
      <c r="K694" s="60" t="s">
        <v>9576</v>
      </c>
      <c r="L694" s="60" t="s">
        <v>9577</v>
      </c>
      <c r="M694" t="str">
        <f>IF(TablVoies[[#This Row],[ID_OSM]]="Non trouvé","Pas de lien",HYPERLINK(("http://www.openstreetmap.org/?"&amp;TablVoies[[#This Row],[OBJET_OSM]]&amp;"="&amp;TablVoies[[#This Row],[ID_OSM]]),"Localiser"))</f>
        <v>Localiser</v>
      </c>
      <c r="N694" s="61" t="s">
        <v>5316</v>
      </c>
      <c r="O694" t="str">
        <f>IF(TablVoies[[#This Row],[ID_OSM]]="Non trouvé","Pas de lien",HYPERLINK("http://localhost:8111/import?url=http://api.openstreetmap.org/api/0.6/"&amp;TablVoies[[#This Row],[OBJET_OSM]]&amp;"/"&amp;TablVoies[[#This Row],[ID_OSM]]&amp;"/full","JOSM"))</f>
        <v>JOSM</v>
      </c>
      <c r="P694" t="s">
        <v>13789</v>
      </c>
      <c r="Q694"/>
      <c r="Z694" s="124"/>
      <c r="AL694" s="60" t="s">
        <v>4950</v>
      </c>
      <c r="AM694" s="60" t="s">
        <v>4950</v>
      </c>
    </row>
    <row r="695" spans="1:39" hidden="1">
      <c r="A695" s="71">
        <v>84056</v>
      </c>
      <c r="B695" s="60" t="s">
        <v>9578</v>
      </c>
      <c r="C695" s="155">
        <v>4573934</v>
      </c>
      <c r="D695" s="60" t="s">
        <v>9579</v>
      </c>
      <c r="E695" s="60" t="s">
        <v>9580</v>
      </c>
      <c r="F695" s="60" t="s">
        <v>751</v>
      </c>
      <c r="G695" s="60" t="s">
        <v>245</v>
      </c>
      <c r="I695" s="60" t="s">
        <v>9581</v>
      </c>
      <c r="J695" s="60" t="s">
        <v>16324</v>
      </c>
      <c r="K695" s="60" t="s">
        <v>9582</v>
      </c>
      <c r="L695" s="60" t="s">
        <v>9583</v>
      </c>
      <c r="M695" t="str">
        <f>IF(TablVoies[[#This Row],[ID_OSM]]="Non trouvé","Pas de lien",HYPERLINK(("http://www.openstreetmap.org/?"&amp;TablVoies[[#This Row],[OBJET_OSM]]&amp;"="&amp;TablVoies[[#This Row],[ID_OSM]]),"Localiser"))</f>
        <v>Localiser</v>
      </c>
      <c r="N695" s="61" t="s">
        <v>5316</v>
      </c>
      <c r="O695" t="str">
        <f>IF(TablVoies[[#This Row],[ID_OSM]]="Non trouvé","Pas de lien",HYPERLINK("http://localhost:8111/import?url=http://api.openstreetmap.org/api/0.6/"&amp;TablVoies[[#This Row],[OBJET_OSM]]&amp;"/"&amp;TablVoies[[#This Row],[ID_OSM]]&amp;"/full","JOSM"))</f>
        <v>JOSM</v>
      </c>
      <c r="P695" t="s">
        <v>13742</v>
      </c>
      <c r="Q695"/>
      <c r="Z695" s="124"/>
      <c r="AL695" s="60" t="s">
        <v>4950</v>
      </c>
      <c r="AM695" s="60" t="s">
        <v>4950</v>
      </c>
    </row>
    <row r="696" spans="1:39" hidden="1">
      <c r="A696" s="71">
        <v>84056</v>
      </c>
      <c r="B696" s="60" t="s">
        <v>9584</v>
      </c>
      <c r="C696" s="155">
        <v>5826583</v>
      </c>
      <c r="D696" s="60" t="s">
        <v>9585</v>
      </c>
      <c r="E696" s="60" t="s">
        <v>9586</v>
      </c>
      <c r="F696" s="60" t="s">
        <v>751</v>
      </c>
      <c r="G696" s="60" t="s">
        <v>44</v>
      </c>
      <c r="I696" s="60" t="s">
        <v>9587</v>
      </c>
      <c r="J696" s="60" t="s">
        <v>16325</v>
      </c>
      <c r="K696" s="60" t="s">
        <v>9589</v>
      </c>
      <c r="L696" s="60" t="s">
        <v>9590</v>
      </c>
      <c r="M696" t="str">
        <f>IF(TablVoies[[#This Row],[ID_OSM]]="Non trouvé","Pas de lien",HYPERLINK(("http://www.openstreetmap.org/?"&amp;TablVoies[[#This Row],[OBJET_OSM]]&amp;"="&amp;TablVoies[[#This Row],[ID_OSM]]),"Localiser"))</f>
        <v>Localiser</v>
      </c>
      <c r="N696" s="61" t="s">
        <v>5316</v>
      </c>
      <c r="O696" t="str">
        <f>IF(TablVoies[[#This Row],[ID_OSM]]="Non trouvé","Pas de lien",HYPERLINK("http://localhost:8111/import?url=http://api.openstreetmap.org/api/0.6/"&amp;TablVoies[[#This Row],[OBJET_OSM]]&amp;"/"&amp;TablVoies[[#This Row],[ID_OSM]]&amp;"/full","JOSM"))</f>
        <v>JOSM</v>
      </c>
      <c r="Q696"/>
      <c r="Z696" s="124"/>
      <c r="AL696" s="60" t="s">
        <v>4950</v>
      </c>
      <c r="AM696" s="60" t="s">
        <v>4950</v>
      </c>
    </row>
    <row r="697" spans="1:39" hidden="1">
      <c r="A697" s="71">
        <v>84056</v>
      </c>
      <c r="B697" s="60" t="s">
        <v>9591</v>
      </c>
      <c r="C697" s="155">
        <v>4573356</v>
      </c>
      <c r="D697" s="60" t="s">
        <v>9592</v>
      </c>
      <c r="E697" s="60" t="s">
        <v>9593</v>
      </c>
      <c r="F697" s="60" t="s">
        <v>751</v>
      </c>
      <c r="G697" s="60" t="s">
        <v>1358</v>
      </c>
      <c r="I697" s="60" t="s">
        <v>9202</v>
      </c>
      <c r="J697" s="60" t="s">
        <v>16326</v>
      </c>
      <c r="K697" s="60" t="s">
        <v>9203</v>
      </c>
      <c r="L697" s="60" t="s">
        <v>9204</v>
      </c>
      <c r="M697" t="str">
        <f>IF(TablVoies[[#This Row],[ID_OSM]]="Non trouvé","Pas de lien",HYPERLINK(("http://www.openstreetmap.org/?"&amp;TablVoies[[#This Row],[OBJET_OSM]]&amp;"="&amp;TablVoies[[#This Row],[ID_OSM]]),"Localiser"))</f>
        <v>Localiser</v>
      </c>
      <c r="N697" s="61" t="s">
        <v>5316</v>
      </c>
      <c r="O697" t="str">
        <f>IF(TablVoies[[#This Row],[ID_OSM]]="Non trouvé","Pas de lien",HYPERLINK("http://localhost:8111/import?url=http://api.openstreetmap.org/api/0.6/"&amp;TablVoies[[#This Row],[OBJET_OSM]]&amp;"/"&amp;TablVoies[[#This Row],[ID_OSM]]&amp;"/full","JOSM"))</f>
        <v>JOSM</v>
      </c>
      <c r="Q697"/>
      <c r="Z697" s="124"/>
      <c r="AL697" s="60" t="s">
        <v>4950</v>
      </c>
      <c r="AM697" s="60" t="s">
        <v>4950</v>
      </c>
    </row>
    <row r="698" spans="1:39" hidden="1">
      <c r="A698" s="71">
        <v>84056</v>
      </c>
      <c r="B698" s="60" t="s">
        <v>9594</v>
      </c>
      <c r="C698" s="155">
        <v>4563346</v>
      </c>
      <c r="D698" s="60" t="s">
        <v>9595</v>
      </c>
      <c r="E698" s="60" t="s">
        <v>9596</v>
      </c>
      <c r="F698" s="60" t="s">
        <v>751</v>
      </c>
      <c r="G698" s="60" t="s">
        <v>1358</v>
      </c>
      <c r="I698" s="60" t="s">
        <v>766</v>
      </c>
      <c r="J698" s="60" t="s">
        <v>15883</v>
      </c>
      <c r="K698" s="60" t="s">
        <v>9597</v>
      </c>
      <c r="L698" s="60" t="s">
        <v>769</v>
      </c>
      <c r="M698" t="str">
        <f>IF(TablVoies[[#This Row],[ID_OSM]]="Non trouvé","Pas de lien",HYPERLINK(("http://www.openstreetmap.org/?"&amp;TablVoies[[#This Row],[OBJET_OSM]]&amp;"="&amp;TablVoies[[#This Row],[ID_OSM]]),"Localiser"))</f>
        <v>Localiser</v>
      </c>
      <c r="N698" s="61" t="s">
        <v>5316</v>
      </c>
      <c r="O698" t="str">
        <f>IF(TablVoies[[#This Row],[ID_OSM]]="Non trouvé","Pas de lien",HYPERLINK("http://localhost:8111/import?url=http://api.openstreetmap.org/api/0.6/"&amp;TablVoies[[#This Row],[OBJET_OSM]]&amp;"/"&amp;TablVoies[[#This Row],[ID_OSM]]&amp;"/full","JOSM"))</f>
        <v>JOSM</v>
      </c>
      <c r="P698" t="s">
        <v>13772</v>
      </c>
      <c r="Q698"/>
      <c r="Z698" s="124"/>
      <c r="AL698" s="60" t="s">
        <v>4950</v>
      </c>
      <c r="AM698" s="60" t="s">
        <v>4950</v>
      </c>
    </row>
    <row r="699" spans="1:39" hidden="1">
      <c r="A699" s="71">
        <v>84056</v>
      </c>
      <c r="B699" s="60" t="s">
        <v>9598</v>
      </c>
      <c r="C699" s="155">
        <v>4573616</v>
      </c>
      <c r="D699" s="60" t="s">
        <v>9599</v>
      </c>
      <c r="E699" s="60" t="s">
        <v>9600</v>
      </c>
      <c r="F699" s="60" t="s">
        <v>751</v>
      </c>
      <c r="G699" s="60" t="s">
        <v>1358</v>
      </c>
      <c r="I699" s="60" t="s">
        <v>1685</v>
      </c>
      <c r="J699" s="60" t="s">
        <v>16327</v>
      </c>
      <c r="K699" s="60" t="s">
        <v>1687</v>
      </c>
      <c r="L699" s="60" t="s">
        <v>1688</v>
      </c>
      <c r="M699" t="str">
        <f>IF(TablVoies[[#This Row],[ID_OSM]]="Non trouvé","Pas de lien",HYPERLINK(("http://www.openstreetmap.org/?"&amp;TablVoies[[#This Row],[OBJET_OSM]]&amp;"="&amp;TablVoies[[#This Row],[ID_OSM]]),"Localiser"))</f>
        <v>Localiser</v>
      </c>
      <c r="N699" s="61" t="s">
        <v>5316</v>
      </c>
      <c r="O699" t="str">
        <f>IF(TablVoies[[#This Row],[ID_OSM]]="Non trouvé","Pas de lien",HYPERLINK("http://localhost:8111/import?url=http://api.openstreetmap.org/api/0.6/"&amp;TablVoies[[#This Row],[OBJET_OSM]]&amp;"/"&amp;TablVoies[[#This Row],[ID_OSM]]&amp;"/full","JOSM"))</f>
        <v>JOSM</v>
      </c>
      <c r="P699" t="s">
        <v>13773</v>
      </c>
      <c r="Q699"/>
      <c r="Z699" s="124"/>
      <c r="AL699" s="60" t="s">
        <v>4950</v>
      </c>
      <c r="AM699" s="60" t="s">
        <v>4950</v>
      </c>
    </row>
    <row r="700" spans="1:39" hidden="1">
      <c r="A700" s="71">
        <v>84056</v>
      </c>
      <c r="B700" s="60" t="s">
        <v>9601</v>
      </c>
      <c r="C700" s="155">
        <v>4573476</v>
      </c>
      <c r="D700" s="60" t="s">
        <v>9602</v>
      </c>
      <c r="E700" s="60" t="s">
        <v>9603</v>
      </c>
      <c r="F700" s="60" t="s">
        <v>751</v>
      </c>
      <c r="G700" s="60" t="s">
        <v>245</v>
      </c>
      <c r="H700" s="60" t="s">
        <v>134</v>
      </c>
      <c r="I700" s="60" t="s">
        <v>1319</v>
      </c>
      <c r="J700" s="60" t="s">
        <v>15782</v>
      </c>
      <c r="K700" s="60" t="s">
        <v>1321</v>
      </c>
      <c r="L700" s="60" t="s">
        <v>801</v>
      </c>
      <c r="M700" t="str">
        <f>IF(TablVoies[[#This Row],[ID_OSM]]="Non trouvé","Pas de lien",HYPERLINK(("http://www.openstreetmap.org/?"&amp;TablVoies[[#This Row],[OBJET_OSM]]&amp;"="&amp;TablVoies[[#This Row],[ID_OSM]]),"Localiser"))</f>
        <v>Localiser</v>
      </c>
      <c r="N700" s="61" t="s">
        <v>5316</v>
      </c>
      <c r="O700" t="str">
        <f>IF(TablVoies[[#This Row],[ID_OSM]]="Non trouvé","Pas de lien",HYPERLINK("http://localhost:8111/import?url=http://api.openstreetmap.org/api/0.6/"&amp;TablVoies[[#This Row],[OBJET_OSM]]&amp;"/"&amp;TablVoies[[#This Row],[ID_OSM]]&amp;"/full","JOSM"))</f>
        <v>JOSM</v>
      </c>
      <c r="P700" t="s">
        <v>5331</v>
      </c>
      <c r="Q700"/>
      <c r="Z700" s="124"/>
      <c r="AL700" s="60" t="s">
        <v>4950</v>
      </c>
      <c r="AM700" s="60" t="s">
        <v>4950</v>
      </c>
    </row>
    <row r="701" spans="1:39" hidden="1">
      <c r="A701" s="71">
        <v>84056</v>
      </c>
      <c r="B701" s="60" t="s">
        <v>751</v>
      </c>
      <c r="C701" s="155">
        <v>5826978</v>
      </c>
      <c r="D701" s="60" t="s">
        <v>9604</v>
      </c>
      <c r="E701" s="60" t="s">
        <v>9605</v>
      </c>
      <c r="F701" s="60" t="s">
        <v>751</v>
      </c>
      <c r="G701" s="60" t="s">
        <v>3294</v>
      </c>
      <c r="I701" s="60" t="s">
        <v>798</v>
      </c>
      <c r="J701" s="60" t="s">
        <v>15924</v>
      </c>
      <c r="K701" s="60" t="s">
        <v>9606</v>
      </c>
      <c r="L701" s="60" t="s">
        <v>801</v>
      </c>
      <c r="M701" t="str">
        <f>IF(TablVoies[[#This Row],[ID_OSM]]="Non trouvé","Pas de lien",HYPERLINK(("http://www.openstreetmap.org/?"&amp;TablVoies[[#This Row],[OBJET_OSM]]&amp;"="&amp;TablVoies[[#This Row],[ID_OSM]]),"Localiser"))</f>
        <v>Localiser</v>
      </c>
      <c r="N701" s="61" t="s">
        <v>5316</v>
      </c>
      <c r="O701" t="str">
        <f>IF(TablVoies[[#This Row],[ID_OSM]]="Non trouvé","Pas de lien",HYPERLINK("http://localhost:8111/import?url=http://api.openstreetmap.org/api/0.6/"&amp;TablVoies[[#This Row],[OBJET_OSM]]&amp;"/"&amp;TablVoies[[#This Row],[ID_OSM]]&amp;"/full","JOSM"))</f>
        <v>JOSM</v>
      </c>
      <c r="P701" t="s">
        <v>5332</v>
      </c>
      <c r="Q701"/>
      <c r="Z701" s="124"/>
      <c r="AL701" s="60" t="s">
        <v>4950</v>
      </c>
      <c r="AM701" s="60" t="s">
        <v>4950</v>
      </c>
    </row>
    <row r="702" spans="1:39" hidden="1">
      <c r="A702" s="71">
        <v>84056</v>
      </c>
      <c r="B702" s="60" t="s">
        <v>9607</v>
      </c>
      <c r="C702" s="155">
        <v>4573558</v>
      </c>
      <c r="D702" s="60" t="s">
        <v>9608</v>
      </c>
      <c r="E702" s="60" t="s">
        <v>9609</v>
      </c>
      <c r="F702" s="60" t="s">
        <v>751</v>
      </c>
      <c r="G702" s="60" t="s">
        <v>1358</v>
      </c>
      <c r="H702" s="60" t="s">
        <v>134</v>
      </c>
      <c r="I702" s="60" t="s">
        <v>9610</v>
      </c>
      <c r="J702" s="60" t="s">
        <v>16328</v>
      </c>
      <c r="K702" s="60" t="s">
        <v>9612</v>
      </c>
      <c r="L702" s="60" t="s">
        <v>9613</v>
      </c>
      <c r="M702" t="str">
        <f>IF(TablVoies[[#This Row],[ID_OSM]]="Non trouvé","Pas de lien",HYPERLINK(("http://www.openstreetmap.org/?"&amp;TablVoies[[#This Row],[OBJET_OSM]]&amp;"="&amp;TablVoies[[#This Row],[ID_OSM]]),"Localiser"))</f>
        <v>Localiser</v>
      </c>
      <c r="N702" s="61" t="s">
        <v>5316</v>
      </c>
      <c r="O702" t="str">
        <f>IF(TablVoies[[#This Row],[ID_OSM]]="Non trouvé","Pas de lien",HYPERLINK("http://localhost:8111/import?url=http://api.openstreetmap.org/api/0.6/"&amp;TablVoies[[#This Row],[OBJET_OSM]]&amp;"/"&amp;TablVoies[[#This Row],[ID_OSM]]&amp;"/full","JOSM"))</f>
        <v>JOSM</v>
      </c>
      <c r="Q702"/>
      <c r="Z702" s="124"/>
      <c r="AL702" s="60" t="s">
        <v>4950</v>
      </c>
      <c r="AM702" s="60" t="s">
        <v>4950</v>
      </c>
    </row>
    <row r="703" spans="1:39" hidden="1">
      <c r="A703" s="71">
        <v>84056</v>
      </c>
      <c r="B703" s="60" t="s">
        <v>9614</v>
      </c>
      <c r="C703" s="155">
        <v>4573912</v>
      </c>
      <c r="D703" s="60" t="s">
        <v>9615</v>
      </c>
      <c r="E703" s="60" t="s">
        <v>9616</v>
      </c>
      <c r="F703" s="60" t="s">
        <v>751</v>
      </c>
      <c r="G703" s="60" t="s">
        <v>44</v>
      </c>
      <c r="H703" s="60" t="s">
        <v>119</v>
      </c>
      <c r="I703" s="60" t="s">
        <v>718</v>
      </c>
      <c r="J703" s="60" t="s">
        <v>16329</v>
      </c>
      <c r="K703" s="60" t="s">
        <v>9618</v>
      </c>
      <c r="L703" s="60" t="s">
        <v>721</v>
      </c>
      <c r="M703" t="str">
        <f>IF(TablVoies[[#This Row],[ID_OSM]]="Non trouvé","Pas de lien",HYPERLINK(("http://www.openstreetmap.org/?"&amp;TablVoies[[#This Row],[OBJET_OSM]]&amp;"="&amp;TablVoies[[#This Row],[ID_OSM]]),"Localiser"))</f>
        <v>Localiser</v>
      </c>
      <c r="N703" s="61" t="s">
        <v>5316</v>
      </c>
      <c r="O703" t="str">
        <f>IF(TablVoies[[#This Row],[ID_OSM]]="Non trouvé","Pas de lien",HYPERLINK("http://localhost:8111/import?url=http://api.openstreetmap.org/api/0.6/"&amp;TablVoies[[#This Row],[OBJET_OSM]]&amp;"/"&amp;TablVoies[[#This Row],[ID_OSM]]&amp;"/full","JOSM"))</f>
        <v>JOSM</v>
      </c>
      <c r="Q703"/>
      <c r="Z703" s="124"/>
      <c r="AL703" s="60" t="s">
        <v>4950</v>
      </c>
      <c r="AM703" s="60" t="s">
        <v>4950</v>
      </c>
    </row>
    <row r="704" spans="1:39" hidden="1">
      <c r="A704" s="71">
        <v>84056</v>
      </c>
      <c r="B704" s="60" t="s">
        <v>9619</v>
      </c>
      <c r="C704" s="155">
        <v>4573935</v>
      </c>
      <c r="D704" s="60" t="s">
        <v>9620</v>
      </c>
      <c r="E704" s="60" t="s">
        <v>9621</v>
      </c>
      <c r="F704" s="60" t="s">
        <v>751</v>
      </c>
      <c r="G704" s="60" t="s">
        <v>245</v>
      </c>
      <c r="I704" s="60" t="s">
        <v>9622</v>
      </c>
      <c r="J704" s="60" t="s">
        <v>16330</v>
      </c>
      <c r="K704" s="60" t="s">
        <v>9623</v>
      </c>
      <c r="L704" s="60" t="s">
        <v>9624</v>
      </c>
      <c r="M704" t="str">
        <f>IF(TablVoies[[#This Row],[ID_OSM]]="Non trouvé","Pas de lien",HYPERLINK(("http://www.openstreetmap.org/?"&amp;TablVoies[[#This Row],[OBJET_OSM]]&amp;"="&amp;TablVoies[[#This Row],[ID_OSM]]),"Localiser"))</f>
        <v>Localiser</v>
      </c>
      <c r="N704" s="61" t="s">
        <v>5316</v>
      </c>
      <c r="O704" t="str">
        <f>IF(TablVoies[[#This Row],[ID_OSM]]="Non trouvé","Pas de lien",HYPERLINK("http://localhost:8111/import?url=http://api.openstreetmap.org/api/0.6/"&amp;TablVoies[[#This Row],[OBJET_OSM]]&amp;"/"&amp;TablVoies[[#This Row],[ID_OSM]]&amp;"/full","JOSM"))</f>
        <v>JOSM</v>
      </c>
      <c r="Q704"/>
      <c r="Z704" s="124"/>
      <c r="AL704" s="60" t="s">
        <v>4950</v>
      </c>
      <c r="AM704" s="60" t="s">
        <v>4950</v>
      </c>
    </row>
    <row r="705" spans="1:39" hidden="1">
      <c r="A705" s="71">
        <v>84056</v>
      </c>
      <c r="B705" s="60" t="s">
        <v>9625</v>
      </c>
      <c r="C705" s="155">
        <v>4573930</v>
      </c>
      <c r="D705" s="60" t="s">
        <v>9626</v>
      </c>
      <c r="E705" s="60" t="s">
        <v>9627</v>
      </c>
      <c r="F705" s="60" t="s">
        <v>751</v>
      </c>
      <c r="G705" s="60" t="s">
        <v>1358</v>
      </c>
      <c r="I705" s="60" t="s">
        <v>9628</v>
      </c>
      <c r="J705" s="60" t="s">
        <v>16331</v>
      </c>
      <c r="K705" s="60" t="s">
        <v>9629</v>
      </c>
      <c r="L705" s="60" t="s">
        <v>9630</v>
      </c>
      <c r="M705" t="str">
        <f>IF(TablVoies[[#This Row],[ID_OSM]]="Non trouvé","Pas de lien",HYPERLINK(("http://www.openstreetmap.org/?"&amp;TablVoies[[#This Row],[OBJET_OSM]]&amp;"="&amp;TablVoies[[#This Row],[ID_OSM]]),"Localiser"))</f>
        <v>Localiser</v>
      </c>
      <c r="N705" s="61" t="s">
        <v>5316</v>
      </c>
      <c r="O705" t="str">
        <f>IF(TablVoies[[#This Row],[ID_OSM]]="Non trouvé","Pas de lien",HYPERLINK("http://localhost:8111/import?url=http://api.openstreetmap.org/api/0.6/"&amp;TablVoies[[#This Row],[OBJET_OSM]]&amp;"/"&amp;TablVoies[[#This Row],[ID_OSM]]&amp;"/full","JOSM"))</f>
        <v>JOSM</v>
      </c>
      <c r="P705" t="s">
        <v>13767</v>
      </c>
      <c r="Q705"/>
      <c r="Z705" s="124"/>
      <c r="AL705" s="60" t="s">
        <v>4950</v>
      </c>
      <c r="AM705" s="60" t="s">
        <v>4950</v>
      </c>
    </row>
    <row r="706" spans="1:39" hidden="1">
      <c r="A706" s="71">
        <v>84056</v>
      </c>
      <c r="B706" s="60" t="s">
        <v>9631</v>
      </c>
      <c r="C706" s="155">
        <v>4573351</v>
      </c>
      <c r="D706" s="60" t="s">
        <v>9632</v>
      </c>
      <c r="E706" s="60" t="s">
        <v>9633</v>
      </c>
      <c r="F706" s="60" t="s">
        <v>751</v>
      </c>
      <c r="G706" s="60" t="s">
        <v>429</v>
      </c>
      <c r="H706" s="60" t="s">
        <v>163</v>
      </c>
      <c r="I706" s="60" t="s">
        <v>9634</v>
      </c>
      <c r="J706" s="60" t="s">
        <v>16332</v>
      </c>
      <c r="K706" s="60" t="s">
        <v>9635</v>
      </c>
      <c r="L706" s="60" t="s">
        <v>9636</v>
      </c>
      <c r="M706" t="str">
        <f>IF(TablVoies[[#This Row],[ID_OSM]]="Non trouvé","Pas de lien",HYPERLINK(("http://www.openstreetmap.org/?"&amp;TablVoies[[#This Row],[OBJET_OSM]]&amp;"="&amp;TablVoies[[#This Row],[ID_OSM]]),"Localiser"))</f>
        <v>Localiser</v>
      </c>
      <c r="N706" s="61" t="s">
        <v>5316</v>
      </c>
      <c r="O706" t="str">
        <f>IF(TablVoies[[#This Row],[ID_OSM]]="Non trouvé","Pas de lien",HYPERLINK("http://localhost:8111/import?url=http://api.openstreetmap.org/api/0.6/"&amp;TablVoies[[#This Row],[OBJET_OSM]]&amp;"/"&amp;TablVoies[[#This Row],[ID_OSM]]&amp;"/full","JOSM"))</f>
        <v>JOSM</v>
      </c>
      <c r="P706" t="s">
        <v>13744</v>
      </c>
      <c r="Q706"/>
      <c r="Z706" s="124"/>
      <c r="AL706" s="60" t="s">
        <v>4950</v>
      </c>
      <c r="AM706" s="60" t="s">
        <v>4950</v>
      </c>
    </row>
    <row r="707" spans="1:39" hidden="1">
      <c r="A707" s="71">
        <v>84056</v>
      </c>
      <c r="B707" s="60" t="s">
        <v>9637</v>
      </c>
      <c r="C707" s="155">
        <v>4573518</v>
      </c>
      <c r="D707" s="60" t="s">
        <v>9638</v>
      </c>
      <c r="E707" s="60" t="s">
        <v>9639</v>
      </c>
      <c r="F707" s="60" t="s">
        <v>751</v>
      </c>
      <c r="G707" s="60" t="s">
        <v>1358</v>
      </c>
      <c r="H707" s="60" t="s">
        <v>119</v>
      </c>
      <c r="I707" s="60" t="s">
        <v>4168</v>
      </c>
      <c r="J707" s="60" t="s">
        <v>16333</v>
      </c>
      <c r="K707" s="60" t="s">
        <v>9640</v>
      </c>
      <c r="L707" s="60" t="s">
        <v>4171</v>
      </c>
      <c r="M707" t="str">
        <f>IF(TablVoies[[#This Row],[ID_OSM]]="Non trouvé","Pas de lien",HYPERLINK(("http://www.openstreetmap.org/?"&amp;TablVoies[[#This Row],[OBJET_OSM]]&amp;"="&amp;TablVoies[[#This Row],[ID_OSM]]),"Localiser"))</f>
        <v>Localiser</v>
      </c>
      <c r="N707" s="61" t="s">
        <v>5316</v>
      </c>
      <c r="O707" t="str">
        <f>IF(TablVoies[[#This Row],[ID_OSM]]="Non trouvé","Pas de lien",HYPERLINK("http://localhost:8111/import?url=http://api.openstreetmap.org/api/0.6/"&amp;TablVoies[[#This Row],[OBJET_OSM]]&amp;"/"&amp;TablVoies[[#This Row],[ID_OSM]]&amp;"/full","JOSM"))</f>
        <v>JOSM</v>
      </c>
      <c r="Q707"/>
      <c r="Z707" s="124"/>
      <c r="AL707" s="60" t="s">
        <v>4950</v>
      </c>
      <c r="AM707" s="60" t="s">
        <v>4950</v>
      </c>
    </row>
    <row r="708" spans="1:39" hidden="1">
      <c r="A708" s="71">
        <v>84056</v>
      </c>
      <c r="B708" s="60" t="s">
        <v>9641</v>
      </c>
      <c r="C708" s="155">
        <v>5826985</v>
      </c>
      <c r="D708" s="60" t="s">
        <v>9642</v>
      </c>
      <c r="E708" s="60" t="s">
        <v>9643</v>
      </c>
      <c r="F708" s="60" t="s">
        <v>751</v>
      </c>
      <c r="G708" s="60" t="s">
        <v>44</v>
      </c>
      <c r="H708" s="60" t="s">
        <v>119</v>
      </c>
      <c r="I708" s="60" t="s">
        <v>127</v>
      </c>
      <c r="J708" s="60" t="s">
        <v>16334</v>
      </c>
      <c r="K708" s="60" t="s">
        <v>9206</v>
      </c>
      <c r="L708" s="60" t="s">
        <v>130</v>
      </c>
      <c r="M708" t="str">
        <f>IF(TablVoies[[#This Row],[ID_OSM]]="Non trouvé","Pas de lien",HYPERLINK(("http://www.openstreetmap.org/?"&amp;TablVoies[[#This Row],[OBJET_OSM]]&amp;"="&amp;TablVoies[[#This Row],[ID_OSM]]),"Localiser"))</f>
        <v>Localiser</v>
      </c>
      <c r="N708" s="61" t="s">
        <v>5316</v>
      </c>
      <c r="O708" t="str">
        <f>IF(TablVoies[[#This Row],[ID_OSM]]="Non trouvé","Pas de lien",HYPERLINK("http://localhost:8111/import?url=http://api.openstreetmap.org/api/0.6/"&amp;TablVoies[[#This Row],[OBJET_OSM]]&amp;"/"&amp;TablVoies[[#This Row],[ID_OSM]]&amp;"/full","JOSM"))</f>
        <v>JOSM</v>
      </c>
      <c r="Q708"/>
      <c r="Z708" s="124"/>
      <c r="AC708" s="60" t="s">
        <v>13732</v>
      </c>
      <c r="AL708" s="60" t="s">
        <v>4950</v>
      </c>
      <c r="AM708" s="60" t="s">
        <v>4950</v>
      </c>
    </row>
    <row r="709" spans="1:39" hidden="1">
      <c r="A709" s="71">
        <v>84056</v>
      </c>
      <c r="B709" s="60" t="s">
        <v>9644</v>
      </c>
      <c r="C709" s="155">
        <v>4573810</v>
      </c>
      <c r="D709" s="60" t="s">
        <v>9645</v>
      </c>
      <c r="E709" s="60" t="s">
        <v>9646</v>
      </c>
      <c r="F709" s="60" t="s">
        <v>751</v>
      </c>
      <c r="G709" s="60" t="s">
        <v>1373</v>
      </c>
      <c r="H709" s="60" t="s">
        <v>661</v>
      </c>
      <c r="I709" s="60" t="s">
        <v>8958</v>
      </c>
      <c r="J709" s="60" t="s">
        <v>15787</v>
      </c>
      <c r="K709" s="60" t="s">
        <v>9647</v>
      </c>
      <c r="L709" s="60" t="s">
        <v>2062</v>
      </c>
      <c r="M709" t="str">
        <f>IF(TablVoies[[#This Row],[ID_OSM]]="Non trouvé","Pas de lien",HYPERLINK(("http://www.openstreetmap.org/?"&amp;TablVoies[[#This Row],[OBJET_OSM]]&amp;"="&amp;TablVoies[[#This Row],[ID_OSM]]),"Localiser"))</f>
        <v>Localiser</v>
      </c>
      <c r="N709" s="61" t="s">
        <v>5316</v>
      </c>
      <c r="O709" t="str">
        <f>IF(TablVoies[[#This Row],[ID_OSM]]="Non trouvé","Pas de lien",HYPERLINK("http://localhost:8111/import?url=http://api.openstreetmap.org/api/0.6/"&amp;TablVoies[[#This Row],[OBJET_OSM]]&amp;"/"&amp;TablVoies[[#This Row],[ID_OSM]]&amp;"/full","JOSM"))</f>
        <v>JOSM</v>
      </c>
      <c r="P709" t="s">
        <v>5332</v>
      </c>
      <c r="Q709"/>
      <c r="Z709" s="124"/>
      <c r="AL709" s="60" t="s">
        <v>4950</v>
      </c>
      <c r="AM709" s="60" t="s">
        <v>4950</v>
      </c>
    </row>
    <row r="710" spans="1:39" hidden="1">
      <c r="A710" s="71">
        <v>84056</v>
      </c>
      <c r="B710" s="60" t="s">
        <v>9648</v>
      </c>
      <c r="C710" s="155">
        <v>4191561</v>
      </c>
      <c r="D710" s="60" t="s">
        <v>9649</v>
      </c>
      <c r="E710" s="60" t="s">
        <v>9650</v>
      </c>
      <c r="F710" s="60" t="s">
        <v>751</v>
      </c>
      <c r="G710" s="60" t="s">
        <v>245</v>
      </c>
      <c r="H710" s="60" t="s">
        <v>119</v>
      </c>
      <c r="I710" s="60" t="s">
        <v>8050</v>
      </c>
      <c r="J710" s="60" t="s">
        <v>16335</v>
      </c>
      <c r="K710" s="60" t="s">
        <v>9651</v>
      </c>
      <c r="L710" s="60" t="s">
        <v>9652</v>
      </c>
      <c r="M710" t="str">
        <f>IF(TablVoies[[#This Row],[ID_OSM]]="Non trouvé","Pas de lien",HYPERLINK(("http://www.openstreetmap.org/?"&amp;TablVoies[[#This Row],[OBJET_OSM]]&amp;"="&amp;TablVoies[[#This Row],[ID_OSM]]),"Localiser"))</f>
        <v>Localiser</v>
      </c>
      <c r="N710" s="61" t="s">
        <v>5316</v>
      </c>
      <c r="O710" t="str">
        <f>IF(TablVoies[[#This Row],[ID_OSM]]="Non trouvé","Pas de lien",HYPERLINK("http://localhost:8111/import?url=http://api.openstreetmap.org/api/0.6/"&amp;TablVoies[[#This Row],[OBJET_OSM]]&amp;"/"&amp;TablVoies[[#This Row],[ID_OSM]]&amp;"/full","JOSM"))</f>
        <v>JOSM</v>
      </c>
      <c r="P710" t="s">
        <v>5523</v>
      </c>
      <c r="Q710"/>
      <c r="Z710" s="124"/>
      <c r="AL710" s="60" t="s">
        <v>4950</v>
      </c>
      <c r="AM710" s="60" t="s">
        <v>4950</v>
      </c>
    </row>
    <row r="711" spans="1:39" hidden="1">
      <c r="A711" s="71">
        <v>84056</v>
      </c>
      <c r="B711" s="60" t="s">
        <v>9653</v>
      </c>
      <c r="C711" s="155">
        <v>4573929</v>
      </c>
      <c r="D711" s="60" t="s">
        <v>9654</v>
      </c>
      <c r="E711" s="60" t="s">
        <v>9655</v>
      </c>
      <c r="F711" s="60" t="s">
        <v>751</v>
      </c>
      <c r="G711" s="60" t="s">
        <v>3294</v>
      </c>
      <c r="I711" s="60" t="s">
        <v>9656</v>
      </c>
      <c r="J711" s="60" t="s">
        <v>16336</v>
      </c>
      <c r="K711" s="60" t="s">
        <v>9657</v>
      </c>
      <c r="L711" s="60" t="s">
        <v>1639</v>
      </c>
      <c r="M711" t="str">
        <f>IF(TablVoies[[#This Row],[ID_OSM]]="Non trouvé","Pas de lien",HYPERLINK(("http://www.openstreetmap.org/?"&amp;TablVoies[[#This Row],[OBJET_OSM]]&amp;"="&amp;TablVoies[[#This Row],[ID_OSM]]),"Localiser"))</f>
        <v>Localiser</v>
      </c>
      <c r="N711" s="61" t="s">
        <v>5316</v>
      </c>
      <c r="O711" t="str">
        <f>IF(TablVoies[[#This Row],[ID_OSM]]="Non trouvé","Pas de lien",HYPERLINK("http://localhost:8111/import?url=http://api.openstreetmap.org/api/0.6/"&amp;TablVoies[[#This Row],[OBJET_OSM]]&amp;"/"&amp;TablVoies[[#This Row],[ID_OSM]]&amp;"/full","JOSM"))</f>
        <v>JOSM</v>
      </c>
      <c r="P711" t="s">
        <v>13790</v>
      </c>
      <c r="Q711"/>
      <c r="Z711" s="124"/>
      <c r="AL711" s="60" t="s">
        <v>4950</v>
      </c>
      <c r="AM711" s="60" t="s">
        <v>4950</v>
      </c>
    </row>
    <row r="712" spans="1:39" hidden="1">
      <c r="A712" s="71">
        <v>84056</v>
      </c>
      <c r="B712" s="60" t="s">
        <v>751</v>
      </c>
      <c r="C712" s="155">
        <v>5827036</v>
      </c>
      <c r="D712" s="60" t="s">
        <v>9658</v>
      </c>
      <c r="E712" s="60" t="s">
        <v>9659</v>
      </c>
      <c r="F712" s="60" t="s">
        <v>751</v>
      </c>
      <c r="G712" s="60" t="s">
        <v>245</v>
      </c>
      <c r="H712" s="60" t="s">
        <v>119</v>
      </c>
      <c r="I712" s="60" t="s">
        <v>8291</v>
      </c>
      <c r="J712" s="60" t="s">
        <v>16337</v>
      </c>
      <c r="K712" s="60" t="s">
        <v>9660</v>
      </c>
      <c r="L712" s="60" t="s">
        <v>9661</v>
      </c>
      <c r="M712" t="str">
        <f>IF(TablVoies[[#This Row],[ID_OSM]]="Non trouvé","Pas de lien",HYPERLINK(("http://www.openstreetmap.org/?"&amp;TablVoies[[#This Row],[OBJET_OSM]]&amp;"="&amp;TablVoies[[#This Row],[ID_OSM]]),"Localiser"))</f>
        <v>Localiser</v>
      </c>
      <c r="N712" s="61" t="s">
        <v>5316</v>
      </c>
      <c r="O712" t="str">
        <f>IF(TablVoies[[#This Row],[ID_OSM]]="Non trouvé","Pas de lien",HYPERLINK("http://localhost:8111/import?url=http://api.openstreetmap.org/api/0.6/"&amp;TablVoies[[#This Row],[OBJET_OSM]]&amp;"/"&amp;TablVoies[[#This Row],[ID_OSM]]&amp;"/full","JOSM"))</f>
        <v>JOSM</v>
      </c>
      <c r="Q712"/>
      <c r="Z712" s="124"/>
      <c r="AL712" s="60" t="s">
        <v>4950</v>
      </c>
      <c r="AM712" s="60" t="s">
        <v>4950</v>
      </c>
    </row>
    <row r="713" spans="1:39" hidden="1">
      <c r="A713" s="71">
        <v>84056</v>
      </c>
      <c r="B713" s="60" t="s">
        <v>751</v>
      </c>
      <c r="C713" s="155">
        <v>4191569</v>
      </c>
      <c r="D713" s="60" t="s">
        <v>9662</v>
      </c>
      <c r="E713" s="60" t="s">
        <v>9663</v>
      </c>
      <c r="F713" s="60" t="s">
        <v>751</v>
      </c>
      <c r="G713" s="60" t="s">
        <v>245</v>
      </c>
      <c r="H713" s="60" t="s">
        <v>119</v>
      </c>
      <c r="I713" s="60" t="s">
        <v>9664</v>
      </c>
      <c r="J713" s="60" t="s">
        <v>16338</v>
      </c>
      <c r="K713" s="60" t="s">
        <v>9665</v>
      </c>
      <c r="L713" s="60" t="s">
        <v>9666</v>
      </c>
      <c r="M713" t="str">
        <f>IF(TablVoies[[#This Row],[ID_OSM]]="Non trouvé","Pas de lien",HYPERLINK(("http://www.openstreetmap.org/?"&amp;TablVoies[[#This Row],[OBJET_OSM]]&amp;"="&amp;TablVoies[[#This Row],[ID_OSM]]),"Localiser"))</f>
        <v>Localiser</v>
      </c>
      <c r="N713" s="61" t="s">
        <v>5316</v>
      </c>
      <c r="O713" t="str">
        <f>IF(TablVoies[[#This Row],[ID_OSM]]="Non trouvé","Pas de lien",HYPERLINK("http://localhost:8111/import?url=http://api.openstreetmap.org/api/0.6/"&amp;TablVoies[[#This Row],[OBJET_OSM]]&amp;"/"&amp;TablVoies[[#This Row],[ID_OSM]]&amp;"/full","JOSM"))</f>
        <v>JOSM</v>
      </c>
      <c r="Q713"/>
      <c r="Z713" s="124"/>
      <c r="AL713" s="60" t="s">
        <v>4950</v>
      </c>
      <c r="AM713" s="60" t="s">
        <v>4950</v>
      </c>
    </row>
    <row r="714" spans="1:39" hidden="1">
      <c r="A714" s="71">
        <v>84056</v>
      </c>
      <c r="B714" s="60" t="s">
        <v>9667</v>
      </c>
      <c r="C714" s="155">
        <v>4573500</v>
      </c>
      <c r="D714" s="60" t="s">
        <v>9668</v>
      </c>
      <c r="E714" s="60" t="s">
        <v>9669</v>
      </c>
      <c r="F714" s="60" t="s">
        <v>751</v>
      </c>
      <c r="G714" s="60" t="s">
        <v>245</v>
      </c>
      <c r="H714" s="60" t="s">
        <v>119</v>
      </c>
      <c r="I714" s="60" t="s">
        <v>9670</v>
      </c>
      <c r="J714" s="60" t="s">
        <v>16339</v>
      </c>
      <c r="K714" s="60" t="s">
        <v>9671</v>
      </c>
      <c r="L714" s="60" t="s">
        <v>9672</v>
      </c>
      <c r="M714" t="str">
        <f>IF(TablVoies[[#This Row],[ID_OSM]]="Non trouvé","Pas de lien",HYPERLINK(("http://www.openstreetmap.org/?"&amp;TablVoies[[#This Row],[OBJET_OSM]]&amp;"="&amp;TablVoies[[#This Row],[ID_OSM]]),"Localiser"))</f>
        <v>Localiser</v>
      </c>
      <c r="N714" s="61" t="s">
        <v>5316</v>
      </c>
      <c r="O714" t="str">
        <f>IF(TablVoies[[#This Row],[ID_OSM]]="Non trouvé","Pas de lien",HYPERLINK("http://localhost:8111/import?url=http://api.openstreetmap.org/api/0.6/"&amp;TablVoies[[#This Row],[OBJET_OSM]]&amp;"/"&amp;TablVoies[[#This Row],[ID_OSM]]&amp;"/full","JOSM"))</f>
        <v>JOSM</v>
      </c>
      <c r="P714" t="s">
        <v>13741</v>
      </c>
      <c r="Q714"/>
      <c r="T714" s="60" t="s">
        <v>13740</v>
      </c>
      <c r="Z714" s="124"/>
      <c r="AL714" s="60" t="s">
        <v>4950</v>
      </c>
      <c r="AM714" s="60" t="s">
        <v>4950</v>
      </c>
    </row>
    <row r="715" spans="1:39" hidden="1">
      <c r="A715" s="71">
        <v>84056</v>
      </c>
      <c r="B715" s="60" t="s">
        <v>9673</v>
      </c>
      <c r="C715" s="155">
        <v>4579351</v>
      </c>
      <c r="D715" s="60" t="s">
        <v>9674</v>
      </c>
      <c r="E715" s="60" t="s">
        <v>9675</v>
      </c>
      <c r="F715" s="60" t="s">
        <v>751</v>
      </c>
      <c r="G715" s="60" t="s">
        <v>245</v>
      </c>
      <c r="H715" s="60" t="s">
        <v>119</v>
      </c>
      <c r="I715" s="60" t="s">
        <v>8295</v>
      </c>
      <c r="J715" s="60" t="s">
        <v>16340</v>
      </c>
      <c r="K715" s="60" t="s">
        <v>9676</v>
      </c>
      <c r="L715" s="60" t="s">
        <v>9677</v>
      </c>
      <c r="M715" t="str">
        <f>IF(TablVoies[[#This Row],[ID_OSM]]="Non trouvé","Pas de lien",HYPERLINK(("http://www.openstreetmap.org/?"&amp;TablVoies[[#This Row],[OBJET_OSM]]&amp;"="&amp;TablVoies[[#This Row],[ID_OSM]]),"Localiser"))</f>
        <v>Localiser</v>
      </c>
      <c r="N715" s="61" t="s">
        <v>5316</v>
      </c>
      <c r="O715" t="str">
        <f>IF(TablVoies[[#This Row],[ID_OSM]]="Non trouvé","Pas de lien",HYPERLINK("http://localhost:8111/import?url=http://api.openstreetmap.org/api/0.6/"&amp;TablVoies[[#This Row],[OBJET_OSM]]&amp;"/"&amp;TablVoies[[#This Row],[ID_OSM]]&amp;"/full","JOSM"))</f>
        <v>JOSM</v>
      </c>
      <c r="P715" t="s">
        <v>13751</v>
      </c>
      <c r="Q715"/>
      <c r="Z715" s="124"/>
      <c r="AL715" s="60" t="s">
        <v>4950</v>
      </c>
      <c r="AM715" s="60" t="s">
        <v>4950</v>
      </c>
    </row>
    <row r="716" spans="1:39" hidden="1">
      <c r="A716" s="71">
        <v>84056</v>
      </c>
      <c r="B716" s="60" t="s">
        <v>9678</v>
      </c>
      <c r="C716" s="155">
        <v>4573795</v>
      </c>
      <c r="D716" s="60" t="s">
        <v>9679</v>
      </c>
      <c r="E716" s="60" t="s">
        <v>9680</v>
      </c>
      <c r="F716" s="60" t="s">
        <v>751</v>
      </c>
      <c r="G716" s="60" t="s">
        <v>1358</v>
      </c>
      <c r="H716" s="60" t="s">
        <v>134</v>
      </c>
      <c r="I716" s="60" t="s">
        <v>6603</v>
      </c>
      <c r="J716" s="60" t="s">
        <v>16341</v>
      </c>
      <c r="K716" s="60" t="s">
        <v>9681</v>
      </c>
      <c r="L716" s="60" t="s">
        <v>9208</v>
      </c>
      <c r="M716" t="str">
        <f>IF(TablVoies[[#This Row],[ID_OSM]]="Non trouvé","Pas de lien",HYPERLINK(("http://www.openstreetmap.org/?"&amp;TablVoies[[#This Row],[OBJET_OSM]]&amp;"="&amp;TablVoies[[#This Row],[ID_OSM]]),"Localiser"))</f>
        <v>Localiser</v>
      </c>
      <c r="N716" s="61" t="s">
        <v>5316</v>
      </c>
      <c r="O716" t="str">
        <f>IF(TablVoies[[#This Row],[ID_OSM]]="Non trouvé","Pas de lien",HYPERLINK("http://localhost:8111/import?url=http://api.openstreetmap.org/api/0.6/"&amp;TablVoies[[#This Row],[OBJET_OSM]]&amp;"/"&amp;TablVoies[[#This Row],[ID_OSM]]&amp;"/full","JOSM"))</f>
        <v>JOSM</v>
      </c>
      <c r="Q716"/>
      <c r="Z716" s="124"/>
      <c r="AL716" s="60" t="s">
        <v>4950</v>
      </c>
      <c r="AM716" s="60" t="s">
        <v>4950</v>
      </c>
    </row>
    <row r="717" spans="1:39" hidden="1">
      <c r="A717" s="71">
        <v>84056</v>
      </c>
      <c r="B717" s="60" t="s">
        <v>9682</v>
      </c>
      <c r="C717" s="155">
        <v>4573839</v>
      </c>
      <c r="D717" s="60" t="s">
        <v>9683</v>
      </c>
      <c r="E717" s="60" t="s">
        <v>9684</v>
      </c>
      <c r="F717" s="60" t="s">
        <v>751</v>
      </c>
      <c r="G717" s="60" t="s">
        <v>1358</v>
      </c>
      <c r="H717" s="60" t="s">
        <v>221</v>
      </c>
      <c r="I717" s="60" t="s">
        <v>8760</v>
      </c>
      <c r="J717" s="60" t="s">
        <v>16342</v>
      </c>
      <c r="K717" s="60" t="s">
        <v>9685</v>
      </c>
      <c r="L717" s="60" t="s">
        <v>9686</v>
      </c>
      <c r="M717" t="str">
        <f>IF(TablVoies[[#This Row],[ID_OSM]]="Non trouvé","Pas de lien",HYPERLINK(("http://www.openstreetmap.org/?"&amp;TablVoies[[#This Row],[OBJET_OSM]]&amp;"="&amp;TablVoies[[#This Row],[ID_OSM]]),"Localiser"))</f>
        <v>Localiser</v>
      </c>
      <c r="N717" s="61" t="s">
        <v>5316</v>
      </c>
      <c r="O717" t="str">
        <f>IF(TablVoies[[#This Row],[ID_OSM]]="Non trouvé","Pas de lien",HYPERLINK("http://localhost:8111/import?url=http://api.openstreetmap.org/api/0.6/"&amp;TablVoies[[#This Row],[OBJET_OSM]]&amp;"/"&amp;TablVoies[[#This Row],[ID_OSM]]&amp;"/full","JOSM"))</f>
        <v>JOSM</v>
      </c>
      <c r="P717" t="s">
        <v>13774</v>
      </c>
      <c r="Q717"/>
      <c r="Z717" s="124"/>
      <c r="AL717" s="60" t="s">
        <v>4950</v>
      </c>
      <c r="AM717" s="60" t="s">
        <v>4950</v>
      </c>
    </row>
    <row r="718" spans="1:39" hidden="1">
      <c r="A718" s="71">
        <v>84056</v>
      </c>
      <c r="B718" s="60" t="s">
        <v>9687</v>
      </c>
      <c r="C718" s="155">
        <v>4573901</v>
      </c>
      <c r="D718" s="60" t="s">
        <v>9688</v>
      </c>
      <c r="E718" s="60" t="s">
        <v>9689</v>
      </c>
      <c r="F718" s="60" t="s">
        <v>751</v>
      </c>
      <c r="G718" s="60" t="s">
        <v>1358</v>
      </c>
      <c r="I718" s="60" t="s">
        <v>9690</v>
      </c>
      <c r="J718" s="60" t="s">
        <v>16343</v>
      </c>
      <c r="K718" s="60" t="s">
        <v>9691</v>
      </c>
      <c r="L718" s="60" t="s">
        <v>2206</v>
      </c>
      <c r="M718" t="str">
        <f>IF(TablVoies[[#This Row],[ID_OSM]]="Non trouvé","Pas de lien",HYPERLINK(("http://www.openstreetmap.org/?"&amp;TablVoies[[#This Row],[OBJET_OSM]]&amp;"="&amp;TablVoies[[#This Row],[ID_OSM]]),"Localiser"))</f>
        <v>Localiser</v>
      </c>
      <c r="N718" s="61" t="s">
        <v>5316</v>
      </c>
      <c r="O718" t="str">
        <f>IF(TablVoies[[#This Row],[ID_OSM]]="Non trouvé","Pas de lien",HYPERLINK("http://localhost:8111/import?url=http://api.openstreetmap.org/api/0.6/"&amp;TablVoies[[#This Row],[OBJET_OSM]]&amp;"/"&amp;TablVoies[[#This Row],[ID_OSM]]&amp;"/full","JOSM"))</f>
        <v>JOSM</v>
      </c>
      <c r="P718" t="s">
        <v>13769</v>
      </c>
      <c r="Q718"/>
      <c r="Z718" s="124"/>
      <c r="AL718" s="60" t="s">
        <v>4950</v>
      </c>
      <c r="AM718" s="60" t="s">
        <v>4950</v>
      </c>
    </row>
    <row r="719" spans="1:39" hidden="1">
      <c r="A719" s="71">
        <v>84056</v>
      </c>
      <c r="B719" s="60" t="s">
        <v>9692</v>
      </c>
      <c r="C719" s="155">
        <v>4579355</v>
      </c>
      <c r="D719" s="60" t="s">
        <v>9693</v>
      </c>
      <c r="E719" s="60" t="s">
        <v>9694</v>
      </c>
      <c r="F719" s="60" t="s">
        <v>751</v>
      </c>
      <c r="G719" s="60" t="s">
        <v>3294</v>
      </c>
      <c r="I719" s="60" t="s">
        <v>9690</v>
      </c>
      <c r="J719" s="60" t="s">
        <v>16344</v>
      </c>
      <c r="K719" s="60" t="s">
        <v>9695</v>
      </c>
      <c r="L719" s="60" t="s">
        <v>2206</v>
      </c>
      <c r="M719" t="str">
        <f>IF(TablVoies[[#This Row],[ID_OSM]]="Non trouvé","Pas de lien",HYPERLINK(("http://www.openstreetmap.org/?"&amp;TablVoies[[#This Row],[OBJET_OSM]]&amp;"="&amp;TablVoies[[#This Row],[ID_OSM]]),"Localiser"))</f>
        <v>Localiser</v>
      </c>
      <c r="N719" s="61" t="s">
        <v>5316</v>
      </c>
      <c r="O719" t="str">
        <f>IF(TablVoies[[#This Row],[ID_OSM]]="Non trouvé","Pas de lien",HYPERLINK("http://localhost:8111/import?url=http://api.openstreetmap.org/api/0.6/"&amp;TablVoies[[#This Row],[OBJET_OSM]]&amp;"/"&amp;TablVoies[[#This Row],[ID_OSM]]&amp;"/full","JOSM"))</f>
        <v>JOSM</v>
      </c>
      <c r="P719" t="s">
        <v>13793</v>
      </c>
      <c r="Q719"/>
      <c r="Z719" s="124"/>
      <c r="AL719" s="60" t="s">
        <v>4950</v>
      </c>
      <c r="AM719" s="60" t="s">
        <v>4950</v>
      </c>
    </row>
    <row r="720" spans="1:39" hidden="1">
      <c r="A720" s="71">
        <v>84056</v>
      </c>
      <c r="B720" s="60" t="s">
        <v>9696</v>
      </c>
      <c r="C720" s="155">
        <v>4563325</v>
      </c>
      <c r="D720" s="60" t="s">
        <v>9697</v>
      </c>
      <c r="E720" s="60" t="s">
        <v>9698</v>
      </c>
      <c r="F720" s="60" t="s">
        <v>751</v>
      </c>
      <c r="G720" s="60" t="s">
        <v>179</v>
      </c>
      <c r="H720" s="60" t="s">
        <v>119</v>
      </c>
      <c r="I720" s="60" t="s">
        <v>8299</v>
      </c>
      <c r="J720" s="60" t="s">
        <v>16345</v>
      </c>
      <c r="K720" s="60" t="s">
        <v>9699</v>
      </c>
      <c r="L720" s="60" t="s">
        <v>9700</v>
      </c>
      <c r="M720" t="str">
        <f>IF(TablVoies[[#This Row],[ID_OSM]]="Non trouvé","Pas de lien",HYPERLINK(("http://www.openstreetmap.org/?"&amp;TablVoies[[#This Row],[OBJET_OSM]]&amp;"="&amp;TablVoies[[#This Row],[ID_OSM]]),"Localiser"))</f>
        <v>Localiser</v>
      </c>
      <c r="N720" s="61" t="s">
        <v>5316</v>
      </c>
      <c r="O720" t="str">
        <f>IF(TablVoies[[#This Row],[ID_OSM]]="Non trouvé","Pas de lien",HYPERLINK("http://localhost:8111/import?url=http://api.openstreetmap.org/api/0.6/"&amp;TablVoies[[#This Row],[OBJET_OSM]]&amp;"/"&amp;TablVoies[[#This Row],[ID_OSM]]&amp;"/full","JOSM"))</f>
        <v>JOSM</v>
      </c>
      <c r="Q720"/>
      <c r="Z720" s="124"/>
      <c r="AL720" s="60" t="s">
        <v>4950</v>
      </c>
      <c r="AM720" s="60" t="s">
        <v>4950</v>
      </c>
    </row>
    <row r="721" spans="1:39" hidden="1">
      <c r="A721" s="71">
        <v>84056</v>
      </c>
      <c r="B721" s="60" t="s">
        <v>9701</v>
      </c>
      <c r="C721" s="155">
        <v>4563349</v>
      </c>
      <c r="D721" s="60" t="s">
        <v>9702</v>
      </c>
      <c r="E721" s="60" t="s">
        <v>9703</v>
      </c>
      <c r="F721" s="60" t="s">
        <v>751</v>
      </c>
      <c r="G721" s="60" t="s">
        <v>245</v>
      </c>
      <c r="H721" s="60" t="s">
        <v>119</v>
      </c>
      <c r="I721" s="60" t="s">
        <v>8299</v>
      </c>
      <c r="J721" s="60" t="s">
        <v>16346</v>
      </c>
      <c r="K721" s="60" t="s">
        <v>9704</v>
      </c>
      <c r="L721" s="60" t="s">
        <v>9700</v>
      </c>
      <c r="M721" t="str">
        <f>IF(TablVoies[[#This Row],[ID_OSM]]="Non trouvé","Pas de lien",HYPERLINK(("http://www.openstreetmap.org/?"&amp;TablVoies[[#This Row],[OBJET_OSM]]&amp;"="&amp;TablVoies[[#This Row],[ID_OSM]]),"Localiser"))</f>
        <v>Localiser</v>
      </c>
      <c r="N721" s="61" t="s">
        <v>5316</v>
      </c>
      <c r="O721" t="str">
        <f>IF(TablVoies[[#This Row],[ID_OSM]]="Non trouvé","Pas de lien",HYPERLINK("http://localhost:8111/import?url=http://api.openstreetmap.org/api/0.6/"&amp;TablVoies[[#This Row],[OBJET_OSM]]&amp;"/"&amp;TablVoies[[#This Row],[ID_OSM]]&amp;"/full","JOSM"))</f>
        <v>JOSM</v>
      </c>
      <c r="P721" t="s">
        <v>5457</v>
      </c>
      <c r="Q721"/>
      <c r="Z721" s="124"/>
      <c r="AL721" s="60" t="s">
        <v>4950</v>
      </c>
      <c r="AM721" s="60" t="s">
        <v>4950</v>
      </c>
    </row>
    <row r="722" spans="1:39" hidden="1">
      <c r="A722" s="71">
        <v>84056</v>
      </c>
      <c r="B722" s="60" t="s">
        <v>9705</v>
      </c>
      <c r="C722" s="155">
        <v>5827038</v>
      </c>
      <c r="D722" s="60" t="s">
        <v>9706</v>
      </c>
      <c r="E722" s="60" t="s">
        <v>9707</v>
      </c>
      <c r="F722" s="60" t="s">
        <v>751</v>
      </c>
      <c r="G722" s="60" t="s">
        <v>3294</v>
      </c>
      <c r="H722" s="60" t="s">
        <v>221</v>
      </c>
      <c r="I722" s="60" t="s">
        <v>3136</v>
      </c>
      <c r="J722" s="60" t="s">
        <v>16347</v>
      </c>
      <c r="K722" s="60" t="s">
        <v>5253</v>
      </c>
      <c r="L722" s="60" t="s">
        <v>3139</v>
      </c>
      <c r="M722" t="str">
        <f>IF(TablVoies[[#This Row],[ID_OSM]]="Non trouvé","Pas de lien",HYPERLINK(("http://www.openstreetmap.org/?"&amp;TablVoies[[#This Row],[OBJET_OSM]]&amp;"="&amp;TablVoies[[#This Row],[ID_OSM]]),"Localiser"))</f>
        <v>Localiser</v>
      </c>
      <c r="N722" s="61" t="s">
        <v>5316</v>
      </c>
      <c r="O722" t="str">
        <f>IF(TablVoies[[#This Row],[ID_OSM]]="Non trouvé","Pas de lien",HYPERLINK("http://localhost:8111/import?url=http://api.openstreetmap.org/api/0.6/"&amp;TablVoies[[#This Row],[OBJET_OSM]]&amp;"/"&amp;TablVoies[[#This Row],[ID_OSM]]&amp;"/full","JOSM"))</f>
        <v>JOSM</v>
      </c>
      <c r="P722" t="s">
        <v>13791</v>
      </c>
      <c r="Q722"/>
      <c r="Z722" s="124"/>
      <c r="AL722" s="60" t="s">
        <v>4950</v>
      </c>
      <c r="AM722" s="60" t="s">
        <v>4950</v>
      </c>
    </row>
    <row r="723" spans="1:39" hidden="1">
      <c r="A723" s="71">
        <v>84056</v>
      </c>
      <c r="B723" s="60" t="s">
        <v>9708</v>
      </c>
      <c r="C723" s="155">
        <v>4573906</v>
      </c>
      <c r="D723" s="60" t="s">
        <v>9709</v>
      </c>
      <c r="E723" s="60" t="s">
        <v>9710</v>
      </c>
      <c r="F723" s="60" t="s">
        <v>751</v>
      </c>
      <c r="G723" s="60" t="s">
        <v>245</v>
      </c>
      <c r="H723" s="60" t="s">
        <v>119</v>
      </c>
      <c r="I723" s="60" t="s">
        <v>8253</v>
      </c>
      <c r="J723" s="60" t="s">
        <v>16348</v>
      </c>
      <c r="K723" s="60" t="s">
        <v>9711</v>
      </c>
      <c r="L723" s="60" t="s">
        <v>9712</v>
      </c>
      <c r="M723" t="str">
        <f>IF(TablVoies[[#This Row],[ID_OSM]]="Non trouvé","Pas de lien",HYPERLINK(("http://www.openstreetmap.org/?"&amp;TablVoies[[#This Row],[OBJET_OSM]]&amp;"="&amp;TablVoies[[#This Row],[ID_OSM]]),"Localiser"))</f>
        <v>Localiser</v>
      </c>
      <c r="N723" s="61" t="s">
        <v>5316</v>
      </c>
      <c r="O723" t="str">
        <f>IF(TablVoies[[#This Row],[ID_OSM]]="Non trouvé","Pas de lien",HYPERLINK("http://localhost:8111/import?url=http://api.openstreetmap.org/api/0.6/"&amp;TablVoies[[#This Row],[OBJET_OSM]]&amp;"/"&amp;TablVoies[[#This Row],[ID_OSM]]&amp;"/full","JOSM"))</f>
        <v>JOSM</v>
      </c>
      <c r="P723" t="s">
        <v>5430</v>
      </c>
      <c r="Q723"/>
      <c r="Z723" s="124"/>
      <c r="AL723" s="60" t="s">
        <v>4950</v>
      </c>
      <c r="AM723" s="60" t="s">
        <v>4950</v>
      </c>
    </row>
    <row r="724" spans="1:39" hidden="1">
      <c r="A724" s="71">
        <v>84056</v>
      </c>
      <c r="B724" s="60" t="s">
        <v>9713</v>
      </c>
      <c r="C724" s="155">
        <v>4573453</v>
      </c>
      <c r="D724" s="60" t="s">
        <v>9714</v>
      </c>
      <c r="E724" s="60" t="s">
        <v>9715</v>
      </c>
      <c r="F724" s="60" t="s">
        <v>751</v>
      </c>
      <c r="G724" s="60" t="s">
        <v>245</v>
      </c>
      <c r="H724" s="60" t="s">
        <v>119</v>
      </c>
      <c r="I724" s="60" t="s">
        <v>8308</v>
      </c>
      <c r="J724" s="60" t="s">
        <v>16349</v>
      </c>
      <c r="K724" s="60" t="s">
        <v>9716</v>
      </c>
      <c r="L724" s="60" t="s">
        <v>9712</v>
      </c>
      <c r="M724" t="str">
        <f>IF(TablVoies[[#This Row],[ID_OSM]]="Non trouvé","Pas de lien",HYPERLINK(("http://www.openstreetmap.org/?"&amp;TablVoies[[#This Row],[OBJET_OSM]]&amp;"="&amp;TablVoies[[#This Row],[ID_OSM]]),"Localiser"))</f>
        <v>Localiser</v>
      </c>
      <c r="N724" s="61" t="s">
        <v>5316</v>
      </c>
      <c r="O724" t="str">
        <f>IF(TablVoies[[#This Row],[ID_OSM]]="Non trouvé","Pas de lien",HYPERLINK("http://localhost:8111/import?url=http://api.openstreetmap.org/api/0.6/"&amp;TablVoies[[#This Row],[OBJET_OSM]]&amp;"/"&amp;TablVoies[[#This Row],[ID_OSM]]&amp;"/full","JOSM"))</f>
        <v>JOSM</v>
      </c>
      <c r="P724" t="s">
        <v>5522</v>
      </c>
      <c r="Q724"/>
      <c r="Z724" s="124"/>
      <c r="AL724" s="60" t="s">
        <v>4950</v>
      </c>
      <c r="AM724" s="60" t="s">
        <v>4950</v>
      </c>
    </row>
    <row r="725" spans="1:39" hidden="1">
      <c r="A725" s="71">
        <v>84056</v>
      </c>
      <c r="B725" s="60" t="s">
        <v>9717</v>
      </c>
      <c r="C725" s="155">
        <v>5827044</v>
      </c>
      <c r="D725" s="60" t="s">
        <v>9718</v>
      </c>
      <c r="E725" s="60" t="s">
        <v>9719</v>
      </c>
      <c r="F725" s="60" t="s">
        <v>751</v>
      </c>
      <c r="G725" s="60" t="s">
        <v>44</v>
      </c>
      <c r="I725" s="60" t="s">
        <v>9720</v>
      </c>
      <c r="J725" s="60" t="s">
        <v>16350</v>
      </c>
      <c r="K725" s="60" t="s">
        <v>9722</v>
      </c>
      <c r="L725" s="60" t="s">
        <v>9723</v>
      </c>
      <c r="M725" t="str">
        <f>IF(TablVoies[[#This Row],[ID_OSM]]="Non trouvé","Pas de lien",HYPERLINK(("http://www.openstreetmap.org/?"&amp;TablVoies[[#This Row],[OBJET_OSM]]&amp;"="&amp;TablVoies[[#This Row],[ID_OSM]]),"Localiser"))</f>
        <v>Localiser</v>
      </c>
      <c r="N725" s="61" t="s">
        <v>5316</v>
      </c>
      <c r="O725" t="str">
        <f>IF(TablVoies[[#This Row],[ID_OSM]]="Non trouvé","Pas de lien",HYPERLINK("http://localhost:8111/import?url=http://api.openstreetmap.org/api/0.6/"&amp;TablVoies[[#This Row],[OBJET_OSM]]&amp;"/"&amp;TablVoies[[#This Row],[ID_OSM]]&amp;"/full","JOSM"))</f>
        <v>JOSM</v>
      </c>
      <c r="P725" t="s">
        <v>5332</v>
      </c>
      <c r="Q725"/>
      <c r="Z725" s="124"/>
      <c r="AL725" s="60" t="s">
        <v>4950</v>
      </c>
      <c r="AM725" s="60" t="s">
        <v>4950</v>
      </c>
    </row>
    <row r="726" spans="1:39" hidden="1">
      <c r="A726" s="71">
        <v>84056</v>
      </c>
      <c r="B726" s="60" t="s">
        <v>9724</v>
      </c>
      <c r="C726" s="155">
        <v>4573887</v>
      </c>
      <c r="D726" s="60" t="s">
        <v>9725</v>
      </c>
      <c r="E726" s="60" t="s">
        <v>9726</v>
      </c>
      <c r="F726" s="60" t="s">
        <v>751</v>
      </c>
      <c r="G726" s="60" t="s">
        <v>245</v>
      </c>
      <c r="H726" s="60" t="s">
        <v>163</v>
      </c>
      <c r="I726" s="60" t="s">
        <v>9727</v>
      </c>
      <c r="J726" s="60" t="s">
        <v>16351</v>
      </c>
      <c r="K726" s="60" t="s">
        <v>9728</v>
      </c>
      <c r="L726" s="60" t="s">
        <v>9729</v>
      </c>
      <c r="M726" t="str">
        <f>IF(TablVoies[[#This Row],[ID_OSM]]="Non trouvé","Pas de lien",HYPERLINK(("http://www.openstreetmap.org/?"&amp;TablVoies[[#This Row],[OBJET_OSM]]&amp;"="&amp;TablVoies[[#This Row],[ID_OSM]]),"Localiser"))</f>
        <v>Localiser</v>
      </c>
      <c r="N726" s="61" t="s">
        <v>5316</v>
      </c>
      <c r="O726" t="str">
        <f>IF(TablVoies[[#This Row],[ID_OSM]]="Non trouvé","Pas de lien",HYPERLINK("http://localhost:8111/import?url=http://api.openstreetmap.org/api/0.6/"&amp;TablVoies[[#This Row],[OBJET_OSM]]&amp;"/"&amp;TablVoies[[#This Row],[ID_OSM]]&amp;"/full","JOSM"))</f>
        <v>JOSM</v>
      </c>
      <c r="P726" t="s">
        <v>13745</v>
      </c>
      <c r="Q726"/>
      <c r="Z726" s="124"/>
      <c r="AL726" s="60" t="s">
        <v>4950</v>
      </c>
      <c r="AM726" s="60" t="s">
        <v>4950</v>
      </c>
    </row>
    <row r="727" spans="1:39" hidden="1">
      <c r="A727" s="71">
        <v>84056</v>
      </c>
      <c r="B727" s="60" t="s">
        <v>751</v>
      </c>
      <c r="C727" s="155">
        <v>5827046</v>
      </c>
      <c r="D727" s="60" t="s">
        <v>9730</v>
      </c>
      <c r="E727" s="60" t="s">
        <v>9731</v>
      </c>
      <c r="F727" s="60" t="s">
        <v>751</v>
      </c>
      <c r="G727" s="60" t="s">
        <v>429</v>
      </c>
      <c r="H727" s="60" t="s">
        <v>163</v>
      </c>
      <c r="I727" s="60" t="s">
        <v>9727</v>
      </c>
      <c r="J727" s="60" t="s">
        <v>16352</v>
      </c>
      <c r="K727" s="60" t="s">
        <v>9732</v>
      </c>
      <c r="L727" s="60" t="s">
        <v>9729</v>
      </c>
      <c r="M727" t="str">
        <f>IF(TablVoies[[#This Row],[ID_OSM]]="Non trouvé","Pas de lien",HYPERLINK(("http://www.openstreetmap.org/?"&amp;TablVoies[[#This Row],[OBJET_OSM]]&amp;"="&amp;TablVoies[[#This Row],[ID_OSM]]),"Localiser"))</f>
        <v>Localiser</v>
      </c>
      <c r="N727" s="61" t="s">
        <v>5316</v>
      </c>
      <c r="O727" t="str">
        <f>IF(TablVoies[[#This Row],[ID_OSM]]="Non trouvé","Pas de lien",HYPERLINK("http://localhost:8111/import?url=http://api.openstreetmap.org/api/0.6/"&amp;TablVoies[[#This Row],[OBJET_OSM]]&amp;"/"&amp;TablVoies[[#This Row],[ID_OSM]]&amp;"/full","JOSM"))</f>
        <v>JOSM</v>
      </c>
      <c r="Q727"/>
      <c r="Z727" s="124"/>
      <c r="AL727" s="60" t="s">
        <v>4950</v>
      </c>
      <c r="AM727" s="60" t="s">
        <v>4950</v>
      </c>
    </row>
    <row r="728" spans="1:39" hidden="1">
      <c r="A728" s="71">
        <v>84056</v>
      </c>
      <c r="B728" s="60" t="s">
        <v>9733</v>
      </c>
      <c r="C728" s="155">
        <v>4573332</v>
      </c>
      <c r="D728" s="60" t="s">
        <v>9734</v>
      </c>
      <c r="E728" s="60" t="s">
        <v>9735</v>
      </c>
      <c r="F728" s="60" t="s">
        <v>751</v>
      </c>
      <c r="G728" s="60" t="s">
        <v>1358</v>
      </c>
      <c r="H728" s="60" t="s">
        <v>221</v>
      </c>
      <c r="I728" s="60" t="s">
        <v>9736</v>
      </c>
      <c r="J728" s="60" t="s">
        <v>16353</v>
      </c>
      <c r="K728" s="60" t="s">
        <v>9738</v>
      </c>
      <c r="L728" s="60" t="s">
        <v>9739</v>
      </c>
      <c r="M728" t="str">
        <f>IF(TablVoies[[#This Row],[ID_OSM]]="Non trouvé","Pas de lien",HYPERLINK(("http://www.openstreetmap.org/?"&amp;TablVoies[[#This Row],[OBJET_OSM]]&amp;"="&amp;TablVoies[[#This Row],[ID_OSM]]),"Localiser"))</f>
        <v>Localiser</v>
      </c>
      <c r="N728" s="61" t="s">
        <v>5316</v>
      </c>
      <c r="O728" t="str">
        <f>IF(TablVoies[[#This Row],[ID_OSM]]="Non trouvé","Pas de lien",HYPERLINK("http://localhost:8111/import?url=http://api.openstreetmap.org/api/0.6/"&amp;TablVoies[[#This Row],[OBJET_OSM]]&amp;"/"&amp;TablVoies[[#This Row],[ID_OSM]]&amp;"/full","JOSM"))</f>
        <v>JOSM</v>
      </c>
      <c r="Q728"/>
      <c r="Z728" s="124"/>
      <c r="AL728" s="60" t="s">
        <v>4950</v>
      </c>
      <c r="AM728" s="60" t="s">
        <v>4950</v>
      </c>
    </row>
    <row r="729" spans="1:39" hidden="1">
      <c r="A729" s="71">
        <v>84056</v>
      </c>
      <c r="B729" s="60" t="s">
        <v>9744</v>
      </c>
      <c r="C729" s="155">
        <v>4573932</v>
      </c>
      <c r="D729" s="60" t="s">
        <v>9745</v>
      </c>
      <c r="E729" s="60" t="s">
        <v>9746</v>
      </c>
      <c r="F729" s="60" t="s">
        <v>751</v>
      </c>
      <c r="G729" s="60" t="s">
        <v>245</v>
      </c>
      <c r="H729" s="60" t="s">
        <v>119</v>
      </c>
      <c r="I729" s="60" t="s">
        <v>592</v>
      </c>
      <c r="J729" s="60" t="s">
        <v>16193</v>
      </c>
      <c r="K729" s="60" t="s">
        <v>594</v>
      </c>
      <c r="L729" s="60" t="s">
        <v>595</v>
      </c>
      <c r="M729" t="str">
        <f>IF(TablVoies[[#This Row],[ID_OSM]]="Non trouvé","Pas de lien",HYPERLINK(("http://www.openstreetmap.org/?"&amp;TablVoies[[#This Row],[OBJET_OSM]]&amp;"="&amp;TablVoies[[#This Row],[ID_OSM]]),"Localiser"))</f>
        <v>Localiser</v>
      </c>
      <c r="N729" s="61" t="s">
        <v>5316</v>
      </c>
      <c r="O729" t="str">
        <f>IF(TablVoies[[#This Row],[ID_OSM]]="Non trouvé","Pas de lien",HYPERLINK("http://localhost:8111/import?url=http://api.openstreetmap.org/api/0.6/"&amp;TablVoies[[#This Row],[OBJET_OSM]]&amp;"/"&amp;TablVoies[[#This Row],[ID_OSM]]&amp;"/full","JOSM"))</f>
        <v>JOSM</v>
      </c>
      <c r="Q729"/>
      <c r="Z729" s="124"/>
      <c r="AL729" s="60" t="s">
        <v>4950</v>
      </c>
      <c r="AM729" s="60" t="s">
        <v>4950</v>
      </c>
    </row>
    <row r="730" spans="1:39" hidden="1">
      <c r="A730" s="71">
        <v>84056</v>
      </c>
      <c r="B730" s="60" t="s">
        <v>9747</v>
      </c>
      <c r="C730" s="155">
        <v>5827045</v>
      </c>
      <c r="D730" s="60" t="s">
        <v>9748</v>
      </c>
      <c r="E730" s="60" t="s">
        <v>9749</v>
      </c>
      <c r="F730" s="60" t="s">
        <v>751</v>
      </c>
      <c r="G730" s="60" t="s">
        <v>44</v>
      </c>
      <c r="H730" s="60" t="s">
        <v>119</v>
      </c>
      <c r="I730" s="60" t="s">
        <v>9750</v>
      </c>
      <c r="J730" s="60" t="s">
        <v>16354</v>
      </c>
      <c r="K730" s="60" t="s">
        <v>9751</v>
      </c>
      <c r="L730" s="60" t="s">
        <v>9752</v>
      </c>
      <c r="M730" t="str">
        <f>IF(TablVoies[[#This Row],[ID_OSM]]="Non trouvé","Pas de lien",HYPERLINK(("http://www.openstreetmap.org/?"&amp;TablVoies[[#This Row],[OBJET_OSM]]&amp;"="&amp;TablVoies[[#This Row],[ID_OSM]]),"Localiser"))</f>
        <v>Localiser</v>
      </c>
      <c r="N730" s="61" t="s">
        <v>5316</v>
      </c>
      <c r="O730" t="str">
        <f>IF(TablVoies[[#This Row],[ID_OSM]]="Non trouvé","Pas de lien",HYPERLINK("http://localhost:8111/import?url=http://api.openstreetmap.org/api/0.6/"&amp;TablVoies[[#This Row],[OBJET_OSM]]&amp;"/"&amp;TablVoies[[#This Row],[ID_OSM]]&amp;"/full","JOSM"))</f>
        <v>JOSM</v>
      </c>
      <c r="P730" t="s">
        <v>5332</v>
      </c>
      <c r="Q730"/>
      <c r="Z730" s="124"/>
      <c r="AL730" s="60" t="s">
        <v>4950</v>
      </c>
      <c r="AM730" s="60" t="s">
        <v>4950</v>
      </c>
    </row>
    <row r="731" spans="1:39" hidden="1">
      <c r="A731" s="71">
        <v>84056</v>
      </c>
      <c r="B731" s="60" t="s">
        <v>9753</v>
      </c>
      <c r="C731" s="155">
        <v>5334659</v>
      </c>
      <c r="D731" s="60" t="s">
        <v>9754</v>
      </c>
      <c r="E731" s="60" t="s">
        <v>9755</v>
      </c>
      <c r="F731" s="60" t="s">
        <v>751</v>
      </c>
      <c r="G731" s="60" t="s">
        <v>44</v>
      </c>
      <c r="I731" s="60" t="s">
        <v>9756</v>
      </c>
      <c r="J731" s="60" t="s">
        <v>16355</v>
      </c>
      <c r="K731" s="60" t="s">
        <v>9758</v>
      </c>
      <c r="L731" s="60" t="s">
        <v>9759</v>
      </c>
      <c r="M731" t="str">
        <f>IF(TablVoies[[#This Row],[ID_OSM]]="Non trouvé","Pas de lien",HYPERLINK(("http://www.openstreetmap.org/?"&amp;TablVoies[[#This Row],[OBJET_OSM]]&amp;"="&amp;TablVoies[[#This Row],[ID_OSM]]),"Localiser"))</f>
        <v>Localiser</v>
      </c>
      <c r="N731" s="61" t="s">
        <v>5316</v>
      </c>
      <c r="O731" t="str">
        <f>IF(TablVoies[[#This Row],[ID_OSM]]="Non trouvé","Pas de lien",HYPERLINK("http://localhost:8111/import?url=http://api.openstreetmap.org/api/0.6/"&amp;TablVoies[[#This Row],[OBJET_OSM]]&amp;"/"&amp;TablVoies[[#This Row],[ID_OSM]]&amp;"/full","JOSM"))</f>
        <v>JOSM</v>
      </c>
      <c r="Q731"/>
      <c r="Z731" s="124"/>
      <c r="AL731" s="60" t="s">
        <v>4950</v>
      </c>
      <c r="AM731" s="60" t="s">
        <v>4950</v>
      </c>
    </row>
    <row r="732" spans="1:39" hidden="1">
      <c r="A732" s="71">
        <v>84056</v>
      </c>
      <c r="B732" s="60" t="s">
        <v>9760</v>
      </c>
      <c r="C732" s="155">
        <v>5334662</v>
      </c>
      <c r="D732" s="60" t="s">
        <v>9761</v>
      </c>
      <c r="E732" s="60" t="s">
        <v>9762</v>
      </c>
      <c r="F732" s="60" t="s">
        <v>751</v>
      </c>
      <c r="G732" s="60" t="s">
        <v>56</v>
      </c>
      <c r="H732" s="60" t="s">
        <v>134</v>
      </c>
      <c r="I732" s="60" t="s">
        <v>8328</v>
      </c>
      <c r="J732" s="60" t="s">
        <v>16356</v>
      </c>
      <c r="K732" s="60" t="s">
        <v>9763</v>
      </c>
      <c r="L732" s="60" t="s">
        <v>9764</v>
      </c>
      <c r="M732" t="str">
        <f>IF(TablVoies[[#This Row],[ID_OSM]]="Non trouvé","Pas de lien",HYPERLINK(("http://www.openstreetmap.org/?"&amp;TablVoies[[#This Row],[OBJET_OSM]]&amp;"="&amp;TablVoies[[#This Row],[ID_OSM]]),"Localiser"))</f>
        <v>Localiser</v>
      </c>
      <c r="N732" s="61" t="s">
        <v>5316</v>
      </c>
      <c r="O732" t="str">
        <f>IF(TablVoies[[#This Row],[ID_OSM]]="Non trouvé","Pas de lien",HYPERLINK("http://localhost:8111/import?url=http://api.openstreetmap.org/api/0.6/"&amp;TablVoies[[#This Row],[OBJET_OSM]]&amp;"/"&amp;TablVoies[[#This Row],[ID_OSM]]&amp;"/full","JOSM"))</f>
        <v>JOSM</v>
      </c>
      <c r="P732" t="s">
        <v>5332</v>
      </c>
      <c r="Q732"/>
      <c r="Z732" s="124"/>
      <c r="AL732" s="60" t="s">
        <v>4950</v>
      </c>
      <c r="AM732" s="60" t="s">
        <v>4950</v>
      </c>
    </row>
    <row r="733" spans="1:39" hidden="1">
      <c r="A733" s="71">
        <v>84056</v>
      </c>
      <c r="B733" s="60" t="s">
        <v>9765</v>
      </c>
      <c r="C733" s="155">
        <v>4573926</v>
      </c>
      <c r="D733" s="60" t="s">
        <v>9766</v>
      </c>
      <c r="E733" s="60" t="s">
        <v>9767</v>
      </c>
      <c r="F733" s="60" t="s">
        <v>751</v>
      </c>
      <c r="G733" s="60" t="s">
        <v>1358</v>
      </c>
      <c r="I733" s="60" t="s">
        <v>9768</v>
      </c>
      <c r="J733" s="60" t="s">
        <v>16357</v>
      </c>
      <c r="K733" s="60" t="s">
        <v>9769</v>
      </c>
      <c r="L733" s="60" t="s">
        <v>9770</v>
      </c>
      <c r="M733" t="str">
        <f>IF(TablVoies[[#This Row],[ID_OSM]]="Non trouvé","Pas de lien",HYPERLINK(("http://www.openstreetmap.org/?"&amp;TablVoies[[#This Row],[OBJET_OSM]]&amp;"="&amp;TablVoies[[#This Row],[ID_OSM]]),"Localiser"))</f>
        <v>Localiser</v>
      </c>
      <c r="N733" s="61" t="s">
        <v>5316</v>
      </c>
      <c r="O733" t="str">
        <f>IF(TablVoies[[#This Row],[ID_OSM]]="Non trouvé","Pas de lien",HYPERLINK("http://localhost:8111/import?url=http://api.openstreetmap.org/api/0.6/"&amp;TablVoies[[#This Row],[OBJET_OSM]]&amp;"/"&amp;TablVoies[[#This Row],[ID_OSM]]&amp;"/full","JOSM"))</f>
        <v>JOSM</v>
      </c>
      <c r="P733" t="s">
        <v>13776</v>
      </c>
      <c r="Q733"/>
      <c r="Z733" s="124"/>
      <c r="AL733" s="60" t="s">
        <v>4950</v>
      </c>
      <c r="AM733" s="60" t="s">
        <v>4950</v>
      </c>
    </row>
    <row r="734" spans="1:39" hidden="1">
      <c r="A734" s="71">
        <v>84056</v>
      </c>
      <c r="B734" s="60" t="s">
        <v>9771</v>
      </c>
      <c r="C734" s="155">
        <v>4573336</v>
      </c>
      <c r="D734" s="60" t="s">
        <v>9772</v>
      </c>
      <c r="E734" s="60" t="s">
        <v>9773</v>
      </c>
      <c r="F734" s="60" t="s">
        <v>751</v>
      </c>
      <c r="G734" s="60" t="s">
        <v>245</v>
      </c>
      <c r="I734" s="60" t="s">
        <v>9774</v>
      </c>
      <c r="J734" s="60" t="s">
        <v>8206</v>
      </c>
      <c r="K734" s="60" t="s">
        <v>9775</v>
      </c>
      <c r="L734" s="60" t="s">
        <v>9776</v>
      </c>
      <c r="M734" t="str">
        <f>IF(TablVoies[[#This Row],[ID_OSM]]="Non trouvé","Pas de lien",HYPERLINK(("http://www.openstreetmap.org/?"&amp;TablVoies[[#This Row],[OBJET_OSM]]&amp;"="&amp;TablVoies[[#This Row],[ID_OSM]]),"Localiser"))</f>
        <v>Localiser</v>
      </c>
      <c r="N734" s="61" t="s">
        <v>5316</v>
      </c>
      <c r="O734" t="str">
        <f>IF(TablVoies[[#This Row],[ID_OSM]]="Non trouvé","Pas de lien",HYPERLINK("http://localhost:8111/import?url=http://api.openstreetmap.org/api/0.6/"&amp;TablVoies[[#This Row],[OBJET_OSM]]&amp;"/"&amp;TablVoies[[#This Row],[ID_OSM]]&amp;"/full","JOSM"))</f>
        <v>JOSM</v>
      </c>
      <c r="Q734"/>
      <c r="Z734" s="124"/>
      <c r="AL734" s="60" t="s">
        <v>4950</v>
      </c>
      <c r="AM734" s="60" t="s">
        <v>4950</v>
      </c>
    </row>
    <row r="735" spans="1:39" hidden="1">
      <c r="A735" s="71">
        <v>84056</v>
      </c>
      <c r="B735" s="60" t="s">
        <v>9777</v>
      </c>
      <c r="C735" s="155">
        <v>5827052</v>
      </c>
      <c r="D735" s="60" t="s">
        <v>9778</v>
      </c>
      <c r="E735" s="60" t="s">
        <v>9779</v>
      </c>
      <c r="F735" s="60" t="s">
        <v>751</v>
      </c>
      <c r="G735" s="60" t="s">
        <v>245</v>
      </c>
      <c r="H735" s="60" t="s">
        <v>119</v>
      </c>
      <c r="I735" s="60" t="s">
        <v>9780</v>
      </c>
      <c r="J735" s="60" t="s">
        <v>16358</v>
      </c>
      <c r="K735" s="60" t="s">
        <v>9781</v>
      </c>
      <c r="L735" s="60" t="s">
        <v>9782</v>
      </c>
      <c r="M735" t="str">
        <f>IF(TablVoies[[#This Row],[ID_OSM]]="Non trouvé","Pas de lien",HYPERLINK(("http://www.openstreetmap.org/?"&amp;TablVoies[[#This Row],[OBJET_OSM]]&amp;"="&amp;TablVoies[[#This Row],[ID_OSM]]),"Localiser"))</f>
        <v>Localiser</v>
      </c>
      <c r="N735" s="61" t="s">
        <v>5316</v>
      </c>
      <c r="O735" t="str">
        <f>IF(TablVoies[[#This Row],[ID_OSM]]="Non trouvé","Pas de lien",HYPERLINK("http://localhost:8111/import?url=http://api.openstreetmap.org/api/0.6/"&amp;TablVoies[[#This Row],[OBJET_OSM]]&amp;"/"&amp;TablVoies[[#This Row],[ID_OSM]]&amp;"/full","JOSM"))</f>
        <v>JOSM</v>
      </c>
      <c r="Q735"/>
      <c r="Z735" s="124"/>
      <c r="AL735" s="60" t="s">
        <v>4950</v>
      </c>
      <c r="AM735" s="60" t="s">
        <v>4950</v>
      </c>
    </row>
    <row r="736" spans="1:39" hidden="1">
      <c r="A736" s="71">
        <v>84056</v>
      </c>
      <c r="B736" s="60" t="s">
        <v>9783</v>
      </c>
      <c r="C736" s="155">
        <v>4573850</v>
      </c>
      <c r="D736" s="60" t="s">
        <v>9784</v>
      </c>
      <c r="E736" s="60" t="s">
        <v>9785</v>
      </c>
      <c r="F736" s="60" t="s">
        <v>751</v>
      </c>
      <c r="G736" s="60" t="s">
        <v>1373</v>
      </c>
      <c r="H736" s="60" t="s">
        <v>9221</v>
      </c>
      <c r="I736" s="60" t="s">
        <v>9786</v>
      </c>
      <c r="J736" s="60" t="s">
        <v>16359</v>
      </c>
      <c r="K736" s="60" t="s">
        <v>9787</v>
      </c>
      <c r="L736" s="60" t="s">
        <v>9788</v>
      </c>
      <c r="M736" t="str">
        <f>IF(TablVoies[[#This Row],[ID_OSM]]="Non trouvé","Pas de lien",HYPERLINK(("http://www.openstreetmap.org/?"&amp;TablVoies[[#This Row],[OBJET_OSM]]&amp;"="&amp;TablVoies[[#This Row],[ID_OSM]]),"Localiser"))</f>
        <v>Localiser</v>
      </c>
      <c r="N736" s="61" t="s">
        <v>5316</v>
      </c>
      <c r="O736" t="str">
        <f>IF(TablVoies[[#This Row],[ID_OSM]]="Non trouvé","Pas de lien",HYPERLINK("http://localhost:8111/import?url=http://api.openstreetmap.org/api/0.6/"&amp;TablVoies[[#This Row],[OBJET_OSM]]&amp;"/"&amp;TablVoies[[#This Row],[ID_OSM]]&amp;"/full","JOSM"))</f>
        <v>JOSM</v>
      </c>
      <c r="Q736"/>
      <c r="Z736" s="124"/>
      <c r="AL736" s="60" t="s">
        <v>4950</v>
      </c>
      <c r="AM736" s="60" t="s">
        <v>4950</v>
      </c>
    </row>
    <row r="737" spans="1:39" hidden="1">
      <c r="A737" s="71">
        <v>84056</v>
      </c>
      <c r="B737" s="60" t="s">
        <v>9789</v>
      </c>
      <c r="C737" s="155">
        <v>4573910</v>
      </c>
      <c r="D737" s="60" t="s">
        <v>9790</v>
      </c>
      <c r="E737" s="60" t="s">
        <v>9791</v>
      </c>
      <c r="F737" s="60" t="s">
        <v>751</v>
      </c>
      <c r="G737" s="60" t="s">
        <v>44</v>
      </c>
      <c r="H737" s="60" t="s">
        <v>119</v>
      </c>
      <c r="I737" s="60" t="s">
        <v>9216</v>
      </c>
      <c r="J737" s="60" t="s">
        <v>16360</v>
      </c>
      <c r="K737" s="60" t="s">
        <v>9792</v>
      </c>
      <c r="L737" s="60" t="s">
        <v>9217</v>
      </c>
      <c r="M737" t="str">
        <f>IF(TablVoies[[#This Row],[ID_OSM]]="Non trouvé","Pas de lien",HYPERLINK(("http://www.openstreetmap.org/?"&amp;TablVoies[[#This Row],[OBJET_OSM]]&amp;"="&amp;TablVoies[[#This Row],[ID_OSM]]),"Localiser"))</f>
        <v>Localiser</v>
      </c>
      <c r="N737" s="61" t="s">
        <v>5316</v>
      </c>
      <c r="O737" t="str">
        <f>IF(TablVoies[[#This Row],[ID_OSM]]="Non trouvé","Pas de lien",HYPERLINK("http://localhost:8111/import?url=http://api.openstreetmap.org/api/0.6/"&amp;TablVoies[[#This Row],[OBJET_OSM]]&amp;"/"&amp;TablVoies[[#This Row],[ID_OSM]]&amp;"/full","JOSM"))</f>
        <v>JOSM</v>
      </c>
      <c r="P737" t="s">
        <v>13777</v>
      </c>
      <c r="Q737"/>
      <c r="Z737" s="124"/>
      <c r="AL737" s="60" t="s">
        <v>4950</v>
      </c>
      <c r="AM737" s="60" t="s">
        <v>4950</v>
      </c>
    </row>
    <row r="738" spans="1:39" hidden="1">
      <c r="A738" s="71">
        <v>84056</v>
      </c>
      <c r="B738" s="60" t="s">
        <v>13796</v>
      </c>
      <c r="C738" s="155">
        <v>5827063</v>
      </c>
      <c r="D738" s="60" t="s">
        <v>9793</v>
      </c>
      <c r="E738" s="60" t="s">
        <v>9794</v>
      </c>
      <c r="F738" s="60" t="s">
        <v>751</v>
      </c>
      <c r="G738" s="60" t="s">
        <v>245</v>
      </c>
      <c r="H738" s="60" t="s">
        <v>119</v>
      </c>
      <c r="I738" s="60" t="s">
        <v>6134</v>
      </c>
      <c r="J738" s="60" t="s">
        <v>16361</v>
      </c>
      <c r="K738" s="60" t="s">
        <v>9795</v>
      </c>
      <c r="L738" s="60" t="s">
        <v>9796</v>
      </c>
      <c r="M738" t="str">
        <f>IF(TablVoies[[#This Row],[ID_OSM]]="Non trouvé","Pas de lien",HYPERLINK(("http://www.openstreetmap.org/?"&amp;TablVoies[[#This Row],[OBJET_OSM]]&amp;"="&amp;TablVoies[[#This Row],[ID_OSM]]),"Localiser"))</f>
        <v>Localiser</v>
      </c>
      <c r="N738" s="61" t="s">
        <v>5316</v>
      </c>
      <c r="O738" t="str">
        <f>IF(TablVoies[[#This Row],[ID_OSM]]="Non trouvé","Pas de lien",HYPERLINK("http://localhost:8111/import?url=http://api.openstreetmap.org/api/0.6/"&amp;TablVoies[[#This Row],[OBJET_OSM]]&amp;"/"&amp;TablVoies[[#This Row],[ID_OSM]]&amp;"/full","JOSM"))</f>
        <v>JOSM</v>
      </c>
      <c r="Q738"/>
      <c r="T738" s="60" t="s">
        <v>9797</v>
      </c>
      <c r="Z738" s="124"/>
      <c r="AL738" s="60" t="s">
        <v>4950</v>
      </c>
      <c r="AM738" s="60" t="s">
        <v>4950</v>
      </c>
    </row>
    <row r="739" spans="1:39" hidden="1">
      <c r="A739" s="71">
        <v>84056</v>
      </c>
      <c r="B739" s="60" t="s">
        <v>751</v>
      </c>
      <c r="C739" s="155">
        <v>5827065</v>
      </c>
      <c r="D739" s="60" t="s">
        <v>9798</v>
      </c>
      <c r="E739" s="60" t="s">
        <v>9799</v>
      </c>
      <c r="F739" s="60" t="s">
        <v>751</v>
      </c>
      <c r="G739" s="60" t="s">
        <v>56</v>
      </c>
      <c r="I739" s="60" t="s">
        <v>2162</v>
      </c>
      <c r="J739" s="60" t="s">
        <v>16362</v>
      </c>
      <c r="K739" s="60" t="s">
        <v>9800</v>
      </c>
      <c r="L739" s="60" t="s">
        <v>2165</v>
      </c>
      <c r="M739" t="str">
        <f>IF(TablVoies[[#This Row],[ID_OSM]]="Non trouvé","Pas de lien",HYPERLINK(("http://www.openstreetmap.org/?"&amp;TablVoies[[#This Row],[OBJET_OSM]]&amp;"="&amp;TablVoies[[#This Row],[ID_OSM]]),"Localiser"))</f>
        <v>Localiser</v>
      </c>
      <c r="N739" s="61" t="s">
        <v>5316</v>
      </c>
      <c r="O739" t="str">
        <f>IF(TablVoies[[#This Row],[ID_OSM]]="Non trouvé","Pas de lien",HYPERLINK("http://localhost:8111/import?url=http://api.openstreetmap.org/api/0.6/"&amp;TablVoies[[#This Row],[OBJET_OSM]]&amp;"/"&amp;TablVoies[[#This Row],[ID_OSM]]&amp;"/full","JOSM"))</f>
        <v>JOSM</v>
      </c>
      <c r="P739" t="s">
        <v>5332</v>
      </c>
      <c r="Q739"/>
      <c r="Z739" s="124"/>
      <c r="AL739" s="60" t="s">
        <v>4950</v>
      </c>
      <c r="AM739" s="60" t="s">
        <v>4950</v>
      </c>
    </row>
    <row r="740" spans="1:39" hidden="1">
      <c r="A740" s="71">
        <v>84056</v>
      </c>
      <c r="B740" s="60" t="s">
        <v>9801</v>
      </c>
      <c r="C740" s="155">
        <v>4573337</v>
      </c>
      <c r="D740" s="60" t="s">
        <v>9802</v>
      </c>
      <c r="E740" s="60" t="s">
        <v>9803</v>
      </c>
      <c r="F740" s="60" t="s">
        <v>751</v>
      </c>
      <c r="G740" s="60" t="s">
        <v>1373</v>
      </c>
      <c r="H740" s="60" t="s">
        <v>163</v>
      </c>
      <c r="I740" s="60" t="s">
        <v>9398</v>
      </c>
      <c r="J740" s="60" t="s">
        <v>16363</v>
      </c>
      <c r="K740" s="60" t="s">
        <v>9804</v>
      </c>
      <c r="L740" s="60" t="s">
        <v>9400</v>
      </c>
      <c r="M740" t="str">
        <f>IF(TablVoies[[#This Row],[ID_OSM]]="Non trouvé","Pas de lien",HYPERLINK(("http://www.openstreetmap.org/?"&amp;TablVoies[[#This Row],[OBJET_OSM]]&amp;"="&amp;TablVoies[[#This Row],[ID_OSM]]),"Localiser"))</f>
        <v>Localiser</v>
      </c>
      <c r="N740" s="61" t="s">
        <v>5316</v>
      </c>
      <c r="O740" t="str">
        <f>IF(TablVoies[[#This Row],[ID_OSM]]="Non trouvé","Pas de lien",HYPERLINK("http://localhost:8111/import?url=http://api.openstreetmap.org/api/0.6/"&amp;TablVoies[[#This Row],[OBJET_OSM]]&amp;"/"&amp;TablVoies[[#This Row],[ID_OSM]]&amp;"/full","JOSM"))</f>
        <v>JOSM</v>
      </c>
      <c r="P740" t="s">
        <v>13808</v>
      </c>
      <c r="Q740"/>
      <c r="Z740" s="124"/>
      <c r="AL740" s="60" t="s">
        <v>4950</v>
      </c>
      <c r="AM740" s="60" t="s">
        <v>4950</v>
      </c>
    </row>
    <row r="741" spans="1:39" hidden="1">
      <c r="A741" s="71">
        <v>84056</v>
      </c>
      <c r="B741" s="60" t="s">
        <v>751</v>
      </c>
      <c r="C741" s="155">
        <v>5501594</v>
      </c>
      <c r="D741" s="60" t="s">
        <v>9805</v>
      </c>
      <c r="E741" s="60" t="s">
        <v>9806</v>
      </c>
      <c r="F741" s="60" t="s">
        <v>751</v>
      </c>
      <c r="G741" s="60" t="s">
        <v>245</v>
      </c>
      <c r="H741" s="60" t="s">
        <v>221</v>
      </c>
      <c r="I741" s="60" t="s">
        <v>8226</v>
      </c>
      <c r="J741" s="60" t="s">
        <v>16364</v>
      </c>
      <c r="K741" s="60" t="s">
        <v>9807</v>
      </c>
      <c r="L741" s="60" t="s">
        <v>9808</v>
      </c>
      <c r="M741" t="str">
        <f>IF(TablVoies[[#This Row],[ID_OSM]]="Non trouvé","Pas de lien",HYPERLINK(("http://www.openstreetmap.org/?"&amp;TablVoies[[#This Row],[OBJET_OSM]]&amp;"="&amp;TablVoies[[#This Row],[ID_OSM]]),"Localiser"))</f>
        <v>Localiser</v>
      </c>
      <c r="N741" s="61" t="s">
        <v>5316</v>
      </c>
      <c r="O741" t="str">
        <f>IF(TablVoies[[#This Row],[ID_OSM]]="Non trouvé","Pas de lien",HYPERLINK("http://localhost:8111/import?url=http://api.openstreetmap.org/api/0.6/"&amp;TablVoies[[#This Row],[OBJET_OSM]]&amp;"/"&amp;TablVoies[[#This Row],[ID_OSM]]&amp;"/full","JOSM"))</f>
        <v>JOSM</v>
      </c>
      <c r="Q741"/>
      <c r="Z741" s="124"/>
      <c r="AL741" s="60" t="s">
        <v>4950</v>
      </c>
      <c r="AM741" s="60" t="s">
        <v>4950</v>
      </c>
    </row>
    <row r="742" spans="1:39" hidden="1">
      <c r="A742" s="71">
        <v>84056</v>
      </c>
      <c r="B742" s="60" t="s">
        <v>751</v>
      </c>
      <c r="C742" s="155">
        <v>5827064</v>
      </c>
      <c r="D742" s="60" t="s">
        <v>9809</v>
      </c>
      <c r="E742" s="60" t="s">
        <v>9810</v>
      </c>
      <c r="F742" s="60" t="s">
        <v>751</v>
      </c>
      <c r="G742" s="60" t="s">
        <v>245</v>
      </c>
      <c r="H742" s="60" t="s">
        <v>111</v>
      </c>
      <c r="I742" s="60" t="s">
        <v>9228</v>
      </c>
      <c r="J742" s="60" t="s">
        <v>16365</v>
      </c>
      <c r="K742" s="60" t="s">
        <v>9811</v>
      </c>
      <c r="L742" s="60" t="s">
        <v>9229</v>
      </c>
      <c r="M742" t="str">
        <f>IF(TablVoies[[#This Row],[ID_OSM]]="Non trouvé","Pas de lien",HYPERLINK(("http://www.openstreetmap.org/?"&amp;TablVoies[[#This Row],[OBJET_OSM]]&amp;"="&amp;TablVoies[[#This Row],[ID_OSM]]),"Localiser"))</f>
        <v>Localiser</v>
      </c>
      <c r="N742" s="61" t="s">
        <v>5316</v>
      </c>
      <c r="O742" t="str">
        <f>IF(TablVoies[[#This Row],[ID_OSM]]="Non trouvé","Pas de lien",HYPERLINK("http://localhost:8111/import?url=http://api.openstreetmap.org/api/0.6/"&amp;TablVoies[[#This Row],[OBJET_OSM]]&amp;"/"&amp;TablVoies[[#This Row],[ID_OSM]]&amp;"/full","JOSM"))</f>
        <v>JOSM</v>
      </c>
      <c r="P742" t="s">
        <v>13743</v>
      </c>
      <c r="Q742"/>
      <c r="Z742" s="124"/>
      <c r="AL742" s="60" t="s">
        <v>4950</v>
      </c>
      <c r="AM742" s="60" t="s">
        <v>4950</v>
      </c>
    </row>
    <row r="743" spans="1:39" hidden="1">
      <c r="A743" s="71">
        <v>84056</v>
      </c>
      <c r="B743" s="60" t="s">
        <v>751</v>
      </c>
      <c r="C743" s="155">
        <v>5827067</v>
      </c>
      <c r="D743" s="60" t="s">
        <v>9812</v>
      </c>
      <c r="E743" s="60" t="s">
        <v>9813</v>
      </c>
      <c r="F743" s="60" t="s">
        <v>751</v>
      </c>
      <c r="G743" s="60" t="s">
        <v>245</v>
      </c>
      <c r="H743" s="60" t="s">
        <v>119</v>
      </c>
      <c r="I743" s="60" t="s">
        <v>9814</v>
      </c>
      <c r="J743" s="60" t="s">
        <v>16366</v>
      </c>
      <c r="K743" s="60" t="s">
        <v>9815</v>
      </c>
      <c r="L743" s="60" t="s">
        <v>9816</v>
      </c>
      <c r="M743" t="str">
        <f>IF(TablVoies[[#This Row],[ID_OSM]]="Non trouvé","Pas de lien",HYPERLINK(("http://www.openstreetmap.org/?"&amp;TablVoies[[#This Row],[OBJET_OSM]]&amp;"="&amp;TablVoies[[#This Row],[ID_OSM]]),"Localiser"))</f>
        <v>Localiser</v>
      </c>
      <c r="N743" s="61" t="s">
        <v>5316</v>
      </c>
      <c r="O743" t="str">
        <f>IF(TablVoies[[#This Row],[ID_OSM]]="Non trouvé","Pas de lien",HYPERLINK("http://localhost:8111/import?url=http://api.openstreetmap.org/api/0.6/"&amp;TablVoies[[#This Row],[OBJET_OSM]]&amp;"/"&amp;TablVoies[[#This Row],[ID_OSM]]&amp;"/full","JOSM"))</f>
        <v>JOSM</v>
      </c>
      <c r="P743" t="s">
        <v>5332</v>
      </c>
      <c r="Q743"/>
      <c r="Z743" s="124"/>
      <c r="AL743" s="60" t="s">
        <v>4950</v>
      </c>
      <c r="AM743" s="60" t="s">
        <v>4950</v>
      </c>
    </row>
    <row r="744" spans="1:39" hidden="1">
      <c r="A744" s="71">
        <v>84056</v>
      </c>
      <c r="B744" s="60" t="s">
        <v>751</v>
      </c>
      <c r="C744" s="155">
        <v>5827073</v>
      </c>
      <c r="D744" s="60" t="s">
        <v>9817</v>
      </c>
      <c r="E744" s="60" t="s">
        <v>9818</v>
      </c>
      <c r="F744" s="60" t="s">
        <v>751</v>
      </c>
      <c r="G744" s="60" t="s">
        <v>245</v>
      </c>
      <c r="H744" s="60" t="s">
        <v>119</v>
      </c>
      <c r="I744" s="60" t="s">
        <v>1260</v>
      </c>
      <c r="J744" s="60" t="s">
        <v>16367</v>
      </c>
      <c r="K744" s="60" t="s">
        <v>1262</v>
      </c>
      <c r="L744" s="60" t="s">
        <v>1263</v>
      </c>
      <c r="M744" t="str">
        <f>IF(TablVoies[[#This Row],[ID_OSM]]="Non trouvé","Pas de lien",HYPERLINK(("http://www.openstreetmap.org/?"&amp;TablVoies[[#This Row],[OBJET_OSM]]&amp;"="&amp;TablVoies[[#This Row],[ID_OSM]]),"Localiser"))</f>
        <v>Localiser</v>
      </c>
      <c r="N744" s="61" t="s">
        <v>5316</v>
      </c>
      <c r="O744" t="str">
        <f>IF(TablVoies[[#This Row],[ID_OSM]]="Non trouvé","Pas de lien",HYPERLINK("http://localhost:8111/import?url=http://api.openstreetmap.org/api/0.6/"&amp;TablVoies[[#This Row],[OBJET_OSM]]&amp;"/"&amp;TablVoies[[#This Row],[ID_OSM]]&amp;"/full","JOSM"))</f>
        <v>JOSM</v>
      </c>
      <c r="Q744"/>
      <c r="Z744" s="124"/>
      <c r="AL744" s="60" t="s">
        <v>4950</v>
      </c>
      <c r="AM744" s="60" t="s">
        <v>4950</v>
      </c>
    </row>
    <row r="745" spans="1:39" hidden="1">
      <c r="A745" s="71">
        <v>84056</v>
      </c>
      <c r="B745" s="60" t="s">
        <v>751</v>
      </c>
      <c r="C745" s="155">
        <v>5827074</v>
      </c>
      <c r="D745" s="60" t="s">
        <v>9819</v>
      </c>
      <c r="E745" s="60" t="s">
        <v>9820</v>
      </c>
      <c r="F745" s="60" t="s">
        <v>751</v>
      </c>
      <c r="G745" s="60" t="s">
        <v>245</v>
      </c>
      <c r="I745" s="60" t="s">
        <v>9821</v>
      </c>
      <c r="J745" s="60" t="s">
        <v>16368</v>
      </c>
      <c r="K745" s="60" t="s">
        <v>9822</v>
      </c>
      <c r="L745" s="60" t="s">
        <v>9184</v>
      </c>
      <c r="M745" t="str">
        <f>IF(TablVoies[[#This Row],[ID_OSM]]="Non trouvé","Pas de lien",HYPERLINK(("http://www.openstreetmap.org/?"&amp;TablVoies[[#This Row],[OBJET_OSM]]&amp;"="&amp;TablVoies[[#This Row],[ID_OSM]]),"Localiser"))</f>
        <v>Localiser</v>
      </c>
      <c r="N745" s="61" t="s">
        <v>5316</v>
      </c>
      <c r="O745" t="str">
        <f>IF(TablVoies[[#This Row],[ID_OSM]]="Non trouvé","Pas de lien",HYPERLINK("http://localhost:8111/import?url=http://api.openstreetmap.org/api/0.6/"&amp;TablVoies[[#This Row],[OBJET_OSM]]&amp;"/"&amp;TablVoies[[#This Row],[ID_OSM]]&amp;"/full","JOSM"))</f>
        <v>JOSM</v>
      </c>
      <c r="Q745"/>
      <c r="Z745" s="124"/>
      <c r="AL745" s="60" t="s">
        <v>4950</v>
      </c>
      <c r="AM745" s="60" t="s">
        <v>4950</v>
      </c>
    </row>
    <row r="746" spans="1:39" hidden="1">
      <c r="A746" s="71">
        <v>84056</v>
      </c>
      <c r="B746" s="60" t="s">
        <v>751</v>
      </c>
      <c r="C746" s="155">
        <v>5827084</v>
      </c>
      <c r="D746" s="60" t="s">
        <v>9823</v>
      </c>
      <c r="E746" s="60" t="s">
        <v>9824</v>
      </c>
      <c r="F746" s="60" t="s">
        <v>751</v>
      </c>
      <c r="G746" s="60" t="s">
        <v>245</v>
      </c>
      <c r="I746" s="60" t="s">
        <v>9825</v>
      </c>
      <c r="J746" s="60" t="s">
        <v>16369</v>
      </c>
      <c r="K746" s="60" t="s">
        <v>9826</v>
      </c>
      <c r="L746" s="60" t="s">
        <v>9827</v>
      </c>
      <c r="M746" t="str">
        <f>IF(TablVoies[[#This Row],[ID_OSM]]="Non trouvé","Pas de lien",HYPERLINK(("http://www.openstreetmap.org/?"&amp;TablVoies[[#This Row],[OBJET_OSM]]&amp;"="&amp;TablVoies[[#This Row],[ID_OSM]]),"Localiser"))</f>
        <v>Localiser</v>
      </c>
      <c r="N746" s="61" t="s">
        <v>5316</v>
      </c>
      <c r="O746" t="str">
        <f>IF(TablVoies[[#This Row],[ID_OSM]]="Non trouvé","Pas de lien",HYPERLINK("http://localhost:8111/import?url=http://api.openstreetmap.org/api/0.6/"&amp;TablVoies[[#This Row],[OBJET_OSM]]&amp;"/"&amp;TablVoies[[#This Row],[ID_OSM]]&amp;"/full","JOSM"))</f>
        <v>JOSM</v>
      </c>
      <c r="Q746"/>
      <c r="Z746" s="124"/>
      <c r="AL746" s="60" t="s">
        <v>4950</v>
      </c>
      <c r="AM746" s="60" t="s">
        <v>4950</v>
      </c>
    </row>
    <row r="747" spans="1:39" hidden="1">
      <c r="A747" s="71">
        <v>84056</v>
      </c>
      <c r="B747" s="60" t="s">
        <v>751</v>
      </c>
      <c r="C747" s="155">
        <v>5827085</v>
      </c>
      <c r="D747" s="60" t="s">
        <v>9828</v>
      </c>
      <c r="E747" s="60" t="s">
        <v>9829</v>
      </c>
      <c r="F747" s="60" t="s">
        <v>751</v>
      </c>
      <c r="G747" s="60" t="s">
        <v>245</v>
      </c>
      <c r="I747" s="60" t="s">
        <v>9830</v>
      </c>
      <c r="J747" s="60" t="s">
        <v>16370</v>
      </c>
      <c r="K747" s="60" t="s">
        <v>9831</v>
      </c>
      <c r="L747" s="60" t="s">
        <v>9788</v>
      </c>
      <c r="M747" t="str">
        <f>IF(TablVoies[[#This Row],[ID_OSM]]="Non trouvé","Pas de lien",HYPERLINK(("http://www.openstreetmap.org/?"&amp;TablVoies[[#This Row],[OBJET_OSM]]&amp;"="&amp;TablVoies[[#This Row],[ID_OSM]]),"Localiser"))</f>
        <v>Localiser</v>
      </c>
      <c r="N747" s="61" t="s">
        <v>5316</v>
      </c>
      <c r="O747" t="str">
        <f>IF(TablVoies[[#This Row],[ID_OSM]]="Non trouvé","Pas de lien",HYPERLINK("http://localhost:8111/import?url=http://api.openstreetmap.org/api/0.6/"&amp;TablVoies[[#This Row],[OBJET_OSM]]&amp;"/"&amp;TablVoies[[#This Row],[ID_OSM]]&amp;"/full","JOSM"))</f>
        <v>JOSM</v>
      </c>
      <c r="Q747"/>
      <c r="Z747" s="124"/>
      <c r="AL747" s="60" t="s">
        <v>4950</v>
      </c>
      <c r="AM747" s="60" t="s">
        <v>4950</v>
      </c>
    </row>
    <row r="748" spans="1:39" hidden="1">
      <c r="A748" s="71">
        <v>84056</v>
      </c>
      <c r="B748" s="60" t="s">
        <v>751</v>
      </c>
      <c r="C748" s="155">
        <v>5876571</v>
      </c>
      <c r="D748" s="60" t="s">
        <v>9832</v>
      </c>
      <c r="E748" s="60" t="s">
        <v>9833</v>
      </c>
      <c r="F748" s="60" t="s">
        <v>751</v>
      </c>
      <c r="G748" s="60" t="s">
        <v>245</v>
      </c>
      <c r="I748" s="60" t="s">
        <v>9834</v>
      </c>
      <c r="J748" s="60" t="s">
        <v>16371</v>
      </c>
      <c r="K748" s="60" t="s">
        <v>9835</v>
      </c>
      <c r="L748" s="60" t="s">
        <v>9836</v>
      </c>
      <c r="M748" t="str">
        <f>IF(TablVoies[[#This Row],[ID_OSM]]="Non trouvé","Pas de lien",HYPERLINK(("http://www.openstreetmap.org/?"&amp;TablVoies[[#This Row],[OBJET_OSM]]&amp;"="&amp;TablVoies[[#This Row],[ID_OSM]]),"Localiser"))</f>
        <v>Localiser</v>
      </c>
      <c r="N748" s="61" t="s">
        <v>5316</v>
      </c>
      <c r="O748" t="str">
        <f>IF(TablVoies[[#This Row],[ID_OSM]]="Non trouvé","Pas de lien",HYPERLINK("http://localhost:8111/import?url=http://api.openstreetmap.org/api/0.6/"&amp;TablVoies[[#This Row],[OBJET_OSM]]&amp;"/"&amp;TablVoies[[#This Row],[ID_OSM]]&amp;"/full","JOSM"))</f>
        <v>JOSM</v>
      </c>
      <c r="Q748"/>
      <c r="Z748" s="124"/>
      <c r="AL748" s="60" t="s">
        <v>4950</v>
      </c>
      <c r="AM748" s="60" t="s">
        <v>4950</v>
      </c>
    </row>
    <row r="749" spans="1:39" hidden="1">
      <c r="A749" s="71">
        <v>84056</v>
      </c>
      <c r="B749" s="60" t="s">
        <v>9837</v>
      </c>
      <c r="C749" s="155">
        <v>4579297</v>
      </c>
      <c r="D749" s="60" t="s">
        <v>9838</v>
      </c>
      <c r="E749" s="60" t="s">
        <v>9839</v>
      </c>
      <c r="F749" s="60" t="s">
        <v>751</v>
      </c>
      <c r="G749" s="60" t="s">
        <v>245</v>
      </c>
      <c r="H749" s="60" t="s">
        <v>119</v>
      </c>
      <c r="I749" s="60" t="s">
        <v>9840</v>
      </c>
      <c r="J749" s="60" t="s">
        <v>16372</v>
      </c>
      <c r="K749" s="60" t="s">
        <v>4917</v>
      </c>
      <c r="L749" s="60" t="s">
        <v>4918</v>
      </c>
      <c r="M749" t="str">
        <f>IF(TablVoies[[#This Row],[ID_OSM]]="Non trouvé","Pas de lien",HYPERLINK(("http://www.openstreetmap.org/?"&amp;TablVoies[[#This Row],[OBJET_OSM]]&amp;"="&amp;TablVoies[[#This Row],[ID_OSM]]),"Localiser"))</f>
        <v>Localiser</v>
      </c>
      <c r="N749" s="61" t="s">
        <v>5316</v>
      </c>
      <c r="O749" t="str">
        <f>IF(TablVoies[[#This Row],[ID_OSM]]="Non trouvé","Pas de lien",HYPERLINK("http://localhost:8111/import?url=http://api.openstreetmap.org/api/0.6/"&amp;TablVoies[[#This Row],[OBJET_OSM]]&amp;"/"&amp;TablVoies[[#This Row],[ID_OSM]]&amp;"/full","JOSM"))</f>
        <v>JOSM</v>
      </c>
      <c r="Q749"/>
      <c r="Z749" s="124"/>
      <c r="AL749" s="60" t="s">
        <v>4950</v>
      </c>
      <c r="AM749" s="60" t="s">
        <v>4950</v>
      </c>
    </row>
    <row r="750" spans="1:39" hidden="1">
      <c r="A750" s="71">
        <v>84056</v>
      </c>
      <c r="B750" s="60" t="s">
        <v>13797</v>
      </c>
      <c r="C750" s="155">
        <v>4573532</v>
      </c>
      <c r="D750" s="60" t="s">
        <v>9841</v>
      </c>
      <c r="E750" s="60" t="s">
        <v>9842</v>
      </c>
      <c r="F750" s="60" t="s">
        <v>751</v>
      </c>
      <c r="G750" s="60" t="s">
        <v>1358</v>
      </c>
      <c r="H750" s="60" t="s">
        <v>119</v>
      </c>
      <c r="I750" s="60" t="s">
        <v>9843</v>
      </c>
      <c r="J750" s="60" t="s">
        <v>16373</v>
      </c>
      <c r="K750" s="60" t="s">
        <v>9845</v>
      </c>
      <c r="L750" s="60" t="s">
        <v>9846</v>
      </c>
      <c r="M750" t="str">
        <f>IF(TablVoies[[#This Row],[ID_OSM]]="Non trouvé","Pas de lien",HYPERLINK(("http://www.openstreetmap.org/?"&amp;TablVoies[[#This Row],[OBJET_OSM]]&amp;"="&amp;TablVoies[[#This Row],[ID_OSM]]),"Localiser"))</f>
        <v>Localiser</v>
      </c>
      <c r="N750" s="61" t="s">
        <v>5316</v>
      </c>
      <c r="O750" t="str">
        <f>IF(TablVoies[[#This Row],[ID_OSM]]="Non trouvé","Pas de lien",HYPERLINK("http://localhost:8111/import?url=http://api.openstreetmap.org/api/0.6/"&amp;TablVoies[[#This Row],[OBJET_OSM]]&amp;"/"&amp;TablVoies[[#This Row],[ID_OSM]]&amp;"/full","JOSM"))</f>
        <v>JOSM</v>
      </c>
      <c r="Q750"/>
      <c r="Z750" s="124"/>
      <c r="AL750" s="60" t="s">
        <v>4950</v>
      </c>
      <c r="AM750" s="60" t="s">
        <v>4950</v>
      </c>
    </row>
    <row r="751" spans="1:39" hidden="1">
      <c r="A751" s="71">
        <v>84056</v>
      </c>
      <c r="B751" s="60" t="s">
        <v>13737</v>
      </c>
      <c r="C751" s="155">
        <v>5901844</v>
      </c>
      <c r="D751" s="60" t="s">
        <v>13733</v>
      </c>
      <c r="E751" s="60" t="s">
        <v>751</v>
      </c>
      <c r="F751" s="126" t="s">
        <v>751</v>
      </c>
      <c r="G751" s="60" t="s">
        <v>44</v>
      </c>
      <c r="H751" s="60" t="s">
        <v>119</v>
      </c>
      <c r="I751" s="60" t="s">
        <v>13734</v>
      </c>
      <c r="J751" s="60" t="s">
        <v>16374</v>
      </c>
      <c r="K751" s="60" t="s">
        <v>13735</v>
      </c>
      <c r="L751" s="60" t="s">
        <v>13736</v>
      </c>
      <c r="M751" t="str">
        <f>IF(TablVoies[[#This Row],[ID_OSM]]="Non trouvé","Pas de lien",HYPERLINK(("http://www.openstreetmap.org/?"&amp;TablVoies[[#This Row],[OBJET_OSM]]&amp;"="&amp;TablVoies[[#This Row],[ID_OSM]]),"Localiser"))</f>
        <v>Localiser</v>
      </c>
      <c r="N751" s="125" t="s">
        <v>5316</v>
      </c>
      <c r="O751" t="str">
        <f>IF(TablVoies[[#This Row],[ID_OSM]]="Non trouvé","Pas de lien",HYPERLINK("http://localhost:8111/import?url=http://api.openstreetmap.org/api/0.6/"&amp;TablVoies[[#This Row],[OBJET_OSM]]&amp;"/"&amp;TablVoies[[#This Row],[ID_OSM]]&amp;"/full","JOSM"))</f>
        <v>JOSM</v>
      </c>
      <c r="Q751"/>
      <c r="Z751" s="124"/>
      <c r="AI751" s="126"/>
    </row>
    <row r="752" spans="1:39" hidden="1">
      <c r="A752" s="71">
        <v>84056</v>
      </c>
      <c r="B752" s="60" t="s">
        <v>751</v>
      </c>
      <c r="C752" s="156">
        <v>5902926</v>
      </c>
      <c r="D752" s="60" t="s">
        <v>13750</v>
      </c>
      <c r="E752" s="60" t="s">
        <v>751</v>
      </c>
      <c r="F752" s="128" t="s">
        <v>751</v>
      </c>
      <c r="G752" s="60" t="s">
        <v>245</v>
      </c>
      <c r="H752" s="60" t="s">
        <v>134</v>
      </c>
      <c r="I752" s="60" t="s">
        <v>13747</v>
      </c>
      <c r="J752" s="60" t="s">
        <v>16375</v>
      </c>
      <c r="K752" s="60" t="s">
        <v>13748</v>
      </c>
      <c r="L752" s="60" t="s">
        <v>13749</v>
      </c>
      <c r="M752" t="str">
        <f>IF(TablVoies[[#This Row],[ID_OSM]]="Non trouvé","Pas de lien",HYPERLINK(("http://www.openstreetmap.org/?"&amp;TablVoies[[#This Row],[OBJET_OSM]]&amp;"="&amp;TablVoies[[#This Row],[ID_OSM]]),"Localiser"))</f>
        <v>Localiser</v>
      </c>
      <c r="N752" s="61" t="s">
        <v>5316</v>
      </c>
      <c r="O752" t="str">
        <f>IF(TablVoies[[#This Row],[ID_OSM]]="Non trouvé","Pas de lien",HYPERLINK("http://localhost:8111/import?url=http://api.openstreetmap.org/api/0.6/"&amp;TablVoies[[#This Row],[OBJET_OSM]]&amp;"/"&amp;TablVoies[[#This Row],[ID_OSM]]&amp;"/full","JOSM"))</f>
        <v>JOSM</v>
      </c>
      <c r="Q752"/>
      <c r="Z752" s="124"/>
      <c r="AI752" s="126"/>
    </row>
    <row r="753" spans="1:41" hidden="1">
      <c r="A753" s="71">
        <v>84056</v>
      </c>
      <c r="B753" s="60" t="s">
        <v>751</v>
      </c>
      <c r="C753" s="156">
        <v>5903212</v>
      </c>
      <c r="D753" s="60" t="s">
        <v>13778</v>
      </c>
      <c r="E753" s="60" t="s">
        <v>751</v>
      </c>
      <c r="F753" s="127" t="s">
        <v>751</v>
      </c>
      <c r="G753" s="60" t="s">
        <v>1358</v>
      </c>
      <c r="H753" s="60" t="s">
        <v>119</v>
      </c>
      <c r="I753" s="60" t="s">
        <v>8625</v>
      </c>
      <c r="J753" s="60" t="s">
        <v>8676</v>
      </c>
      <c r="M753" t="str">
        <f>IF(TablVoies[[#This Row],[ID_OSM]]="Non trouvé","Pas de lien",HYPERLINK(("http://www.openstreetmap.org/?"&amp;TablVoies[[#This Row],[OBJET_OSM]]&amp;"="&amp;TablVoies[[#This Row],[ID_OSM]]),"Localiser"))</f>
        <v>Localiser</v>
      </c>
      <c r="N753" s="61" t="s">
        <v>5316</v>
      </c>
      <c r="O753" t="str">
        <f>IF(TablVoies[[#This Row],[ID_OSM]]="Non trouvé","Pas de lien",HYPERLINK("http://localhost:8111/import?url=http://api.openstreetmap.org/api/0.6/"&amp;TablVoies[[#This Row],[OBJET_OSM]]&amp;"/"&amp;TablVoies[[#This Row],[ID_OSM]]&amp;"/full","JOSM"))</f>
        <v>JOSM</v>
      </c>
      <c r="P753" t="s">
        <v>13779</v>
      </c>
      <c r="Q753"/>
      <c r="Z753" s="124"/>
      <c r="AJ753" s="60" t="s">
        <v>15685</v>
      </c>
    </row>
    <row r="754" spans="1:41" hidden="1">
      <c r="A754" s="71">
        <v>84056</v>
      </c>
      <c r="B754" s="60" t="s">
        <v>751</v>
      </c>
      <c r="C754" s="156">
        <v>5903222</v>
      </c>
      <c r="D754" s="60" t="s">
        <v>13780</v>
      </c>
      <c r="E754" s="60" t="s">
        <v>751</v>
      </c>
      <c r="F754" s="127" t="s">
        <v>751</v>
      </c>
      <c r="G754" s="60" t="s">
        <v>1358</v>
      </c>
      <c r="H754" s="60" t="s">
        <v>119</v>
      </c>
      <c r="I754" s="60" t="s">
        <v>2536</v>
      </c>
      <c r="J754" s="60" t="s">
        <v>8676</v>
      </c>
      <c r="M754" t="str">
        <f>IF(TablVoies[[#This Row],[ID_OSM]]="Non trouvé","Pas de lien",HYPERLINK(("http://www.openstreetmap.org/?"&amp;TablVoies[[#This Row],[OBJET_OSM]]&amp;"="&amp;TablVoies[[#This Row],[ID_OSM]]),"Localiser"))</f>
        <v>Localiser</v>
      </c>
      <c r="N754" s="61" t="s">
        <v>5316</v>
      </c>
      <c r="O754" t="str">
        <f>IF(TablVoies[[#This Row],[ID_OSM]]="Non trouvé","Pas de lien",HYPERLINK("http://localhost:8111/import?url=http://api.openstreetmap.org/api/0.6/"&amp;TablVoies[[#This Row],[OBJET_OSM]]&amp;"/"&amp;TablVoies[[#This Row],[ID_OSM]]&amp;"/full","JOSM"))</f>
        <v>JOSM</v>
      </c>
      <c r="P754" t="s">
        <v>13781</v>
      </c>
      <c r="Q754"/>
      <c r="Z754" s="124"/>
      <c r="AJ754" s="60" t="s">
        <v>15686</v>
      </c>
    </row>
    <row r="755" spans="1:41" hidden="1">
      <c r="A755" s="71">
        <v>84056</v>
      </c>
      <c r="B755" s="60" t="s">
        <v>751</v>
      </c>
      <c r="C755" s="156">
        <v>5903283</v>
      </c>
      <c r="D755" s="60" t="s">
        <v>13782</v>
      </c>
      <c r="E755" s="60" t="s">
        <v>751</v>
      </c>
      <c r="F755" s="128" t="s">
        <v>751</v>
      </c>
      <c r="G755" s="60" t="s">
        <v>1358</v>
      </c>
      <c r="H755" s="60" t="s">
        <v>119</v>
      </c>
      <c r="I755" s="60" t="s">
        <v>5639</v>
      </c>
      <c r="J755" s="60" t="s">
        <v>8676</v>
      </c>
      <c r="M755" t="str">
        <f>IF(TablVoies[[#This Row],[ID_OSM]]="Non trouvé","Pas de lien",HYPERLINK(("http://www.openstreetmap.org/?"&amp;TablVoies[[#This Row],[OBJET_OSM]]&amp;"="&amp;TablVoies[[#This Row],[ID_OSM]]),"Localiser"))</f>
        <v>Localiser</v>
      </c>
      <c r="N755" s="125" t="s">
        <v>5316</v>
      </c>
      <c r="O755" t="str">
        <f>IF(TablVoies[[#This Row],[ID_OSM]]="Non trouvé","Pas de lien",HYPERLINK("http://localhost:8111/import?url=http://api.openstreetmap.org/api/0.6/"&amp;TablVoies[[#This Row],[OBJET_OSM]]&amp;"/"&amp;TablVoies[[#This Row],[ID_OSM]]&amp;"/full","JOSM"))</f>
        <v>JOSM</v>
      </c>
      <c r="P755" t="s">
        <v>13783</v>
      </c>
      <c r="Q755"/>
      <c r="Z755" s="124"/>
      <c r="AI755" s="126"/>
      <c r="AJ755" s="60" t="s">
        <v>15683</v>
      </c>
    </row>
    <row r="756" spans="1:41" hidden="1">
      <c r="A756" s="71">
        <v>84056</v>
      </c>
      <c r="B756" s="60" t="s">
        <v>751</v>
      </c>
      <c r="C756" s="156">
        <v>5903306</v>
      </c>
      <c r="D756" s="60" t="s">
        <v>13784</v>
      </c>
      <c r="E756" s="60" t="s">
        <v>751</v>
      </c>
      <c r="F756" s="128" t="s">
        <v>751</v>
      </c>
      <c r="G756" s="60" t="s">
        <v>1358</v>
      </c>
      <c r="I756" s="60" t="s">
        <v>13785</v>
      </c>
      <c r="J756" s="60" t="s">
        <v>16376</v>
      </c>
      <c r="K756" s="60" t="s">
        <v>13786</v>
      </c>
      <c r="L756" s="60" t="s">
        <v>13787</v>
      </c>
      <c r="M756" t="str">
        <f>IF(TablVoies[[#This Row],[ID_OSM]]="Non trouvé","Pas de lien",HYPERLINK(("http://www.openstreetmap.org/?"&amp;TablVoies[[#This Row],[OBJET_OSM]]&amp;"="&amp;TablVoies[[#This Row],[ID_OSM]]),"Localiser"))</f>
        <v>Localiser</v>
      </c>
      <c r="N756" s="125" t="s">
        <v>5316</v>
      </c>
      <c r="O756" t="str">
        <f>IF(TablVoies[[#This Row],[ID_OSM]]="Non trouvé","Pas de lien",HYPERLINK("http://localhost:8111/import?url=http://api.openstreetmap.org/api/0.6/"&amp;TablVoies[[#This Row],[OBJET_OSM]]&amp;"/"&amp;TablVoies[[#This Row],[ID_OSM]]&amp;"/full","JOSM"))</f>
        <v>JOSM</v>
      </c>
      <c r="P756" t="s">
        <v>13775</v>
      </c>
      <c r="Q756"/>
      <c r="Z756" s="124"/>
      <c r="AI756" s="126"/>
    </row>
    <row r="757" spans="1:41" hidden="1">
      <c r="A757" s="71">
        <v>84056</v>
      </c>
      <c r="B757" s="60" t="s">
        <v>751</v>
      </c>
      <c r="C757" s="156">
        <v>5903310</v>
      </c>
      <c r="D757" s="60" t="s">
        <v>13788</v>
      </c>
      <c r="E757" s="60" t="s">
        <v>751</v>
      </c>
      <c r="F757" s="128" t="s">
        <v>751</v>
      </c>
      <c r="G757" s="60" t="s">
        <v>1358</v>
      </c>
      <c r="H757" s="60" t="s">
        <v>119</v>
      </c>
      <c r="I757" s="60" t="s">
        <v>12788</v>
      </c>
      <c r="J757" s="60" t="s">
        <v>8676</v>
      </c>
      <c r="M757" t="str">
        <f>IF(TablVoies[[#This Row],[ID_OSM]]="Non trouvé","Pas de lien",HYPERLINK(("http://www.openstreetmap.org/?"&amp;TablVoies[[#This Row],[OBJET_OSM]]&amp;"="&amp;TablVoies[[#This Row],[ID_OSM]]),"Localiser"))</f>
        <v>Localiser</v>
      </c>
      <c r="N757" s="125" t="s">
        <v>5316</v>
      </c>
      <c r="O757" t="str">
        <f>IF(TablVoies[[#This Row],[ID_OSM]]="Non trouvé","Pas de lien",HYPERLINK("http://localhost:8111/import?url=http://api.openstreetmap.org/api/0.6/"&amp;TablVoies[[#This Row],[OBJET_OSM]]&amp;"/"&amp;TablVoies[[#This Row],[ID_OSM]]&amp;"/full","JOSM"))</f>
        <v>JOSM</v>
      </c>
      <c r="P757" t="s">
        <v>13770</v>
      </c>
      <c r="Q757"/>
      <c r="Z757" s="124"/>
      <c r="AI757" s="126"/>
      <c r="AJ757" s="60" t="s">
        <v>15684</v>
      </c>
    </row>
    <row r="758" spans="1:41" hidden="1">
      <c r="A758" s="71">
        <v>84056</v>
      </c>
      <c r="B758" s="60" t="s">
        <v>751</v>
      </c>
      <c r="C758" s="156">
        <v>5904548</v>
      </c>
      <c r="D758" s="60" t="s">
        <v>13794</v>
      </c>
      <c r="E758" s="60" t="s">
        <v>751</v>
      </c>
      <c r="F758" s="128" t="s">
        <v>751</v>
      </c>
      <c r="J758" s="60" t="s">
        <v>8676</v>
      </c>
      <c r="M758" t="str">
        <f>IF(TablVoies[[#This Row],[ID_OSM]]="Non trouvé","Pas de lien",HYPERLINK(("http://www.openstreetmap.org/?"&amp;TablVoies[[#This Row],[OBJET_OSM]]&amp;"="&amp;TablVoies[[#This Row],[ID_OSM]]),"Localiser"))</f>
        <v>Localiser</v>
      </c>
      <c r="N758" s="125" t="s">
        <v>5316</v>
      </c>
      <c r="O758" t="str">
        <f>IF(TablVoies[[#This Row],[ID_OSM]]="Non trouvé","Pas de lien",HYPERLINK("http://localhost:8111/import?url=http://api.openstreetmap.org/api/0.6/"&amp;TablVoies[[#This Row],[OBJET_OSM]]&amp;"/"&amp;TablVoies[[#This Row],[ID_OSM]]&amp;"/full","JOSM"))</f>
        <v>JOSM</v>
      </c>
      <c r="P758" t="s">
        <v>13795</v>
      </c>
      <c r="Q758"/>
      <c r="Z758" s="124"/>
      <c r="AI758" s="126"/>
      <c r="AJ758" s="60" t="s">
        <v>15689</v>
      </c>
    </row>
    <row r="759" spans="1:41" hidden="1">
      <c r="A759" s="71">
        <v>84056</v>
      </c>
      <c r="B759" s="60" t="s">
        <v>751</v>
      </c>
      <c r="C759" s="156">
        <v>5904645</v>
      </c>
      <c r="D759" s="60" t="s">
        <v>13799</v>
      </c>
      <c r="E759" s="60" t="s">
        <v>751</v>
      </c>
      <c r="F759" s="128" t="s">
        <v>751</v>
      </c>
      <c r="J759" s="60" t="s">
        <v>8676</v>
      </c>
      <c r="M759" t="str">
        <f>IF(TablVoies[[#This Row],[ID_OSM]]="Non trouvé","Pas de lien",HYPERLINK(("http://www.openstreetmap.org/?"&amp;TablVoies[[#This Row],[OBJET_OSM]]&amp;"="&amp;TablVoies[[#This Row],[ID_OSM]]),"Localiser"))</f>
        <v>Localiser</v>
      </c>
      <c r="N759" s="61" t="s">
        <v>5316</v>
      </c>
      <c r="O759" t="str">
        <f>IF(TablVoies[[#This Row],[ID_OSM]]="Non trouvé","Pas de lien",HYPERLINK("http://localhost:8111/import?url=http://api.openstreetmap.org/api/0.6/"&amp;TablVoies[[#This Row],[OBJET_OSM]]&amp;"/"&amp;TablVoies[[#This Row],[ID_OSM]]&amp;"/full","JOSM"))</f>
        <v>JOSM</v>
      </c>
      <c r="P759" t="s">
        <v>5332</v>
      </c>
      <c r="Q759"/>
      <c r="Z759" s="124"/>
      <c r="AI759" s="126"/>
      <c r="AJ759" s="60" t="s">
        <v>13800</v>
      </c>
    </row>
    <row r="760" spans="1:41" hidden="1">
      <c r="A760" s="71">
        <v>84056</v>
      </c>
      <c r="B760" s="60" t="s">
        <v>751</v>
      </c>
      <c r="C760" s="156">
        <v>5838002</v>
      </c>
      <c r="D760" s="60" t="s">
        <v>13801</v>
      </c>
      <c r="E760" s="60" t="s">
        <v>751</v>
      </c>
      <c r="F760" s="127" t="s">
        <v>751</v>
      </c>
      <c r="J760" s="60" t="s">
        <v>8676</v>
      </c>
      <c r="M760" s="129" t="str">
        <f>IF(TablVoies[[#This Row],[ID_OSM]]="Non trouvé","Pas de lien",HYPERLINK(("http://www.openstreetmap.org/?"&amp;TablVoies[[#This Row],[OBJET_OSM]]&amp;"="&amp;TablVoies[[#This Row],[ID_OSM]]),"Localiser"))</f>
        <v>Localiser</v>
      </c>
      <c r="N760" s="61" t="s">
        <v>5316</v>
      </c>
      <c r="O760" s="129" t="str">
        <f>IF(TablVoies[[#This Row],[ID_OSM]]="Non trouvé","Pas de lien",HYPERLINK("http://localhost:8111/import?url=http://api.openstreetmap.org/api/0.6/"&amp;TablVoies[[#This Row],[OBJET_OSM]]&amp;"/"&amp;TablVoies[[#This Row],[ID_OSM]]&amp;"/full","JOSM"))</f>
        <v>JOSM</v>
      </c>
      <c r="P760" s="129" t="s">
        <v>5332</v>
      </c>
      <c r="Q760" s="129"/>
      <c r="Z760" s="124"/>
      <c r="AJ760" s="60" t="s">
        <v>13802</v>
      </c>
    </row>
    <row r="761" spans="1:41" hidden="1">
      <c r="A761" s="71">
        <v>84056</v>
      </c>
      <c r="B761" s="60" t="s">
        <v>751</v>
      </c>
      <c r="C761" s="156">
        <v>5904699</v>
      </c>
      <c r="D761" s="60" t="s">
        <v>13803</v>
      </c>
      <c r="E761" s="60" t="s">
        <v>751</v>
      </c>
      <c r="F761" s="127" t="s">
        <v>751</v>
      </c>
      <c r="J761" s="60" t="s">
        <v>8676</v>
      </c>
      <c r="M761" s="129" t="str">
        <f>IF(TablVoies[[#This Row],[ID_OSM]]="Non trouvé","Pas de lien",HYPERLINK(("http://www.openstreetmap.org/?"&amp;TablVoies[[#This Row],[OBJET_OSM]]&amp;"="&amp;TablVoies[[#This Row],[ID_OSM]]),"Localiser"))</f>
        <v>Localiser</v>
      </c>
      <c r="N761" s="61" t="s">
        <v>5316</v>
      </c>
      <c r="O761" s="129" t="str">
        <f>IF(TablVoies[[#This Row],[ID_OSM]]="Non trouvé","Pas de lien",HYPERLINK("http://localhost:8111/import?url=http://api.openstreetmap.org/api/0.6/"&amp;TablVoies[[#This Row],[OBJET_OSM]]&amp;"/"&amp;TablVoies[[#This Row],[ID_OSM]]&amp;"/full","JOSM"))</f>
        <v>JOSM</v>
      </c>
      <c r="P761" s="129" t="s">
        <v>5332</v>
      </c>
      <c r="Q761" s="129"/>
      <c r="Z761" s="124"/>
      <c r="AJ761" s="60" t="s">
        <v>13804</v>
      </c>
    </row>
    <row r="762" spans="1:41" hidden="1">
      <c r="A762" s="71">
        <v>84056</v>
      </c>
      <c r="B762" s="60" t="s">
        <v>751</v>
      </c>
      <c r="C762" s="156">
        <v>5904721</v>
      </c>
      <c r="D762" s="60" t="s">
        <v>13805</v>
      </c>
      <c r="E762" s="60" t="s">
        <v>751</v>
      </c>
      <c r="F762" s="128" t="s">
        <v>751</v>
      </c>
      <c r="J762" s="60" t="s">
        <v>8676</v>
      </c>
      <c r="M762" s="129" t="str">
        <f>IF(TablVoies[[#This Row],[ID_OSM]]="Non trouvé","Pas de lien",HYPERLINK(("http://www.openstreetmap.org/?"&amp;TablVoies[[#This Row],[OBJET_OSM]]&amp;"="&amp;TablVoies[[#This Row],[ID_OSM]]),"Localiser"))</f>
        <v>Localiser</v>
      </c>
      <c r="N762" s="125" t="s">
        <v>5316</v>
      </c>
      <c r="O762" s="129" t="str">
        <f>IF(TablVoies[[#This Row],[ID_OSM]]="Non trouvé","Pas de lien",HYPERLINK("http://localhost:8111/import?url=http://api.openstreetmap.org/api/0.6/"&amp;TablVoies[[#This Row],[OBJET_OSM]]&amp;"/"&amp;TablVoies[[#This Row],[ID_OSM]]&amp;"/full","JOSM"))</f>
        <v>JOSM</v>
      </c>
      <c r="P762" s="129" t="s">
        <v>5332</v>
      </c>
      <c r="Q762" s="129"/>
      <c r="Z762" s="124"/>
      <c r="AI762" s="126"/>
      <c r="AJ762" s="60" t="s">
        <v>13806</v>
      </c>
    </row>
    <row r="763" spans="1:41" hidden="1">
      <c r="A763" s="71">
        <v>84056</v>
      </c>
      <c r="B763" s="60" t="s">
        <v>751</v>
      </c>
      <c r="C763" s="156">
        <v>4573595</v>
      </c>
      <c r="D763" s="60" t="s">
        <v>15682</v>
      </c>
      <c r="F763" s="148"/>
      <c r="J763" s="60" t="s">
        <v>8676</v>
      </c>
      <c r="M763" s="129" t="str">
        <f>IF(TablVoies[[#This Row],[ID_OSM]]="Non trouvé","Pas de lien",HYPERLINK(("http://www.openstreetmap.org/?"&amp;TablVoies[[#This Row],[OBJET_OSM]]&amp;"="&amp;TablVoies[[#This Row],[ID_OSM]]),"Localiser"))</f>
        <v>Localiser</v>
      </c>
      <c r="N763" s="146" t="s">
        <v>5316</v>
      </c>
      <c r="O763" s="129" t="str">
        <f>IF(TablVoies[[#This Row],[ID_OSM]]="Non trouvé","Pas de lien",HYPERLINK("http://localhost:8111/import?url=http://api.openstreetmap.org/api/0.6/"&amp;TablVoies[[#This Row],[OBJET_OSM]]&amp;"/"&amp;TablVoies[[#This Row],[ID_OSM]]&amp;"/full","JOSM"))</f>
        <v>JOSM</v>
      </c>
      <c r="P763" s="129"/>
      <c r="Z763" s="124"/>
      <c r="AI763" s="145"/>
      <c r="AJ763" s="60" t="s">
        <v>15681</v>
      </c>
    </row>
    <row r="764" spans="1:41" hidden="1">
      <c r="A764" s="71">
        <v>84056</v>
      </c>
      <c r="B764" s="60" t="s">
        <v>751</v>
      </c>
      <c r="C764" s="156">
        <v>4573804</v>
      </c>
      <c r="D764" s="60" t="s">
        <v>15687</v>
      </c>
      <c r="F764" s="148"/>
      <c r="J764" s="60" t="s">
        <v>8676</v>
      </c>
      <c r="M764" s="129" t="str">
        <f>IF(TablVoies[[#This Row],[ID_OSM]]="Non trouvé","Pas de lien",HYPERLINK(("http://www.openstreetmap.org/?"&amp;TablVoies[[#This Row],[OBJET_OSM]]&amp;"="&amp;TablVoies[[#This Row],[ID_OSM]]),"Localiser"))</f>
        <v>Localiser</v>
      </c>
      <c r="N764" s="146" t="s">
        <v>5316</v>
      </c>
      <c r="O764" s="129" t="str">
        <f>IF(TablVoies[[#This Row],[ID_OSM]]="Non trouvé","Pas de lien",HYPERLINK("http://localhost:8111/import?url=http://api.openstreetmap.org/api/0.6/"&amp;TablVoies[[#This Row],[OBJET_OSM]]&amp;"/"&amp;TablVoies[[#This Row],[ID_OSM]]&amp;"/full","JOSM"))</f>
        <v>JOSM</v>
      </c>
      <c r="P764" s="129"/>
      <c r="Z764" s="124"/>
      <c r="AI764" s="145"/>
      <c r="AJ764" s="60" t="s">
        <v>15688</v>
      </c>
    </row>
    <row r="765" spans="1:41">
      <c r="A765" s="71">
        <v>84087</v>
      </c>
      <c r="B765" s="60" t="s">
        <v>893</v>
      </c>
      <c r="C765" s="155">
        <v>4422079</v>
      </c>
      <c r="D765" s="60" t="s">
        <v>894</v>
      </c>
      <c r="E765" s="60" t="s">
        <v>895</v>
      </c>
      <c r="F765" s="60" t="s">
        <v>751</v>
      </c>
      <c r="G765" s="60" t="s">
        <v>179</v>
      </c>
      <c r="H765" s="60" t="s">
        <v>134</v>
      </c>
      <c r="I765" s="60" t="s">
        <v>896</v>
      </c>
      <c r="J765" s="60" t="s">
        <v>16377</v>
      </c>
      <c r="K765" s="60" t="s">
        <v>898</v>
      </c>
      <c r="L765" s="60" t="s">
        <v>899</v>
      </c>
      <c r="M765" t="str">
        <f>IF(TablVoies[[#This Row],[ID_OSM]]="Non trouvé","Pas de lien",HYPERLINK(("http://www.openstreetmap.org/?"&amp;TablVoies[[#This Row],[OBJET_OSM]]&amp;"="&amp;TablVoies[[#This Row],[ID_OSM]]),"Localiser"))</f>
        <v>Localiser</v>
      </c>
      <c r="N765" s="61" t="s">
        <v>5316</v>
      </c>
      <c r="O765" t="str">
        <f>IF(TablVoies[[#This Row],[ID_OSM]]="Non trouvé","Pas de lien",HYPERLINK("http://localhost:8111/import?url=http://api.openstreetmap.org/api/0.6/"&amp;TablVoies[[#This Row],[OBJET_OSM]]&amp;"/"&amp;TablVoies[[#This Row],[ID_OSM]]&amp;"/full","JOSM"))</f>
        <v>JOSM</v>
      </c>
      <c r="Q765"/>
      <c r="W765" s="60" t="s">
        <v>5334</v>
      </c>
      <c r="X765" s="60" t="s">
        <v>5373</v>
      </c>
      <c r="Y765" s="60">
        <v>1985</v>
      </c>
      <c r="Z765" s="124">
        <v>31400</v>
      </c>
      <c r="AC765" s="60" t="s">
        <v>5323</v>
      </c>
      <c r="AE765" s="60" t="s">
        <v>5324</v>
      </c>
      <c r="AL765" s="60">
        <v>490</v>
      </c>
      <c r="AM765" s="60">
        <v>0</v>
      </c>
      <c r="AN765" s="60" t="s">
        <v>5362</v>
      </c>
      <c r="AO765" s="60" t="s">
        <v>5329</v>
      </c>
    </row>
    <row r="766" spans="1:41">
      <c r="A766" s="71">
        <v>84087</v>
      </c>
      <c r="B766" s="60" t="s">
        <v>4542</v>
      </c>
      <c r="C766" s="155">
        <v>4426690</v>
      </c>
      <c r="D766" s="60" t="s">
        <v>4543</v>
      </c>
      <c r="E766" s="60" t="s">
        <v>4544</v>
      </c>
      <c r="F766" s="60" t="s">
        <v>751</v>
      </c>
      <c r="G766" s="60" t="s">
        <v>44</v>
      </c>
      <c r="I766" s="60" t="s">
        <v>4545</v>
      </c>
      <c r="J766" s="60" t="s">
        <v>16378</v>
      </c>
      <c r="K766" s="60" t="s">
        <v>4547</v>
      </c>
      <c r="L766" s="60" t="s">
        <v>3058</v>
      </c>
      <c r="M766" t="str">
        <f>IF(TablVoies[[#This Row],[ID_OSM]]="Non trouvé","Pas de lien",HYPERLINK(("http://www.openstreetmap.org/?"&amp;TablVoies[[#This Row],[OBJET_OSM]]&amp;"="&amp;TablVoies[[#This Row],[ID_OSM]]),"Localiser"))</f>
        <v>Localiser</v>
      </c>
      <c r="N766" s="61" t="s">
        <v>5316</v>
      </c>
      <c r="O766" t="str">
        <f>IF(TablVoies[[#This Row],[ID_OSM]]="Non trouvé","Pas de lien",HYPERLINK("http://localhost:8111/import?url=http://api.openstreetmap.org/api/0.6/"&amp;TablVoies[[#This Row],[OBJET_OSM]]&amp;"/"&amp;TablVoies[[#This Row],[ID_OSM]]&amp;"/full","JOSM"))</f>
        <v>JOSM</v>
      </c>
      <c r="Q766"/>
      <c r="W766" s="60" t="s">
        <v>5334</v>
      </c>
      <c r="Z766" s="124"/>
      <c r="AC766" s="60" t="s">
        <v>5339</v>
      </c>
      <c r="AE766" s="60" t="s">
        <v>5345</v>
      </c>
      <c r="AL766" s="60">
        <v>0</v>
      </c>
      <c r="AM766" s="60">
        <v>0</v>
      </c>
      <c r="AN766" s="60" t="s">
        <v>5328</v>
      </c>
      <c r="AO766" s="60" t="s">
        <v>5329</v>
      </c>
    </row>
    <row r="767" spans="1:41">
      <c r="A767" s="71">
        <v>84087</v>
      </c>
      <c r="B767" s="60" t="s">
        <v>4703</v>
      </c>
      <c r="C767" s="155">
        <v>4426741</v>
      </c>
      <c r="D767" s="60" t="s">
        <v>4704</v>
      </c>
      <c r="E767" s="60" t="s">
        <v>4705</v>
      </c>
      <c r="F767" s="60" t="s">
        <v>751</v>
      </c>
      <c r="G767" s="60" t="s">
        <v>44</v>
      </c>
      <c r="I767" s="60" t="s">
        <v>4706</v>
      </c>
      <c r="J767" s="60" t="s">
        <v>16379</v>
      </c>
      <c r="K767" s="60" t="s">
        <v>4708</v>
      </c>
      <c r="L767" s="60" t="s">
        <v>2314</v>
      </c>
      <c r="M767" t="str">
        <f>IF(TablVoies[[#This Row],[ID_OSM]]="Non trouvé","Pas de lien",HYPERLINK(("http://www.openstreetmap.org/?"&amp;TablVoies[[#This Row],[OBJET_OSM]]&amp;"="&amp;TablVoies[[#This Row],[ID_OSM]]),"Localiser"))</f>
        <v>Localiser</v>
      </c>
      <c r="N767" s="61" t="s">
        <v>5316</v>
      </c>
      <c r="O767" t="str">
        <f>IF(TablVoies[[#This Row],[ID_OSM]]="Non trouvé","Pas de lien",HYPERLINK("http://localhost:8111/import?url=http://api.openstreetmap.org/api/0.6/"&amp;TablVoies[[#This Row],[OBJET_OSM]]&amp;"/"&amp;TablVoies[[#This Row],[ID_OSM]]&amp;"/full","JOSM"))</f>
        <v>JOSM</v>
      </c>
      <c r="Q767"/>
      <c r="W767" s="60" t="s">
        <v>5334</v>
      </c>
      <c r="Z767" s="124"/>
      <c r="AC767" s="60" t="s">
        <v>5339</v>
      </c>
      <c r="AE767" s="60" t="s">
        <v>5345</v>
      </c>
      <c r="AL767" s="60">
        <v>0</v>
      </c>
      <c r="AM767" s="60">
        <v>0</v>
      </c>
      <c r="AN767" s="60" t="s">
        <v>5328</v>
      </c>
      <c r="AO767" s="60" t="s">
        <v>5329</v>
      </c>
    </row>
    <row r="768" spans="1:41">
      <c r="A768" s="71">
        <v>84087</v>
      </c>
      <c r="B768" s="60" t="s">
        <v>537</v>
      </c>
      <c r="C768" s="155">
        <v>4191491</v>
      </c>
      <c r="D768" s="60" t="s">
        <v>538</v>
      </c>
      <c r="E768" s="60" t="s">
        <v>539</v>
      </c>
      <c r="F768" s="60" t="s">
        <v>751</v>
      </c>
      <c r="G768" s="60" t="s">
        <v>245</v>
      </c>
      <c r="H768" s="60" t="s">
        <v>221</v>
      </c>
      <c r="I768" s="60" t="s">
        <v>540</v>
      </c>
      <c r="J768" s="60" t="s">
        <v>16380</v>
      </c>
      <c r="K768" s="60" t="s">
        <v>542</v>
      </c>
      <c r="L768" s="60" t="s">
        <v>15623</v>
      </c>
      <c r="M768" t="str">
        <f>IF(TablVoies[[#This Row],[ID_OSM]]="Non trouvé","Pas de lien",HYPERLINK(("http://www.openstreetmap.org/?"&amp;TablVoies[[#This Row],[OBJET_OSM]]&amp;"="&amp;TablVoies[[#This Row],[ID_OSM]]),"Localiser"))</f>
        <v>Localiser</v>
      </c>
      <c r="N768" s="61" t="s">
        <v>5316</v>
      </c>
      <c r="O768" t="str">
        <f>IF(TablVoies[[#This Row],[ID_OSM]]="Non trouvé","Pas de lien",HYPERLINK("http://localhost:8111/import?url=http://api.openstreetmap.org/api/0.6/"&amp;TablVoies[[#This Row],[OBJET_OSM]]&amp;"/"&amp;TablVoies[[#This Row],[ID_OSM]]&amp;"/full","JOSM"))</f>
        <v>JOSM</v>
      </c>
      <c r="P768" t="s">
        <v>5499</v>
      </c>
      <c r="Q768" t="s">
        <v>13814</v>
      </c>
      <c r="W768" s="60" t="s">
        <v>5334</v>
      </c>
      <c r="Z768" s="124"/>
      <c r="AC768" s="60" t="s">
        <v>5323</v>
      </c>
      <c r="AE768" s="60" t="s">
        <v>5324</v>
      </c>
      <c r="AJ768" s="60" t="s">
        <v>5581</v>
      </c>
      <c r="AL768" s="60">
        <v>0</v>
      </c>
      <c r="AM768" s="60">
        <v>0</v>
      </c>
      <c r="AN768" s="60" t="s">
        <v>5346</v>
      </c>
      <c r="AO768" s="60" t="s">
        <v>5329</v>
      </c>
    </row>
    <row r="769" spans="1:41">
      <c r="A769" s="71">
        <v>84087</v>
      </c>
      <c r="B769" s="60" t="s">
        <v>4728</v>
      </c>
      <c r="C769" s="155">
        <v>4426746</v>
      </c>
      <c r="D769" s="60" t="s">
        <v>4729</v>
      </c>
      <c r="E769" s="60" t="s">
        <v>4730</v>
      </c>
      <c r="F769" s="60" t="s">
        <v>751</v>
      </c>
      <c r="G769" s="60" t="s">
        <v>44</v>
      </c>
      <c r="I769" s="60" t="s">
        <v>4731</v>
      </c>
      <c r="J769" s="60" t="s">
        <v>16381</v>
      </c>
      <c r="K769" s="60" t="s">
        <v>4733</v>
      </c>
      <c r="L769" s="60" t="s">
        <v>864</v>
      </c>
      <c r="M769" t="str">
        <f>IF(TablVoies[[#This Row],[ID_OSM]]="Non trouvé","Pas de lien",HYPERLINK(("http://www.openstreetmap.org/?"&amp;TablVoies[[#This Row],[OBJET_OSM]]&amp;"="&amp;TablVoies[[#This Row],[ID_OSM]]),"Localiser"))</f>
        <v>Localiser</v>
      </c>
      <c r="N769" s="61" t="s">
        <v>5316</v>
      </c>
      <c r="O769" t="str">
        <f>IF(TablVoies[[#This Row],[ID_OSM]]="Non trouvé","Pas de lien",HYPERLINK("http://localhost:8111/import?url=http://api.openstreetmap.org/api/0.6/"&amp;TablVoies[[#This Row],[OBJET_OSM]]&amp;"/"&amp;TablVoies[[#This Row],[ID_OSM]]&amp;"/full","JOSM"))</f>
        <v>JOSM</v>
      </c>
      <c r="Q769"/>
      <c r="W769" s="60" t="s">
        <v>5334</v>
      </c>
      <c r="X769" s="60" t="s">
        <v>5347</v>
      </c>
      <c r="Z769" s="124"/>
      <c r="AC769" s="60" t="s">
        <v>5323</v>
      </c>
      <c r="AE769" s="60" t="s">
        <v>5324</v>
      </c>
      <c r="AL769" s="60">
        <v>0</v>
      </c>
      <c r="AM769" s="60">
        <v>0</v>
      </c>
      <c r="AN769" s="60" t="s">
        <v>5341</v>
      </c>
      <c r="AO769" s="60" t="s">
        <v>5329</v>
      </c>
    </row>
    <row r="770" spans="1:41">
      <c r="A770" s="71">
        <v>84087</v>
      </c>
      <c r="B770" s="60" t="s">
        <v>4768</v>
      </c>
      <c r="C770" s="155">
        <v>4426756</v>
      </c>
      <c r="D770" s="60" t="s">
        <v>4769</v>
      </c>
      <c r="E770" s="60" t="s">
        <v>4770</v>
      </c>
      <c r="F770" s="60" t="s">
        <v>751</v>
      </c>
      <c r="G770" s="60" t="s">
        <v>44</v>
      </c>
      <c r="I770" s="60" t="s">
        <v>4771</v>
      </c>
      <c r="J770" s="60" t="s">
        <v>16382</v>
      </c>
      <c r="K770" s="60" t="s">
        <v>4773</v>
      </c>
      <c r="L770" s="60" t="s">
        <v>843</v>
      </c>
      <c r="M770" t="str">
        <f>IF(TablVoies[[#This Row],[ID_OSM]]="Non trouvé","Pas de lien",HYPERLINK(("http://www.openstreetmap.org/?"&amp;TablVoies[[#This Row],[OBJET_OSM]]&amp;"="&amp;TablVoies[[#This Row],[ID_OSM]]),"Localiser"))</f>
        <v>Localiser</v>
      </c>
      <c r="N770" s="61" t="s">
        <v>5316</v>
      </c>
      <c r="O770" t="str">
        <f>IF(TablVoies[[#This Row],[ID_OSM]]="Non trouvé","Pas de lien",HYPERLINK("http://localhost:8111/import?url=http://api.openstreetmap.org/api/0.6/"&amp;TablVoies[[#This Row],[OBJET_OSM]]&amp;"/"&amp;TablVoies[[#This Row],[ID_OSM]]&amp;"/full","JOSM"))</f>
        <v>JOSM</v>
      </c>
      <c r="Q770"/>
      <c r="W770" s="60" t="s">
        <v>5321</v>
      </c>
      <c r="Z770" s="124"/>
      <c r="AC770" s="60" t="s">
        <v>5339</v>
      </c>
      <c r="AE770" s="60" t="s">
        <v>5345</v>
      </c>
      <c r="AL770" s="60">
        <v>0</v>
      </c>
      <c r="AM770" s="60">
        <v>0</v>
      </c>
      <c r="AN770" s="60" t="s">
        <v>5380</v>
      </c>
      <c r="AO770" s="60" t="s">
        <v>5329</v>
      </c>
    </row>
    <row r="771" spans="1:41">
      <c r="A771" s="71">
        <v>84087</v>
      </c>
      <c r="B771" s="60" t="s">
        <v>4804</v>
      </c>
      <c r="C771" s="155">
        <v>4426765</v>
      </c>
      <c r="D771" s="60" t="s">
        <v>4805</v>
      </c>
      <c r="E771" s="60" t="s">
        <v>4806</v>
      </c>
      <c r="F771" s="60" t="s">
        <v>751</v>
      </c>
      <c r="G771" s="60" t="s">
        <v>44</v>
      </c>
      <c r="I771" s="60" t="s">
        <v>4807</v>
      </c>
      <c r="J771" s="60" t="s">
        <v>16383</v>
      </c>
      <c r="K771" s="60" t="s">
        <v>4809</v>
      </c>
      <c r="L771" s="60" t="s">
        <v>2104</v>
      </c>
      <c r="M771" t="str">
        <f>IF(TablVoies[[#This Row],[ID_OSM]]="Non trouvé","Pas de lien",HYPERLINK(("http://www.openstreetmap.org/?"&amp;TablVoies[[#This Row],[OBJET_OSM]]&amp;"="&amp;TablVoies[[#This Row],[ID_OSM]]),"Localiser"))</f>
        <v>Localiser</v>
      </c>
      <c r="N771" s="61" t="s">
        <v>5316</v>
      </c>
      <c r="O771" t="str">
        <f>IF(TablVoies[[#This Row],[ID_OSM]]="Non trouvé","Pas de lien",HYPERLINK("http://localhost:8111/import?url=http://api.openstreetmap.org/api/0.6/"&amp;TablVoies[[#This Row],[OBJET_OSM]]&amp;"/"&amp;TablVoies[[#This Row],[ID_OSM]]&amp;"/full","JOSM"))</f>
        <v>JOSM</v>
      </c>
      <c r="Q771"/>
      <c r="W771" s="60" t="s">
        <v>5334</v>
      </c>
      <c r="Z771" s="124"/>
      <c r="AC771" s="60" t="s">
        <v>5339</v>
      </c>
      <c r="AE771" s="60" t="s">
        <v>5345</v>
      </c>
      <c r="AL771" s="60">
        <v>0</v>
      </c>
      <c r="AM771" s="60">
        <v>0</v>
      </c>
      <c r="AN771" s="60" t="s">
        <v>5397</v>
      </c>
      <c r="AO771" s="60" t="s">
        <v>5349</v>
      </c>
    </row>
    <row r="772" spans="1:41">
      <c r="A772" s="71">
        <v>84087</v>
      </c>
      <c r="B772" s="60" t="s">
        <v>4874</v>
      </c>
      <c r="C772" s="155">
        <v>8289353</v>
      </c>
      <c r="D772" s="60" t="s">
        <v>17231</v>
      </c>
      <c r="E772" s="60" t="s">
        <v>4876</v>
      </c>
      <c r="F772" s="60" t="s">
        <v>751</v>
      </c>
      <c r="G772" s="60" t="s">
        <v>1358</v>
      </c>
      <c r="H772" s="60" t="s">
        <v>134</v>
      </c>
      <c r="I772" s="60" t="s">
        <v>17143</v>
      </c>
      <c r="J772" s="60" t="s">
        <v>17144</v>
      </c>
      <c r="K772" s="60" t="s">
        <v>17145</v>
      </c>
      <c r="L772" s="60" t="s">
        <v>17146</v>
      </c>
      <c r="M772" t="str">
        <f>IF(TablVoies[[#This Row],[ID_OSM]]="Non trouvé","Pas de lien",HYPERLINK(("http://www.openstreetmap.org/?"&amp;TablVoies[[#This Row],[OBJET_OSM]]&amp;"="&amp;TablVoies[[#This Row],[ID_OSM]]),"Localiser"))</f>
        <v>Localiser</v>
      </c>
      <c r="N772" s="61" t="s">
        <v>5316</v>
      </c>
      <c r="O772" t="str">
        <f>IF(TablVoies[[#This Row],[ID_OSM]]="Non trouvé","Pas de lien",HYPERLINK("http://localhost:8111/import?url=http://api.openstreetmap.org/api/0.6/"&amp;TablVoies[[#This Row],[OBJET_OSM]]&amp;"/"&amp;TablVoies[[#This Row],[ID_OSM]]&amp;"/full","JOSM"))</f>
        <v>JOSM</v>
      </c>
      <c r="Q772"/>
      <c r="T772" s="60" t="s">
        <v>16384</v>
      </c>
      <c r="W772" s="60" t="s">
        <v>5334</v>
      </c>
      <c r="Y772" s="60">
        <v>2018</v>
      </c>
      <c r="Z772" s="124">
        <v>43201</v>
      </c>
      <c r="AA772" s="60" t="s">
        <v>17156</v>
      </c>
      <c r="AL772" s="60">
        <v>0</v>
      </c>
      <c r="AM772" s="60">
        <v>0</v>
      </c>
      <c r="AN772" s="60" t="s">
        <v>5362</v>
      </c>
      <c r="AO772" s="60" t="s">
        <v>5349</v>
      </c>
    </row>
    <row r="773" spans="1:41">
      <c r="A773" s="71">
        <v>84087</v>
      </c>
      <c r="B773" s="60" t="s">
        <v>4913</v>
      </c>
      <c r="C773" s="155">
        <v>4422183</v>
      </c>
      <c r="D773" s="60" t="s">
        <v>4914</v>
      </c>
      <c r="E773" s="60" t="s">
        <v>4915</v>
      </c>
      <c r="F773" s="60" t="s">
        <v>751</v>
      </c>
      <c r="G773" s="60" t="s">
        <v>245</v>
      </c>
      <c r="H773" s="60" t="s">
        <v>119</v>
      </c>
      <c r="I773" s="60" t="s">
        <v>4918</v>
      </c>
      <c r="J773" s="60" t="s">
        <v>16372</v>
      </c>
      <c r="K773" s="60" t="s">
        <v>4917</v>
      </c>
      <c r="L773" s="60" t="s">
        <v>4918</v>
      </c>
      <c r="M773" t="str">
        <f>IF(TablVoies[[#This Row],[ID_OSM]]="Non trouvé","Pas de lien",HYPERLINK(("http://www.openstreetmap.org/?"&amp;TablVoies[[#This Row],[OBJET_OSM]]&amp;"="&amp;TablVoies[[#This Row],[ID_OSM]]),"Localiser"))</f>
        <v>Localiser</v>
      </c>
      <c r="N773" s="61" t="s">
        <v>5316</v>
      </c>
      <c r="O773" t="str">
        <f>IF(TablVoies[[#This Row],[ID_OSM]]="Non trouvé","Pas de lien",HYPERLINK("http://localhost:8111/import?url=http://api.openstreetmap.org/api/0.6/"&amp;TablVoies[[#This Row],[OBJET_OSM]]&amp;"/"&amp;TablVoies[[#This Row],[ID_OSM]]&amp;"/full","JOSM"))</f>
        <v>JOSM</v>
      </c>
      <c r="P773" t="s">
        <v>13624</v>
      </c>
      <c r="Q773" t="s">
        <v>13814</v>
      </c>
      <c r="T773" s="60" t="s">
        <v>5319</v>
      </c>
      <c r="U773" s="60" t="s">
        <v>5320</v>
      </c>
      <c r="W773" s="60" t="s">
        <v>5321</v>
      </c>
      <c r="X773" s="60" t="s">
        <v>5322</v>
      </c>
      <c r="Z773" s="124"/>
      <c r="AC773" s="60" t="s">
        <v>5323</v>
      </c>
      <c r="AE773" s="60" t="s">
        <v>5324</v>
      </c>
      <c r="AJ773" s="60" t="s">
        <v>5327</v>
      </c>
      <c r="AL773" s="60">
        <v>1068</v>
      </c>
      <c r="AM773" s="60">
        <v>4</v>
      </c>
      <c r="AN773" s="60" t="s">
        <v>5328</v>
      </c>
      <c r="AO773" s="60" t="s">
        <v>5329</v>
      </c>
    </row>
    <row r="774" spans="1:41">
      <c r="A774" s="71">
        <v>84087</v>
      </c>
      <c r="B774" s="60" t="s">
        <v>3606</v>
      </c>
      <c r="C774" s="155">
        <v>4426509</v>
      </c>
      <c r="D774" s="60" t="s">
        <v>3607</v>
      </c>
      <c r="E774" s="60" t="s">
        <v>3608</v>
      </c>
      <c r="F774" s="60" t="s">
        <v>751</v>
      </c>
      <c r="G774" s="60" t="s">
        <v>1358</v>
      </c>
      <c r="I774" s="60" t="s">
        <v>3609</v>
      </c>
      <c r="J774" s="60" t="s">
        <v>16385</v>
      </c>
      <c r="K774" s="60" t="s">
        <v>3611</v>
      </c>
      <c r="L774" s="60" t="s">
        <v>3612</v>
      </c>
      <c r="M774" t="str">
        <f>IF(TablVoies[[#This Row],[ID_OSM]]="Non trouvé","Pas de lien",HYPERLINK(("http://www.openstreetmap.org/?"&amp;TablVoies[[#This Row],[OBJET_OSM]]&amp;"="&amp;TablVoies[[#This Row],[ID_OSM]]),"Localiser"))</f>
        <v>Localiser</v>
      </c>
      <c r="N774" s="61" t="s">
        <v>5316</v>
      </c>
      <c r="O774" t="str">
        <f>IF(TablVoies[[#This Row],[ID_OSM]]="Non trouvé","Pas de lien",HYPERLINK("http://localhost:8111/import?url=http://api.openstreetmap.org/api/0.6/"&amp;TablVoies[[#This Row],[OBJET_OSM]]&amp;"/"&amp;TablVoies[[#This Row],[ID_OSM]]&amp;"/full","JOSM"))</f>
        <v>JOSM</v>
      </c>
      <c r="Q774"/>
      <c r="W774" s="60" t="s">
        <v>5321</v>
      </c>
      <c r="X774" s="60" t="s">
        <v>5439</v>
      </c>
      <c r="Y774" s="60">
        <v>1982</v>
      </c>
      <c r="Z774" s="124">
        <v>30056</v>
      </c>
      <c r="AC774" s="60" t="s">
        <v>5323</v>
      </c>
      <c r="AE774" s="60" t="s">
        <v>5324</v>
      </c>
      <c r="AL774" s="60">
        <v>170</v>
      </c>
      <c r="AM774" s="60">
        <v>11</v>
      </c>
      <c r="AN774" s="60" t="s">
        <v>5368</v>
      </c>
      <c r="AO774" s="60" t="s">
        <v>5349</v>
      </c>
    </row>
    <row r="775" spans="1:41">
      <c r="A775" s="71">
        <v>84087</v>
      </c>
      <c r="B775" s="60" t="s">
        <v>1085</v>
      </c>
      <c r="C775" s="155">
        <v>4422146</v>
      </c>
      <c r="D775" s="60" t="s">
        <v>1086</v>
      </c>
      <c r="E775" s="60" t="s">
        <v>1087</v>
      </c>
      <c r="F775" s="60" t="s">
        <v>751</v>
      </c>
      <c r="G775" s="60" t="s">
        <v>245</v>
      </c>
      <c r="H775" s="60" t="s">
        <v>111</v>
      </c>
      <c r="I775" s="60" t="s">
        <v>1088</v>
      </c>
      <c r="J775" s="60" t="s">
        <v>16386</v>
      </c>
      <c r="K775" s="60" t="s">
        <v>1090</v>
      </c>
      <c r="L775" s="60" t="s">
        <v>609</v>
      </c>
      <c r="M775" t="str">
        <f>IF(TablVoies[[#This Row],[ID_OSM]]="Non trouvé","Pas de lien",HYPERLINK(("http://www.openstreetmap.org/?"&amp;TablVoies[[#This Row],[OBJET_OSM]]&amp;"="&amp;TablVoies[[#This Row],[ID_OSM]]),"Localiser"))</f>
        <v>Localiser</v>
      </c>
      <c r="N775" s="61" t="s">
        <v>5316</v>
      </c>
      <c r="O775" t="str">
        <f>IF(TablVoies[[#This Row],[ID_OSM]]="Non trouvé","Pas de lien",HYPERLINK("http://localhost:8111/import?url=http://api.openstreetmap.org/api/0.6/"&amp;TablVoies[[#This Row],[OBJET_OSM]]&amp;"/"&amp;TablVoies[[#This Row],[ID_OSM]]&amp;"/full","JOSM"))</f>
        <v>JOSM</v>
      </c>
      <c r="P775" t="s">
        <v>5331</v>
      </c>
      <c r="Q775" t="s">
        <v>13814</v>
      </c>
      <c r="U775" s="60" t="s">
        <v>5333</v>
      </c>
      <c r="W775" s="60" t="s">
        <v>5334</v>
      </c>
      <c r="X775" s="60" t="s">
        <v>5335</v>
      </c>
      <c r="Y775" s="60" t="s">
        <v>5336</v>
      </c>
      <c r="Z775" s="124"/>
      <c r="AC775" s="60" t="s">
        <v>5323</v>
      </c>
      <c r="AE775" s="60" t="s">
        <v>5324</v>
      </c>
      <c r="AL775" s="60">
        <v>1760</v>
      </c>
      <c r="AM775" s="60">
        <v>4.8</v>
      </c>
      <c r="AN775" s="60" t="s">
        <v>5328</v>
      </c>
      <c r="AO775" s="60" t="s">
        <v>5329</v>
      </c>
    </row>
    <row r="776" spans="1:41">
      <c r="A776" s="71">
        <v>84087</v>
      </c>
      <c r="B776" s="60" t="s">
        <v>1536</v>
      </c>
      <c r="C776" s="155">
        <v>4426177</v>
      </c>
      <c r="D776" s="60" t="s">
        <v>1537</v>
      </c>
      <c r="E776" s="60" t="s">
        <v>1538</v>
      </c>
      <c r="F776" s="60" t="s">
        <v>751</v>
      </c>
      <c r="G776" s="60" t="s">
        <v>429</v>
      </c>
      <c r="H776" s="60" t="s">
        <v>661</v>
      </c>
      <c r="I776" s="60" t="s">
        <v>1088</v>
      </c>
      <c r="J776" s="60" t="s">
        <v>16387</v>
      </c>
      <c r="K776" s="60" t="s">
        <v>1540</v>
      </c>
      <c r="L776" s="60" t="s">
        <v>609</v>
      </c>
      <c r="M776" t="str">
        <f>IF(TablVoies[[#This Row],[ID_OSM]]="Non trouvé","Pas de lien",HYPERLINK(("http://www.openstreetmap.org/?"&amp;TablVoies[[#This Row],[OBJET_OSM]]&amp;"="&amp;TablVoies[[#This Row],[ID_OSM]]),"Localiser"))</f>
        <v>Localiser</v>
      </c>
      <c r="N776" s="61" t="s">
        <v>5316</v>
      </c>
      <c r="O776" t="str">
        <f>IF(TablVoies[[#This Row],[ID_OSM]]="Non trouvé","Pas de lien",HYPERLINK("http://localhost:8111/import?url=http://api.openstreetmap.org/api/0.6/"&amp;TablVoies[[#This Row],[OBJET_OSM]]&amp;"/"&amp;TablVoies[[#This Row],[ID_OSM]]&amp;"/full","JOSM"))</f>
        <v>JOSM</v>
      </c>
      <c r="P776" t="s">
        <v>13660</v>
      </c>
      <c r="Q776" t="s">
        <v>13814</v>
      </c>
      <c r="W776" s="60" t="s">
        <v>5321</v>
      </c>
      <c r="X776" s="60" t="s">
        <v>5330</v>
      </c>
      <c r="Z776" s="124">
        <v>34171</v>
      </c>
      <c r="AC776" s="60" t="s">
        <v>5323</v>
      </c>
      <c r="AE776" s="60" t="s">
        <v>5324</v>
      </c>
      <c r="AL776" s="60">
        <v>310</v>
      </c>
      <c r="AM776" s="60">
        <v>0</v>
      </c>
      <c r="AN776" s="60" t="s">
        <v>5328</v>
      </c>
      <c r="AO776" s="60" t="s">
        <v>5329</v>
      </c>
    </row>
    <row r="777" spans="1:41">
      <c r="A777" s="71">
        <v>84087</v>
      </c>
      <c r="B777" s="60" t="s">
        <v>4889</v>
      </c>
      <c r="C777" s="155">
        <v>4426786</v>
      </c>
      <c r="D777" s="60" t="s">
        <v>4890</v>
      </c>
      <c r="E777" s="60" t="s">
        <v>4891</v>
      </c>
      <c r="F777" s="60" t="s">
        <v>751</v>
      </c>
      <c r="G777" s="60" t="s">
        <v>44</v>
      </c>
      <c r="I777" s="60" t="s">
        <v>4892</v>
      </c>
      <c r="J777" s="60" t="s">
        <v>16388</v>
      </c>
      <c r="K777" s="60" t="s">
        <v>4894</v>
      </c>
      <c r="L777" s="60" t="s">
        <v>4895</v>
      </c>
      <c r="M777" t="str">
        <f>IF(TablVoies[[#This Row],[ID_OSM]]="Non trouvé","Pas de lien",HYPERLINK(("http://www.openstreetmap.org/?"&amp;TablVoies[[#This Row],[OBJET_OSM]]&amp;"="&amp;TablVoies[[#This Row],[ID_OSM]]),"Localiser"))</f>
        <v>Localiser</v>
      </c>
      <c r="N777" s="61" t="s">
        <v>5316</v>
      </c>
      <c r="O777" t="str">
        <f>IF(TablVoies[[#This Row],[ID_OSM]]="Non trouvé","Pas de lien",HYPERLINK("http://localhost:8111/import?url=http://api.openstreetmap.org/api/0.6/"&amp;TablVoies[[#This Row],[OBJET_OSM]]&amp;"/"&amp;TablVoies[[#This Row],[ID_OSM]]&amp;"/full","JOSM"))</f>
        <v>JOSM</v>
      </c>
      <c r="Q777"/>
      <c r="W777" s="60" t="s">
        <v>5321</v>
      </c>
      <c r="X777" s="60" t="s">
        <v>5340</v>
      </c>
      <c r="Z777" s="124"/>
      <c r="AC777" s="60" t="s">
        <v>5323</v>
      </c>
      <c r="AE777" s="60" t="s">
        <v>5324</v>
      </c>
      <c r="AL777" s="60">
        <v>0</v>
      </c>
      <c r="AM777" s="60">
        <v>0</v>
      </c>
      <c r="AN777" s="60" t="s">
        <v>5341</v>
      </c>
      <c r="AO777" s="60" t="s">
        <v>5329</v>
      </c>
    </row>
    <row r="778" spans="1:41">
      <c r="A778" s="71">
        <v>84087</v>
      </c>
      <c r="B778" s="60" t="s">
        <v>4896</v>
      </c>
      <c r="C778" s="155">
        <v>4426787</v>
      </c>
      <c r="D778" s="60" t="s">
        <v>4897</v>
      </c>
      <c r="E778" s="60" t="s">
        <v>4898</v>
      </c>
      <c r="F778" s="60" t="s">
        <v>751</v>
      </c>
      <c r="G778" s="60" t="s">
        <v>44</v>
      </c>
      <c r="I778" s="60" t="s">
        <v>4899</v>
      </c>
      <c r="J778" s="60" t="s">
        <v>16389</v>
      </c>
      <c r="K778" s="60" t="s">
        <v>4901</v>
      </c>
      <c r="L778" s="60" t="s">
        <v>4902</v>
      </c>
      <c r="M778" t="str">
        <f>IF(TablVoies[[#This Row],[ID_OSM]]="Non trouvé","Pas de lien",HYPERLINK(("http://www.openstreetmap.org/?"&amp;TablVoies[[#This Row],[OBJET_OSM]]&amp;"="&amp;TablVoies[[#This Row],[ID_OSM]]),"Localiser"))</f>
        <v>Localiser</v>
      </c>
      <c r="N778" s="61" t="s">
        <v>5316</v>
      </c>
      <c r="O778" t="str">
        <f>IF(TablVoies[[#This Row],[ID_OSM]]="Non trouvé","Pas de lien",HYPERLINK("http://localhost:8111/import?url=http://api.openstreetmap.org/api/0.6/"&amp;TablVoies[[#This Row],[OBJET_OSM]]&amp;"/"&amp;TablVoies[[#This Row],[ID_OSM]]&amp;"/full","JOSM"))</f>
        <v>JOSM</v>
      </c>
      <c r="Q778"/>
      <c r="W778" s="60" t="s">
        <v>5321</v>
      </c>
      <c r="X778" s="60" t="s">
        <v>5370</v>
      </c>
      <c r="Y778" s="60">
        <v>1934</v>
      </c>
      <c r="Z778" s="124">
        <v>12551</v>
      </c>
      <c r="AB778" s="60">
        <v>24132</v>
      </c>
      <c r="AC778" s="60" t="s">
        <v>5323</v>
      </c>
      <c r="AE778" s="60" t="s">
        <v>5324</v>
      </c>
      <c r="AL778" s="60">
        <v>40</v>
      </c>
      <c r="AM778" s="60">
        <v>3</v>
      </c>
      <c r="AN778" s="60" t="s">
        <v>5380</v>
      </c>
      <c r="AO778" s="60" t="s">
        <v>5349</v>
      </c>
    </row>
    <row r="779" spans="1:41">
      <c r="A779" s="71">
        <v>84087</v>
      </c>
      <c r="B779" s="60" t="s">
        <v>3613</v>
      </c>
      <c r="C779" s="155">
        <v>4426510</v>
      </c>
      <c r="D779" s="60" t="s">
        <v>3614</v>
      </c>
      <c r="E779" s="60" t="s">
        <v>3615</v>
      </c>
      <c r="F779" s="60" t="s">
        <v>751</v>
      </c>
      <c r="G779" s="60" t="s">
        <v>1358</v>
      </c>
      <c r="I779" s="60" t="s">
        <v>3616</v>
      </c>
      <c r="J779" s="60" t="s">
        <v>16390</v>
      </c>
      <c r="K779" s="60" t="s">
        <v>3618</v>
      </c>
      <c r="L779" s="60" t="s">
        <v>3619</v>
      </c>
      <c r="M779" t="str">
        <f>IF(TablVoies[[#This Row],[ID_OSM]]="Non trouvé","Pas de lien",HYPERLINK(("http://www.openstreetmap.org/?"&amp;TablVoies[[#This Row],[OBJET_OSM]]&amp;"="&amp;TablVoies[[#This Row],[ID_OSM]]),"Localiser"))</f>
        <v>Localiser</v>
      </c>
      <c r="N779" s="61" t="s">
        <v>5316</v>
      </c>
      <c r="O779" t="str">
        <f>IF(TablVoies[[#This Row],[ID_OSM]]="Non trouvé","Pas de lien",HYPERLINK("http://localhost:8111/import?url=http://api.openstreetmap.org/api/0.6/"&amp;TablVoies[[#This Row],[OBJET_OSM]]&amp;"/"&amp;TablVoies[[#This Row],[ID_OSM]]&amp;"/full","JOSM"))</f>
        <v>JOSM</v>
      </c>
      <c r="Q779"/>
      <c r="W779" s="60" t="s">
        <v>5334</v>
      </c>
      <c r="X779" s="60" t="s">
        <v>5387</v>
      </c>
      <c r="Y779" s="60">
        <v>1990</v>
      </c>
      <c r="Z779" s="124">
        <v>33057</v>
      </c>
      <c r="AC779" s="60" t="s">
        <v>5323</v>
      </c>
      <c r="AE779" s="60" t="s">
        <v>5324</v>
      </c>
      <c r="AL779" s="60">
        <v>263</v>
      </c>
      <c r="AM779" s="60">
        <v>6</v>
      </c>
      <c r="AN779" s="60" t="s">
        <v>5368</v>
      </c>
      <c r="AO779" s="60" t="s">
        <v>5349</v>
      </c>
    </row>
    <row r="780" spans="1:41">
      <c r="A780" s="71">
        <v>84087</v>
      </c>
      <c r="B780" s="60" t="s">
        <v>1123</v>
      </c>
      <c r="C780" s="155">
        <v>4422184</v>
      </c>
      <c r="D780" s="60" t="s">
        <v>1124</v>
      </c>
      <c r="E780" s="60" t="s">
        <v>751</v>
      </c>
      <c r="F780" s="60" t="s">
        <v>751</v>
      </c>
      <c r="G780" s="60" t="s">
        <v>245</v>
      </c>
      <c r="H780" s="60" t="s">
        <v>119</v>
      </c>
      <c r="I780" s="60" t="s">
        <v>1125</v>
      </c>
      <c r="J780" s="60" t="s">
        <v>16391</v>
      </c>
      <c r="K780" s="60" t="s">
        <v>1127</v>
      </c>
      <c r="L780" s="60" t="s">
        <v>1128</v>
      </c>
      <c r="M780" t="str">
        <f>IF(TablVoies[[#This Row],[ID_OSM]]="Non trouvé","Pas de lien",HYPERLINK(("http://www.openstreetmap.org/?"&amp;TablVoies[[#This Row],[OBJET_OSM]]&amp;"="&amp;TablVoies[[#This Row],[ID_OSM]]),"Localiser"))</f>
        <v>Localiser</v>
      </c>
      <c r="N780" s="61" t="s">
        <v>5316</v>
      </c>
      <c r="O780" t="str">
        <f>IF(TablVoies[[#This Row],[ID_OSM]]="Non trouvé","Pas de lien",HYPERLINK("http://localhost:8111/import?url=http://api.openstreetmap.org/api/0.6/"&amp;TablVoies[[#This Row],[OBJET_OSM]]&amp;"/"&amp;TablVoies[[#This Row],[ID_OSM]]&amp;"/full","JOSM"))</f>
        <v>JOSM</v>
      </c>
      <c r="P780" t="s">
        <v>13706</v>
      </c>
      <c r="Q780" t="s">
        <v>13814</v>
      </c>
      <c r="W780" s="60" t="s">
        <v>5321</v>
      </c>
      <c r="X780" s="60" t="s">
        <v>5342</v>
      </c>
      <c r="Z780" s="124"/>
      <c r="AC780" s="60" t="s">
        <v>5323</v>
      </c>
      <c r="AE780" s="60" t="s">
        <v>5324</v>
      </c>
      <c r="AJ780" s="60" t="s">
        <v>5343</v>
      </c>
      <c r="AL780" s="60">
        <v>1263</v>
      </c>
      <c r="AM780" s="60">
        <v>3.5</v>
      </c>
      <c r="AN780" s="60" t="s">
        <v>5328</v>
      </c>
      <c r="AO780" s="60" t="s">
        <v>5329</v>
      </c>
    </row>
    <row r="781" spans="1:41">
      <c r="A781" s="71">
        <v>84087</v>
      </c>
      <c r="B781" s="60" t="s">
        <v>3620</v>
      </c>
      <c r="C781" s="155">
        <v>4426511</v>
      </c>
      <c r="D781" s="60" t="s">
        <v>3621</v>
      </c>
      <c r="E781" s="60" t="s">
        <v>3622</v>
      </c>
      <c r="F781" s="60" t="s">
        <v>751</v>
      </c>
      <c r="G781" s="60" t="s">
        <v>1358</v>
      </c>
      <c r="I781" s="60" t="s">
        <v>3623</v>
      </c>
      <c r="J781" s="60" t="s">
        <v>16246</v>
      </c>
      <c r="K781" s="60" t="s">
        <v>3625</v>
      </c>
      <c r="L781" s="60" t="s">
        <v>3626</v>
      </c>
      <c r="M781" t="str">
        <f>IF(TablVoies[[#This Row],[ID_OSM]]="Non trouvé","Pas de lien",HYPERLINK(("http://www.openstreetmap.org/?"&amp;TablVoies[[#This Row],[OBJET_OSM]]&amp;"="&amp;TablVoies[[#This Row],[ID_OSM]]),"Localiser"))</f>
        <v>Localiser</v>
      </c>
      <c r="N781" s="61" t="s">
        <v>5316</v>
      </c>
      <c r="O781" t="str">
        <f>IF(TablVoies[[#This Row],[ID_OSM]]="Non trouvé","Pas de lien",HYPERLINK("http://localhost:8111/import?url=http://api.openstreetmap.org/api/0.6/"&amp;TablVoies[[#This Row],[OBJET_OSM]]&amp;"/"&amp;TablVoies[[#This Row],[ID_OSM]]&amp;"/full","JOSM"))</f>
        <v>JOSM</v>
      </c>
      <c r="Q781"/>
      <c r="W781" s="60" t="s">
        <v>5334</v>
      </c>
      <c r="X781" s="60" t="s">
        <v>5379</v>
      </c>
      <c r="Y781" s="60">
        <v>1981</v>
      </c>
      <c r="Z781" s="124"/>
      <c r="AB781" s="60">
        <v>1981</v>
      </c>
      <c r="AC781" s="60" t="s">
        <v>5323</v>
      </c>
      <c r="AE781" s="60" t="s">
        <v>5324</v>
      </c>
      <c r="AL781" s="60">
        <v>360</v>
      </c>
      <c r="AM781" s="60">
        <v>6</v>
      </c>
      <c r="AN781" s="60" t="s">
        <v>5368</v>
      </c>
      <c r="AO781" s="60" t="s">
        <v>5349</v>
      </c>
    </row>
    <row r="782" spans="1:41">
      <c r="A782" s="71">
        <v>84087</v>
      </c>
      <c r="B782" s="60" t="s">
        <v>3634</v>
      </c>
      <c r="C782" s="155">
        <v>4426513</v>
      </c>
      <c r="D782" s="60" t="s">
        <v>3635</v>
      </c>
      <c r="E782" s="60" t="s">
        <v>3636</v>
      </c>
      <c r="F782" s="60" t="s">
        <v>751</v>
      </c>
      <c r="G782" s="60" t="s">
        <v>1358</v>
      </c>
      <c r="I782" s="60" t="s">
        <v>3637</v>
      </c>
      <c r="J782" s="60" t="s">
        <v>16392</v>
      </c>
      <c r="K782" s="60" t="s">
        <v>3639</v>
      </c>
      <c r="L782" s="60" t="s">
        <v>3640</v>
      </c>
      <c r="M782" t="str">
        <f>IF(TablVoies[[#This Row],[ID_OSM]]="Non trouvé","Pas de lien",HYPERLINK(("http://www.openstreetmap.org/?"&amp;TablVoies[[#This Row],[OBJET_OSM]]&amp;"="&amp;TablVoies[[#This Row],[ID_OSM]]),"Localiser"))</f>
        <v>Localiser</v>
      </c>
      <c r="N782" s="61" t="s">
        <v>5316</v>
      </c>
      <c r="O782" t="str">
        <f>IF(TablVoies[[#This Row],[ID_OSM]]="Non trouvé","Pas de lien",HYPERLINK("http://localhost:8111/import?url=http://api.openstreetmap.org/api/0.6/"&amp;TablVoies[[#This Row],[OBJET_OSM]]&amp;"/"&amp;TablVoies[[#This Row],[ID_OSM]]&amp;"/full","JOSM"))</f>
        <v>JOSM</v>
      </c>
      <c r="Q782"/>
      <c r="W782" s="60" t="s">
        <v>5334</v>
      </c>
      <c r="X782" s="60" t="s">
        <v>5369</v>
      </c>
      <c r="Y782" s="60">
        <v>1956</v>
      </c>
      <c r="Z782" s="124">
        <v>20819</v>
      </c>
      <c r="AB782" s="60">
        <v>21551</v>
      </c>
      <c r="AC782" s="60" t="s">
        <v>5323</v>
      </c>
      <c r="AE782" s="60" t="s">
        <v>5324</v>
      </c>
      <c r="AL782" s="60">
        <v>497</v>
      </c>
      <c r="AM782" s="60">
        <v>7</v>
      </c>
      <c r="AN782" s="60" t="s">
        <v>5368</v>
      </c>
      <c r="AO782" s="60" t="s">
        <v>5349</v>
      </c>
    </row>
    <row r="783" spans="1:41">
      <c r="A783" s="71">
        <v>84087</v>
      </c>
      <c r="B783" s="60" t="s">
        <v>3627</v>
      </c>
      <c r="C783" s="155">
        <v>4426512</v>
      </c>
      <c r="D783" s="60" t="s">
        <v>3628</v>
      </c>
      <c r="E783" s="60" t="s">
        <v>3629</v>
      </c>
      <c r="F783" s="60" t="s">
        <v>751</v>
      </c>
      <c r="G783" s="60" t="s">
        <v>1358</v>
      </c>
      <c r="I783" s="60" t="s">
        <v>3630</v>
      </c>
      <c r="J783" s="60" t="s">
        <v>16393</v>
      </c>
      <c r="K783" s="60" t="s">
        <v>3632</v>
      </c>
      <c r="L783" s="60" t="s">
        <v>3633</v>
      </c>
      <c r="M783" t="str">
        <f>IF(TablVoies[[#This Row],[ID_OSM]]="Non trouvé","Pas de lien",HYPERLINK(("http://www.openstreetmap.org/?"&amp;TablVoies[[#This Row],[OBJET_OSM]]&amp;"="&amp;TablVoies[[#This Row],[ID_OSM]]),"Localiser"))</f>
        <v>Localiser</v>
      </c>
      <c r="N783" s="61" t="s">
        <v>5316</v>
      </c>
      <c r="O783" t="str">
        <f>IF(TablVoies[[#This Row],[ID_OSM]]="Non trouvé","Pas de lien",HYPERLINK("http://localhost:8111/import?url=http://api.openstreetmap.org/api/0.6/"&amp;TablVoies[[#This Row],[OBJET_OSM]]&amp;"/"&amp;TablVoies[[#This Row],[ID_OSM]]&amp;"/full","JOSM"))</f>
        <v>JOSM</v>
      </c>
      <c r="Q783"/>
      <c r="W783" s="60" t="s">
        <v>5321</v>
      </c>
      <c r="X783" s="60" t="s">
        <v>5355</v>
      </c>
      <c r="Y783" s="60">
        <v>1968</v>
      </c>
      <c r="Z783" s="124">
        <v>24908</v>
      </c>
      <c r="AC783" s="60" t="s">
        <v>5344</v>
      </c>
      <c r="AE783" s="60" t="s">
        <v>5345</v>
      </c>
      <c r="AL783" s="60">
        <v>130</v>
      </c>
      <c r="AM783" s="60">
        <v>0</v>
      </c>
      <c r="AN783" s="60" t="s">
        <v>5397</v>
      </c>
      <c r="AO783" s="60" t="s">
        <v>5349</v>
      </c>
    </row>
    <row r="784" spans="1:41">
      <c r="A784" s="71">
        <v>84087</v>
      </c>
      <c r="B784" s="60" t="s">
        <v>4338</v>
      </c>
      <c r="C784" s="155">
        <v>4426635</v>
      </c>
      <c r="D784" s="60" t="s">
        <v>4339</v>
      </c>
      <c r="E784" s="60" t="s">
        <v>4340</v>
      </c>
      <c r="F784" s="60" t="s">
        <v>751</v>
      </c>
      <c r="G784" s="60" t="s">
        <v>4341</v>
      </c>
      <c r="I784" s="60" t="s">
        <v>4342</v>
      </c>
      <c r="J784" s="60" t="s">
        <v>16394</v>
      </c>
      <c r="K784" s="60" t="s">
        <v>4344</v>
      </c>
      <c r="L784" s="60" t="s">
        <v>4345</v>
      </c>
      <c r="M784" t="str">
        <f>IF(TablVoies[[#This Row],[ID_OSM]]="Non trouvé","Pas de lien",HYPERLINK(("http://www.openstreetmap.org/?"&amp;TablVoies[[#This Row],[OBJET_OSM]]&amp;"="&amp;TablVoies[[#This Row],[ID_OSM]]),"Localiser"))</f>
        <v>Localiser</v>
      </c>
      <c r="N784" s="61" t="s">
        <v>5316</v>
      </c>
      <c r="O784" t="str">
        <f>IF(TablVoies[[#This Row],[ID_OSM]]="Non trouvé","Pas de lien",HYPERLINK("http://localhost:8111/import?url=http://api.openstreetmap.org/api/0.6/"&amp;TablVoies[[#This Row],[OBJET_OSM]]&amp;"/"&amp;TablVoies[[#This Row],[ID_OSM]]&amp;"/full","JOSM"))</f>
        <v>JOSM</v>
      </c>
      <c r="Q784"/>
      <c r="W784" s="60" t="s">
        <v>5321</v>
      </c>
      <c r="X784" s="60" t="s">
        <v>5389</v>
      </c>
      <c r="Y784" s="60">
        <v>1966</v>
      </c>
      <c r="Z784" s="124"/>
      <c r="AB784" s="60">
        <v>24132</v>
      </c>
      <c r="AC784" s="60" t="s">
        <v>5323</v>
      </c>
      <c r="AE784" s="60" t="s">
        <v>5324</v>
      </c>
      <c r="AL784" s="60">
        <v>88</v>
      </c>
      <c r="AM784" s="60">
        <v>5</v>
      </c>
      <c r="AN784" s="60" t="s">
        <v>5368</v>
      </c>
      <c r="AO784" s="60" t="s">
        <v>5349</v>
      </c>
    </row>
    <row r="785" spans="1:41">
      <c r="A785" s="71">
        <v>84087</v>
      </c>
      <c r="B785" s="60" t="s">
        <v>3641</v>
      </c>
      <c r="C785" s="155">
        <v>4426514</v>
      </c>
      <c r="D785" s="60" t="s">
        <v>3642</v>
      </c>
      <c r="E785" s="60" t="s">
        <v>3643</v>
      </c>
      <c r="F785" s="60" t="s">
        <v>751</v>
      </c>
      <c r="G785" s="60" t="s">
        <v>1358</v>
      </c>
      <c r="I785" s="60" t="s">
        <v>3644</v>
      </c>
      <c r="J785" s="60" t="s">
        <v>15750</v>
      </c>
      <c r="K785" s="60" t="s">
        <v>3646</v>
      </c>
      <c r="L785" s="60" t="s">
        <v>3647</v>
      </c>
      <c r="M785" t="str">
        <f>IF(TablVoies[[#This Row],[ID_OSM]]="Non trouvé","Pas de lien",HYPERLINK(("http://www.openstreetmap.org/?"&amp;TablVoies[[#This Row],[OBJET_OSM]]&amp;"="&amp;TablVoies[[#This Row],[ID_OSM]]),"Localiser"))</f>
        <v>Localiser</v>
      </c>
      <c r="N785" s="61" t="s">
        <v>5316</v>
      </c>
      <c r="O785" t="str">
        <f>IF(TablVoies[[#This Row],[ID_OSM]]="Non trouvé","Pas de lien",HYPERLINK("http://localhost:8111/import?url=http://api.openstreetmap.org/api/0.6/"&amp;TablVoies[[#This Row],[OBJET_OSM]]&amp;"/"&amp;TablVoies[[#This Row],[ID_OSM]]&amp;"/full","JOSM"))</f>
        <v>JOSM</v>
      </c>
      <c r="Q785"/>
      <c r="W785" s="60" t="s">
        <v>5334</v>
      </c>
      <c r="X785" s="60" t="s">
        <v>5377</v>
      </c>
      <c r="Y785" s="60">
        <v>1979</v>
      </c>
      <c r="Z785" s="124">
        <v>28915</v>
      </c>
      <c r="AC785" s="60" t="s">
        <v>5323</v>
      </c>
      <c r="AE785" s="60" t="s">
        <v>5324</v>
      </c>
      <c r="AL785" s="60">
        <v>985</v>
      </c>
      <c r="AM785" s="60">
        <v>7</v>
      </c>
      <c r="AN785" s="60" t="s">
        <v>5353</v>
      </c>
      <c r="AO785" s="60" t="s">
        <v>5349</v>
      </c>
    </row>
    <row r="786" spans="1:41">
      <c r="A786" s="71">
        <v>84087</v>
      </c>
      <c r="B786" s="60" t="s">
        <v>651</v>
      </c>
      <c r="C786" s="155">
        <v>4225337</v>
      </c>
      <c r="D786" s="60" t="s">
        <v>652</v>
      </c>
      <c r="E786" s="60" t="s">
        <v>653</v>
      </c>
      <c r="F786" s="60" t="s">
        <v>751</v>
      </c>
      <c r="G786" s="60" t="s">
        <v>70</v>
      </c>
      <c r="H786" s="60" t="s">
        <v>119</v>
      </c>
      <c r="I786" s="60" t="s">
        <v>654</v>
      </c>
      <c r="J786" s="60" t="s">
        <v>16395</v>
      </c>
      <c r="K786" s="60" t="s">
        <v>656</v>
      </c>
      <c r="L786" s="60" t="s">
        <v>657</v>
      </c>
      <c r="M786" t="str">
        <f>IF(TablVoies[[#This Row],[ID_OSM]]="Non trouvé","Pas de lien",HYPERLINK(("http://www.openstreetmap.org/?"&amp;TablVoies[[#This Row],[OBJET_OSM]]&amp;"="&amp;TablVoies[[#This Row],[ID_OSM]]),"Localiser"))</f>
        <v>Localiser</v>
      </c>
      <c r="N786" s="61" t="s">
        <v>5316</v>
      </c>
      <c r="O786" t="str">
        <f>IF(TablVoies[[#This Row],[ID_OSM]]="Non trouvé","Pas de lien",HYPERLINK("http://localhost:8111/import?url=http://api.openstreetmap.org/api/0.6/"&amp;TablVoies[[#This Row],[OBJET_OSM]]&amp;"/"&amp;TablVoies[[#This Row],[ID_OSM]]&amp;"/full","JOSM"))</f>
        <v>JOSM</v>
      </c>
      <c r="Q786"/>
      <c r="W786" s="60" t="s">
        <v>5321</v>
      </c>
      <c r="X786" s="60" t="s">
        <v>5340</v>
      </c>
      <c r="Y786" s="60">
        <v>2000</v>
      </c>
      <c r="Z786" s="124">
        <v>36614</v>
      </c>
      <c r="AC786" s="60" t="s">
        <v>5344</v>
      </c>
      <c r="AE786" s="60" t="s">
        <v>5345</v>
      </c>
      <c r="AL786" s="60">
        <v>0</v>
      </c>
      <c r="AM786" s="60">
        <v>0</v>
      </c>
      <c r="AN786" s="60" t="s">
        <v>5346</v>
      </c>
      <c r="AO786" s="60" t="s">
        <v>5329</v>
      </c>
    </row>
    <row r="787" spans="1:41">
      <c r="A787" s="71">
        <v>84087</v>
      </c>
      <c r="B787" s="60" t="s">
        <v>242</v>
      </c>
      <c r="C787" s="155">
        <v>4191233</v>
      </c>
      <c r="D787" s="60" t="s">
        <v>243</v>
      </c>
      <c r="E787" s="60" t="s">
        <v>244</v>
      </c>
      <c r="F787" s="60" t="s">
        <v>751</v>
      </c>
      <c r="G787" s="60" t="s">
        <v>245</v>
      </c>
      <c r="I787" s="60" t="s">
        <v>246</v>
      </c>
      <c r="J787" s="60" t="s">
        <v>16396</v>
      </c>
      <c r="K787" s="60" t="s">
        <v>248</v>
      </c>
      <c r="L787" s="60" t="s">
        <v>249</v>
      </c>
      <c r="M787" t="str">
        <f>IF(TablVoies[[#This Row],[ID_OSM]]="Non trouvé","Pas de lien",HYPERLINK(("http://www.openstreetmap.org/?"&amp;TablVoies[[#This Row],[OBJET_OSM]]&amp;"="&amp;TablVoies[[#This Row],[ID_OSM]]),"Localiser"))</f>
        <v>Localiser</v>
      </c>
      <c r="N787" s="61" t="s">
        <v>5316</v>
      </c>
      <c r="O787" t="str">
        <f>IF(TablVoies[[#This Row],[ID_OSM]]="Non trouvé","Pas de lien",HYPERLINK("http://localhost:8111/import?url=http://api.openstreetmap.org/api/0.6/"&amp;TablVoies[[#This Row],[OBJET_OSM]]&amp;"/"&amp;TablVoies[[#This Row],[ID_OSM]]&amp;"/full","JOSM"))</f>
        <v>JOSM</v>
      </c>
      <c r="Q787"/>
      <c r="W787" s="60" t="s">
        <v>5321</v>
      </c>
      <c r="X787" s="60" t="s">
        <v>5369</v>
      </c>
      <c r="Y787" s="60">
        <v>1959</v>
      </c>
      <c r="Z787" s="124">
        <v>21551</v>
      </c>
      <c r="AC787" s="60" t="s">
        <v>5344</v>
      </c>
      <c r="AE787" s="60" t="s">
        <v>5345</v>
      </c>
      <c r="AL787" s="60">
        <v>90</v>
      </c>
      <c r="AM787" s="60">
        <v>4</v>
      </c>
      <c r="AN787" s="60" t="s">
        <v>5348</v>
      </c>
      <c r="AO787" s="60" t="s">
        <v>5349</v>
      </c>
    </row>
    <row r="788" spans="1:41">
      <c r="A788" s="71">
        <v>84087</v>
      </c>
      <c r="B788" s="60" t="s">
        <v>3648</v>
      </c>
      <c r="C788" s="155">
        <v>4426515</v>
      </c>
      <c r="D788" s="60" t="s">
        <v>3649</v>
      </c>
      <c r="E788" s="60" t="s">
        <v>3650</v>
      </c>
      <c r="F788" s="60" t="s">
        <v>751</v>
      </c>
      <c r="G788" s="60" t="s">
        <v>1358</v>
      </c>
      <c r="I788" s="60" t="s">
        <v>3651</v>
      </c>
      <c r="J788" s="60" t="s">
        <v>16397</v>
      </c>
      <c r="K788" s="60" t="s">
        <v>3653</v>
      </c>
      <c r="L788" s="60" t="s">
        <v>256</v>
      </c>
      <c r="M788" t="str">
        <f>IF(TablVoies[[#This Row],[ID_OSM]]="Non trouvé","Pas de lien",HYPERLINK(("http://www.openstreetmap.org/?"&amp;TablVoies[[#This Row],[OBJET_OSM]]&amp;"="&amp;TablVoies[[#This Row],[ID_OSM]]),"Localiser"))</f>
        <v>Localiser</v>
      </c>
      <c r="N788" s="61" t="s">
        <v>5316</v>
      </c>
      <c r="O788" t="str">
        <f>IF(TablVoies[[#This Row],[ID_OSM]]="Non trouvé","Pas de lien",HYPERLINK("http://localhost:8111/import?url=http://api.openstreetmap.org/api/0.6/"&amp;TablVoies[[#This Row],[OBJET_OSM]]&amp;"/"&amp;TablVoies[[#This Row],[ID_OSM]]&amp;"/full","JOSM"))</f>
        <v>JOSM</v>
      </c>
      <c r="Q788"/>
      <c r="W788" s="60" t="s">
        <v>5334</v>
      </c>
      <c r="X788" s="60" t="s">
        <v>5385</v>
      </c>
      <c r="Y788" s="60">
        <v>1945</v>
      </c>
      <c r="Z788" s="124">
        <v>16503</v>
      </c>
      <c r="AB788" s="60">
        <v>21914</v>
      </c>
      <c r="AC788" s="60" t="s">
        <v>5323</v>
      </c>
      <c r="AE788" s="60" t="s">
        <v>5324</v>
      </c>
      <c r="AL788" s="60">
        <v>370</v>
      </c>
      <c r="AM788" s="60">
        <v>4.8</v>
      </c>
      <c r="AN788" s="60" t="s">
        <v>5353</v>
      </c>
      <c r="AO788" s="60" t="s">
        <v>5349</v>
      </c>
    </row>
    <row r="789" spans="1:41">
      <c r="A789" s="71">
        <v>84087</v>
      </c>
      <c r="B789" s="60" t="s">
        <v>3654</v>
      </c>
      <c r="C789" s="155">
        <v>4426516</v>
      </c>
      <c r="D789" s="60" t="s">
        <v>3655</v>
      </c>
      <c r="E789" s="60" t="s">
        <v>3656</v>
      </c>
      <c r="F789" s="60" t="s">
        <v>751</v>
      </c>
      <c r="G789" s="60" t="s">
        <v>1358</v>
      </c>
      <c r="I789" s="60" t="s">
        <v>3657</v>
      </c>
      <c r="J789" s="60" t="s">
        <v>16398</v>
      </c>
      <c r="K789" s="60" t="s">
        <v>3659</v>
      </c>
      <c r="L789" s="60" t="s">
        <v>3660</v>
      </c>
      <c r="M789" t="str">
        <f>IF(TablVoies[[#This Row],[ID_OSM]]="Non trouvé","Pas de lien",HYPERLINK(("http://www.openstreetmap.org/?"&amp;TablVoies[[#This Row],[OBJET_OSM]]&amp;"="&amp;TablVoies[[#This Row],[ID_OSM]]),"Localiser"))</f>
        <v>Localiser</v>
      </c>
      <c r="N789" s="61" t="s">
        <v>5316</v>
      </c>
      <c r="O789" t="str">
        <f>IF(TablVoies[[#This Row],[ID_OSM]]="Non trouvé","Pas de lien",HYPERLINK("http://localhost:8111/import?url=http://api.openstreetmap.org/api/0.6/"&amp;TablVoies[[#This Row],[OBJET_OSM]]&amp;"/"&amp;TablVoies[[#This Row],[ID_OSM]]&amp;"/full","JOSM"))</f>
        <v>JOSM</v>
      </c>
      <c r="Q789"/>
      <c r="W789" s="60" t="s">
        <v>5321</v>
      </c>
      <c r="X789" s="60" t="s">
        <v>5398</v>
      </c>
      <c r="Z789" s="124"/>
      <c r="AC789" s="60" t="s">
        <v>5323</v>
      </c>
      <c r="AE789" s="60" t="s">
        <v>5324</v>
      </c>
      <c r="AL789" s="60">
        <v>123</v>
      </c>
      <c r="AM789" s="60">
        <v>6</v>
      </c>
      <c r="AN789" s="60" t="s">
        <v>5368</v>
      </c>
      <c r="AO789" s="60" t="s">
        <v>5349</v>
      </c>
    </row>
    <row r="790" spans="1:41">
      <c r="A790" s="71">
        <v>84087</v>
      </c>
      <c r="B790" s="60" t="s">
        <v>3668</v>
      </c>
      <c r="C790" s="155">
        <v>4426518</v>
      </c>
      <c r="D790" s="60" t="s">
        <v>3669</v>
      </c>
      <c r="E790" s="60" t="s">
        <v>3670</v>
      </c>
      <c r="F790" s="60" t="s">
        <v>751</v>
      </c>
      <c r="G790" s="60" t="s">
        <v>1358</v>
      </c>
      <c r="I790" s="60" t="s">
        <v>3671</v>
      </c>
      <c r="J790" s="60" t="s">
        <v>16399</v>
      </c>
      <c r="K790" s="60" t="s">
        <v>3673</v>
      </c>
      <c r="L790" s="60" t="s">
        <v>3674</v>
      </c>
      <c r="M790" t="str">
        <f>IF(TablVoies[[#This Row],[ID_OSM]]="Non trouvé","Pas de lien",HYPERLINK(("http://www.openstreetmap.org/?"&amp;TablVoies[[#This Row],[OBJET_OSM]]&amp;"="&amp;TablVoies[[#This Row],[ID_OSM]]),"Localiser"))</f>
        <v>Localiser</v>
      </c>
      <c r="N790" s="61" t="s">
        <v>5316</v>
      </c>
      <c r="O790" t="str">
        <f>IF(TablVoies[[#This Row],[ID_OSM]]="Non trouvé","Pas de lien",HYPERLINK("http://localhost:8111/import?url=http://api.openstreetmap.org/api/0.6/"&amp;TablVoies[[#This Row],[OBJET_OSM]]&amp;"/"&amp;TablVoies[[#This Row],[ID_OSM]]&amp;"/full","JOSM"))</f>
        <v>JOSM</v>
      </c>
      <c r="Q790"/>
      <c r="W790" s="60" t="s">
        <v>5334</v>
      </c>
      <c r="X790" s="60" t="s">
        <v>5387</v>
      </c>
      <c r="Y790" s="60">
        <v>1973</v>
      </c>
      <c r="Z790" s="124">
        <v>26802</v>
      </c>
      <c r="AC790" s="60" t="s">
        <v>5323</v>
      </c>
      <c r="AE790" s="60" t="s">
        <v>5324</v>
      </c>
      <c r="AL790" s="60">
        <v>1530</v>
      </c>
      <c r="AM790" s="60">
        <v>4</v>
      </c>
      <c r="AN790" s="60" t="s">
        <v>5348</v>
      </c>
      <c r="AO790" s="60" t="s">
        <v>5349</v>
      </c>
    </row>
    <row r="791" spans="1:41">
      <c r="A791" s="71">
        <v>84087</v>
      </c>
      <c r="B791" s="60" t="s">
        <v>3675</v>
      </c>
      <c r="C791" s="155">
        <v>4426519</v>
      </c>
      <c r="D791" s="60" t="s">
        <v>3676</v>
      </c>
      <c r="E791" s="60" t="s">
        <v>3677</v>
      </c>
      <c r="F791" s="60" t="s">
        <v>751</v>
      </c>
      <c r="G791" s="60" t="s">
        <v>1358</v>
      </c>
      <c r="I791" s="60" t="s">
        <v>3678</v>
      </c>
      <c r="J791" s="60" t="s">
        <v>16400</v>
      </c>
      <c r="K791" s="60" t="s">
        <v>3680</v>
      </c>
      <c r="L791" s="60" t="s">
        <v>3681</v>
      </c>
      <c r="M791" t="str">
        <f>IF(TablVoies[[#This Row],[ID_OSM]]="Non trouvé","Pas de lien",HYPERLINK(("http://www.openstreetmap.org/?"&amp;TablVoies[[#This Row],[OBJET_OSM]]&amp;"="&amp;TablVoies[[#This Row],[ID_OSM]]),"Localiser"))</f>
        <v>Localiser</v>
      </c>
      <c r="N791" s="61" t="s">
        <v>5316</v>
      </c>
      <c r="O791" t="str">
        <f>IF(TablVoies[[#This Row],[ID_OSM]]="Non trouvé","Pas de lien",HYPERLINK("http://localhost:8111/import?url=http://api.openstreetmap.org/api/0.6/"&amp;TablVoies[[#This Row],[OBJET_OSM]]&amp;"/"&amp;TablVoies[[#This Row],[ID_OSM]]&amp;"/full","JOSM"))</f>
        <v>JOSM</v>
      </c>
      <c r="Q791"/>
      <c r="W791" s="60" t="s">
        <v>5321</v>
      </c>
      <c r="X791" s="60" t="s">
        <v>5386</v>
      </c>
      <c r="Y791" s="60">
        <v>1934</v>
      </c>
      <c r="Z791" s="124">
        <v>12551</v>
      </c>
      <c r="AB791" s="60">
        <v>21761</v>
      </c>
      <c r="AC791" s="60" t="s">
        <v>5323</v>
      </c>
      <c r="AE791" s="60" t="s">
        <v>5324</v>
      </c>
      <c r="AL791" s="60">
        <v>175</v>
      </c>
      <c r="AM791" s="60">
        <v>3.5</v>
      </c>
      <c r="AN791" s="60" t="s">
        <v>5353</v>
      </c>
      <c r="AO791" s="60" t="s">
        <v>5349</v>
      </c>
    </row>
    <row r="792" spans="1:41">
      <c r="A792" s="71">
        <v>84087</v>
      </c>
      <c r="B792" s="60" t="s">
        <v>2902</v>
      </c>
      <c r="C792" s="155">
        <v>4426385</v>
      </c>
      <c r="D792" s="60" t="s">
        <v>2903</v>
      </c>
      <c r="E792" s="60" t="s">
        <v>2904</v>
      </c>
      <c r="F792" s="60" t="s">
        <v>751</v>
      </c>
      <c r="G792" s="60" t="s">
        <v>1358</v>
      </c>
      <c r="H792" s="60" t="s">
        <v>661</v>
      </c>
      <c r="I792" s="60" t="s">
        <v>2905</v>
      </c>
      <c r="J792" s="60" t="s">
        <v>16401</v>
      </c>
      <c r="K792" s="60" t="s">
        <v>2907</v>
      </c>
      <c r="L792" s="60" t="s">
        <v>2908</v>
      </c>
      <c r="M792" t="str">
        <f>IF(TablVoies[[#This Row],[ID_OSM]]="Non trouvé","Pas de lien",HYPERLINK(("http://www.openstreetmap.org/?"&amp;TablVoies[[#This Row],[OBJET_OSM]]&amp;"="&amp;TablVoies[[#This Row],[ID_OSM]]),"Localiser"))</f>
        <v>Localiser</v>
      </c>
      <c r="N792" s="61" t="s">
        <v>5316</v>
      </c>
      <c r="O792" t="str">
        <f>IF(TablVoies[[#This Row],[ID_OSM]]="Non trouvé","Pas de lien",HYPERLINK("http://localhost:8111/import?url=http://api.openstreetmap.org/api/0.6/"&amp;TablVoies[[#This Row],[OBJET_OSM]]&amp;"/"&amp;TablVoies[[#This Row],[ID_OSM]]&amp;"/full","JOSM"))</f>
        <v>JOSM</v>
      </c>
      <c r="P792" t="s">
        <v>13620</v>
      </c>
      <c r="Q792" t="s">
        <v>13815</v>
      </c>
      <c r="W792" s="60" t="s">
        <v>5321</v>
      </c>
      <c r="X792" s="60" t="s">
        <v>5351</v>
      </c>
      <c r="Y792" s="60">
        <v>1988</v>
      </c>
      <c r="Z792" s="124">
        <v>32463</v>
      </c>
      <c r="AC792" s="60" t="s">
        <v>5323</v>
      </c>
      <c r="AE792" s="60" t="s">
        <v>5324</v>
      </c>
      <c r="AL792" s="60">
        <v>543</v>
      </c>
      <c r="AM792" s="60">
        <v>9</v>
      </c>
      <c r="AN792" s="60" t="s">
        <v>5341</v>
      </c>
      <c r="AO792" s="60" t="s">
        <v>5329</v>
      </c>
    </row>
    <row r="793" spans="1:41">
      <c r="A793" s="71">
        <v>84087</v>
      </c>
      <c r="B793" s="60" t="s">
        <v>3386</v>
      </c>
      <c r="C793" s="155">
        <v>4426462</v>
      </c>
      <c r="D793" s="60" t="s">
        <v>3387</v>
      </c>
      <c r="E793" s="60" t="s">
        <v>3388</v>
      </c>
      <c r="F793" s="60" t="s">
        <v>751</v>
      </c>
      <c r="G793" s="60" t="s">
        <v>3294</v>
      </c>
      <c r="H793" s="60" t="s">
        <v>119</v>
      </c>
      <c r="I793" s="60" t="s">
        <v>3389</v>
      </c>
      <c r="J793" s="60" t="s">
        <v>16402</v>
      </c>
      <c r="K793" s="60" t="s">
        <v>3391</v>
      </c>
      <c r="L793" s="60" t="s">
        <v>3392</v>
      </c>
      <c r="M793" t="str">
        <f>IF(TablVoies[[#This Row],[ID_OSM]]="Non trouvé","Pas de lien",HYPERLINK(("http://www.openstreetmap.org/?"&amp;TablVoies[[#This Row],[OBJET_OSM]]&amp;"="&amp;TablVoies[[#This Row],[ID_OSM]]),"Localiser"))</f>
        <v>Localiser</v>
      </c>
      <c r="N793" s="61" t="s">
        <v>5316</v>
      </c>
      <c r="O793" t="str">
        <f>IF(TablVoies[[#This Row],[ID_OSM]]="Non trouvé","Pas de lien",HYPERLINK("http://localhost:8111/import?url=http://api.openstreetmap.org/api/0.6/"&amp;TablVoies[[#This Row],[OBJET_OSM]]&amp;"/"&amp;TablVoies[[#This Row],[ID_OSM]]&amp;"/full","JOSM"))</f>
        <v>JOSM</v>
      </c>
      <c r="Q793"/>
      <c r="W793" s="60" t="s">
        <v>5321</v>
      </c>
      <c r="X793" s="60" t="s">
        <v>5354</v>
      </c>
      <c r="Y793" s="60">
        <v>1999</v>
      </c>
      <c r="Z793" s="124">
        <v>36161</v>
      </c>
      <c r="AC793" s="60" t="s">
        <v>5344</v>
      </c>
      <c r="AE793" s="60" t="s">
        <v>5345</v>
      </c>
      <c r="AL793" s="60">
        <v>0</v>
      </c>
      <c r="AM793" s="60">
        <v>0</v>
      </c>
      <c r="AN793" s="60" t="s">
        <v>5341</v>
      </c>
      <c r="AO793" s="60" t="s">
        <v>5329</v>
      </c>
    </row>
    <row r="794" spans="1:41">
      <c r="A794" s="71">
        <v>84087</v>
      </c>
      <c r="B794" s="60" t="s">
        <v>4005</v>
      </c>
      <c r="C794" s="155">
        <v>4426575</v>
      </c>
      <c r="D794" s="60" t="s">
        <v>4006</v>
      </c>
      <c r="E794" s="60" t="s">
        <v>4007</v>
      </c>
      <c r="F794" s="60" t="s">
        <v>751</v>
      </c>
      <c r="G794" s="60" t="s">
        <v>44</v>
      </c>
      <c r="H794" s="60" t="s">
        <v>119</v>
      </c>
      <c r="I794" s="60" t="s">
        <v>4008</v>
      </c>
      <c r="J794" s="60" t="s">
        <v>16403</v>
      </c>
      <c r="K794" s="60" t="s">
        <v>4010</v>
      </c>
      <c r="L794" s="60" t="s">
        <v>4011</v>
      </c>
      <c r="M794" t="str">
        <f>IF(TablVoies[[#This Row],[ID_OSM]]="Non trouvé","Pas de lien",HYPERLINK(("http://www.openstreetmap.org/?"&amp;TablVoies[[#This Row],[OBJET_OSM]]&amp;"="&amp;TablVoies[[#This Row],[ID_OSM]]),"Localiser"))</f>
        <v>Localiser</v>
      </c>
      <c r="N794" s="61" t="s">
        <v>5316</v>
      </c>
      <c r="O794" t="str">
        <f>IF(TablVoies[[#This Row],[ID_OSM]]="Non trouvé","Pas de lien",HYPERLINK("http://localhost:8111/import?url=http://api.openstreetmap.org/api/0.6/"&amp;TablVoies[[#This Row],[OBJET_OSM]]&amp;"/"&amp;TablVoies[[#This Row],[ID_OSM]]&amp;"/full","JOSM"))</f>
        <v>JOSM</v>
      </c>
      <c r="Q794"/>
      <c r="W794" s="60" t="s">
        <v>5321</v>
      </c>
      <c r="X794" s="60" t="s">
        <v>5355</v>
      </c>
      <c r="Y794" s="60">
        <v>1966</v>
      </c>
      <c r="Z794" s="124">
        <v>24132</v>
      </c>
      <c r="AC794" s="60" t="s">
        <v>5323</v>
      </c>
      <c r="AE794" s="60" t="s">
        <v>5324</v>
      </c>
      <c r="AL794" s="60">
        <v>120</v>
      </c>
      <c r="AM794" s="60">
        <v>3</v>
      </c>
      <c r="AN794" s="60" t="s">
        <v>5341</v>
      </c>
      <c r="AO794" s="60" t="s">
        <v>5329</v>
      </c>
    </row>
    <row r="795" spans="1:41">
      <c r="A795" s="71">
        <v>84087</v>
      </c>
      <c r="B795" s="60" t="s">
        <v>3682</v>
      </c>
      <c r="C795" s="155">
        <v>4426520</v>
      </c>
      <c r="D795" s="60" t="s">
        <v>3683</v>
      </c>
      <c r="E795" s="60" t="s">
        <v>3684</v>
      </c>
      <c r="F795" s="60" t="s">
        <v>751</v>
      </c>
      <c r="G795" s="60" t="s">
        <v>1358</v>
      </c>
      <c r="I795" s="60" t="s">
        <v>3685</v>
      </c>
      <c r="J795" s="60" t="s">
        <v>15900</v>
      </c>
      <c r="K795" s="60" t="s">
        <v>3687</v>
      </c>
      <c r="L795" s="60" t="s">
        <v>3688</v>
      </c>
      <c r="M795" t="str">
        <f>IF(TablVoies[[#This Row],[ID_OSM]]="Non trouvé","Pas de lien",HYPERLINK(("http://www.openstreetmap.org/?"&amp;TablVoies[[#This Row],[OBJET_OSM]]&amp;"="&amp;TablVoies[[#This Row],[ID_OSM]]),"Localiser"))</f>
        <v>Localiser</v>
      </c>
      <c r="N795" s="61" t="s">
        <v>5316</v>
      </c>
      <c r="O795" t="str">
        <f>IF(TablVoies[[#This Row],[ID_OSM]]="Non trouvé","Pas de lien",HYPERLINK("http://localhost:8111/import?url=http://api.openstreetmap.org/api/0.6/"&amp;TablVoies[[#This Row],[OBJET_OSM]]&amp;"/"&amp;TablVoies[[#This Row],[ID_OSM]]&amp;"/full","JOSM"))</f>
        <v>JOSM</v>
      </c>
      <c r="Q795"/>
      <c r="W795" s="60" t="s">
        <v>5321</v>
      </c>
      <c r="X795" s="60" t="s">
        <v>5398</v>
      </c>
      <c r="Y795" s="60">
        <v>1971</v>
      </c>
      <c r="Z795" s="124">
        <v>26014</v>
      </c>
      <c r="AC795" s="60" t="s">
        <v>5323</v>
      </c>
      <c r="AE795" s="60" t="s">
        <v>5324</v>
      </c>
      <c r="AL795" s="60">
        <v>230</v>
      </c>
      <c r="AM795" s="60">
        <v>0</v>
      </c>
      <c r="AN795" s="60" t="s">
        <v>5368</v>
      </c>
      <c r="AO795" s="60" t="s">
        <v>5349</v>
      </c>
    </row>
    <row r="796" spans="1:41">
      <c r="A796" s="71">
        <v>84087</v>
      </c>
      <c r="B796" s="60" t="s">
        <v>3689</v>
      </c>
      <c r="C796" s="155">
        <v>4426522</v>
      </c>
      <c r="D796" s="60" t="s">
        <v>3690</v>
      </c>
      <c r="E796" s="60" t="s">
        <v>3691</v>
      </c>
      <c r="F796" s="60" t="s">
        <v>751</v>
      </c>
      <c r="G796" s="60" t="s">
        <v>1358</v>
      </c>
      <c r="I796" s="60" t="s">
        <v>3692</v>
      </c>
      <c r="J796" s="60" t="s">
        <v>16404</v>
      </c>
      <c r="K796" s="60" t="s">
        <v>3694</v>
      </c>
      <c r="L796" s="60" t="s">
        <v>3695</v>
      </c>
      <c r="M796" t="str">
        <f>IF(TablVoies[[#This Row],[ID_OSM]]="Non trouvé","Pas de lien",HYPERLINK(("http://www.openstreetmap.org/?"&amp;TablVoies[[#This Row],[OBJET_OSM]]&amp;"="&amp;TablVoies[[#This Row],[ID_OSM]]),"Localiser"))</f>
        <v>Localiser</v>
      </c>
      <c r="N796" s="61" t="s">
        <v>5316</v>
      </c>
      <c r="O796" t="str">
        <f>IF(TablVoies[[#This Row],[ID_OSM]]="Non trouvé","Pas de lien",HYPERLINK("http://localhost:8111/import?url=http://api.openstreetmap.org/api/0.6/"&amp;TablVoies[[#This Row],[OBJET_OSM]]&amp;"/"&amp;TablVoies[[#This Row],[ID_OSM]]&amp;"/full","JOSM"))</f>
        <v>JOSM</v>
      </c>
      <c r="Q796"/>
      <c r="W796" s="60" t="s">
        <v>5321</v>
      </c>
      <c r="X796" s="60" t="s">
        <v>5355</v>
      </c>
      <c r="Y796" s="60">
        <v>1968</v>
      </c>
      <c r="Z796" s="124">
        <v>24908</v>
      </c>
      <c r="AC796" s="60" t="s">
        <v>5344</v>
      </c>
      <c r="AE796" s="60" t="s">
        <v>5345</v>
      </c>
      <c r="AL796" s="60">
        <v>0</v>
      </c>
      <c r="AM796" s="60">
        <v>0</v>
      </c>
      <c r="AN796" s="60" t="s">
        <v>5368</v>
      </c>
      <c r="AO796" s="60" t="s">
        <v>5349</v>
      </c>
    </row>
    <row r="797" spans="1:41">
      <c r="A797" s="71">
        <v>84087</v>
      </c>
      <c r="B797" s="60" t="s">
        <v>3140</v>
      </c>
      <c r="C797" s="155">
        <v>4426521</v>
      </c>
      <c r="D797" s="60" t="s">
        <v>3141</v>
      </c>
      <c r="E797" s="60" t="s">
        <v>3142</v>
      </c>
      <c r="F797" s="60" t="s">
        <v>751</v>
      </c>
      <c r="G797" s="60" t="s">
        <v>1358</v>
      </c>
      <c r="I797" s="60" t="s">
        <v>3143</v>
      </c>
      <c r="J797" s="60" t="s">
        <v>16405</v>
      </c>
      <c r="K797" s="60" t="s">
        <v>3145</v>
      </c>
      <c r="L797" s="60" t="s">
        <v>3146</v>
      </c>
      <c r="M797" t="str">
        <f>IF(TablVoies[[#This Row],[ID_OSM]]="Non trouvé","Pas de lien",HYPERLINK(("http://www.openstreetmap.org/?"&amp;TablVoies[[#This Row],[OBJET_OSM]]&amp;"="&amp;TablVoies[[#This Row],[ID_OSM]]),"Localiser"))</f>
        <v>Localiser</v>
      </c>
      <c r="N797" s="61" t="s">
        <v>5316</v>
      </c>
      <c r="O797" t="str">
        <f>IF(TablVoies[[#This Row],[ID_OSM]]="Non trouvé","Pas de lien",HYPERLINK("http://localhost:8111/import?url=http://api.openstreetmap.org/api/0.6/"&amp;TablVoies[[#This Row],[OBJET_OSM]]&amp;"/"&amp;TablVoies[[#This Row],[ID_OSM]]&amp;"/full","JOSM"))</f>
        <v>JOSM</v>
      </c>
      <c r="Q797"/>
      <c r="W797" s="60" t="s">
        <v>5321</v>
      </c>
      <c r="X797" s="60" t="s">
        <v>5455</v>
      </c>
      <c r="Y797" s="60">
        <v>1959</v>
      </c>
      <c r="Z797" s="124">
        <v>21914</v>
      </c>
      <c r="AC797" s="60" t="s">
        <v>5323</v>
      </c>
      <c r="AE797" s="60" t="s">
        <v>5324</v>
      </c>
      <c r="AL797" s="60">
        <v>79</v>
      </c>
      <c r="AM797" s="60">
        <v>6</v>
      </c>
      <c r="AN797" s="60" t="s">
        <v>5353</v>
      </c>
      <c r="AO797" s="60" t="s">
        <v>5349</v>
      </c>
    </row>
    <row r="798" spans="1:41">
      <c r="A798" s="71">
        <v>84087</v>
      </c>
      <c r="B798" s="60" t="s">
        <v>4919</v>
      </c>
      <c r="C798" s="155">
        <v>5571157</v>
      </c>
      <c r="D798" s="60" t="s">
        <v>4920</v>
      </c>
      <c r="E798" s="60" t="s">
        <v>4921</v>
      </c>
      <c r="F798" s="60" t="s">
        <v>751</v>
      </c>
      <c r="G798" s="60" t="s">
        <v>1358</v>
      </c>
      <c r="H798" s="60" t="s">
        <v>661</v>
      </c>
      <c r="I798" s="60" t="s">
        <v>4922</v>
      </c>
      <c r="J798" s="60" t="s">
        <v>16406</v>
      </c>
      <c r="K798" s="60" t="s">
        <v>4924</v>
      </c>
      <c r="L798" s="60" t="s">
        <v>15569</v>
      </c>
      <c r="M798" t="str">
        <f>IF(TablVoies[[#This Row],[ID_OSM]]="Non trouvé","Pas de lien",HYPERLINK(("http://www.openstreetmap.org/?"&amp;TablVoies[[#This Row],[OBJET_OSM]]&amp;"="&amp;TablVoies[[#This Row],[ID_OSM]]),"Localiser"))</f>
        <v>Localiser</v>
      </c>
      <c r="N798" s="61" t="s">
        <v>5316</v>
      </c>
      <c r="O798" t="str">
        <f>IF(TablVoies[[#This Row],[ID_OSM]]="Non trouvé","Pas de lien",HYPERLINK("http://localhost:8111/import?url=http://api.openstreetmap.org/api/0.6/"&amp;TablVoies[[#This Row],[OBJET_OSM]]&amp;"/"&amp;TablVoies[[#This Row],[ID_OSM]]&amp;"/full","JOSM"))</f>
        <v>JOSM</v>
      </c>
      <c r="Q798"/>
      <c r="W798" s="60" t="s">
        <v>5321</v>
      </c>
      <c r="X798" s="60" t="s">
        <v>5355</v>
      </c>
      <c r="Y798" s="60">
        <v>1966</v>
      </c>
      <c r="Z798" s="124">
        <v>24132</v>
      </c>
      <c r="AC798" s="60" t="s">
        <v>5323</v>
      </c>
      <c r="AE798" s="60" t="s">
        <v>5324</v>
      </c>
      <c r="AL798" s="60">
        <v>524</v>
      </c>
      <c r="AM798" s="60">
        <v>3.5</v>
      </c>
      <c r="AN798" s="60" t="s">
        <v>5341</v>
      </c>
      <c r="AO798" s="60" t="s">
        <v>5329</v>
      </c>
    </row>
    <row r="799" spans="1:41">
      <c r="A799" s="71">
        <v>84087</v>
      </c>
      <c r="B799" s="60" t="s">
        <v>562</v>
      </c>
      <c r="C799" s="155">
        <v>4191506</v>
      </c>
      <c r="D799" s="60" t="s">
        <v>563</v>
      </c>
      <c r="E799" s="60" t="s">
        <v>564</v>
      </c>
      <c r="F799" s="60" t="s">
        <v>751</v>
      </c>
      <c r="G799" s="60" t="s">
        <v>245</v>
      </c>
      <c r="H799" s="60" t="s">
        <v>119</v>
      </c>
      <c r="I799" s="60" t="s">
        <v>565</v>
      </c>
      <c r="J799" s="60" t="s">
        <v>16407</v>
      </c>
      <c r="K799" s="60" t="s">
        <v>567</v>
      </c>
      <c r="L799" s="60" t="s">
        <v>568</v>
      </c>
      <c r="M799" t="str">
        <f>IF(TablVoies[[#This Row],[ID_OSM]]="Non trouvé","Pas de lien",HYPERLINK(("http://www.openstreetmap.org/?"&amp;TablVoies[[#This Row],[OBJET_OSM]]&amp;"="&amp;TablVoies[[#This Row],[ID_OSM]]),"Localiser"))</f>
        <v>Localiser</v>
      </c>
      <c r="N799" s="61" t="s">
        <v>5316</v>
      </c>
      <c r="O799" t="str">
        <f>IF(TablVoies[[#This Row],[ID_OSM]]="Non trouvé","Pas de lien",HYPERLINK("http://localhost:8111/import?url=http://api.openstreetmap.org/api/0.6/"&amp;TablVoies[[#This Row],[OBJET_OSM]]&amp;"/"&amp;TablVoies[[#This Row],[ID_OSM]]&amp;"/full","JOSM"))</f>
        <v>JOSM</v>
      </c>
      <c r="Q799"/>
      <c r="W799" s="60" t="s">
        <v>5334</v>
      </c>
      <c r="X799" s="60" t="s">
        <v>5356</v>
      </c>
      <c r="Y799" s="60">
        <v>1967</v>
      </c>
      <c r="Z799" s="124">
        <v>24554</v>
      </c>
      <c r="AC799" s="60" t="s">
        <v>5323</v>
      </c>
      <c r="AE799" s="60" t="s">
        <v>5324</v>
      </c>
      <c r="AL799" s="60">
        <v>254</v>
      </c>
      <c r="AM799" s="60">
        <v>2</v>
      </c>
      <c r="AN799" s="60" t="s">
        <v>5346</v>
      </c>
      <c r="AO799" s="60" t="s">
        <v>5329</v>
      </c>
    </row>
    <row r="800" spans="1:41">
      <c r="A800" s="71">
        <v>84087</v>
      </c>
      <c r="B800" s="60" t="s">
        <v>3696</v>
      </c>
      <c r="C800" s="155">
        <v>4426523</v>
      </c>
      <c r="D800" s="60" t="s">
        <v>3697</v>
      </c>
      <c r="E800" s="60" t="s">
        <v>3698</v>
      </c>
      <c r="F800" s="60" t="s">
        <v>751</v>
      </c>
      <c r="G800" s="60" t="s">
        <v>1358</v>
      </c>
      <c r="I800" s="60" t="s">
        <v>3699</v>
      </c>
      <c r="J800" s="60" t="s">
        <v>16408</v>
      </c>
      <c r="K800" s="60" t="s">
        <v>3701</v>
      </c>
      <c r="L800" s="60" t="s">
        <v>3702</v>
      </c>
      <c r="M800" t="str">
        <f>IF(TablVoies[[#This Row],[ID_OSM]]="Non trouvé","Pas de lien",HYPERLINK(("http://www.openstreetmap.org/?"&amp;TablVoies[[#This Row],[OBJET_OSM]]&amp;"="&amp;TablVoies[[#This Row],[ID_OSM]]),"Localiser"))</f>
        <v>Localiser</v>
      </c>
      <c r="N800" s="61" t="s">
        <v>5316</v>
      </c>
      <c r="O800" t="str">
        <f>IF(TablVoies[[#This Row],[ID_OSM]]="Non trouvé","Pas de lien",HYPERLINK("http://localhost:8111/import?url=http://api.openstreetmap.org/api/0.6/"&amp;TablVoies[[#This Row],[OBJET_OSM]]&amp;"/"&amp;TablVoies[[#This Row],[ID_OSM]]&amp;"/full","JOSM"))</f>
        <v>JOSM</v>
      </c>
      <c r="Q800"/>
      <c r="W800" s="60" t="s">
        <v>5321</v>
      </c>
      <c r="X800" s="60" t="s">
        <v>5357</v>
      </c>
      <c r="Y800" s="60">
        <v>2000</v>
      </c>
      <c r="Z800" s="124">
        <v>36526</v>
      </c>
      <c r="AC800" s="60" t="s">
        <v>5344</v>
      </c>
      <c r="AE800" s="60" t="s">
        <v>5345</v>
      </c>
      <c r="AL800" s="60">
        <v>0</v>
      </c>
      <c r="AM800" s="60">
        <v>0</v>
      </c>
      <c r="AN800" s="60" t="s">
        <v>5346</v>
      </c>
      <c r="AO800" s="60" t="s">
        <v>5329</v>
      </c>
    </row>
    <row r="801" spans="1:41">
      <c r="A801" s="71">
        <v>84087</v>
      </c>
      <c r="B801" s="60" t="s">
        <v>3159</v>
      </c>
      <c r="C801" s="155">
        <v>4426425</v>
      </c>
      <c r="D801" s="60" t="s">
        <v>3160</v>
      </c>
      <c r="E801" s="60" t="s">
        <v>3161</v>
      </c>
      <c r="F801" s="60" t="s">
        <v>751</v>
      </c>
      <c r="G801" s="60" t="s">
        <v>1358</v>
      </c>
      <c r="H801" s="60" t="s">
        <v>119</v>
      </c>
      <c r="I801" s="60" t="s">
        <v>3162</v>
      </c>
      <c r="J801" s="60" t="s">
        <v>16409</v>
      </c>
      <c r="K801" s="60" t="s">
        <v>3164</v>
      </c>
      <c r="L801" s="60" t="s">
        <v>3165</v>
      </c>
      <c r="M801" t="str">
        <f>IF(TablVoies[[#This Row],[ID_OSM]]="Non trouvé","Pas de lien",HYPERLINK(("http://www.openstreetmap.org/?"&amp;TablVoies[[#This Row],[OBJET_OSM]]&amp;"="&amp;TablVoies[[#This Row],[ID_OSM]]),"Localiser"))</f>
        <v>Localiser</v>
      </c>
      <c r="N801" s="61" t="s">
        <v>5316</v>
      </c>
      <c r="O801" t="str">
        <f>IF(TablVoies[[#This Row],[ID_OSM]]="Non trouvé","Pas de lien",HYPERLINK("http://localhost:8111/import?url=http://api.openstreetmap.org/api/0.6/"&amp;TablVoies[[#This Row],[OBJET_OSM]]&amp;"/"&amp;TablVoies[[#This Row],[ID_OSM]]&amp;"/full","JOSM"))</f>
        <v>JOSM</v>
      </c>
      <c r="Q801"/>
      <c r="W801" s="60" t="s">
        <v>5321</v>
      </c>
      <c r="X801" s="60" t="s">
        <v>5358</v>
      </c>
      <c r="Y801" s="60">
        <v>1999</v>
      </c>
      <c r="Z801" s="124">
        <v>36161</v>
      </c>
      <c r="AC801" s="60" t="s">
        <v>5344</v>
      </c>
      <c r="AE801" s="60" t="s">
        <v>5345</v>
      </c>
      <c r="AL801" s="60">
        <v>70</v>
      </c>
      <c r="AM801" s="60">
        <v>0</v>
      </c>
      <c r="AN801" s="60" t="s">
        <v>5359</v>
      </c>
      <c r="AO801" s="60" t="s">
        <v>5329</v>
      </c>
    </row>
    <row r="802" spans="1:41">
      <c r="A802" s="71">
        <v>84087</v>
      </c>
      <c r="B802" s="60" t="s">
        <v>5046</v>
      </c>
      <c r="C802" s="155">
        <v>4422018</v>
      </c>
      <c r="D802" s="60" t="s">
        <v>5047</v>
      </c>
      <c r="E802" s="60" t="s">
        <v>5048</v>
      </c>
      <c r="F802" s="60" t="s">
        <v>751</v>
      </c>
      <c r="G802" s="60" t="s">
        <v>70</v>
      </c>
      <c r="I802" s="60" t="s">
        <v>5049</v>
      </c>
      <c r="J802" s="60" t="s">
        <v>16410</v>
      </c>
      <c r="K802" s="60" t="s">
        <v>5051</v>
      </c>
      <c r="L802" s="60" t="s">
        <v>5052</v>
      </c>
      <c r="M802" t="str">
        <f>IF(TablVoies[[#This Row],[ID_OSM]]="Non trouvé","Pas de lien",HYPERLINK(("http://www.openstreetmap.org/?"&amp;TablVoies[[#This Row],[OBJET_OSM]]&amp;"="&amp;TablVoies[[#This Row],[ID_OSM]]),"Localiser"))</f>
        <v>Localiser</v>
      </c>
      <c r="N802" s="61" t="s">
        <v>5316</v>
      </c>
      <c r="O802" t="str">
        <f>IF(TablVoies[[#This Row],[ID_OSM]]="Non trouvé","Pas de lien",HYPERLINK("http://localhost:8111/import?url=http://api.openstreetmap.org/api/0.6/"&amp;TablVoies[[#This Row],[OBJET_OSM]]&amp;"/"&amp;TablVoies[[#This Row],[ID_OSM]]&amp;"/full","JOSM"))</f>
        <v>JOSM</v>
      </c>
      <c r="Q802"/>
      <c r="W802" s="60" t="s">
        <v>5321</v>
      </c>
      <c r="X802" s="60" t="s">
        <v>5370</v>
      </c>
      <c r="Y802" s="60">
        <v>1979</v>
      </c>
      <c r="Z802" s="124">
        <v>28983</v>
      </c>
      <c r="AC802" s="60" t="s">
        <v>5323</v>
      </c>
      <c r="AE802" s="60" t="s">
        <v>5324</v>
      </c>
      <c r="AL802" s="60">
        <v>150</v>
      </c>
      <c r="AM802" s="60">
        <v>7</v>
      </c>
      <c r="AN802" s="60" t="s">
        <v>5353</v>
      </c>
      <c r="AO802" s="60" t="s">
        <v>5349</v>
      </c>
    </row>
    <row r="803" spans="1:41">
      <c r="A803" s="71">
        <v>84087</v>
      </c>
      <c r="B803" s="60" t="s">
        <v>5086</v>
      </c>
      <c r="C803" s="155" t="s">
        <v>751</v>
      </c>
      <c r="D803" s="60" t="s">
        <v>5087</v>
      </c>
      <c r="E803" s="60" t="s">
        <v>5088</v>
      </c>
      <c r="F803" s="60" t="s">
        <v>751</v>
      </c>
      <c r="G803" s="60" t="s">
        <v>1358</v>
      </c>
      <c r="I803" s="60" t="s">
        <v>5089</v>
      </c>
      <c r="J803" s="60" t="s">
        <v>16411</v>
      </c>
      <c r="K803" s="60" t="s">
        <v>5090</v>
      </c>
      <c r="L803" s="60" t="s">
        <v>5091</v>
      </c>
      <c r="M803" t="str">
        <f>IF(TablVoies[[#This Row],[ID_OSM]]="Non trouvé","Pas de lien",HYPERLINK(("http://www.openstreetmap.org/?"&amp;TablVoies[[#This Row],[OBJET_OSM]]&amp;"="&amp;TablVoies[[#This Row],[ID_OSM]]),"Localiser"))</f>
        <v>Pas de lien</v>
      </c>
      <c r="N803" s="61" t="s">
        <v>5316</v>
      </c>
      <c r="O803" t="str">
        <f>IF(TablVoies[[#This Row],[ID_OSM]]="Non trouvé","Pas de lien",HYPERLINK("http://localhost:8111/import?url=http://api.openstreetmap.org/api/0.6/"&amp;TablVoies[[#This Row],[OBJET_OSM]]&amp;"/"&amp;TablVoies[[#This Row],[ID_OSM]]&amp;"/full","JOSM"))</f>
        <v>Pas de lien</v>
      </c>
      <c r="Q803"/>
      <c r="W803" s="60" t="s">
        <v>5321</v>
      </c>
      <c r="X803" s="60" t="s">
        <v>5354</v>
      </c>
      <c r="Z803" s="124"/>
      <c r="AC803" s="60" t="s">
        <v>5339</v>
      </c>
      <c r="AE803" s="60" t="s">
        <v>5345</v>
      </c>
      <c r="AL803" s="60">
        <v>0</v>
      </c>
      <c r="AM803" s="60">
        <v>0</v>
      </c>
      <c r="AN803" s="60" t="s">
        <v>5368</v>
      </c>
      <c r="AO803" s="60" t="s">
        <v>5349</v>
      </c>
    </row>
    <row r="804" spans="1:41">
      <c r="A804" s="71">
        <v>84087</v>
      </c>
      <c r="B804" s="60" t="s">
        <v>3018</v>
      </c>
      <c r="C804" s="155">
        <v>4426405</v>
      </c>
      <c r="D804" s="60" t="s">
        <v>3019</v>
      </c>
      <c r="E804" s="60" t="s">
        <v>3020</v>
      </c>
      <c r="F804" s="60" t="s">
        <v>751</v>
      </c>
      <c r="G804" s="60" t="s">
        <v>1358</v>
      </c>
      <c r="H804" s="60" t="s">
        <v>111</v>
      </c>
      <c r="I804" s="60" t="s">
        <v>3021</v>
      </c>
      <c r="J804" s="60" t="s">
        <v>16412</v>
      </c>
      <c r="K804" s="60" t="s">
        <v>3023</v>
      </c>
      <c r="L804" s="60" t="s">
        <v>3024</v>
      </c>
      <c r="M804" t="str">
        <f>IF(TablVoies[[#This Row],[ID_OSM]]="Non trouvé","Pas de lien",HYPERLINK(("http://www.openstreetmap.org/?"&amp;TablVoies[[#This Row],[OBJET_OSM]]&amp;"="&amp;TablVoies[[#This Row],[ID_OSM]]),"Localiser"))</f>
        <v>Localiser</v>
      </c>
      <c r="N804" s="61" t="s">
        <v>5316</v>
      </c>
      <c r="O804" t="str">
        <f>IF(TablVoies[[#This Row],[ID_OSM]]="Non trouvé","Pas de lien",HYPERLINK("http://localhost:8111/import?url=http://api.openstreetmap.org/api/0.6/"&amp;TablVoies[[#This Row],[OBJET_OSM]]&amp;"/"&amp;TablVoies[[#This Row],[ID_OSM]]&amp;"/full","JOSM"))</f>
        <v>JOSM</v>
      </c>
      <c r="Q804"/>
      <c r="W804" s="60" t="s">
        <v>5321</v>
      </c>
      <c r="X804" s="60" t="s">
        <v>5424</v>
      </c>
      <c r="Y804" s="60">
        <v>1959</v>
      </c>
      <c r="Z804" s="124"/>
      <c r="AB804" s="60">
        <v>21914</v>
      </c>
      <c r="AC804" s="60" t="s">
        <v>5323</v>
      </c>
      <c r="AE804" s="60" t="s">
        <v>5324</v>
      </c>
      <c r="AL804" s="60">
        <v>113</v>
      </c>
      <c r="AM804" s="60">
        <v>3.5</v>
      </c>
      <c r="AN804" s="60" t="s">
        <v>5328</v>
      </c>
      <c r="AO804" s="60" t="s">
        <v>5329</v>
      </c>
    </row>
    <row r="805" spans="1:41">
      <c r="A805" s="71">
        <v>84087</v>
      </c>
      <c r="B805" s="60" t="s">
        <v>3025</v>
      </c>
      <c r="C805" s="155">
        <v>4426406</v>
      </c>
      <c r="D805" s="60" t="s">
        <v>3026</v>
      </c>
      <c r="E805" s="60" t="s">
        <v>3027</v>
      </c>
      <c r="F805" s="60" t="s">
        <v>751</v>
      </c>
      <c r="G805" s="60" t="s">
        <v>1358</v>
      </c>
      <c r="H805" s="60" t="s">
        <v>111</v>
      </c>
      <c r="I805" s="60" t="s">
        <v>3028</v>
      </c>
      <c r="J805" s="60" t="s">
        <v>16413</v>
      </c>
      <c r="K805" s="60" t="s">
        <v>3030</v>
      </c>
      <c r="L805" s="60" t="s">
        <v>3031</v>
      </c>
      <c r="M805" t="str">
        <f>IF(TablVoies[[#This Row],[ID_OSM]]="Non trouvé","Pas de lien",HYPERLINK(("http://www.openstreetmap.org/?"&amp;TablVoies[[#This Row],[OBJET_OSM]]&amp;"="&amp;TablVoies[[#This Row],[ID_OSM]]),"Localiser"))</f>
        <v>Localiser</v>
      </c>
      <c r="N805" s="61" t="s">
        <v>5316</v>
      </c>
      <c r="O805" t="str">
        <f>IF(TablVoies[[#This Row],[ID_OSM]]="Non trouvé","Pas de lien",HYPERLINK("http://localhost:8111/import?url=http://api.openstreetmap.org/api/0.6/"&amp;TablVoies[[#This Row],[OBJET_OSM]]&amp;"/"&amp;TablVoies[[#This Row],[ID_OSM]]&amp;"/full","JOSM"))</f>
        <v>JOSM</v>
      </c>
      <c r="Q805"/>
      <c r="T805" s="60" t="s">
        <v>5527</v>
      </c>
      <c r="W805" s="60" t="s">
        <v>5334</v>
      </c>
      <c r="X805" s="60" t="s">
        <v>5389</v>
      </c>
      <c r="Y805" s="60">
        <v>1959</v>
      </c>
      <c r="Z805" s="124">
        <v>40723</v>
      </c>
      <c r="AA805" s="60" t="s">
        <v>5528</v>
      </c>
      <c r="AB805" s="60">
        <v>21914</v>
      </c>
      <c r="AC805" s="60" t="s">
        <v>5323</v>
      </c>
      <c r="AE805" s="60" t="s">
        <v>5324</v>
      </c>
      <c r="AL805" s="60">
        <v>111</v>
      </c>
      <c r="AM805" s="60" t="s">
        <v>5529</v>
      </c>
      <c r="AN805" s="60" t="s">
        <v>5328</v>
      </c>
      <c r="AO805" s="60" t="s">
        <v>5329</v>
      </c>
    </row>
    <row r="806" spans="1:41">
      <c r="A806" s="71">
        <v>84087</v>
      </c>
      <c r="B806" s="60" t="s">
        <v>3032</v>
      </c>
      <c r="C806" s="155">
        <v>4426407</v>
      </c>
      <c r="D806" s="60" t="s">
        <v>3033</v>
      </c>
      <c r="E806" s="60" t="s">
        <v>3034</v>
      </c>
      <c r="F806" s="60" t="s">
        <v>751</v>
      </c>
      <c r="G806" s="60" t="s">
        <v>1358</v>
      </c>
      <c r="H806" s="60" t="s">
        <v>111</v>
      </c>
      <c r="I806" s="60" t="s">
        <v>3035</v>
      </c>
      <c r="J806" s="60" t="s">
        <v>16414</v>
      </c>
      <c r="K806" s="60" t="s">
        <v>3037</v>
      </c>
      <c r="L806" s="60" t="s">
        <v>15595</v>
      </c>
      <c r="M806" t="str">
        <f>IF(TablVoies[[#This Row],[ID_OSM]]="Non trouvé","Pas de lien",HYPERLINK(("http://www.openstreetmap.org/?"&amp;TablVoies[[#This Row],[OBJET_OSM]]&amp;"="&amp;TablVoies[[#This Row],[ID_OSM]]),"Localiser"))</f>
        <v>Localiser</v>
      </c>
      <c r="N806" s="61" t="s">
        <v>5316</v>
      </c>
      <c r="O806" t="str">
        <f>IF(TablVoies[[#This Row],[ID_OSM]]="Non trouvé","Pas de lien",HYPERLINK("http://localhost:8111/import?url=http://api.openstreetmap.org/api/0.6/"&amp;TablVoies[[#This Row],[OBJET_OSM]]&amp;"/"&amp;TablVoies[[#This Row],[ID_OSM]]&amp;"/full","JOSM"))</f>
        <v>JOSM</v>
      </c>
      <c r="Q806"/>
      <c r="W806" s="60" t="s">
        <v>5334</v>
      </c>
      <c r="X806" s="60" t="s">
        <v>5423</v>
      </c>
      <c r="Y806" s="60">
        <v>1959</v>
      </c>
      <c r="Z806" s="124">
        <v>21914</v>
      </c>
      <c r="AC806" s="60" t="s">
        <v>5323</v>
      </c>
      <c r="AE806" s="60" t="s">
        <v>5324</v>
      </c>
      <c r="AL806" s="60">
        <v>106</v>
      </c>
      <c r="AM806" s="60">
        <v>0</v>
      </c>
      <c r="AN806" s="60" t="s">
        <v>5328</v>
      </c>
      <c r="AO806" s="60" t="s">
        <v>5329</v>
      </c>
    </row>
    <row r="807" spans="1:41">
      <c r="A807" s="71">
        <v>84087</v>
      </c>
      <c r="B807" s="60" t="s">
        <v>3393</v>
      </c>
      <c r="C807" s="155">
        <v>4426463</v>
      </c>
      <c r="D807" s="60" t="s">
        <v>3394</v>
      </c>
      <c r="E807" s="60" t="s">
        <v>3395</v>
      </c>
      <c r="F807" s="60" t="s">
        <v>751</v>
      </c>
      <c r="G807" s="60" t="s">
        <v>3294</v>
      </c>
      <c r="H807" s="60" t="s">
        <v>119</v>
      </c>
      <c r="I807" s="60" t="s">
        <v>3396</v>
      </c>
      <c r="J807" s="60" t="s">
        <v>16415</v>
      </c>
      <c r="K807" s="60" t="s">
        <v>3398</v>
      </c>
      <c r="L807" s="60" t="s">
        <v>10764</v>
      </c>
      <c r="M807" t="str">
        <f>IF(TablVoies[[#This Row],[ID_OSM]]="Non trouvé","Pas de lien",HYPERLINK(("http://www.openstreetmap.org/?"&amp;TablVoies[[#This Row],[OBJET_OSM]]&amp;"="&amp;TablVoies[[#This Row],[ID_OSM]]),"Localiser"))</f>
        <v>Localiser</v>
      </c>
      <c r="N807" s="61" t="s">
        <v>5316</v>
      </c>
      <c r="O807" t="str">
        <f>IF(TablVoies[[#This Row],[ID_OSM]]="Non trouvé","Pas de lien",HYPERLINK("http://localhost:8111/import?url=http://api.openstreetmap.org/api/0.6/"&amp;TablVoies[[#This Row],[OBJET_OSM]]&amp;"/"&amp;TablVoies[[#This Row],[ID_OSM]]&amp;"/full","JOSM"))</f>
        <v>JOSM</v>
      </c>
      <c r="Q807"/>
      <c r="T807" s="60" t="s">
        <v>5296</v>
      </c>
      <c r="W807" s="60" t="s">
        <v>5321</v>
      </c>
      <c r="X807" s="60" t="s">
        <v>5360</v>
      </c>
      <c r="Y807" s="60">
        <v>2000</v>
      </c>
      <c r="Z807" s="124">
        <v>36526</v>
      </c>
      <c r="AC807" s="60" t="s">
        <v>5323</v>
      </c>
      <c r="AE807" s="60" t="s">
        <v>5324</v>
      </c>
      <c r="AJ807" s="60" t="s">
        <v>5361</v>
      </c>
      <c r="AL807" s="60">
        <v>0</v>
      </c>
      <c r="AM807" s="60">
        <v>0</v>
      </c>
      <c r="AN807" s="60" t="s">
        <v>5362</v>
      </c>
      <c r="AO807" s="60" t="s">
        <v>5329</v>
      </c>
    </row>
    <row r="808" spans="1:41">
      <c r="A808" s="71">
        <v>84087</v>
      </c>
      <c r="B808" s="60" t="s">
        <v>4403</v>
      </c>
      <c r="C808" s="155">
        <v>4426650</v>
      </c>
      <c r="D808" s="60" t="s">
        <v>4404</v>
      </c>
      <c r="E808" s="60" t="s">
        <v>4405</v>
      </c>
      <c r="F808" s="60" t="s">
        <v>751</v>
      </c>
      <c r="G808" s="60" t="s">
        <v>3294</v>
      </c>
      <c r="I808" s="60" t="s">
        <v>4406</v>
      </c>
      <c r="J808" s="60" t="s">
        <v>16416</v>
      </c>
      <c r="K808" s="60" t="s">
        <v>4408</v>
      </c>
      <c r="L808" s="60" t="s">
        <v>4409</v>
      </c>
      <c r="M808" t="str">
        <f>IF(TablVoies[[#This Row],[ID_OSM]]="Non trouvé","Pas de lien",HYPERLINK(("http://www.openstreetmap.org/?"&amp;TablVoies[[#This Row],[OBJET_OSM]]&amp;"="&amp;TablVoies[[#This Row],[ID_OSM]]),"Localiser"))</f>
        <v>Localiser</v>
      </c>
      <c r="N808" s="61" t="s">
        <v>5316</v>
      </c>
      <c r="O808" t="str">
        <f>IF(TablVoies[[#This Row],[ID_OSM]]="Non trouvé","Pas de lien",HYPERLINK("http://localhost:8111/import?url=http://api.openstreetmap.org/api/0.6/"&amp;TablVoies[[#This Row],[OBJET_OSM]]&amp;"/"&amp;TablVoies[[#This Row],[ID_OSM]]&amp;"/full","JOSM"))</f>
        <v>JOSM</v>
      </c>
      <c r="Q808"/>
      <c r="W808" s="60" t="s">
        <v>5321</v>
      </c>
      <c r="X808" s="60" t="s">
        <v>5424</v>
      </c>
      <c r="Z808" s="124"/>
      <c r="AC808" s="60" t="s">
        <v>5323</v>
      </c>
      <c r="AE808" s="60" t="s">
        <v>5324</v>
      </c>
      <c r="AL808" s="60">
        <v>61</v>
      </c>
      <c r="AM808" s="60">
        <v>22</v>
      </c>
      <c r="AN808" s="60" t="s">
        <v>5353</v>
      </c>
      <c r="AO808" s="60" t="s">
        <v>5349</v>
      </c>
    </row>
    <row r="809" spans="1:41">
      <c r="A809" s="71">
        <v>84087</v>
      </c>
      <c r="B809" s="60" t="s">
        <v>3710</v>
      </c>
      <c r="C809" s="155">
        <v>4426525</v>
      </c>
      <c r="D809" s="60" t="s">
        <v>3711</v>
      </c>
      <c r="E809" s="60" t="s">
        <v>3712</v>
      </c>
      <c r="F809" s="60" t="s">
        <v>751</v>
      </c>
      <c r="G809" s="60" t="s">
        <v>1358</v>
      </c>
      <c r="I809" s="60" t="s">
        <v>3713</v>
      </c>
      <c r="J809" s="60" t="s">
        <v>16417</v>
      </c>
      <c r="K809" s="60" t="s">
        <v>3715</v>
      </c>
      <c r="L809" s="60" t="s">
        <v>3716</v>
      </c>
      <c r="M809" t="str">
        <f>IF(TablVoies[[#This Row],[ID_OSM]]="Non trouvé","Pas de lien",HYPERLINK(("http://www.openstreetmap.org/?"&amp;TablVoies[[#This Row],[OBJET_OSM]]&amp;"="&amp;TablVoies[[#This Row],[ID_OSM]]),"Localiser"))</f>
        <v>Localiser</v>
      </c>
      <c r="N809" s="61" t="s">
        <v>5316</v>
      </c>
      <c r="O809" t="str">
        <f>IF(TablVoies[[#This Row],[ID_OSM]]="Non trouvé","Pas de lien",HYPERLINK("http://localhost:8111/import?url=http://api.openstreetmap.org/api/0.6/"&amp;TablVoies[[#This Row],[OBJET_OSM]]&amp;"/"&amp;TablVoies[[#This Row],[ID_OSM]]&amp;"/full","JOSM"))</f>
        <v>JOSM</v>
      </c>
      <c r="Q809"/>
      <c r="W809" s="60" t="s">
        <v>5321</v>
      </c>
      <c r="X809" s="60" t="s">
        <v>5379</v>
      </c>
      <c r="Z809" s="124"/>
      <c r="AC809" s="60" t="s">
        <v>5323</v>
      </c>
      <c r="AE809" s="60" t="s">
        <v>5324</v>
      </c>
      <c r="AL809" s="60">
        <v>116</v>
      </c>
      <c r="AM809" s="60">
        <v>5</v>
      </c>
      <c r="AN809" s="60" t="s">
        <v>5368</v>
      </c>
      <c r="AO809" s="60" t="s">
        <v>5349</v>
      </c>
    </row>
    <row r="810" spans="1:41">
      <c r="A810" s="71">
        <v>84087</v>
      </c>
      <c r="B810" s="60" t="s">
        <v>3717</v>
      </c>
      <c r="C810" s="155">
        <v>4426526</v>
      </c>
      <c r="D810" s="60" t="s">
        <v>3718</v>
      </c>
      <c r="E810" s="60" t="s">
        <v>3719</v>
      </c>
      <c r="F810" s="60" t="s">
        <v>751</v>
      </c>
      <c r="G810" s="60" t="s">
        <v>1358</v>
      </c>
      <c r="I810" s="60" t="s">
        <v>3720</v>
      </c>
      <c r="J810" s="60" t="s">
        <v>16418</v>
      </c>
      <c r="K810" s="60" t="s">
        <v>3722</v>
      </c>
      <c r="L810" s="60" t="s">
        <v>3723</v>
      </c>
      <c r="M810" t="str">
        <f>IF(TablVoies[[#This Row],[ID_OSM]]="Non trouvé","Pas de lien",HYPERLINK(("http://www.openstreetmap.org/?"&amp;TablVoies[[#This Row],[OBJET_OSM]]&amp;"="&amp;TablVoies[[#This Row],[ID_OSM]]),"Localiser"))</f>
        <v>Localiser</v>
      </c>
      <c r="N810" s="61" t="s">
        <v>5316</v>
      </c>
      <c r="O810" t="str">
        <f>IF(TablVoies[[#This Row],[ID_OSM]]="Non trouvé","Pas de lien",HYPERLINK("http://localhost:8111/import?url=http://api.openstreetmap.org/api/0.6/"&amp;TablVoies[[#This Row],[OBJET_OSM]]&amp;"/"&amp;TablVoies[[#This Row],[ID_OSM]]&amp;"/full","JOSM"))</f>
        <v>JOSM</v>
      </c>
      <c r="Q810"/>
      <c r="W810" s="60" t="s">
        <v>5334</v>
      </c>
      <c r="X810" s="60" t="s">
        <v>5367</v>
      </c>
      <c r="Y810" s="60">
        <v>1968</v>
      </c>
      <c r="Z810" s="124">
        <v>25125</v>
      </c>
      <c r="AC810" s="60" t="s">
        <v>5323</v>
      </c>
      <c r="AE810" s="60" t="s">
        <v>5324</v>
      </c>
      <c r="AL810" s="60">
        <v>82</v>
      </c>
      <c r="AM810" s="60">
        <v>5</v>
      </c>
      <c r="AN810" s="60" t="s">
        <v>5353</v>
      </c>
      <c r="AO810" s="60" t="s">
        <v>5349</v>
      </c>
    </row>
    <row r="811" spans="1:41">
      <c r="A811" s="71">
        <v>84087</v>
      </c>
      <c r="B811" s="60" t="s">
        <v>3724</v>
      </c>
      <c r="C811" s="155">
        <v>4426527</v>
      </c>
      <c r="D811" s="60" t="s">
        <v>3725</v>
      </c>
      <c r="E811" s="60" t="s">
        <v>3726</v>
      </c>
      <c r="F811" s="60" t="s">
        <v>751</v>
      </c>
      <c r="G811" s="60" t="s">
        <v>1358</v>
      </c>
      <c r="I811" s="60" t="s">
        <v>3727</v>
      </c>
      <c r="J811" s="60" t="s">
        <v>16419</v>
      </c>
      <c r="K811" s="60" t="s">
        <v>3729</v>
      </c>
      <c r="L811" s="60" t="s">
        <v>3730</v>
      </c>
      <c r="M811" t="str">
        <f>IF(TablVoies[[#This Row],[ID_OSM]]="Non trouvé","Pas de lien",HYPERLINK(("http://www.openstreetmap.org/?"&amp;TablVoies[[#This Row],[OBJET_OSM]]&amp;"="&amp;TablVoies[[#This Row],[ID_OSM]]),"Localiser"))</f>
        <v>Localiser</v>
      </c>
      <c r="N811" s="61" t="s">
        <v>5316</v>
      </c>
      <c r="O811" t="str">
        <f>IF(TablVoies[[#This Row],[ID_OSM]]="Non trouvé","Pas de lien",HYPERLINK("http://localhost:8111/import?url=http://api.openstreetmap.org/api/0.6/"&amp;TablVoies[[#This Row],[OBJET_OSM]]&amp;"/"&amp;TablVoies[[#This Row],[ID_OSM]]&amp;"/full","JOSM"))</f>
        <v>JOSM</v>
      </c>
      <c r="Q811"/>
      <c r="W811" s="60" t="s">
        <v>5321</v>
      </c>
      <c r="X811" s="60" t="s">
        <v>5416</v>
      </c>
      <c r="Y811" s="60">
        <v>1973</v>
      </c>
      <c r="Z811" s="124">
        <v>26707</v>
      </c>
      <c r="AB811" s="60">
        <v>32861</v>
      </c>
      <c r="AC811" s="60" t="s">
        <v>5344</v>
      </c>
      <c r="AE811" s="60" t="s">
        <v>5345</v>
      </c>
      <c r="AL811" s="60">
        <v>98</v>
      </c>
      <c r="AM811" s="60">
        <v>6</v>
      </c>
      <c r="AN811" s="60" t="s">
        <v>5368</v>
      </c>
      <c r="AO811" s="60" t="s">
        <v>5349</v>
      </c>
    </row>
    <row r="812" spans="1:41">
      <c r="A812" s="71">
        <v>84087</v>
      </c>
      <c r="B812" s="60" t="s">
        <v>4410</v>
      </c>
      <c r="C812" s="155">
        <v>4426651</v>
      </c>
      <c r="D812" s="60" t="s">
        <v>4411</v>
      </c>
      <c r="E812" s="60" t="s">
        <v>4412</v>
      </c>
      <c r="F812" s="60" t="s">
        <v>751</v>
      </c>
      <c r="G812" s="60" t="s">
        <v>3294</v>
      </c>
      <c r="I812" s="60" t="s">
        <v>4413</v>
      </c>
      <c r="J812" s="60" t="s">
        <v>16420</v>
      </c>
      <c r="K812" s="60" t="s">
        <v>4415</v>
      </c>
      <c r="L812" s="60" t="s">
        <v>4416</v>
      </c>
      <c r="M812" t="str">
        <f>IF(TablVoies[[#This Row],[ID_OSM]]="Non trouvé","Pas de lien",HYPERLINK(("http://www.openstreetmap.org/?"&amp;TablVoies[[#This Row],[OBJET_OSM]]&amp;"="&amp;TablVoies[[#This Row],[ID_OSM]]),"Localiser"))</f>
        <v>Localiser</v>
      </c>
      <c r="N812" s="61" t="s">
        <v>5316</v>
      </c>
      <c r="O812" t="str">
        <f>IF(TablVoies[[#This Row],[ID_OSM]]="Non trouvé","Pas de lien",HYPERLINK("http://localhost:8111/import?url=http://api.openstreetmap.org/api/0.6/"&amp;TablVoies[[#This Row],[OBJET_OSM]]&amp;"/"&amp;TablVoies[[#This Row],[ID_OSM]]&amp;"/full","JOSM"))</f>
        <v>JOSM</v>
      </c>
      <c r="Q812"/>
      <c r="W812" s="60" t="s">
        <v>5321</v>
      </c>
      <c r="X812" s="60" t="s">
        <v>5486</v>
      </c>
      <c r="Z812" s="124"/>
      <c r="AC812" s="60" t="s">
        <v>5323</v>
      </c>
      <c r="AE812" s="60" t="s">
        <v>5324</v>
      </c>
      <c r="AL812" s="60">
        <v>50</v>
      </c>
      <c r="AM812" s="60">
        <v>18</v>
      </c>
      <c r="AN812" s="60" t="s">
        <v>5353</v>
      </c>
      <c r="AO812" s="60" t="s">
        <v>5349</v>
      </c>
    </row>
    <row r="813" spans="1:41">
      <c r="A813" s="71">
        <v>84087</v>
      </c>
      <c r="B813" s="60" t="s">
        <v>3953</v>
      </c>
      <c r="C813" s="155">
        <v>4426566</v>
      </c>
      <c r="D813" s="60" t="s">
        <v>3954</v>
      </c>
      <c r="E813" s="60" t="s">
        <v>3955</v>
      </c>
      <c r="F813" s="60" t="s">
        <v>751</v>
      </c>
      <c r="G813" s="60" t="s">
        <v>44</v>
      </c>
      <c r="H813" s="60" t="s">
        <v>111</v>
      </c>
      <c r="I813" s="60" t="s">
        <v>3956</v>
      </c>
      <c r="J813" s="60" t="s">
        <v>16421</v>
      </c>
      <c r="K813" s="60" t="s">
        <v>3958</v>
      </c>
      <c r="L813" s="60" t="s">
        <v>3959</v>
      </c>
      <c r="M813" t="str">
        <f>IF(TablVoies[[#This Row],[ID_OSM]]="Non trouvé","Pas de lien",HYPERLINK(("http://www.openstreetmap.org/?"&amp;TablVoies[[#This Row],[OBJET_OSM]]&amp;"="&amp;TablVoies[[#This Row],[ID_OSM]]),"Localiser"))</f>
        <v>Localiser</v>
      </c>
      <c r="N813" s="61" t="s">
        <v>5316</v>
      </c>
      <c r="O813" t="str">
        <f>IF(TablVoies[[#This Row],[ID_OSM]]="Non trouvé","Pas de lien",HYPERLINK("http://localhost:8111/import?url=http://api.openstreetmap.org/api/0.6/"&amp;TablVoies[[#This Row],[OBJET_OSM]]&amp;"/"&amp;TablVoies[[#This Row],[ID_OSM]]&amp;"/full","JOSM"))</f>
        <v>JOSM</v>
      </c>
      <c r="Q813"/>
      <c r="U813" s="60" t="s">
        <v>5363</v>
      </c>
      <c r="W813" s="60" t="s">
        <v>5321</v>
      </c>
      <c r="X813" s="60" t="s">
        <v>5358</v>
      </c>
      <c r="Y813" s="60">
        <v>1999</v>
      </c>
      <c r="Z813" s="124">
        <v>36161</v>
      </c>
      <c r="AC813" s="60" t="s">
        <v>5344</v>
      </c>
      <c r="AE813" s="60" t="s">
        <v>5345</v>
      </c>
      <c r="AL813" s="60">
        <v>55</v>
      </c>
      <c r="AM813" s="60">
        <v>0</v>
      </c>
      <c r="AN813" s="60" t="s">
        <v>5328</v>
      </c>
      <c r="AO813" s="60" t="s">
        <v>5329</v>
      </c>
    </row>
    <row r="814" spans="1:41">
      <c r="A814" s="71">
        <v>84087</v>
      </c>
      <c r="B814" s="60" t="s">
        <v>4012</v>
      </c>
      <c r="C814" s="155">
        <v>4426576</v>
      </c>
      <c r="D814" s="60" t="s">
        <v>4013</v>
      </c>
      <c r="E814" s="60" t="s">
        <v>4014</v>
      </c>
      <c r="F814" s="60" t="s">
        <v>751</v>
      </c>
      <c r="G814" s="60" t="s">
        <v>44</v>
      </c>
      <c r="H814" s="60" t="s">
        <v>119</v>
      </c>
      <c r="I814" s="60" t="s">
        <v>4015</v>
      </c>
      <c r="J814" s="60" t="s">
        <v>16422</v>
      </c>
      <c r="K814" s="60" t="s">
        <v>4017</v>
      </c>
      <c r="L814" s="60" t="s">
        <v>4018</v>
      </c>
      <c r="M814" t="str">
        <f>IF(TablVoies[[#This Row],[ID_OSM]]="Non trouvé","Pas de lien",HYPERLINK(("http://www.openstreetmap.org/?"&amp;TablVoies[[#This Row],[OBJET_OSM]]&amp;"="&amp;TablVoies[[#This Row],[ID_OSM]]),"Localiser"))</f>
        <v>Localiser</v>
      </c>
      <c r="N814" s="61" t="s">
        <v>5316</v>
      </c>
      <c r="O814" t="str">
        <f>IF(TablVoies[[#This Row],[ID_OSM]]="Non trouvé","Pas de lien",HYPERLINK("http://localhost:8111/import?url=http://api.openstreetmap.org/api/0.6/"&amp;TablVoies[[#This Row],[OBJET_OSM]]&amp;"/"&amp;TablVoies[[#This Row],[ID_OSM]]&amp;"/full","JOSM"))</f>
        <v>JOSM</v>
      </c>
      <c r="Q814"/>
      <c r="W814" s="60" t="s">
        <v>5321</v>
      </c>
      <c r="X814" s="60" t="s">
        <v>5364</v>
      </c>
      <c r="Y814" s="60">
        <v>1962</v>
      </c>
      <c r="Z814" s="124">
        <v>22704</v>
      </c>
      <c r="AB814" s="60">
        <v>24132</v>
      </c>
      <c r="AC814" s="60" t="s">
        <v>5323</v>
      </c>
      <c r="AE814" s="60" t="s">
        <v>5324</v>
      </c>
      <c r="AL814" s="60">
        <v>69</v>
      </c>
      <c r="AM814" s="60">
        <v>7</v>
      </c>
      <c r="AN814" s="60" t="s">
        <v>5346</v>
      </c>
      <c r="AO814" s="60" t="s">
        <v>5329</v>
      </c>
    </row>
    <row r="815" spans="1:41">
      <c r="A815" s="71">
        <v>84087</v>
      </c>
      <c r="B815" s="60" t="s">
        <v>1129</v>
      </c>
      <c r="C815" s="155">
        <v>4422186</v>
      </c>
      <c r="D815" s="60" t="s">
        <v>1130</v>
      </c>
      <c r="E815" s="60" t="s">
        <v>1131</v>
      </c>
      <c r="F815" s="60" t="s">
        <v>751</v>
      </c>
      <c r="G815" s="60" t="s">
        <v>245</v>
      </c>
      <c r="H815" s="60" t="s">
        <v>119</v>
      </c>
      <c r="I815" s="60" t="s">
        <v>1132</v>
      </c>
      <c r="J815" s="60" t="s">
        <v>16423</v>
      </c>
      <c r="K815" s="60" t="s">
        <v>1134</v>
      </c>
      <c r="L815" s="60" t="s">
        <v>1135</v>
      </c>
      <c r="M815" t="str">
        <f>IF(TablVoies[[#This Row],[ID_OSM]]="Non trouvé","Pas de lien",HYPERLINK(("http://www.openstreetmap.org/?"&amp;TablVoies[[#This Row],[OBJET_OSM]]&amp;"="&amp;TablVoies[[#This Row],[ID_OSM]]),"Localiser"))</f>
        <v>Localiser</v>
      </c>
      <c r="N815" s="61" t="s">
        <v>5316</v>
      </c>
      <c r="O815" t="str">
        <f>IF(TablVoies[[#This Row],[ID_OSM]]="Non trouvé","Pas de lien",HYPERLINK("http://localhost:8111/import?url=http://api.openstreetmap.org/api/0.6/"&amp;TablVoies[[#This Row],[OBJET_OSM]]&amp;"/"&amp;TablVoies[[#This Row],[ID_OSM]]&amp;"/full","JOSM"))</f>
        <v>JOSM</v>
      </c>
      <c r="P815" t="s">
        <v>13679</v>
      </c>
      <c r="Q815" t="s">
        <v>13814</v>
      </c>
      <c r="W815" s="60" t="s">
        <v>5321</v>
      </c>
      <c r="X815" s="60" t="s">
        <v>5365</v>
      </c>
      <c r="Z815" s="124"/>
      <c r="AC815" s="60" t="s">
        <v>5323</v>
      </c>
      <c r="AE815" s="60" t="s">
        <v>5324</v>
      </c>
      <c r="AL815" s="60">
        <v>1005</v>
      </c>
      <c r="AM815" s="60">
        <v>3.5</v>
      </c>
      <c r="AN815" s="60" t="s">
        <v>5366</v>
      </c>
      <c r="AO815" s="60" t="s">
        <v>5329</v>
      </c>
    </row>
    <row r="816" spans="1:41">
      <c r="A816" s="71">
        <v>84087</v>
      </c>
      <c r="B816" s="60" t="s">
        <v>176</v>
      </c>
      <c r="C816" s="155">
        <v>4191111</v>
      </c>
      <c r="D816" s="60" t="s">
        <v>177</v>
      </c>
      <c r="E816" s="60" t="s">
        <v>178</v>
      </c>
      <c r="F816" s="60" t="s">
        <v>751</v>
      </c>
      <c r="G816" s="60" t="s">
        <v>179</v>
      </c>
      <c r="I816" s="60" t="s">
        <v>180</v>
      </c>
      <c r="J816" s="60" t="s">
        <v>16424</v>
      </c>
      <c r="K816" s="60" t="s">
        <v>182</v>
      </c>
      <c r="L816" s="60" t="s">
        <v>183</v>
      </c>
      <c r="M816" t="str">
        <f>IF(TablVoies[[#This Row],[ID_OSM]]="Non trouvé","Pas de lien",HYPERLINK(("http://www.openstreetmap.org/?"&amp;TablVoies[[#This Row],[OBJET_OSM]]&amp;"="&amp;TablVoies[[#This Row],[ID_OSM]]),"Localiser"))</f>
        <v>Localiser</v>
      </c>
      <c r="N816" s="61" t="s">
        <v>5316</v>
      </c>
      <c r="O816" t="str">
        <f>IF(TablVoies[[#This Row],[ID_OSM]]="Non trouvé","Pas de lien",HYPERLINK("http://localhost:8111/import?url=http://api.openstreetmap.org/api/0.6/"&amp;TablVoies[[#This Row],[OBJET_OSM]]&amp;"/"&amp;TablVoies[[#This Row],[ID_OSM]]&amp;"/full","JOSM"))</f>
        <v>JOSM</v>
      </c>
      <c r="Q816"/>
      <c r="W816" s="60" t="s">
        <v>5321</v>
      </c>
      <c r="X816" s="60" t="s">
        <v>5355</v>
      </c>
      <c r="Y816" s="60">
        <v>1934</v>
      </c>
      <c r="Z816" s="124">
        <v>12551</v>
      </c>
      <c r="AC816" s="60" t="s">
        <v>5323</v>
      </c>
      <c r="AE816" s="60" t="s">
        <v>5324</v>
      </c>
      <c r="AL816" s="60">
        <v>277</v>
      </c>
      <c r="AM816" s="60">
        <v>6</v>
      </c>
      <c r="AN816" s="60" t="s">
        <v>5348</v>
      </c>
      <c r="AO816" s="60" t="s">
        <v>5349</v>
      </c>
    </row>
    <row r="817" spans="1:41">
      <c r="A817" s="71">
        <v>84087</v>
      </c>
      <c r="B817" s="60" t="s">
        <v>3731</v>
      </c>
      <c r="C817" s="155">
        <v>4426528</v>
      </c>
      <c r="D817" s="60" t="s">
        <v>3732</v>
      </c>
      <c r="E817" s="60" t="s">
        <v>3733</v>
      </c>
      <c r="F817" s="60" t="s">
        <v>751</v>
      </c>
      <c r="G817" s="60" t="s">
        <v>1358</v>
      </c>
      <c r="I817" s="60" t="s">
        <v>3734</v>
      </c>
      <c r="J817" s="60" t="s">
        <v>16425</v>
      </c>
      <c r="K817" s="60" t="s">
        <v>3736</v>
      </c>
      <c r="L817" s="60" t="s">
        <v>3737</v>
      </c>
      <c r="M817" t="str">
        <f>IF(TablVoies[[#This Row],[ID_OSM]]="Non trouvé","Pas de lien",HYPERLINK(("http://www.openstreetmap.org/?"&amp;TablVoies[[#This Row],[OBJET_OSM]]&amp;"="&amp;TablVoies[[#This Row],[ID_OSM]]),"Localiser"))</f>
        <v>Localiser</v>
      </c>
      <c r="N817" s="61" t="s">
        <v>5316</v>
      </c>
      <c r="O817" t="str">
        <f>IF(TablVoies[[#This Row],[ID_OSM]]="Non trouvé","Pas de lien",HYPERLINK("http://localhost:8111/import?url=http://api.openstreetmap.org/api/0.6/"&amp;TablVoies[[#This Row],[OBJET_OSM]]&amp;"/"&amp;TablVoies[[#This Row],[ID_OSM]]&amp;"/full","JOSM"))</f>
        <v>JOSM</v>
      </c>
      <c r="Q817"/>
      <c r="W817" s="60" t="s">
        <v>5321</v>
      </c>
      <c r="X817" s="60" t="s">
        <v>5403</v>
      </c>
      <c r="Y817" s="60">
        <v>1982</v>
      </c>
      <c r="Z817" s="124">
        <v>30056</v>
      </c>
      <c r="AC817" s="60" t="s">
        <v>5323</v>
      </c>
      <c r="AE817" s="60" t="s">
        <v>5324</v>
      </c>
      <c r="AK817" s="60" t="s">
        <v>5435</v>
      </c>
      <c r="AL817" s="60">
        <v>165</v>
      </c>
      <c r="AM817" s="60">
        <v>5</v>
      </c>
      <c r="AN817" s="60" t="s">
        <v>5368</v>
      </c>
      <c r="AO817" s="60" t="s">
        <v>5349</v>
      </c>
    </row>
    <row r="818" spans="1:41">
      <c r="A818" s="71">
        <v>84087</v>
      </c>
      <c r="B818" s="60" t="s">
        <v>184</v>
      </c>
      <c r="C818" s="155">
        <v>4191113</v>
      </c>
      <c r="D818" s="60" t="s">
        <v>185</v>
      </c>
      <c r="E818" s="60" t="s">
        <v>186</v>
      </c>
      <c r="F818" s="60" t="s">
        <v>751</v>
      </c>
      <c r="G818" s="60" t="s">
        <v>179</v>
      </c>
      <c r="I818" s="60" t="s">
        <v>187</v>
      </c>
      <c r="J818" s="60" t="s">
        <v>16426</v>
      </c>
      <c r="K818" s="60" t="s">
        <v>189</v>
      </c>
      <c r="L818" s="60" t="s">
        <v>190</v>
      </c>
      <c r="M818" t="str">
        <f>IF(TablVoies[[#This Row],[ID_OSM]]="Non trouvé","Pas de lien",HYPERLINK(("http://www.openstreetmap.org/?"&amp;TablVoies[[#This Row],[OBJET_OSM]]&amp;"="&amp;TablVoies[[#This Row],[ID_OSM]]),"Localiser"))</f>
        <v>Localiser</v>
      </c>
      <c r="N818" s="61" t="s">
        <v>5316</v>
      </c>
      <c r="O818" t="str">
        <f>IF(TablVoies[[#This Row],[ID_OSM]]="Non trouvé","Pas de lien",HYPERLINK("http://localhost:8111/import?url=http://api.openstreetmap.org/api/0.6/"&amp;TablVoies[[#This Row],[OBJET_OSM]]&amp;"/"&amp;TablVoies[[#This Row],[ID_OSM]]&amp;"/full","JOSM"))</f>
        <v>JOSM</v>
      </c>
      <c r="Q818"/>
      <c r="W818" s="60" t="s">
        <v>5321</v>
      </c>
      <c r="X818" s="60" t="s">
        <v>5577</v>
      </c>
      <c r="Y818" s="60">
        <v>1999</v>
      </c>
      <c r="Z818" s="124">
        <v>36284</v>
      </c>
      <c r="AC818" s="60" t="s">
        <v>5323</v>
      </c>
      <c r="AE818" s="60" t="s">
        <v>5324</v>
      </c>
      <c r="AJ818" s="60" t="s">
        <v>5388</v>
      </c>
      <c r="AL818" s="60">
        <v>190</v>
      </c>
      <c r="AM818" s="60">
        <v>0</v>
      </c>
      <c r="AN818" s="60" t="s">
        <v>5353</v>
      </c>
      <c r="AO818" s="60" t="s">
        <v>5349</v>
      </c>
    </row>
    <row r="819" spans="1:41">
      <c r="A819" s="71">
        <v>84087</v>
      </c>
      <c r="B819" s="60" t="s">
        <v>3745</v>
      </c>
      <c r="C819" s="155">
        <v>4426529</v>
      </c>
      <c r="D819" s="60" t="s">
        <v>3746</v>
      </c>
      <c r="E819" s="60" t="s">
        <v>3747</v>
      </c>
      <c r="F819" s="60" t="s">
        <v>751</v>
      </c>
      <c r="G819" s="60" t="s">
        <v>1358</v>
      </c>
      <c r="I819" s="60" t="s">
        <v>3748</v>
      </c>
      <c r="J819" s="60" t="s">
        <v>16427</v>
      </c>
      <c r="K819" s="60" t="s">
        <v>3750</v>
      </c>
      <c r="L819" s="60" t="s">
        <v>3751</v>
      </c>
      <c r="M819" t="str">
        <f>IF(TablVoies[[#This Row],[ID_OSM]]="Non trouvé","Pas de lien",HYPERLINK(("http://www.openstreetmap.org/?"&amp;TablVoies[[#This Row],[OBJET_OSM]]&amp;"="&amp;TablVoies[[#This Row],[ID_OSM]]),"Localiser"))</f>
        <v>Localiser</v>
      </c>
      <c r="N819" s="61" t="s">
        <v>5316</v>
      </c>
      <c r="O819" t="str">
        <f>IF(TablVoies[[#This Row],[ID_OSM]]="Non trouvé","Pas de lien",HYPERLINK("http://localhost:8111/import?url=http://api.openstreetmap.org/api/0.6/"&amp;TablVoies[[#This Row],[OBJET_OSM]]&amp;"/"&amp;TablVoies[[#This Row],[ID_OSM]]&amp;"/full","JOSM"))</f>
        <v>JOSM</v>
      </c>
      <c r="Q819"/>
      <c r="W819" s="60" t="s">
        <v>5334</v>
      </c>
      <c r="X819" s="60" t="s">
        <v>5369</v>
      </c>
      <c r="Y819" s="60">
        <v>1959</v>
      </c>
      <c r="Z819" s="124">
        <v>21884</v>
      </c>
      <c r="AB819" s="60">
        <v>21914</v>
      </c>
      <c r="AC819" s="60" t="s">
        <v>5323</v>
      </c>
      <c r="AE819" s="60" t="s">
        <v>5324</v>
      </c>
      <c r="AL819" s="60">
        <v>316</v>
      </c>
      <c r="AM819" s="60">
        <v>5</v>
      </c>
      <c r="AN819" s="60" t="s">
        <v>5368</v>
      </c>
      <c r="AO819" s="60" t="s">
        <v>5349</v>
      </c>
    </row>
    <row r="820" spans="1:41">
      <c r="A820" s="71">
        <v>84087</v>
      </c>
      <c r="B820" s="60" t="s">
        <v>4908</v>
      </c>
      <c r="C820" s="155">
        <v>4426789</v>
      </c>
      <c r="D820" s="60" t="s">
        <v>4909</v>
      </c>
      <c r="E820" s="60" t="s">
        <v>4910</v>
      </c>
      <c r="F820" s="60" t="s">
        <v>751</v>
      </c>
      <c r="G820" s="60" t="s">
        <v>44</v>
      </c>
      <c r="I820" s="60" t="s">
        <v>3755</v>
      </c>
      <c r="J820" s="60" t="s">
        <v>16428</v>
      </c>
      <c r="K820" s="60" t="s">
        <v>4912</v>
      </c>
      <c r="L820" s="60" t="s">
        <v>3758</v>
      </c>
      <c r="M820" t="str">
        <f>IF(TablVoies[[#This Row],[ID_OSM]]="Non trouvé","Pas de lien",HYPERLINK(("http://www.openstreetmap.org/?"&amp;TablVoies[[#This Row],[OBJET_OSM]]&amp;"="&amp;TablVoies[[#This Row],[ID_OSM]]),"Localiser"))</f>
        <v>Localiser</v>
      </c>
      <c r="N820" s="61" t="s">
        <v>5316</v>
      </c>
      <c r="O820" t="str">
        <f>IF(TablVoies[[#This Row],[ID_OSM]]="Non trouvé","Pas de lien",HYPERLINK("http://localhost:8111/import?url=http://api.openstreetmap.org/api/0.6/"&amp;TablVoies[[#This Row],[OBJET_OSM]]&amp;"/"&amp;TablVoies[[#This Row],[ID_OSM]]&amp;"/full","JOSM"))</f>
        <v>JOSM</v>
      </c>
      <c r="Q820"/>
      <c r="W820" s="60" t="s">
        <v>5334</v>
      </c>
      <c r="X820" s="60" t="s">
        <v>5386</v>
      </c>
      <c r="Y820" s="60">
        <v>1934</v>
      </c>
      <c r="Z820" s="124">
        <v>12551</v>
      </c>
      <c r="AB820" s="60">
        <v>20088</v>
      </c>
      <c r="AC820" s="60" t="s">
        <v>5323</v>
      </c>
      <c r="AE820" s="60" t="s">
        <v>5324</v>
      </c>
      <c r="AL820" s="60">
        <v>28</v>
      </c>
      <c r="AM820" s="60">
        <v>3.7</v>
      </c>
      <c r="AN820" s="60" t="s">
        <v>5368</v>
      </c>
      <c r="AO820" s="60" t="s">
        <v>5349</v>
      </c>
    </row>
    <row r="821" spans="1:41">
      <c r="A821" s="71">
        <v>84087</v>
      </c>
      <c r="B821" s="60" t="s">
        <v>3752</v>
      </c>
      <c r="C821" s="155">
        <v>4426530</v>
      </c>
      <c r="D821" s="60" t="s">
        <v>3753</v>
      </c>
      <c r="E821" s="60" t="s">
        <v>3754</v>
      </c>
      <c r="F821" s="60" t="s">
        <v>751</v>
      </c>
      <c r="G821" s="60" t="s">
        <v>1358</v>
      </c>
      <c r="I821" s="60" t="s">
        <v>3755</v>
      </c>
      <c r="J821" s="60" t="s">
        <v>16429</v>
      </c>
      <c r="K821" s="60" t="s">
        <v>3757</v>
      </c>
      <c r="L821" s="60" t="s">
        <v>3758</v>
      </c>
      <c r="M821" t="str">
        <f>IF(TablVoies[[#This Row],[ID_OSM]]="Non trouvé","Pas de lien",HYPERLINK(("http://www.openstreetmap.org/?"&amp;TablVoies[[#This Row],[OBJET_OSM]]&amp;"="&amp;TablVoies[[#This Row],[ID_OSM]]),"Localiser"))</f>
        <v>Localiser</v>
      </c>
      <c r="N821" s="61" t="s">
        <v>5316</v>
      </c>
      <c r="O821" t="str">
        <f>IF(TablVoies[[#This Row],[ID_OSM]]="Non trouvé","Pas de lien",HYPERLINK("http://localhost:8111/import?url=http://api.openstreetmap.org/api/0.6/"&amp;TablVoies[[#This Row],[OBJET_OSM]]&amp;"/"&amp;TablVoies[[#This Row],[ID_OSM]]&amp;"/full","JOSM"))</f>
        <v>JOSM</v>
      </c>
      <c r="Q821"/>
      <c r="W821" s="60" t="s">
        <v>5334</v>
      </c>
      <c r="X821" s="60" t="s">
        <v>5386</v>
      </c>
      <c r="Y821" s="60">
        <v>1934</v>
      </c>
      <c r="Z821" s="124">
        <v>12551</v>
      </c>
      <c r="AC821" s="60" t="s">
        <v>5323</v>
      </c>
      <c r="AE821" s="60" t="s">
        <v>5324</v>
      </c>
      <c r="AL821" s="60">
        <v>264</v>
      </c>
      <c r="AM821" s="60">
        <v>5</v>
      </c>
      <c r="AN821" s="60" t="s">
        <v>5368</v>
      </c>
      <c r="AO821" s="60" t="s">
        <v>5349</v>
      </c>
    </row>
    <row r="822" spans="1:41">
      <c r="A822" s="71">
        <v>84087</v>
      </c>
      <c r="B822" s="60" t="s">
        <v>2909</v>
      </c>
      <c r="C822" s="155">
        <v>4426388</v>
      </c>
      <c r="D822" s="60" t="s">
        <v>2910</v>
      </c>
      <c r="E822" s="60" t="s">
        <v>2911</v>
      </c>
      <c r="F822" s="60" t="s">
        <v>751</v>
      </c>
      <c r="G822" s="60" t="s">
        <v>1358</v>
      </c>
      <c r="H822" s="60" t="s">
        <v>661</v>
      </c>
      <c r="I822" s="60" t="s">
        <v>2912</v>
      </c>
      <c r="J822" s="60" t="s">
        <v>16430</v>
      </c>
      <c r="K822" s="60" t="s">
        <v>2914</v>
      </c>
      <c r="L822" s="60" t="s">
        <v>2915</v>
      </c>
      <c r="M822" t="str">
        <f>IF(TablVoies[[#This Row],[ID_OSM]]="Non trouvé","Pas de lien",HYPERLINK(("http://www.openstreetmap.org/?"&amp;TablVoies[[#This Row],[OBJET_OSM]]&amp;"="&amp;TablVoies[[#This Row],[ID_OSM]]),"Localiser"))</f>
        <v>Localiser</v>
      </c>
      <c r="N822" s="61" t="s">
        <v>5316</v>
      </c>
      <c r="O822" t="str">
        <f>IF(TablVoies[[#This Row],[ID_OSM]]="Non trouvé","Pas de lien",HYPERLINK("http://localhost:8111/import?url=http://api.openstreetmap.org/api/0.6/"&amp;TablVoies[[#This Row],[OBJET_OSM]]&amp;"/"&amp;TablVoies[[#This Row],[ID_OSM]]&amp;"/full","JOSM"))</f>
        <v>JOSM</v>
      </c>
      <c r="P822" t="s">
        <v>13620</v>
      </c>
      <c r="Q822" t="s">
        <v>13815</v>
      </c>
      <c r="W822" s="60" t="s">
        <v>5334</v>
      </c>
      <c r="X822" s="60" t="s">
        <v>5369</v>
      </c>
      <c r="Z822" s="124"/>
      <c r="AC822" s="60" t="s">
        <v>5323</v>
      </c>
      <c r="AE822" s="60" t="s">
        <v>5324</v>
      </c>
      <c r="AL822" s="60">
        <v>370</v>
      </c>
      <c r="AM822" s="60">
        <v>0</v>
      </c>
      <c r="AN822" s="60" t="s">
        <v>5341</v>
      </c>
      <c r="AO822" s="60" t="s">
        <v>5329</v>
      </c>
    </row>
    <row r="823" spans="1:41">
      <c r="A823" s="71">
        <v>84087</v>
      </c>
      <c r="B823" s="60" t="s">
        <v>2916</v>
      </c>
      <c r="C823" s="155">
        <v>4426389</v>
      </c>
      <c r="D823" s="60" t="s">
        <v>2917</v>
      </c>
      <c r="E823" s="60" t="s">
        <v>2918</v>
      </c>
      <c r="F823" s="60" t="s">
        <v>751</v>
      </c>
      <c r="G823" s="60" t="s">
        <v>1358</v>
      </c>
      <c r="H823" s="60" t="s">
        <v>661</v>
      </c>
      <c r="I823" s="60" t="s">
        <v>2919</v>
      </c>
      <c r="J823" s="60" t="s">
        <v>16431</v>
      </c>
      <c r="K823" s="60" t="s">
        <v>2921</v>
      </c>
      <c r="L823" s="60" t="s">
        <v>2922</v>
      </c>
      <c r="M823" t="str">
        <f>IF(TablVoies[[#This Row],[ID_OSM]]="Non trouvé","Pas de lien",HYPERLINK(("http://www.openstreetmap.org/?"&amp;TablVoies[[#This Row],[OBJET_OSM]]&amp;"="&amp;TablVoies[[#This Row],[ID_OSM]]),"Localiser"))</f>
        <v>Localiser</v>
      </c>
      <c r="N823" s="61" t="s">
        <v>5316</v>
      </c>
      <c r="O823" t="str">
        <f>IF(TablVoies[[#This Row],[ID_OSM]]="Non trouvé","Pas de lien",HYPERLINK("http://localhost:8111/import?url=http://api.openstreetmap.org/api/0.6/"&amp;TablVoies[[#This Row],[OBJET_OSM]]&amp;"/"&amp;TablVoies[[#This Row],[ID_OSM]]&amp;"/full","JOSM"))</f>
        <v>JOSM</v>
      </c>
      <c r="Q823"/>
      <c r="W823" s="60" t="s">
        <v>5321</v>
      </c>
      <c r="X823" s="60" t="s">
        <v>5370</v>
      </c>
      <c r="Y823" s="60">
        <v>1979</v>
      </c>
      <c r="Z823" s="124"/>
      <c r="AB823" s="60">
        <v>1979</v>
      </c>
      <c r="AC823" s="60" t="s">
        <v>5323</v>
      </c>
      <c r="AE823" s="60" t="s">
        <v>5324</v>
      </c>
      <c r="AL823" s="60">
        <v>197</v>
      </c>
      <c r="AM823" s="60">
        <v>5.5</v>
      </c>
      <c r="AN823" s="60" t="s">
        <v>5328</v>
      </c>
      <c r="AO823" s="60" t="s">
        <v>5329</v>
      </c>
    </row>
    <row r="824" spans="1:41">
      <c r="A824" s="71">
        <v>84087</v>
      </c>
      <c r="B824" s="60" t="s">
        <v>3166</v>
      </c>
      <c r="C824" s="155">
        <v>4426426</v>
      </c>
      <c r="D824" s="60" t="s">
        <v>3167</v>
      </c>
      <c r="E824" s="60" t="s">
        <v>3168</v>
      </c>
      <c r="F824" s="60" t="s">
        <v>751</v>
      </c>
      <c r="G824" s="60" t="s">
        <v>1358</v>
      </c>
      <c r="H824" s="60" t="s">
        <v>119</v>
      </c>
      <c r="I824" s="60" t="s">
        <v>3169</v>
      </c>
      <c r="J824" s="60" t="s">
        <v>16432</v>
      </c>
      <c r="K824" s="60" t="s">
        <v>3171</v>
      </c>
      <c r="L824" s="60" t="s">
        <v>3172</v>
      </c>
      <c r="M824" t="str">
        <f>IF(TablVoies[[#This Row],[ID_OSM]]="Non trouvé","Pas de lien",HYPERLINK(("http://www.openstreetmap.org/?"&amp;TablVoies[[#This Row],[OBJET_OSM]]&amp;"="&amp;TablVoies[[#This Row],[ID_OSM]]),"Localiser"))</f>
        <v>Localiser</v>
      </c>
      <c r="N824" s="61" t="s">
        <v>5316</v>
      </c>
      <c r="O824" t="str">
        <f>IF(TablVoies[[#This Row],[ID_OSM]]="Non trouvé","Pas de lien",HYPERLINK("http://localhost:8111/import?url=http://api.openstreetmap.org/api/0.6/"&amp;TablVoies[[#This Row],[OBJET_OSM]]&amp;"/"&amp;TablVoies[[#This Row],[ID_OSM]]&amp;"/full","JOSM"))</f>
        <v>JOSM</v>
      </c>
      <c r="Q824"/>
      <c r="W824" s="60" t="s">
        <v>5321</v>
      </c>
      <c r="X824" s="60" t="s">
        <v>5340</v>
      </c>
      <c r="Y824" s="60">
        <v>1999</v>
      </c>
      <c r="Z824" s="124">
        <v>36161</v>
      </c>
      <c r="AC824" s="60" t="s">
        <v>5344</v>
      </c>
      <c r="AE824" s="60" t="s">
        <v>5345</v>
      </c>
      <c r="AL824" s="60">
        <v>0</v>
      </c>
      <c r="AM824" s="60">
        <v>0</v>
      </c>
      <c r="AN824" s="60" t="s">
        <v>5346</v>
      </c>
      <c r="AO824" s="60" t="s">
        <v>5329</v>
      </c>
    </row>
    <row r="825" spans="1:41">
      <c r="A825" s="71">
        <v>84087</v>
      </c>
      <c r="B825" s="60" t="s">
        <v>205</v>
      </c>
      <c r="C825" s="155">
        <v>4191178</v>
      </c>
      <c r="D825" s="60" t="s">
        <v>206</v>
      </c>
      <c r="E825" s="60" t="s">
        <v>207</v>
      </c>
      <c r="F825" s="60" t="s">
        <v>751</v>
      </c>
      <c r="G825" s="60" t="s">
        <v>179</v>
      </c>
      <c r="H825" s="60" t="s">
        <v>111</v>
      </c>
      <c r="I825" s="60" t="s">
        <v>208</v>
      </c>
      <c r="J825" s="60" t="s">
        <v>16433</v>
      </c>
      <c r="K825" s="60" t="s">
        <v>210</v>
      </c>
      <c r="L825" s="60" t="s">
        <v>15570</v>
      </c>
      <c r="M825" t="str">
        <f>IF(TablVoies[[#This Row],[ID_OSM]]="Non trouvé","Pas de lien",HYPERLINK(("http://www.openstreetmap.org/?"&amp;TablVoies[[#This Row],[OBJET_OSM]]&amp;"="&amp;TablVoies[[#This Row],[ID_OSM]]),"Localiser"))</f>
        <v>Localiser</v>
      </c>
      <c r="N825" s="61" t="s">
        <v>5316</v>
      </c>
      <c r="O825" t="str">
        <f>IF(TablVoies[[#This Row],[ID_OSM]]="Non trouvé","Pas de lien",HYPERLINK("http://localhost:8111/import?url=http://api.openstreetmap.org/api/0.6/"&amp;TablVoies[[#This Row],[OBJET_OSM]]&amp;"/"&amp;TablVoies[[#This Row],[ID_OSM]]&amp;"/full","JOSM"))</f>
        <v>JOSM</v>
      </c>
      <c r="P825" t="s">
        <v>13661</v>
      </c>
      <c r="Q825" t="s">
        <v>13814</v>
      </c>
      <c r="T825" s="60" t="s">
        <v>5376</v>
      </c>
      <c r="W825" s="60" t="s">
        <v>5334</v>
      </c>
      <c r="X825" s="60" t="s">
        <v>5373</v>
      </c>
      <c r="Z825" s="124"/>
      <c r="AC825" s="60" t="s">
        <v>5374</v>
      </c>
      <c r="AE825" s="60" t="s">
        <v>5375</v>
      </c>
      <c r="AL825" s="60">
        <v>311</v>
      </c>
      <c r="AM825" s="60">
        <v>0</v>
      </c>
      <c r="AN825" s="60" t="s">
        <v>5328</v>
      </c>
      <c r="AO825" s="60" t="s">
        <v>5329</v>
      </c>
    </row>
    <row r="826" spans="1:41">
      <c r="A826" s="71">
        <v>84087</v>
      </c>
      <c r="B826" s="60" t="s">
        <v>3532</v>
      </c>
      <c r="C826" s="155">
        <v>4426492</v>
      </c>
      <c r="D826" s="60" t="s">
        <v>3533</v>
      </c>
      <c r="E826" s="60" t="s">
        <v>751</v>
      </c>
      <c r="F826" s="60" t="s">
        <v>751</v>
      </c>
      <c r="G826" s="60" t="s">
        <v>3515</v>
      </c>
      <c r="H826" s="60" t="s">
        <v>111</v>
      </c>
      <c r="I826" s="60" t="s">
        <v>208</v>
      </c>
      <c r="J826" s="60" t="s">
        <v>16434</v>
      </c>
      <c r="K826" s="60" t="s">
        <v>3535</v>
      </c>
      <c r="L826" s="60" t="s">
        <v>15570</v>
      </c>
      <c r="M826" t="str">
        <f>IF(TablVoies[[#This Row],[ID_OSM]]="Non trouvé","Pas de lien",HYPERLINK(("http://www.openstreetmap.org/?"&amp;TablVoies[[#This Row],[OBJET_OSM]]&amp;"="&amp;TablVoies[[#This Row],[ID_OSM]]),"Localiser"))</f>
        <v>Localiser</v>
      </c>
      <c r="N826" s="61" t="s">
        <v>5316</v>
      </c>
      <c r="O826" t="str">
        <f>IF(TablVoies[[#This Row],[ID_OSM]]="Non trouvé","Pas de lien",HYPERLINK("http://localhost:8111/import?url=http://api.openstreetmap.org/api/0.6/"&amp;TablVoies[[#This Row],[OBJET_OSM]]&amp;"/"&amp;TablVoies[[#This Row],[ID_OSM]]&amp;"/full","JOSM"))</f>
        <v>JOSM</v>
      </c>
      <c r="P826" t="s">
        <v>13661</v>
      </c>
      <c r="Q826" t="s">
        <v>13814</v>
      </c>
      <c r="W826" s="60" t="s">
        <v>5334</v>
      </c>
      <c r="X826" s="60" t="s">
        <v>5373</v>
      </c>
      <c r="Z826" s="124"/>
      <c r="AC826" s="60" t="s">
        <v>5374</v>
      </c>
      <c r="AE826" s="60" t="s">
        <v>5375</v>
      </c>
      <c r="AL826" s="60">
        <v>0</v>
      </c>
      <c r="AM826" s="60">
        <v>0</v>
      </c>
      <c r="AN826" s="60" t="s">
        <v>5328</v>
      </c>
      <c r="AO826" s="60" t="s">
        <v>5329</v>
      </c>
    </row>
    <row r="827" spans="1:41">
      <c r="A827" s="71">
        <v>84087</v>
      </c>
      <c r="B827" s="60" t="s">
        <v>4548</v>
      </c>
      <c r="C827" s="155">
        <v>4426577</v>
      </c>
      <c r="D827" s="60" t="s">
        <v>4549</v>
      </c>
      <c r="E827" s="60" t="s">
        <v>4550</v>
      </c>
      <c r="F827" s="60" t="s">
        <v>751</v>
      </c>
      <c r="G827" s="60" t="s">
        <v>44</v>
      </c>
      <c r="H827" s="60" t="s">
        <v>119</v>
      </c>
      <c r="I827" s="60" t="s">
        <v>3176</v>
      </c>
      <c r="J827" s="60" t="s">
        <v>16435</v>
      </c>
      <c r="K827" s="60" t="s">
        <v>4552</v>
      </c>
      <c r="L827" s="60" t="s">
        <v>3179</v>
      </c>
      <c r="M827" t="str">
        <f>IF(TablVoies[[#This Row],[ID_OSM]]="Non trouvé","Pas de lien",HYPERLINK(("http://www.openstreetmap.org/?"&amp;TablVoies[[#This Row],[OBJET_OSM]]&amp;"="&amp;TablVoies[[#This Row],[ID_OSM]]),"Localiser"))</f>
        <v>Localiser</v>
      </c>
      <c r="N827" s="61" t="s">
        <v>5316</v>
      </c>
      <c r="O827" t="str">
        <f>IF(TablVoies[[#This Row],[ID_OSM]]="Non trouvé","Pas de lien",HYPERLINK("http://localhost:8111/import?url=http://api.openstreetmap.org/api/0.6/"&amp;TablVoies[[#This Row],[OBJET_OSM]]&amp;"/"&amp;TablVoies[[#This Row],[ID_OSM]]&amp;"/full","JOSM"))</f>
        <v>JOSM</v>
      </c>
      <c r="Q827"/>
      <c r="W827" s="60" t="s">
        <v>5334</v>
      </c>
      <c r="X827" s="60" t="s">
        <v>5377</v>
      </c>
      <c r="Y827" s="60">
        <v>1992</v>
      </c>
      <c r="Z827" s="124">
        <v>33912</v>
      </c>
      <c r="AC827" s="60" t="s">
        <v>5323</v>
      </c>
      <c r="AE827" s="60" t="s">
        <v>5324</v>
      </c>
      <c r="AL827" s="60">
        <v>145</v>
      </c>
      <c r="AM827" s="60">
        <v>5</v>
      </c>
      <c r="AN827" s="60" t="s">
        <v>5341</v>
      </c>
      <c r="AO827" s="60" t="s">
        <v>5329</v>
      </c>
    </row>
    <row r="828" spans="1:41">
      <c r="A828" s="71">
        <v>84087</v>
      </c>
      <c r="B828" s="60" t="s">
        <v>3173</v>
      </c>
      <c r="C828" s="155">
        <v>4426427</v>
      </c>
      <c r="D828" s="60" t="s">
        <v>3174</v>
      </c>
      <c r="E828" s="60" t="s">
        <v>3175</v>
      </c>
      <c r="F828" s="60" t="s">
        <v>751</v>
      </c>
      <c r="G828" s="60" t="s">
        <v>1358</v>
      </c>
      <c r="H828" s="60" t="s">
        <v>119</v>
      </c>
      <c r="I828" s="60" t="s">
        <v>3176</v>
      </c>
      <c r="J828" s="60" t="s">
        <v>16436</v>
      </c>
      <c r="K828" s="60" t="s">
        <v>3178</v>
      </c>
      <c r="L828" s="60" t="s">
        <v>3179</v>
      </c>
      <c r="M828" t="str">
        <f>IF(TablVoies[[#This Row],[ID_OSM]]="Non trouvé","Pas de lien",HYPERLINK(("http://www.openstreetmap.org/?"&amp;TablVoies[[#This Row],[OBJET_OSM]]&amp;"="&amp;TablVoies[[#This Row],[ID_OSM]]),"Localiser"))</f>
        <v>Localiser</v>
      </c>
      <c r="N828" s="61" t="s">
        <v>5316</v>
      </c>
      <c r="O828" t="str">
        <f>IF(TablVoies[[#This Row],[ID_OSM]]="Non trouvé","Pas de lien",HYPERLINK("http://localhost:8111/import?url=http://api.openstreetmap.org/api/0.6/"&amp;TablVoies[[#This Row],[OBJET_OSM]]&amp;"/"&amp;TablVoies[[#This Row],[ID_OSM]]&amp;"/full","JOSM"))</f>
        <v>JOSM</v>
      </c>
      <c r="Q828"/>
      <c r="W828" s="60" t="s">
        <v>5321</v>
      </c>
      <c r="X828" s="60" t="s">
        <v>5378</v>
      </c>
      <c r="Y828" s="60">
        <v>1966</v>
      </c>
      <c r="Z828" s="124">
        <v>24108</v>
      </c>
      <c r="AC828" s="60" t="s">
        <v>5323</v>
      </c>
      <c r="AE828" s="60" t="s">
        <v>5324</v>
      </c>
      <c r="AL828" s="60">
        <v>290</v>
      </c>
      <c r="AM828" s="60">
        <v>7</v>
      </c>
      <c r="AN828" s="60" t="s">
        <v>5341</v>
      </c>
      <c r="AO828" s="60" t="s">
        <v>5329</v>
      </c>
    </row>
    <row r="829" spans="1:41">
      <c r="A829" s="71">
        <v>84087</v>
      </c>
      <c r="B829" s="60" t="s">
        <v>837</v>
      </c>
      <c r="C829" s="155">
        <v>4422066</v>
      </c>
      <c r="D829" s="60" t="s">
        <v>838</v>
      </c>
      <c r="E829" s="60" t="s">
        <v>839</v>
      </c>
      <c r="F829" s="60" t="s">
        <v>751</v>
      </c>
      <c r="G829" s="60" t="s">
        <v>179</v>
      </c>
      <c r="H829" s="60" t="s">
        <v>111</v>
      </c>
      <c r="I829" s="60" t="s">
        <v>840</v>
      </c>
      <c r="J829" s="60" t="s">
        <v>16437</v>
      </c>
      <c r="K829" s="60" t="s">
        <v>842</v>
      </c>
      <c r="L829" s="60" t="s">
        <v>843</v>
      </c>
      <c r="M829" t="str">
        <f>IF(TablVoies[[#This Row],[ID_OSM]]="Non trouvé","Pas de lien",HYPERLINK(("http://www.openstreetmap.org/?"&amp;TablVoies[[#This Row],[OBJET_OSM]]&amp;"="&amp;TablVoies[[#This Row],[ID_OSM]]),"Localiser"))</f>
        <v>Localiser</v>
      </c>
      <c r="N829" s="61" t="s">
        <v>5316</v>
      </c>
      <c r="O829" t="str">
        <f>IF(TablVoies[[#This Row],[ID_OSM]]="Non trouvé","Pas de lien",HYPERLINK("http://localhost:8111/import?url=http://api.openstreetmap.org/api/0.6/"&amp;TablVoies[[#This Row],[OBJET_OSM]]&amp;"/"&amp;TablVoies[[#This Row],[ID_OSM]]&amp;"/full","JOSM"))</f>
        <v>JOSM</v>
      </c>
      <c r="Q829"/>
      <c r="W829" s="60" t="s">
        <v>5334</v>
      </c>
      <c r="X829" s="60" t="s">
        <v>5379</v>
      </c>
      <c r="Z829" s="124"/>
      <c r="AC829" s="60" t="s">
        <v>5323</v>
      </c>
      <c r="AE829" s="60" t="s">
        <v>5324</v>
      </c>
      <c r="AL829" s="60">
        <v>854</v>
      </c>
      <c r="AM829" s="60">
        <v>9</v>
      </c>
      <c r="AN829" s="60" t="s">
        <v>5380</v>
      </c>
      <c r="AO829" s="60" t="s">
        <v>5329</v>
      </c>
    </row>
    <row r="830" spans="1:41">
      <c r="A830" s="71">
        <v>84087</v>
      </c>
      <c r="B830" s="60" t="s">
        <v>4455</v>
      </c>
      <c r="C830" s="155">
        <v>4426664</v>
      </c>
      <c r="D830" s="60" t="s">
        <v>4456</v>
      </c>
      <c r="E830" s="60" t="s">
        <v>4457</v>
      </c>
      <c r="F830" s="60" t="s">
        <v>751</v>
      </c>
      <c r="G830" s="60" t="s">
        <v>4458</v>
      </c>
      <c r="I830" s="60" t="s">
        <v>4459</v>
      </c>
      <c r="J830" s="60" t="s">
        <v>15727</v>
      </c>
      <c r="K830" s="60" t="s">
        <v>4461</v>
      </c>
      <c r="L830" s="60" t="s">
        <v>4462</v>
      </c>
      <c r="M830" t="str">
        <f>IF(TablVoies[[#This Row],[ID_OSM]]="Non trouvé","Pas de lien",HYPERLINK(("http://www.openstreetmap.org/?"&amp;TablVoies[[#This Row],[OBJET_OSM]]&amp;"="&amp;TablVoies[[#This Row],[ID_OSM]]),"Localiser"))</f>
        <v>Localiser</v>
      </c>
      <c r="N830" s="61" t="s">
        <v>5316</v>
      </c>
      <c r="O830" t="str">
        <f>IF(TablVoies[[#This Row],[ID_OSM]]="Non trouvé","Pas de lien",HYPERLINK("http://localhost:8111/import?url=http://api.openstreetmap.org/api/0.6/"&amp;TablVoies[[#This Row],[OBJET_OSM]]&amp;"/"&amp;TablVoies[[#This Row],[ID_OSM]]&amp;"/full","JOSM"))</f>
        <v>JOSM</v>
      </c>
      <c r="P830" t="s">
        <v>13614</v>
      </c>
      <c r="Q830" t="s">
        <v>13814</v>
      </c>
      <c r="T830" s="60" t="s">
        <v>5442</v>
      </c>
      <c r="W830" s="60" t="s">
        <v>5321</v>
      </c>
      <c r="X830" s="60" t="s">
        <v>5370</v>
      </c>
      <c r="Y830" s="60">
        <v>1932</v>
      </c>
      <c r="Z830" s="124">
        <v>11765</v>
      </c>
      <c r="AB830" s="60">
        <v>20453</v>
      </c>
      <c r="AC830" s="60" t="s">
        <v>5374</v>
      </c>
      <c r="AE830" s="60" t="s">
        <v>5375</v>
      </c>
      <c r="AL830" s="60">
        <v>410</v>
      </c>
      <c r="AM830" s="60">
        <v>0</v>
      </c>
      <c r="AN830" s="60" t="s">
        <v>5353</v>
      </c>
      <c r="AO830" s="60" t="s">
        <v>5349</v>
      </c>
    </row>
    <row r="831" spans="1:41">
      <c r="A831" s="71">
        <v>84087</v>
      </c>
      <c r="B831" s="60" t="s">
        <v>3759</v>
      </c>
      <c r="C831" s="155">
        <v>4426531</v>
      </c>
      <c r="D831" s="60" t="s">
        <v>3760</v>
      </c>
      <c r="E831" s="60" t="s">
        <v>3761</v>
      </c>
      <c r="F831" s="60" t="s">
        <v>751</v>
      </c>
      <c r="G831" s="60" t="s">
        <v>1358</v>
      </c>
      <c r="I831" s="60" t="s">
        <v>3762</v>
      </c>
      <c r="J831" s="60" t="s">
        <v>16438</v>
      </c>
      <c r="K831" s="60" t="s">
        <v>3764</v>
      </c>
      <c r="L831" s="60" t="s">
        <v>3765</v>
      </c>
      <c r="M831" t="str">
        <f>IF(TablVoies[[#This Row],[ID_OSM]]="Non trouvé","Pas de lien",HYPERLINK(("http://www.openstreetmap.org/?"&amp;TablVoies[[#This Row],[OBJET_OSM]]&amp;"="&amp;TablVoies[[#This Row],[ID_OSM]]),"Localiser"))</f>
        <v>Localiser</v>
      </c>
      <c r="N831" s="61" t="s">
        <v>5316</v>
      </c>
      <c r="O831" t="str">
        <f>IF(TablVoies[[#This Row],[ID_OSM]]="Non trouvé","Pas de lien",HYPERLINK("http://localhost:8111/import?url=http://api.openstreetmap.org/api/0.6/"&amp;TablVoies[[#This Row],[OBJET_OSM]]&amp;"/"&amp;TablVoies[[#This Row],[ID_OSM]]&amp;"/full","JOSM"))</f>
        <v>JOSM</v>
      </c>
      <c r="Q831"/>
      <c r="W831" s="60" t="s">
        <v>5321</v>
      </c>
      <c r="X831" s="60" t="s">
        <v>5403</v>
      </c>
      <c r="Y831" s="60">
        <v>1982</v>
      </c>
      <c r="Z831" s="124"/>
      <c r="AB831" s="60">
        <v>30056</v>
      </c>
      <c r="AC831" s="60" t="s">
        <v>5323</v>
      </c>
      <c r="AE831" s="60" t="s">
        <v>5324</v>
      </c>
      <c r="AL831" s="60">
        <v>198</v>
      </c>
      <c r="AM831" s="60">
        <v>5</v>
      </c>
      <c r="AN831" s="60" t="s">
        <v>5368</v>
      </c>
      <c r="AO831" s="60" t="s">
        <v>5349</v>
      </c>
    </row>
    <row r="832" spans="1:41">
      <c r="A832" s="71">
        <v>84087</v>
      </c>
      <c r="B832" s="60" t="s">
        <v>3039</v>
      </c>
      <c r="C832" s="155">
        <v>4426408</v>
      </c>
      <c r="D832" s="60" t="s">
        <v>3040</v>
      </c>
      <c r="E832" s="60" t="s">
        <v>3041</v>
      </c>
      <c r="F832" s="60" t="s">
        <v>751</v>
      </c>
      <c r="G832" s="60" t="s">
        <v>1358</v>
      </c>
      <c r="H832" s="60" t="s">
        <v>111</v>
      </c>
      <c r="I832" s="60" t="s">
        <v>3042</v>
      </c>
      <c r="J832" s="60" t="s">
        <v>16439</v>
      </c>
      <c r="K832" s="60" t="s">
        <v>3044</v>
      </c>
      <c r="L832" s="60" t="s">
        <v>5362</v>
      </c>
      <c r="M832" t="str">
        <f>IF(TablVoies[[#This Row],[ID_OSM]]="Non trouvé","Pas de lien",HYPERLINK(("http://www.openstreetmap.org/?"&amp;TablVoies[[#This Row],[OBJET_OSM]]&amp;"="&amp;TablVoies[[#This Row],[ID_OSM]]),"Localiser"))</f>
        <v>Localiser</v>
      </c>
      <c r="N832" s="61" t="s">
        <v>5316</v>
      </c>
      <c r="O832" t="str">
        <f>IF(TablVoies[[#This Row],[ID_OSM]]="Non trouvé","Pas de lien",HYPERLINK("http://localhost:8111/import?url=http://api.openstreetmap.org/api/0.6/"&amp;TablVoies[[#This Row],[OBJET_OSM]]&amp;"/"&amp;TablVoies[[#This Row],[ID_OSM]]&amp;"/full","JOSM"))</f>
        <v>JOSM</v>
      </c>
      <c r="Q832"/>
      <c r="W832" s="60" t="s">
        <v>5321</v>
      </c>
      <c r="X832" s="60" t="s">
        <v>5370</v>
      </c>
      <c r="Y832" s="60">
        <v>1984</v>
      </c>
      <c r="Z832" s="124">
        <v>30734</v>
      </c>
      <c r="AC832" s="60" t="s">
        <v>5323</v>
      </c>
      <c r="AE832" s="60" t="s">
        <v>5324</v>
      </c>
      <c r="AL832" s="60">
        <v>130</v>
      </c>
      <c r="AM832" s="60">
        <v>9</v>
      </c>
      <c r="AN832" s="60" t="s">
        <v>5362</v>
      </c>
      <c r="AO832" s="60" t="s">
        <v>5329</v>
      </c>
    </row>
    <row r="833" spans="1:41">
      <c r="A833" s="71">
        <v>84087</v>
      </c>
      <c r="B833" s="60" t="s">
        <v>388</v>
      </c>
      <c r="C833" s="155">
        <v>4191407</v>
      </c>
      <c r="D833" s="60" t="s">
        <v>389</v>
      </c>
      <c r="E833" s="60" t="s">
        <v>390</v>
      </c>
      <c r="F833" s="60" t="s">
        <v>751</v>
      </c>
      <c r="G833" s="60" t="s">
        <v>245</v>
      </c>
      <c r="H833" s="60" t="s">
        <v>111</v>
      </c>
      <c r="I833" s="60" t="s">
        <v>391</v>
      </c>
      <c r="J833" s="60" t="s">
        <v>16440</v>
      </c>
      <c r="K833" s="60" t="s">
        <v>393</v>
      </c>
      <c r="L833" s="60" t="s">
        <v>394</v>
      </c>
      <c r="M833" t="str">
        <f>IF(TablVoies[[#This Row],[ID_OSM]]="Non trouvé","Pas de lien",HYPERLINK(("http://www.openstreetmap.org/?"&amp;TablVoies[[#This Row],[OBJET_OSM]]&amp;"="&amp;TablVoies[[#This Row],[ID_OSM]]),"Localiser"))</f>
        <v>Localiser</v>
      </c>
      <c r="N833" s="61" t="s">
        <v>5316</v>
      </c>
      <c r="O833" t="str">
        <f>IF(TablVoies[[#This Row],[ID_OSM]]="Non trouvé","Pas de lien",HYPERLINK("http://localhost:8111/import?url=http://api.openstreetmap.org/api/0.6/"&amp;TablVoies[[#This Row],[OBJET_OSM]]&amp;"/"&amp;TablVoies[[#This Row],[ID_OSM]]&amp;"/full","JOSM"))</f>
        <v>JOSM</v>
      </c>
      <c r="P833" t="s">
        <v>5381</v>
      </c>
      <c r="Q833" t="s">
        <v>13814</v>
      </c>
      <c r="W833" s="60" t="s">
        <v>5321</v>
      </c>
      <c r="X833" s="60" t="s">
        <v>5382</v>
      </c>
      <c r="Z833" s="124"/>
      <c r="AC833" s="60" t="s">
        <v>5323</v>
      </c>
      <c r="AE833" s="60" t="s">
        <v>5324</v>
      </c>
      <c r="AL833" s="60">
        <v>1412</v>
      </c>
      <c r="AM833" s="60">
        <v>5.5</v>
      </c>
      <c r="AN833" s="60" t="s">
        <v>5328</v>
      </c>
      <c r="AO833" s="60" t="s">
        <v>5329</v>
      </c>
    </row>
    <row r="834" spans="1:41">
      <c r="A834" s="71">
        <v>84087</v>
      </c>
      <c r="B834" s="60" t="s">
        <v>2923</v>
      </c>
      <c r="C834" s="155">
        <v>4426390</v>
      </c>
      <c r="D834" s="60" t="s">
        <v>2924</v>
      </c>
      <c r="E834" s="60" t="s">
        <v>2925</v>
      </c>
      <c r="F834" s="60" t="s">
        <v>751</v>
      </c>
      <c r="G834" s="60" t="s">
        <v>1358</v>
      </c>
      <c r="H834" s="60" t="s">
        <v>661</v>
      </c>
      <c r="I834" s="60" t="s">
        <v>2926</v>
      </c>
      <c r="J834" s="60" t="s">
        <v>16441</v>
      </c>
      <c r="K834" s="60" t="s">
        <v>2928</v>
      </c>
      <c r="L834" s="60" t="s">
        <v>2929</v>
      </c>
      <c r="M834" t="str">
        <f>IF(TablVoies[[#This Row],[ID_OSM]]="Non trouvé","Pas de lien",HYPERLINK(("http://www.openstreetmap.org/?"&amp;TablVoies[[#This Row],[OBJET_OSM]]&amp;"="&amp;TablVoies[[#This Row],[ID_OSM]]),"Localiser"))</f>
        <v>Localiser</v>
      </c>
      <c r="N834" s="61" t="s">
        <v>5316</v>
      </c>
      <c r="O834" t="str">
        <f>IF(TablVoies[[#This Row],[ID_OSM]]="Non trouvé","Pas de lien",HYPERLINK("http://localhost:8111/import?url=http://api.openstreetmap.org/api/0.6/"&amp;TablVoies[[#This Row],[OBJET_OSM]]&amp;"/"&amp;TablVoies[[#This Row],[ID_OSM]]&amp;"/full","JOSM"))</f>
        <v>JOSM</v>
      </c>
      <c r="Q834"/>
      <c r="W834" s="60" t="s">
        <v>5334</v>
      </c>
      <c r="X834" s="60" t="s">
        <v>5383</v>
      </c>
      <c r="Y834" s="60">
        <v>1992</v>
      </c>
      <c r="Z834" s="124">
        <v>33930</v>
      </c>
      <c r="AC834" s="60" t="s">
        <v>5323</v>
      </c>
      <c r="AE834" s="60" t="s">
        <v>5324</v>
      </c>
      <c r="AL834" s="60">
        <v>74</v>
      </c>
      <c r="AM834" s="60">
        <v>6</v>
      </c>
      <c r="AN834" s="60" t="s">
        <v>5341</v>
      </c>
      <c r="AO834" s="60" t="s">
        <v>5329</v>
      </c>
    </row>
    <row r="835" spans="1:41">
      <c r="A835" s="71">
        <v>84087</v>
      </c>
      <c r="B835" s="60" t="s">
        <v>3766</v>
      </c>
      <c r="C835" s="155">
        <v>4426532</v>
      </c>
      <c r="D835" s="60" t="s">
        <v>3767</v>
      </c>
      <c r="E835" s="60" t="s">
        <v>3768</v>
      </c>
      <c r="F835" s="60" t="s">
        <v>751</v>
      </c>
      <c r="G835" s="60" t="s">
        <v>1358</v>
      </c>
      <c r="I835" s="60" t="s">
        <v>3769</v>
      </c>
      <c r="J835" s="60" t="s">
        <v>16442</v>
      </c>
      <c r="K835" s="60" t="s">
        <v>3771</v>
      </c>
      <c r="L835" s="60" t="s">
        <v>3772</v>
      </c>
      <c r="M835" t="str">
        <f>IF(TablVoies[[#This Row],[ID_OSM]]="Non trouvé","Pas de lien",HYPERLINK(("http://www.openstreetmap.org/?"&amp;TablVoies[[#This Row],[OBJET_OSM]]&amp;"="&amp;TablVoies[[#This Row],[ID_OSM]]),"Localiser"))</f>
        <v>Localiser</v>
      </c>
      <c r="N835" s="61" t="s">
        <v>5316</v>
      </c>
      <c r="O835" t="str">
        <f>IF(TablVoies[[#This Row],[ID_OSM]]="Non trouvé","Pas de lien",HYPERLINK("http://localhost:8111/import?url=http://api.openstreetmap.org/api/0.6/"&amp;TablVoies[[#This Row],[OBJET_OSM]]&amp;"/"&amp;TablVoies[[#This Row],[ID_OSM]]&amp;"/full","JOSM"))</f>
        <v>JOSM</v>
      </c>
      <c r="P835" t="s">
        <v>13614</v>
      </c>
      <c r="Q835" t="s">
        <v>13814</v>
      </c>
      <c r="W835" s="60" t="s">
        <v>5321</v>
      </c>
      <c r="X835" s="60" t="s">
        <v>5417</v>
      </c>
      <c r="Y835" s="60">
        <v>1964</v>
      </c>
      <c r="Z835" s="124">
        <v>23572</v>
      </c>
      <c r="AC835" s="60" t="s">
        <v>5374</v>
      </c>
      <c r="AE835" s="60" t="s">
        <v>5375</v>
      </c>
      <c r="AL835" s="60">
        <v>140</v>
      </c>
      <c r="AM835" s="60">
        <v>0</v>
      </c>
      <c r="AN835" s="60" t="s">
        <v>5353</v>
      </c>
      <c r="AO835" s="60" t="s">
        <v>5349</v>
      </c>
    </row>
    <row r="836" spans="1:41">
      <c r="A836" s="71">
        <v>84087</v>
      </c>
      <c r="B836" s="60" t="s">
        <v>5242</v>
      </c>
      <c r="C836" s="155">
        <v>4426533</v>
      </c>
      <c r="D836" s="60" t="s">
        <v>5243</v>
      </c>
      <c r="E836" s="60" t="s">
        <v>5244</v>
      </c>
      <c r="F836" s="60" t="s">
        <v>751</v>
      </c>
      <c r="G836" s="60" t="s">
        <v>1358</v>
      </c>
      <c r="I836" s="60" t="s">
        <v>5245</v>
      </c>
      <c r="J836" s="60" t="s">
        <v>16443</v>
      </c>
      <c r="K836" s="60" t="s">
        <v>5247</v>
      </c>
      <c r="L836" s="60" t="s">
        <v>5248</v>
      </c>
      <c r="M836" t="str">
        <f>IF(TablVoies[[#This Row],[ID_OSM]]="Non trouvé","Pas de lien",HYPERLINK(("http://www.openstreetmap.org/?"&amp;TablVoies[[#This Row],[OBJET_OSM]]&amp;"="&amp;TablVoies[[#This Row],[ID_OSM]]),"Localiser"))</f>
        <v>Localiser</v>
      </c>
      <c r="N836" s="61" t="s">
        <v>5316</v>
      </c>
      <c r="O836" t="str">
        <f>IF(TablVoies[[#This Row],[ID_OSM]]="Non trouvé","Pas de lien",HYPERLINK("http://localhost:8111/import?url=http://api.openstreetmap.org/api/0.6/"&amp;TablVoies[[#This Row],[OBJET_OSM]]&amp;"/"&amp;TablVoies[[#This Row],[ID_OSM]]&amp;"/full","JOSM"))</f>
        <v>JOSM</v>
      </c>
      <c r="Q836"/>
      <c r="W836" s="60" t="s">
        <v>5321</v>
      </c>
      <c r="X836" s="60" t="s">
        <v>5379</v>
      </c>
      <c r="Y836" s="60">
        <v>1985</v>
      </c>
      <c r="Z836" s="124"/>
      <c r="AB836" s="60">
        <v>31187</v>
      </c>
      <c r="AC836" s="60" t="s">
        <v>5323</v>
      </c>
      <c r="AE836" s="60" t="s">
        <v>5324</v>
      </c>
      <c r="AL836" s="60">
        <v>60</v>
      </c>
      <c r="AM836" s="60">
        <v>10</v>
      </c>
      <c r="AN836" s="60" t="s">
        <v>5368</v>
      </c>
      <c r="AO836" s="60" t="s">
        <v>5349</v>
      </c>
    </row>
    <row r="837" spans="1:41">
      <c r="A837" s="71">
        <v>84087</v>
      </c>
      <c r="B837" s="60" t="s">
        <v>3773</v>
      </c>
      <c r="C837" s="155">
        <v>4426534</v>
      </c>
      <c r="D837" s="60" t="s">
        <v>3774</v>
      </c>
      <c r="E837" s="60" t="s">
        <v>3775</v>
      </c>
      <c r="F837" s="60" t="s">
        <v>751</v>
      </c>
      <c r="G837" s="60" t="s">
        <v>1358</v>
      </c>
      <c r="I837" s="60" t="s">
        <v>3776</v>
      </c>
      <c r="J837" s="60" t="s">
        <v>16444</v>
      </c>
      <c r="K837" s="60" t="s">
        <v>3778</v>
      </c>
      <c r="L837" s="60" t="s">
        <v>3779</v>
      </c>
      <c r="M837" t="str">
        <f>IF(TablVoies[[#This Row],[ID_OSM]]="Non trouvé","Pas de lien",HYPERLINK(("http://www.openstreetmap.org/?"&amp;TablVoies[[#This Row],[OBJET_OSM]]&amp;"="&amp;TablVoies[[#This Row],[ID_OSM]]),"Localiser"))</f>
        <v>Localiser</v>
      </c>
      <c r="N837" s="61" t="s">
        <v>5316</v>
      </c>
      <c r="O837" t="str">
        <f>IF(TablVoies[[#This Row],[ID_OSM]]="Non trouvé","Pas de lien",HYPERLINK("http://localhost:8111/import?url=http://api.openstreetmap.org/api/0.6/"&amp;TablVoies[[#This Row],[OBJET_OSM]]&amp;"/"&amp;TablVoies[[#This Row],[ID_OSM]]&amp;"/full","JOSM"))</f>
        <v>JOSM</v>
      </c>
      <c r="Q837"/>
      <c r="W837" s="60" t="s">
        <v>5321</v>
      </c>
      <c r="X837" s="60" t="s">
        <v>5403</v>
      </c>
      <c r="Y837" s="60">
        <v>1982</v>
      </c>
      <c r="Z837" s="124">
        <v>30056</v>
      </c>
      <c r="AC837" s="60" t="s">
        <v>5323</v>
      </c>
      <c r="AE837" s="60" t="s">
        <v>5324</v>
      </c>
      <c r="AL837" s="60">
        <v>179</v>
      </c>
      <c r="AM837" s="60">
        <v>5</v>
      </c>
      <c r="AN837" s="60" t="s">
        <v>5368</v>
      </c>
      <c r="AO837" s="60" t="s">
        <v>5349</v>
      </c>
    </row>
    <row r="838" spans="1:41">
      <c r="A838" s="71">
        <v>84087</v>
      </c>
      <c r="B838" s="60" t="s">
        <v>3960</v>
      </c>
      <c r="C838" s="155">
        <v>4426567</v>
      </c>
      <c r="D838" s="60" t="s">
        <v>3961</v>
      </c>
      <c r="E838" s="60" t="s">
        <v>3962</v>
      </c>
      <c r="F838" s="60" t="s">
        <v>751</v>
      </c>
      <c r="G838" s="60" t="s">
        <v>44</v>
      </c>
      <c r="H838" s="60" t="s">
        <v>111</v>
      </c>
      <c r="I838" s="60" t="s">
        <v>3963</v>
      </c>
      <c r="J838" s="60" t="s">
        <v>16445</v>
      </c>
      <c r="K838" s="60" t="s">
        <v>3965</v>
      </c>
      <c r="L838" s="60" t="s">
        <v>3966</v>
      </c>
      <c r="M838" t="str">
        <f>IF(TablVoies[[#This Row],[ID_OSM]]="Non trouvé","Pas de lien",HYPERLINK(("http://www.openstreetmap.org/?"&amp;TablVoies[[#This Row],[OBJET_OSM]]&amp;"="&amp;TablVoies[[#This Row],[ID_OSM]]),"Localiser"))</f>
        <v>Localiser</v>
      </c>
      <c r="N838" s="61" t="s">
        <v>5316</v>
      </c>
      <c r="O838" t="str">
        <f>IF(TablVoies[[#This Row],[ID_OSM]]="Non trouvé","Pas de lien",HYPERLINK("http://localhost:8111/import?url=http://api.openstreetmap.org/api/0.6/"&amp;TablVoies[[#This Row],[OBJET_OSM]]&amp;"/"&amp;TablVoies[[#This Row],[ID_OSM]]&amp;"/full","JOSM"))</f>
        <v>JOSM</v>
      </c>
      <c r="Q838"/>
      <c r="W838" s="60" t="s">
        <v>5321</v>
      </c>
      <c r="X838" s="60" t="s">
        <v>5340</v>
      </c>
      <c r="Z838" s="124"/>
      <c r="AC838" s="60" t="s">
        <v>5344</v>
      </c>
      <c r="AE838" s="60" t="s">
        <v>5345</v>
      </c>
      <c r="AL838" s="60">
        <v>0</v>
      </c>
      <c r="AM838" s="60">
        <v>0</v>
      </c>
      <c r="AN838" s="60" t="s">
        <v>5359</v>
      </c>
      <c r="AO838" s="60" t="s">
        <v>5329</v>
      </c>
    </row>
    <row r="839" spans="1:41">
      <c r="A839" s="71">
        <v>84087</v>
      </c>
      <c r="B839" s="60" t="s">
        <v>3780</v>
      </c>
      <c r="C839" s="155">
        <v>4426535</v>
      </c>
      <c r="D839" s="60" t="s">
        <v>3781</v>
      </c>
      <c r="E839" s="60" t="s">
        <v>3782</v>
      </c>
      <c r="F839" s="60" t="s">
        <v>751</v>
      </c>
      <c r="G839" s="60" t="s">
        <v>44</v>
      </c>
      <c r="I839" s="60" t="s">
        <v>3783</v>
      </c>
      <c r="J839" s="60" t="s">
        <v>16446</v>
      </c>
      <c r="K839" s="60" t="s">
        <v>3785</v>
      </c>
      <c r="L839" s="60" t="s">
        <v>3786</v>
      </c>
      <c r="M839" t="str">
        <f>IF(TablVoies[[#This Row],[ID_OSM]]="Non trouvé","Pas de lien",HYPERLINK(("http://www.openstreetmap.org/?"&amp;TablVoies[[#This Row],[OBJET_OSM]]&amp;"="&amp;TablVoies[[#This Row],[ID_OSM]]),"Localiser"))</f>
        <v>Localiser</v>
      </c>
      <c r="N839" s="61" t="s">
        <v>5316</v>
      </c>
      <c r="O839" t="str">
        <f>IF(TablVoies[[#This Row],[ID_OSM]]="Non trouvé","Pas de lien",HYPERLINK("http://localhost:8111/import?url=http://api.openstreetmap.org/api/0.6/"&amp;TablVoies[[#This Row],[OBJET_OSM]]&amp;"/"&amp;TablVoies[[#This Row],[ID_OSM]]&amp;"/full","JOSM"))</f>
        <v>JOSM</v>
      </c>
      <c r="Q839"/>
      <c r="W839" s="60" t="s">
        <v>5321</v>
      </c>
      <c r="X839" s="60" t="s">
        <v>5387</v>
      </c>
      <c r="Z839" s="124"/>
      <c r="AC839" s="60" t="s">
        <v>5323</v>
      </c>
      <c r="AE839" s="60" t="s">
        <v>5324</v>
      </c>
      <c r="AL839" s="60">
        <v>50</v>
      </c>
      <c r="AM839" s="60">
        <v>0</v>
      </c>
      <c r="AN839" s="60" t="s">
        <v>5328</v>
      </c>
      <c r="AO839" s="60" t="s">
        <v>5329</v>
      </c>
    </row>
    <row r="840" spans="1:41">
      <c r="A840" s="71">
        <v>84087</v>
      </c>
      <c r="B840" s="60" t="s">
        <v>2930</v>
      </c>
      <c r="C840" s="155">
        <v>4426391</v>
      </c>
      <c r="D840" s="60" t="s">
        <v>2931</v>
      </c>
      <c r="E840" s="60" t="s">
        <v>2932</v>
      </c>
      <c r="F840" s="60" t="s">
        <v>751</v>
      </c>
      <c r="G840" s="60" t="s">
        <v>1358</v>
      </c>
      <c r="H840" s="60" t="s">
        <v>661</v>
      </c>
      <c r="I840" s="60" t="s">
        <v>2933</v>
      </c>
      <c r="J840" s="60" t="s">
        <v>16447</v>
      </c>
      <c r="K840" s="60" t="s">
        <v>2935</v>
      </c>
      <c r="L840" s="60" t="s">
        <v>2936</v>
      </c>
      <c r="M840" t="str">
        <f>IF(TablVoies[[#This Row],[ID_OSM]]="Non trouvé","Pas de lien",HYPERLINK(("http://www.openstreetmap.org/?"&amp;TablVoies[[#This Row],[OBJET_OSM]]&amp;"="&amp;TablVoies[[#This Row],[ID_OSM]]),"Localiser"))</f>
        <v>Localiser</v>
      </c>
      <c r="N840" s="61" t="s">
        <v>5316</v>
      </c>
      <c r="O840" t="str">
        <f>IF(TablVoies[[#This Row],[ID_OSM]]="Non trouvé","Pas de lien",HYPERLINK("http://localhost:8111/import?url=http://api.openstreetmap.org/api/0.6/"&amp;TablVoies[[#This Row],[OBJET_OSM]]&amp;"/"&amp;TablVoies[[#This Row],[ID_OSM]]&amp;"/full","JOSM"))</f>
        <v>JOSM</v>
      </c>
      <c r="Q840"/>
      <c r="W840" s="60" t="s">
        <v>5321</v>
      </c>
      <c r="X840" s="60" t="s">
        <v>5354</v>
      </c>
      <c r="Y840" s="60">
        <v>1999</v>
      </c>
      <c r="Z840" s="124">
        <v>36437</v>
      </c>
      <c r="AC840" s="60" t="s">
        <v>5323</v>
      </c>
      <c r="AE840" s="60" t="s">
        <v>5324</v>
      </c>
      <c r="AJ840" s="60" t="s">
        <v>5388</v>
      </c>
      <c r="AL840" s="60">
        <v>170</v>
      </c>
      <c r="AM840" s="60">
        <v>0</v>
      </c>
      <c r="AN840" s="60" t="s">
        <v>5341</v>
      </c>
      <c r="AO840" s="60" t="s">
        <v>5329</v>
      </c>
    </row>
    <row r="841" spans="1:41">
      <c r="A841" s="71">
        <v>84087</v>
      </c>
      <c r="B841" s="60" t="s">
        <v>4942</v>
      </c>
      <c r="C841" s="155">
        <v>4191043</v>
      </c>
      <c r="D841" s="60" t="s">
        <v>4943</v>
      </c>
      <c r="E841" s="60" t="s">
        <v>4944</v>
      </c>
      <c r="F841" s="60" t="s">
        <v>751</v>
      </c>
      <c r="G841" s="60" t="s">
        <v>70</v>
      </c>
      <c r="H841" s="60" t="s">
        <v>661</v>
      </c>
      <c r="I841" s="60" t="s">
        <v>4945</v>
      </c>
      <c r="J841" s="60" t="s">
        <v>16448</v>
      </c>
      <c r="K841" s="60" t="s">
        <v>4947</v>
      </c>
      <c r="L841" s="60" t="s">
        <v>4948</v>
      </c>
      <c r="M841" t="str">
        <f>IF(TablVoies[[#This Row],[ID_OSM]]="Non trouvé","Pas de lien",HYPERLINK(("http://www.openstreetmap.org/?"&amp;TablVoies[[#This Row],[OBJET_OSM]]&amp;"="&amp;TablVoies[[#This Row],[ID_OSM]]),"Localiser"))</f>
        <v>Localiser</v>
      </c>
      <c r="N841" s="61" t="s">
        <v>5316</v>
      </c>
      <c r="O841" t="str">
        <f>IF(TablVoies[[#This Row],[ID_OSM]]="Non trouvé","Pas de lien",HYPERLINK("http://localhost:8111/import?url=http://api.openstreetmap.org/api/0.6/"&amp;TablVoies[[#This Row],[OBJET_OSM]]&amp;"/"&amp;TablVoies[[#This Row],[ID_OSM]]&amp;"/full","JOSM"))</f>
        <v>JOSM</v>
      </c>
      <c r="Q841"/>
      <c r="W841" s="60" t="s">
        <v>5321</v>
      </c>
      <c r="X841" s="60" t="s">
        <v>5370</v>
      </c>
      <c r="Y841" s="60">
        <v>1966</v>
      </c>
      <c r="Z841" s="124">
        <v>24222</v>
      </c>
      <c r="AC841" s="60" t="s">
        <v>5323</v>
      </c>
      <c r="AE841" s="60" t="s">
        <v>5324</v>
      </c>
      <c r="AL841" s="60">
        <v>222</v>
      </c>
      <c r="AM841" s="60">
        <v>5</v>
      </c>
      <c r="AN841" s="60" t="s">
        <v>5341</v>
      </c>
      <c r="AO841" s="60" t="s">
        <v>5329</v>
      </c>
    </row>
    <row r="842" spans="1:41">
      <c r="A842" s="71">
        <v>84087</v>
      </c>
      <c r="B842" s="60" t="s">
        <v>3180</v>
      </c>
      <c r="C842" s="155">
        <v>4426428</v>
      </c>
      <c r="D842" s="60" t="s">
        <v>3181</v>
      </c>
      <c r="E842" s="60" t="s">
        <v>3182</v>
      </c>
      <c r="F842" s="60" t="s">
        <v>751</v>
      </c>
      <c r="G842" s="60" t="s">
        <v>1358</v>
      </c>
      <c r="H842" s="60" t="s">
        <v>119</v>
      </c>
      <c r="I842" s="60" t="s">
        <v>3183</v>
      </c>
      <c r="J842" s="60" t="s">
        <v>16449</v>
      </c>
      <c r="K842" s="60" t="s">
        <v>3185</v>
      </c>
      <c r="L842" s="60" t="s">
        <v>3186</v>
      </c>
      <c r="M842" t="str">
        <f>IF(TablVoies[[#This Row],[ID_OSM]]="Non trouvé","Pas de lien",HYPERLINK(("http://www.openstreetmap.org/?"&amp;TablVoies[[#This Row],[OBJET_OSM]]&amp;"="&amp;TablVoies[[#This Row],[ID_OSM]]),"Localiser"))</f>
        <v>Localiser</v>
      </c>
      <c r="N842" s="61" t="s">
        <v>5316</v>
      </c>
      <c r="O842" t="str">
        <f>IF(TablVoies[[#This Row],[ID_OSM]]="Non trouvé","Pas de lien",HYPERLINK("http://localhost:8111/import?url=http://api.openstreetmap.org/api/0.6/"&amp;TablVoies[[#This Row],[OBJET_OSM]]&amp;"/"&amp;TablVoies[[#This Row],[ID_OSM]]&amp;"/full","JOSM"))</f>
        <v>JOSM</v>
      </c>
      <c r="Q842"/>
      <c r="W842" s="60" t="s">
        <v>5321</v>
      </c>
      <c r="X842" s="60" t="s">
        <v>5389</v>
      </c>
      <c r="Y842" s="60">
        <v>1959</v>
      </c>
      <c r="Z842" s="124"/>
      <c r="AB842" s="60">
        <v>21914</v>
      </c>
      <c r="AC842" s="60" t="s">
        <v>5323</v>
      </c>
      <c r="AE842" s="60" t="s">
        <v>5324</v>
      </c>
      <c r="AL842" s="60">
        <v>101</v>
      </c>
      <c r="AM842" s="60">
        <v>2</v>
      </c>
      <c r="AN842" s="60" t="s">
        <v>5328</v>
      </c>
      <c r="AO842" s="60" t="s">
        <v>5329</v>
      </c>
    </row>
    <row r="843" spans="1:41">
      <c r="A843" s="71">
        <v>84087</v>
      </c>
      <c r="B843" s="60" t="s">
        <v>3536</v>
      </c>
      <c r="C843" s="155">
        <v>4426493</v>
      </c>
      <c r="D843" s="60" t="s">
        <v>3537</v>
      </c>
      <c r="E843" s="60" t="s">
        <v>3538</v>
      </c>
      <c r="F843" s="60" t="s">
        <v>751</v>
      </c>
      <c r="G843" s="60" t="s">
        <v>1373</v>
      </c>
      <c r="H843" s="60" t="s">
        <v>661</v>
      </c>
      <c r="I843" s="60" t="s">
        <v>3539</v>
      </c>
      <c r="J843" s="60" t="s">
        <v>8110</v>
      </c>
      <c r="K843" s="60" t="s">
        <v>3541</v>
      </c>
      <c r="L843" s="60" t="s">
        <v>3542</v>
      </c>
      <c r="M843" t="str">
        <f>IF(TablVoies[[#This Row],[ID_OSM]]="Non trouvé","Pas de lien",HYPERLINK(("http://www.openstreetmap.org/?"&amp;TablVoies[[#This Row],[OBJET_OSM]]&amp;"="&amp;TablVoies[[#This Row],[ID_OSM]]),"Localiser"))</f>
        <v>Localiser</v>
      </c>
      <c r="N843" s="61" t="s">
        <v>5316</v>
      </c>
      <c r="O843" t="str">
        <f>IF(TablVoies[[#This Row],[ID_OSM]]="Non trouvé","Pas de lien",HYPERLINK("http://localhost:8111/import?url=http://api.openstreetmap.org/api/0.6/"&amp;TablVoies[[#This Row],[OBJET_OSM]]&amp;"/"&amp;TablVoies[[#This Row],[ID_OSM]]&amp;"/full","JOSM"))</f>
        <v>JOSM</v>
      </c>
      <c r="P843" t="s">
        <v>13661</v>
      </c>
      <c r="Q843" t="s">
        <v>13814</v>
      </c>
      <c r="T843" s="60" t="s">
        <v>5376</v>
      </c>
      <c r="W843" s="60" t="s">
        <v>5321</v>
      </c>
      <c r="X843" s="60" t="s">
        <v>5354</v>
      </c>
      <c r="Z843" s="124"/>
      <c r="AC843" s="60" t="s">
        <v>5374</v>
      </c>
      <c r="AE843" s="60" t="s">
        <v>5375</v>
      </c>
      <c r="AL843" s="60">
        <v>0</v>
      </c>
      <c r="AM843" s="60">
        <v>0</v>
      </c>
      <c r="AN843" s="60" t="s">
        <v>5341</v>
      </c>
      <c r="AO843" s="60" t="s">
        <v>5329</v>
      </c>
    </row>
    <row r="844" spans="1:41">
      <c r="A844" s="71">
        <v>84087</v>
      </c>
      <c r="B844" s="60" t="s">
        <v>1091</v>
      </c>
      <c r="C844" s="155">
        <v>4422149</v>
      </c>
      <c r="D844" s="60" t="s">
        <v>1092</v>
      </c>
      <c r="E844" s="60" t="s">
        <v>1093</v>
      </c>
      <c r="F844" s="60" t="s">
        <v>751</v>
      </c>
      <c r="G844" s="60" t="s">
        <v>245</v>
      </c>
      <c r="H844" s="60" t="s">
        <v>111</v>
      </c>
      <c r="I844" s="60" t="s">
        <v>1094</v>
      </c>
      <c r="J844" s="60" t="s">
        <v>16450</v>
      </c>
      <c r="K844" s="60" t="s">
        <v>1096</v>
      </c>
      <c r="L844" s="60" t="s">
        <v>1097</v>
      </c>
      <c r="M844" t="str">
        <f>IF(TablVoies[[#This Row],[ID_OSM]]="Non trouvé","Pas de lien",HYPERLINK(("http://www.openstreetmap.org/?"&amp;TablVoies[[#This Row],[OBJET_OSM]]&amp;"="&amp;TablVoies[[#This Row],[ID_OSM]]),"Localiser"))</f>
        <v>Localiser</v>
      </c>
      <c r="N844" s="61" t="s">
        <v>5316</v>
      </c>
      <c r="O844" t="str">
        <f>IF(TablVoies[[#This Row],[ID_OSM]]="Non trouvé","Pas de lien",HYPERLINK("http://localhost:8111/import?url=http://api.openstreetmap.org/api/0.6/"&amp;TablVoies[[#This Row],[OBJET_OSM]]&amp;"/"&amp;TablVoies[[#This Row],[ID_OSM]]&amp;"/full","JOSM"))</f>
        <v>JOSM</v>
      </c>
      <c r="P844" t="s">
        <v>13654</v>
      </c>
      <c r="Q844" t="s">
        <v>13814</v>
      </c>
      <c r="W844" s="60" t="s">
        <v>5321</v>
      </c>
      <c r="X844" s="60" t="s">
        <v>5393</v>
      </c>
      <c r="Z844" s="124"/>
      <c r="AC844" s="60" t="s">
        <v>5323</v>
      </c>
      <c r="AE844" s="60" t="s">
        <v>5324</v>
      </c>
      <c r="AL844" s="60">
        <v>660</v>
      </c>
      <c r="AM844" s="60">
        <v>2.5</v>
      </c>
      <c r="AN844" s="60" t="s">
        <v>5328</v>
      </c>
      <c r="AO844" s="60" t="s">
        <v>5329</v>
      </c>
    </row>
    <row r="845" spans="1:41">
      <c r="A845" s="71">
        <v>84087</v>
      </c>
      <c r="B845" s="60" t="s">
        <v>596</v>
      </c>
      <c r="C845" s="155">
        <v>4191603</v>
      </c>
      <c r="D845" s="60" t="s">
        <v>597</v>
      </c>
      <c r="E845" s="60" t="s">
        <v>598</v>
      </c>
      <c r="F845" s="60" t="s">
        <v>751</v>
      </c>
      <c r="G845" s="60" t="s">
        <v>245</v>
      </c>
      <c r="H845" s="60" t="s">
        <v>134</v>
      </c>
      <c r="I845" s="60" t="s">
        <v>599</v>
      </c>
      <c r="J845" s="60" t="s">
        <v>16451</v>
      </c>
      <c r="K845" s="60" t="s">
        <v>601</v>
      </c>
      <c r="L845" s="60" t="s">
        <v>602</v>
      </c>
      <c r="M845" t="str">
        <f>IF(TablVoies[[#This Row],[ID_OSM]]="Non trouvé","Pas de lien",HYPERLINK(("http://www.openstreetmap.org/?"&amp;TablVoies[[#This Row],[OBJET_OSM]]&amp;"="&amp;TablVoies[[#This Row],[ID_OSM]]),"Localiser"))</f>
        <v>Localiser</v>
      </c>
      <c r="N845" s="61" t="s">
        <v>5316</v>
      </c>
      <c r="O845" t="str">
        <f>IF(TablVoies[[#This Row],[ID_OSM]]="Non trouvé","Pas de lien",HYPERLINK("http://localhost:8111/import?url=http://api.openstreetmap.org/api/0.6/"&amp;TablVoies[[#This Row],[OBJET_OSM]]&amp;"/"&amp;TablVoies[[#This Row],[ID_OSM]]&amp;"/full","JOSM"))</f>
        <v>JOSM</v>
      </c>
      <c r="P845" t="s">
        <v>5430</v>
      </c>
      <c r="Q845" t="s">
        <v>13814</v>
      </c>
      <c r="W845" s="60" t="s">
        <v>5321</v>
      </c>
      <c r="X845" s="60" t="s">
        <v>5431</v>
      </c>
      <c r="Y845" s="60">
        <v>1998</v>
      </c>
      <c r="Z845" s="124">
        <v>36160</v>
      </c>
      <c r="AC845" s="60" t="s">
        <v>5323</v>
      </c>
      <c r="AE845" s="60" t="s">
        <v>5324</v>
      </c>
      <c r="AL845" s="60">
        <v>868</v>
      </c>
      <c r="AM845" s="60">
        <v>7</v>
      </c>
      <c r="AN845" s="60" t="s">
        <v>5362</v>
      </c>
      <c r="AO845" s="60" t="s">
        <v>5349</v>
      </c>
    </row>
    <row r="846" spans="1:41">
      <c r="A846" s="71">
        <v>84087</v>
      </c>
      <c r="B846" s="60" t="s">
        <v>3187</v>
      </c>
      <c r="C846" s="155">
        <v>4426429</v>
      </c>
      <c r="D846" s="60" t="s">
        <v>3188</v>
      </c>
      <c r="E846" s="60" t="s">
        <v>3189</v>
      </c>
      <c r="F846" s="60" t="s">
        <v>751</v>
      </c>
      <c r="G846" s="60" t="s">
        <v>1358</v>
      </c>
      <c r="H846" s="60" t="s">
        <v>119</v>
      </c>
      <c r="I846" s="60" t="s">
        <v>3190</v>
      </c>
      <c r="J846" s="60" t="s">
        <v>16452</v>
      </c>
      <c r="K846" s="60" t="s">
        <v>3192</v>
      </c>
      <c r="L846" s="60" t="s">
        <v>3193</v>
      </c>
      <c r="M846" t="str">
        <f>IF(TablVoies[[#This Row],[ID_OSM]]="Non trouvé","Pas de lien",HYPERLINK(("http://www.openstreetmap.org/?"&amp;TablVoies[[#This Row],[OBJET_OSM]]&amp;"="&amp;TablVoies[[#This Row],[ID_OSM]]),"Localiser"))</f>
        <v>Localiser</v>
      </c>
      <c r="N846" s="61" t="s">
        <v>5316</v>
      </c>
      <c r="O846" t="str">
        <f>IF(TablVoies[[#This Row],[ID_OSM]]="Non trouvé","Pas de lien",HYPERLINK("http://localhost:8111/import?url=http://api.openstreetmap.org/api/0.6/"&amp;TablVoies[[#This Row],[OBJET_OSM]]&amp;"/"&amp;TablVoies[[#This Row],[ID_OSM]]&amp;"/full","JOSM"))</f>
        <v>JOSM</v>
      </c>
      <c r="Q846"/>
      <c r="W846" s="60" t="s">
        <v>5321</v>
      </c>
      <c r="X846" s="60" t="s">
        <v>5395</v>
      </c>
      <c r="Z846" s="124"/>
      <c r="AC846" s="60" t="s">
        <v>5323</v>
      </c>
      <c r="AE846" s="60" t="s">
        <v>5324</v>
      </c>
      <c r="AL846" s="60">
        <v>0</v>
      </c>
      <c r="AM846" s="60">
        <v>0</v>
      </c>
      <c r="AN846" s="60" t="s">
        <v>5341</v>
      </c>
      <c r="AO846" s="60" t="s">
        <v>5329</v>
      </c>
    </row>
    <row r="847" spans="1:41">
      <c r="A847" s="71">
        <v>84087</v>
      </c>
      <c r="B847" s="60" t="s">
        <v>2786</v>
      </c>
      <c r="C847" s="155">
        <v>4426366</v>
      </c>
      <c r="D847" s="60" t="s">
        <v>2787</v>
      </c>
      <c r="E847" s="60" t="s">
        <v>2788</v>
      </c>
      <c r="F847" s="60" t="s">
        <v>751</v>
      </c>
      <c r="G847" s="60" t="s">
        <v>1358</v>
      </c>
      <c r="I847" s="60" t="s">
        <v>2789</v>
      </c>
      <c r="J847" s="60" t="s">
        <v>16453</v>
      </c>
      <c r="K847" s="60" t="s">
        <v>2791</v>
      </c>
      <c r="L847" s="60" t="s">
        <v>2792</v>
      </c>
      <c r="M847" t="str">
        <f>IF(TablVoies[[#This Row],[ID_OSM]]="Non trouvé","Pas de lien",HYPERLINK(("http://www.openstreetmap.org/?"&amp;TablVoies[[#This Row],[OBJET_OSM]]&amp;"="&amp;TablVoies[[#This Row],[ID_OSM]]),"Localiser"))</f>
        <v>Localiser</v>
      </c>
      <c r="N847" s="61" t="s">
        <v>5316</v>
      </c>
      <c r="O847" t="str">
        <f>IF(TablVoies[[#This Row],[ID_OSM]]="Non trouvé","Pas de lien",HYPERLINK("http://localhost:8111/import?url=http://api.openstreetmap.org/api/0.6/"&amp;TablVoies[[#This Row],[OBJET_OSM]]&amp;"/"&amp;TablVoies[[#This Row],[ID_OSM]]&amp;"/full","JOSM"))</f>
        <v>JOSM</v>
      </c>
      <c r="Q847"/>
      <c r="W847" s="60" t="s">
        <v>5321</v>
      </c>
      <c r="X847" s="60" t="s">
        <v>5370</v>
      </c>
      <c r="Y847" s="60">
        <v>1980</v>
      </c>
      <c r="Z847" s="124"/>
      <c r="AB847" s="60">
        <v>29301</v>
      </c>
      <c r="AC847" s="60" t="s">
        <v>5323</v>
      </c>
      <c r="AE847" s="60" t="s">
        <v>5324</v>
      </c>
      <c r="AL847" s="60">
        <v>68</v>
      </c>
      <c r="AM847" s="60">
        <v>7</v>
      </c>
      <c r="AN847" s="60" t="s">
        <v>5397</v>
      </c>
      <c r="AO847" s="60" t="s">
        <v>5349</v>
      </c>
    </row>
    <row r="848" spans="1:41">
      <c r="A848" s="71">
        <v>84087</v>
      </c>
      <c r="B848" s="60" t="s">
        <v>1136</v>
      </c>
      <c r="C848" s="155">
        <v>4422187</v>
      </c>
      <c r="D848" s="60" t="s">
        <v>1137</v>
      </c>
      <c r="E848" s="60" t="s">
        <v>1138</v>
      </c>
      <c r="F848" s="60" t="s">
        <v>751</v>
      </c>
      <c r="G848" s="60" t="s">
        <v>245</v>
      </c>
      <c r="H848" s="60" t="s">
        <v>119</v>
      </c>
      <c r="I848" s="60" t="s">
        <v>1139</v>
      </c>
      <c r="J848" s="60" t="s">
        <v>16454</v>
      </c>
      <c r="K848" s="60" t="s">
        <v>1141</v>
      </c>
      <c r="L848" s="60" t="s">
        <v>1142</v>
      </c>
      <c r="M848" t="str">
        <f>IF(TablVoies[[#This Row],[ID_OSM]]="Non trouvé","Pas de lien",HYPERLINK(("http://www.openstreetmap.org/?"&amp;TablVoies[[#This Row],[OBJET_OSM]]&amp;"="&amp;TablVoies[[#This Row],[ID_OSM]]),"Localiser"))</f>
        <v>Localiser</v>
      </c>
      <c r="N848" s="61" t="s">
        <v>5316</v>
      </c>
      <c r="O848" t="str">
        <f>IF(TablVoies[[#This Row],[ID_OSM]]="Non trouvé","Pas de lien",HYPERLINK("http://localhost:8111/import?url=http://api.openstreetmap.org/api/0.6/"&amp;TablVoies[[#This Row],[OBJET_OSM]]&amp;"/"&amp;TablVoies[[#This Row],[ID_OSM]]&amp;"/full","JOSM"))</f>
        <v>JOSM</v>
      </c>
      <c r="P848" t="s">
        <v>13716</v>
      </c>
      <c r="Q848" t="s">
        <v>13814</v>
      </c>
      <c r="W848" s="60" t="s">
        <v>5321</v>
      </c>
      <c r="X848" s="60" t="s">
        <v>5399</v>
      </c>
      <c r="Z848" s="124"/>
      <c r="AC848" s="60" t="s">
        <v>5323</v>
      </c>
      <c r="AE848" s="60" t="s">
        <v>5324</v>
      </c>
      <c r="AJ848" s="60" t="s">
        <v>5400</v>
      </c>
      <c r="AL848" s="60">
        <v>845</v>
      </c>
      <c r="AM848" s="60">
        <v>3</v>
      </c>
      <c r="AN848" s="60" t="s">
        <v>5328</v>
      </c>
      <c r="AO848" s="60" t="s">
        <v>5329</v>
      </c>
    </row>
    <row r="849" spans="1:41">
      <c r="A849" s="71">
        <v>84087</v>
      </c>
      <c r="B849" s="60" t="s">
        <v>3059</v>
      </c>
      <c r="C849" s="155">
        <v>4426411</v>
      </c>
      <c r="D849" s="60" t="s">
        <v>3060</v>
      </c>
      <c r="E849" s="60" t="s">
        <v>3061</v>
      </c>
      <c r="F849" s="60" t="s">
        <v>751</v>
      </c>
      <c r="G849" s="60" t="s">
        <v>1358</v>
      </c>
      <c r="H849" s="60" t="s">
        <v>221</v>
      </c>
      <c r="I849" s="60" t="s">
        <v>3062</v>
      </c>
      <c r="J849" s="60" t="s">
        <v>16455</v>
      </c>
      <c r="K849" s="60" t="s">
        <v>3064</v>
      </c>
      <c r="L849" s="60" t="s">
        <v>3065</v>
      </c>
      <c r="M849" t="str">
        <f>IF(TablVoies[[#This Row],[ID_OSM]]="Non trouvé","Pas de lien",HYPERLINK(("http://www.openstreetmap.org/?"&amp;TablVoies[[#This Row],[OBJET_OSM]]&amp;"="&amp;TablVoies[[#This Row],[ID_OSM]]),"Localiser"))</f>
        <v>Localiser</v>
      </c>
      <c r="N849" s="61" t="s">
        <v>5316</v>
      </c>
      <c r="O849" t="str">
        <f>IF(TablVoies[[#This Row],[ID_OSM]]="Non trouvé","Pas de lien",HYPERLINK("http://localhost:8111/import?url=http://api.openstreetmap.org/api/0.6/"&amp;TablVoies[[#This Row],[OBJET_OSM]]&amp;"/"&amp;TablVoies[[#This Row],[ID_OSM]]&amp;"/full","JOSM"))</f>
        <v>JOSM</v>
      </c>
      <c r="Q849"/>
      <c r="W849" s="60" t="s">
        <v>5321</v>
      </c>
      <c r="X849" s="60" t="s">
        <v>5355</v>
      </c>
      <c r="Y849" s="60">
        <v>1934</v>
      </c>
      <c r="Z849" s="124">
        <v>12551</v>
      </c>
      <c r="AB849" s="60">
        <v>21914</v>
      </c>
      <c r="AC849" s="60" t="s">
        <v>5323</v>
      </c>
      <c r="AE849" s="60" t="s">
        <v>5324</v>
      </c>
      <c r="AL849" s="60">
        <v>200</v>
      </c>
      <c r="AM849" s="60">
        <v>4</v>
      </c>
      <c r="AN849" s="60" t="s">
        <v>5380</v>
      </c>
      <c r="AO849" s="60" t="s">
        <v>5329</v>
      </c>
    </row>
    <row r="850" spans="1:41">
      <c r="A850" s="71">
        <v>84087</v>
      </c>
      <c r="B850" s="60" t="s">
        <v>1024</v>
      </c>
      <c r="C850" s="155">
        <v>4422151</v>
      </c>
      <c r="D850" s="60" t="s">
        <v>1025</v>
      </c>
      <c r="E850" s="60" t="s">
        <v>1026</v>
      </c>
      <c r="F850" s="60" t="s">
        <v>751</v>
      </c>
      <c r="G850" s="60" t="s">
        <v>245</v>
      </c>
      <c r="H850" s="60" t="s">
        <v>221</v>
      </c>
      <c r="I850" s="60" t="s">
        <v>1027</v>
      </c>
      <c r="J850" s="60" t="s">
        <v>16456</v>
      </c>
      <c r="K850" s="60" t="s">
        <v>1029</v>
      </c>
      <c r="L850" s="60" t="s">
        <v>1030</v>
      </c>
      <c r="M850" t="str">
        <f>IF(TablVoies[[#This Row],[ID_OSM]]="Non trouvé","Pas de lien",HYPERLINK(("http://www.openstreetmap.org/?"&amp;TablVoies[[#This Row],[OBJET_OSM]]&amp;"="&amp;TablVoies[[#This Row],[ID_OSM]]),"Localiser"))</f>
        <v>Localiser</v>
      </c>
      <c r="N850" s="61" t="s">
        <v>5316</v>
      </c>
      <c r="O850" t="str">
        <f>IF(TablVoies[[#This Row],[ID_OSM]]="Non trouvé","Pas de lien",HYPERLINK("http://localhost:8111/import?url=http://api.openstreetmap.org/api/0.6/"&amp;TablVoies[[#This Row],[OBJET_OSM]]&amp;"/"&amp;TablVoies[[#This Row],[ID_OSM]]&amp;"/full","JOSM"))</f>
        <v>JOSM</v>
      </c>
      <c r="P850" t="s">
        <v>13645</v>
      </c>
      <c r="Q850" t="s">
        <v>13814</v>
      </c>
      <c r="W850" s="60" t="s">
        <v>5334</v>
      </c>
      <c r="X850" s="60" t="s">
        <v>5401</v>
      </c>
      <c r="Z850" s="124"/>
      <c r="AC850" s="60" t="s">
        <v>5323</v>
      </c>
      <c r="AE850" s="60" t="s">
        <v>5324</v>
      </c>
      <c r="AL850" s="60">
        <v>1322</v>
      </c>
      <c r="AM850" s="60">
        <v>3.2</v>
      </c>
      <c r="AN850" s="60" t="s">
        <v>5328</v>
      </c>
      <c r="AO850" s="60" t="s">
        <v>5329</v>
      </c>
    </row>
    <row r="851" spans="1:41">
      <c r="A851" s="71">
        <v>84087</v>
      </c>
      <c r="B851" s="60" t="s">
        <v>3194</v>
      </c>
      <c r="C851" s="155">
        <v>4426430</v>
      </c>
      <c r="D851" s="60" t="s">
        <v>3195</v>
      </c>
      <c r="E851" s="60" t="s">
        <v>3196</v>
      </c>
      <c r="F851" s="60" t="s">
        <v>751</v>
      </c>
      <c r="G851" s="60" t="s">
        <v>1358</v>
      </c>
      <c r="H851" s="60" t="s">
        <v>119</v>
      </c>
      <c r="I851" s="60" t="s">
        <v>3197</v>
      </c>
      <c r="J851" s="60" t="s">
        <v>16457</v>
      </c>
      <c r="K851" s="60" t="s">
        <v>3199</v>
      </c>
      <c r="L851" s="60" t="s">
        <v>3200</v>
      </c>
      <c r="M851" t="str">
        <f>IF(TablVoies[[#This Row],[ID_OSM]]="Non trouvé","Pas de lien",HYPERLINK(("http://www.openstreetmap.org/?"&amp;TablVoies[[#This Row],[OBJET_OSM]]&amp;"="&amp;TablVoies[[#This Row],[ID_OSM]]),"Localiser"))</f>
        <v>Localiser</v>
      </c>
      <c r="N851" s="61" t="s">
        <v>5316</v>
      </c>
      <c r="O851" t="str">
        <f>IF(TablVoies[[#This Row],[ID_OSM]]="Non trouvé","Pas de lien",HYPERLINK("http://localhost:8111/import?url=http://api.openstreetmap.org/api/0.6/"&amp;TablVoies[[#This Row],[OBJET_OSM]]&amp;"/"&amp;TablVoies[[#This Row],[ID_OSM]]&amp;"/full","JOSM"))</f>
        <v>JOSM</v>
      </c>
      <c r="Q851"/>
      <c r="T851" s="60" t="s">
        <v>5402</v>
      </c>
      <c r="W851" s="60" t="s">
        <v>5334</v>
      </c>
      <c r="X851" s="60" t="s">
        <v>5403</v>
      </c>
      <c r="Y851" s="60">
        <v>1985</v>
      </c>
      <c r="Z851" s="124"/>
      <c r="AB851" s="60">
        <v>31243</v>
      </c>
      <c r="AC851" s="60" t="s">
        <v>5323</v>
      </c>
      <c r="AE851" s="60" t="s">
        <v>5324</v>
      </c>
      <c r="AL851" s="60">
        <v>1062</v>
      </c>
      <c r="AM851" s="60">
        <v>4.5</v>
      </c>
      <c r="AN851" s="60" t="s">
        <v>5346</v>
      </c>
      <c r="AO851" s="60" t="s">
        <v>5329</v>
      </c>
    </row>
    <row r="852" spans="1:41">
      <c r="A852" s="71">
        <v>84087</v>
      </c>
      <c r="B852" s="60" t="s">
        <v>603</v>
      </c>
      <c r="C852" s="155">
        <v>4191605</v>
      </c>
      <c r="D852" s="60" t="s">
        <v>604</v>
      </c>
      <c r="E852" s="60" t="s">
        <v>605</v>
      </c>
      <c r="F852" s="60" t="s">
        <v>751</v>
      </c>
      <c r="G852" s="60" t="s">
        <v>245</v>
      </c>
      <c r="H852" s="60" t="s">
        <v>134</v>
      </c>
      <c r="I852" s="60" t="s">
        <v>606</v>
      </c>
      <c r="J852" s="60" t="s">
        <v>16458</v>
      </c>
      <c r="K852" s="60" t="s">
        <v>608</v>
      </c>
      <c r="L852" s="60" t="s">
        <v>609</v>
      </c>
      <c r="M852" t="str">
        <f>IF(TablVoies[[#This Row],[ID_OSM]]="Non trouvé","Pas de lien",HYPERLINK(("http://www.openstreetmap.org/?"&amp;TablVoies[[#This Row],[OBJET_OSM]]&amp;"="&amp;TablVoies[[#This Row],[ID_OSM]]),"Localiser"))</f>
        <v>Localiser</v>
      </c>
      <c r="N852" s="61" t="s">
        <v>5316</v>
      </c>
      <c r="O852" t="str">
        <f>IF(TablVoies[[#This Row],[ID_OSM]]="Non trouvé","Pas de lien",HYPERLINK("http://localhost:8111/import?url=http://api.openstreetmap.org/api/0.6/"&amp;TablVoies[[#This Row],[OBJET_OSM]]&amp;"/"&amp;TablVoies[[#This Row],[ID_OSM]]&amp;"/full","JOSM"))</f>
        <v>JOSM</v>
      </c>
      <c r="P852" t="s">
        <v>13648</v>
      </c>
      <c r="Q852" t="s">
        <v>13814</v>
      </c>
      <c r="U852" s="60" t="s">
        <v>5337</v>
      </c>
      <c r="W852" s="60" t="s">
        <v>5334</v>
      </c>
      <c r="X852" s="60" t="s">
        <v>5338</v>
      </c>
      <c r="Z852" s="124"/>
      <c r="AC852" s="60" t="s">
        <v>5323</v>
      </c>
      <c r="AE852" s="60" t="s">
        <v>5324</v>
      </c>
      <c r="AL852" s="60">
        <v>660</v>
      </c>
      <c r="AM852" s="60">
        <v>3.4</v>
      </c>
      <c r="AN852" s="60" t="s">
        <v>5328</v>
      </c>
      <c r="AO852" s="60" t="s">
        <v>5329</v>
      </c>
    </row>
    <row r="853" spans="1:41">
      <c r="A853" s="71">
        <v>84087</v>
      </c>
      <c r="B853" s="60" t="s">
        <v>4019</v>
      </c>
      <c r="C853" s="155">
        <v>4426578</v>
      </c>
      <c r="D853" s="60" t="s">
        <v>4020</v>
      </c>
      <c r="E853" s="60" t="s">
        <v>4021</v>
      </c>
      <c r="F853" s="60" t="s">
        <v>751</v>
      </c>
      <c r="G853" s="60" t="s">
        <v>44</v>
      </c>
      <c r="H853" s="60" t="s">
        <v>119</v>
      </c>
      <c r="I853" s="60" t="s">
        <v>4022</v>
      </c>
      <c r="J853" s="60" t="s">
        <v>16459</v>
      </c>
      <c r="K853" s="60" t="s">
        <v>4024</v>
      </c>
      <c r="L853" s="60" t="s">
        <v>4025</v>
      </c>
      <c r="M853" t="str">
        <f>IF(TablVoies[[#This Row],[ID_OSM]]="Non trouvé","Pas de lien",HYPERLINK(("http://www.openstreetmap.org/?"&amp;TablVoies[[#This Row],[OBJET_OSM]]&amp;"="&amp;TablVoies[[#This Row],[ID_OSM]]),"Localiser"))</f>
        <v>Localiser</v>
      </c>
      <c r="N853" s="61" t="s">
        <v>5316</v>
      </c>
      <c r="O853" t="str">
        <f>IF(TablVoies[[#This Row],[ID_OSM]]="Non trouvé","Pas de lien",HYPERLINK("http://localhost:8111/import?url=http://api.openstreetmap.org/api/0.6/"&amp;TablVoies[[#This Row],[OBJET_OSM]]&amp;"/"&amp;TablVoies[[#This Row],[ID_OSM]]&amp;"/full","JOSM"))</f>
        <v>JOSM</v>
      </c>
      <c r="Q853"/>
      <c r="W853" s="60" t="s">
        <v>5321</v>
      </c>
      <c r="X853" s="60" t="s">
        <v>5358</v>
      </c>
      <c r="Z853" s="124"/>
      <c r="AC853" s="60" t="s">
        <v>5344</v>
      </c>
      <c r="AE853" s="60" t="s">
        <v>5345</v>
      </c>
      <c r="AL853" s="60">
        <v>40</v>
      </c>
      <c r="AM853" s="60">
        <v>0</v>
      </c>
      <c r="AN853" s="60" t="s">
        <v>5328</v>
      </c>
      <c r="AO853" s="60" t="s">
        <v>5329</v>
      </c>
    </row>
    <row r="854" spans="1:41">
      <c r="A854" s="71">
        <v>84087</v>
      </c>
      <c r="B854" s="60" t="s">
        <v>3972</v>
      </c>
      <c r="C854" s="155">
        <v>4426570</v>
      </c>
      <c r="D854" s="60" t="s">
        <v>3973</v>
      </c>
      <c r="E854" s="60" t="s">
        <v>3974</v>
      </c>
      <c r="F854" s="60" t="s">
        <v>751</v>
      </c>
      <c r="G854" s="60" t="s">
        <v>44</v>
      </c>
      <c r="H854" s="60" t="s">
        <v>221</v>
      </c>
      <c r="I854" s="60" t="s">
        <v>3975</v>
      </c>
      <c r="J854" s="60" t="s">
        <v>16460</v>
      </c>
      <c r="K854" s="60" t="s">
        <v>3977</v>
      </c>
      <c r="L854" s="60" t="s">
        <v>3978</v>
      </c>
      <c r="M854" t="str">
        <f>IF(TablVoies[[#This Row],[ID_OSM]]="Non trouvé","Pas de lien",HYPERLINK(("http://www.openstreetmap.org/?"&amp;TablVoies[[#This Row],[OBJET_OSM]]&amp;"="&amp;TablVoies[[#This Row],[ID_OSM]]),"Localiser"))</f>
        <v>Localiser</v>
      </c>
      <c r="N854" s="61" t="s">
        <v>5316</v>
      </c>
      <c r="O854" t="str">
        <f>IF(TablVoies[[#This Row],[ID_OSM]]="Non trouvé","Pas de lien",HYPERLINK("http://localhost:8111/import?url=http://api.openstreetmap.org/api/0.6/"&amp;TablVoies[[#This Row],[OBJET_OSM]]&amp;"/"&amp;TablVoies[[#This Row],[ID_OSM]]&amp;"/full","JOSM"))</f>
        <v>JOSM</v>
      </c>
      <c r="Q854"/>
      <c r="U854" s="60" t="s">
        <v>5406</v>
      </c>
      <c r="W854" s="60" t="s">
        <v>5334</v>
      </c>
      <c r="X854" s="60" t="s">
        <v>5407</v>
      </c>
      <c r="Z854" s="124"/>
      <c r="AC854" s="60" t="s">
        <v>5323</v>
      </c>
      <c r="AE854" s="60" t="s">
        <v>5324</v>
      </c>
      <c r="AL854" s="60">
        <v>540</v>
      </c>
      <c r="AM854" s="60">
        <v>3</v>
      </c>
      <c r="AN854" s="60" t="s">
        <v>5328</v>
      </c>
      <c r="AO854" s="60" t="s">
        <v>5329</v>
      </c>
    </row>
    <row r="855" spans="1:41">
      <c r="A855" s="71">
        <v>84087</v>
      </c>
      <c r="B855" s="60" t="s">
        <v>400</v>
      </c>
      <c r="C855" s="155">
        <v>4191421</v>
      </c>
      <c r="D855" s="60" t="s">
        <v>401</v>
      </c>
      <c r="E855" s="60" t="s">
        <v>402</v>
      </c>
      <c r="F855" s="60" t="s">
        <v>751</v>
      </c>
      <c r="G855" s="60" t="s">
        <v>245</v>
      </c>
      <c r="H855" s="60" t="s">
        <v>221</v>
      </c>
      <c r="I855" s="60" t="s">
        <v>403</v>
      </c>
      <c r="J855" s="60" t="s">
        <v>16461</v>
      </c>
      <c r="K855" s="60" t="s">
        <v>405</v>
      </c>
      <c r="L855" s="60" t="s">
        <v>406</v>
      </c>
      <c r="M855" t="str">
        <f>IF(TablVoies[[#This Row],[ID_OSM]]="Non trouvé","Pas de lien",HYPERLINK(("http://www.openstreetmap.org/?"&amp;TablVoies[[#This Row],[OBJET_OSM]]&amp;"="&amp;TablVoies[[#This Row],[ID_OSM]]),"Localiser"))</f>
        <v>Localiser</v>
      </c>
      <c r="N855" s="61" t="s">
        <v>5316</v>
      </c>
      <c r="O855" t="str">
        <f>IF(TablVoies[[#This Row],[ID_OSM]]="Non trouvé","Pas de lien",HYPERLINK("http://localhost:8111/import?url=http://api.openstreetmap.org/api/0.6/"&amp;TablVoies[[#This Row],[OBJET_OSM]]&amp;"/"&amp;TablVoies[[#This Row],[ID_OSM]]&amp;"/full","JOSM"))</f>
        <v>JOSM</v>
      </c>
      <c r="P855" t="s">
        <v>13618</v>
      </c>
      <c r="Q855" t="s">
        <v>13814</v>
      </c>
      <c r="W855" s="60" t="s">
        <v>5321</v>
      </c>
      <c r="X855" s="60" t="s">
        <v>5322</v>
      </c>
      <c r="Z855" s="124"/>
      <c r="AC855" s="60" t="s">
        <v>5323</v>
      </c>
      <c r="AE855" s="60" t="s">
        <v>5324</v>
      </c>
      <c r="AL855" s="60">
        <v>1335</v>
      </c>
      <c r="AM855" s="60">
        <v>3.8</v>
      </c>
      <c r="AN855" s="60" t="s">
        <v>5380</v>
      </c>
      <c r="AO855" s="60" t="s">
        <v>5329</v>
      </c>
    </row>
    <row r="856" spans="1:41">
      <c r="A856" s="71">
        <v>84087</v>
      </c>
      <c r="B856" s="60" t="s">
        <v>3201</v>
      </c>
      <c r="C856" s="155">
        <v>4426431</v>
      </c>
      <c r="D856" s="60" t="s">
        <v>3202</v>
      </c>
      <c r="E856" s="60" t="s">
        <v>3203</v>
      </c>
      <c r="F856" s="60" t="s">
        <v>751</v>
      </c>
      <c r="G856" s="60" t="s">
        <v>1358</v>
      </c>
      <c r="H856" s="60" t="s">
        <v>119</v>
      </c>
      <c r="I856" s="60" t="s">
        <v>3204</v>
      </c>
      <c r="J856" s="60" t="s">
        <v>16462</v>
      </c>
      <c r="K856" s="60" t="s">
        <v>3206</v>
      </c>
      <c r="L856" s="60" t="s">
        <v>3207</v>
      </c>
      <c r="M856" t="str">
        <f>IF(TablVoies[[#This Row],[ID_OSM]]="Non trouvé","Pas de lien",HYPERLINK(("http://www.openstreetmap.org/?"&amp;TablVoies[[#This Row],[OBJET_OSM]]&amp;"="&amp;TablVoies[[#This Row],[ID_OSM]]),"Localiser"))</f>
        <v>Localiser</v>
      </c>
      <c r="N856" s="61" t="s">
        <v>5316</v>
      </c>
      <c r="O856" t="str">
        <f>IF(TablVoies[[#This Row],[ID_OSM]]="Non trouvé","Pas de lien",HYPERLINK("http://localhost:8111/import?url=http://api.openstreetmap.org/api/0.6/"&amp;TablVoies[[#This Row],[OBJET_OSM]]&amp;"/"&amp;TablVoies[[#This Row],[ID_OSM]]&amp;"/full","JOSM"))</f>
        <v>JOSM</v>
      </c>
      <c r="Q856"/>
      <c r="W856" s="60" t="s">
        <v>5321</v>
      </c>
      <c r="X856" s="60" t="s">
        <v>5358</v>
      </c>
      <c r="Y856" s="60">
        <v>1999</v>
      </c>
      <c r="Z856" s="124">
        <v>36161</v>
      </c>
      <c r="AC856" s="60" t="s">
        <v>5344</v>
      </c>
      <c r="AE856" s="60" t="s">
        <v>5345</v>
      </c>
      <c r="AL856" s="60">
        <v>40</v>
      </c>
      <c r="AM856" s="60">
        <v>0</v>
      </c>
      <c r="AN856" s="60" t="s">
        <v>5359</v>
      </c>
      <c r="AO856" s="60" t="s">
        <v>5329</v>
      </c>
    </row>
    <row r="857" spans="1:41">
      <c r="A857" s="71">
        <v>84087</v>
      </c>
      <c r="B857" s="60" t="s">
        <v>4220</v>
      </c>
      <c r="C857" s="155">
        <v>4426608</v>
      </c>
      <c r="D857" s="60" t="s">
        <v>4221</v>
      </c>
      <c r="E857" s="60" t="s">
        <v>4222</v>
      </c>
      <c r="F857" s="60" t="s">
        <v>751</v>
      </c>
      <c r="G857" s="60" t="s">
        <v>44</v>
      </c>
      <c r="H857" s="60" t="s">
        <v>134</v>
      </c>
      <c r="I857" s="60" t="s">
        <v>4223</v>
      </c>
      <c r="J857" s="60" t="s">
        <v>16463</v>
      </c>
      <c r="K857" s="60" t="s">
        <v>4225</v>
      </c>
      <c r="L857" s="60" t="s">
        <v>4226</v>
      </c>
      <c r="M857" t="str">
        <f>IF(TablVoies[[#This Row],[ID_OSM]]="Non trouvé","Pas de lien",HYPERLINK(("http://www.openstreetmap.org/?"&amp;TablVoies[[#This Row],[OBJET_OSM]]&amp;"="&amp;TablVoies[[#This Row],[ID_OSM]]),"Localiser"))</f>
        <v>Localiser</v>
      </c>
      <c r="N857" s="61" t="s">
        <v>5316</v>
      </c>
      <c r="O857" t="str">
        <f>IF(TablVoies[[#This Row],[ID_OSM]]="Non trouvé","Pas de lien",HYPERLINK("http://localhost:8111/import?url=http://api.openstreetmap.org/api/0.6/"&amp;TablVoies[[#This Row],[OBJET_OSM]]&amp;"/"&amp;TablVoies[[#This Row],[ID_OSM]]&amp;"/full","JOSM"))</f>
        <v>JOSM</v>
      </c>
      <c r="Q857"/>
      <c r="W857" s="60" t="s">
        <v>5321</v>
      </c>
      <c r="X857" s="60" t="s">
        <v>5383</v>
      </c>
      <c r="Y857" s="60">
        <v>1966</v>
      </c>
      <c r="Z857" s="124"/>
      <c r="AB857" s="60">
        <v>24132</v>
      </c>
      <c r="AC857" s="60" t="s">
        <v>5344</v>
      </c>
      <c r="AE857" s="60" t="s">
        <v>5345</v>
      </c>
      <c r="AL857" s="60">
        <v>118</v>
      </c>
      <c r="AM857" s="60">
        <v>4</v>
      </c>
      <c r="AN857" s="60" t="s">
        <v>5341</v>
      </c>
      <c r="AO857" s="60" t="s">
        <v>5329</v>
      </c>
    </row>
    <row r="858" spans="1:41">
      <c r="A858" s="71">
        <v>84087</v>
      </c>
      <c r="B858" s="60" t="s">
        <v>299</v>
      </c>
      <c r="C858" s="155">
        <v>4191296</v>
      </c>
      <c r="D858" s="60" t="s">
        <v>300</v>
      </c>
      <c r="E858" s="60" t="s">
        <v>301</v>
      </c>
      <c r="F858" s="60" t="s">
        <v>751</v>
      </c>
      <c r="G858" s="60" t="s">
        <v>245</v>
      </c>
      <c r="H858" s="60" t="s">
        <v>163</v>
      </c>
      <c r="I858" s="60" t="s">
        <v>302</v>
      </c>
      <c r="J858" s="60" t="s">
        <v>16464</v>
      </c>
      <c r="K858" s="60" t="s">
        <v>304</v>
      </c>
      <c r="L858" s="60" t="s">
        <v>305</v>
      </c>
      <c r="M858" t="str">
        <f>IF(TablVoies[[#This Row],[ID_OSM]]="Non trouvé","Pas de lien",HYPERLINK(("http://www.openstreetmap.org/?"&amp;TablVoies[[#This Row],[OBJET_OSM]]&amp;"="&amp;TablVoies[[#This Row],[ID_OSM]]),"Localiser"))</f>
        <v>Localiser</v>
      </c>
      <c r="N858" s="61" t="s">
        <v>5316</v>
      </c>
      <c r="O858" t="str">
        <f>IF(TablVoies[[#This Row],[ID_OSM]]="Non trouvé","Pas de lien",HYPERLINK("http://localhost:8111/import?url=http://api.openstreetmap.org/api/0.6/"&amp;TablVoies[[#This Row],[OBJET_OSM]]&amp;"/"&amp;TablVoies[[#This Row],[ID_OSM]]&amp;"/full","JOSM"))</f>
        <v>JOSM</v>
      </c>
      <c r="P858" t="s">
        <v>13629</v>
      </c>
      <c r="Q858" t="s">
        <v>13814</v>
      </c>
      <c r="W858" s="60" t="s">
        <v>5321</v>
      </c>
      <c r="X858" s="60" t="s">
        <v>5408</v>
      </c>
      <c r="Z858" s="124"/>
      <c r="AC858" s="60" t="s">
        <v>5323</v>
      </c>
      <c r="AE858" s="60" t="s">
        <v>5324</v>
      </c>
      <c r="AL858" s="60">
        <v>645</v>
      </c>
      <c r="AM858" s="60">
        <v>4</v>
      </c>
      <c r="AN858" s="60" t="s">
        <v>5328</v>
      </c>
      <c r="AO858" s="60" t="s">
        <v>5329</v>
      </c>
    </row>
    <row r="859" spans="1:41">
      <c r="A859" s="71">
        <v>84087</v>
      </c>
      <c r="B859" s="60" t="s">
        <v>3787</v>
      </c>
      <c r="C859" s="155">
        <v>4426536</v>
      </c>
      <c r="D859" s="60" t="s">
        <v>3788</v>
      </c>
      <c r="E859" s="60" t="s">
        <v>3789</v>
      </c>
      <c r="F859" s="60" t="s">
        <v>751</v>
      </c>
      <c r="G859" s="60" t="s">
        <v>44</v>
      </c>
      <c r="I859" s="60" t="s">
        <v>3790</v>
      </c>
      <c r="J859" s="60" t="s">
        <v>16465</v>
      </c>
      <c r="K859" s="60" t="s">
        <v>3792</v>
      </c>
      <c r="L859" s="60" t="s">
        <v>3793</v>
      </c>
      <c r="M859" t="str">
        <f>IF(TablVoies[[#This Row],[ID_OSM]]="Non trouvé","Pas de lien",HYPERLINK(("http://www.openstreetmap.org/?"&amp;TablVoies[[#This Row],[OBJET_OSM]]&amp;"="&amp;TablVoies[[#This Row],[ID_OSM]]),"Localiser"))</f>
        <v>Localiser</v>
      </c>
      <c r="N859" s="61" t="s">
        <v>5316</v>
      </c>
      <c r="O859" t="str">
        <f>IF(TablVoies[[#This Row],[ID_OSM]]="Non trouvé","Pas de lien",HYPERLINK("http://localhost:8111/import?url=http://api.openstreetmap.org/api/0.6/"&amp;TablVoies[[#This Row],[OBJET_OSM]]&amp;"/"&amp;TablVoies[[#This Row],[ID_OSM]]&amp;"/full","JOSM"))</f>
        <v>JOSM</v>
      </c>
      <c r="Q859"/>
      <c r="W859" s="60" t="s">
        <v>5321</v>
      </c>
      <c r="X859" s="60" t="s">
        <v>5409</v>
      </c>
      <c r="Z859" s="124"/>
      <c r="AC859" s="60" t="s">
        <v>5323</v>
      </c>
      <c r="AE859" s="60" t="s">
        <v>5345</v>
      </c>
      <c r="AL859" s="60">
        <v>140</v>
      </c>
      <c r="AM859" s="60">
        <v>6.5</v>
      </c>
      <c r="AN859" s="60" t="s">
        <v>5359</v>
      </c>
      <c r="AO859" s="60" t="s">
        <v>5329</v>
      </c>
    </row>
    <row r="860" spans="1:41">
      <c r="A860" s="71">
        <v>84087</v>
      </c>
      <c r="B860" s="60" t="s">
        <v>1104</v>
      </c>
      <c r="C860" s="155">
        <v>4422155</v>
      </c>
      <c r="D860" s="60" t="s">
        <v>1105</v>
      </c>
      <c r="E860" s="60" t="s">
        <v>1106</v>
      </c>
      <c r="F860" s="60" t="s">
        <v>751</v>
      </c>
      <c r="G860" s="60" t="s">
        <v>245</v>
      </c>
      <c r="H860" s="60" t="s">
        <v>221</v>
      </c>
      <c r="I860" s="60" t="s">
        <v>1107</v>
      </c>
      <c r="J860" s="60" t="s">
        <v>16466</v>
      </c>
      <c r="K860" s="60" t="s">
        <v>1109</v>
      </c>
      <c r="L860" s="60" t="s">
        <v>425</v>
      </c>
      <c r="M860" t="str">
        <f>IF(TablVoies[[#This Row],[ID_OSM]]="Non trouvé","Pas de lien",HYPERLINK(("http://www.openstreetmap.org/?"&amp;TablVoies[[#This Row],[OBJET_OSM]]&amp;"="&amp;TablVoies[[#This Row],[ID_OSM]]),"Localiser"))</f>
        <v>Localiser</v>
      </c>
      <c r="N860" s="61" t="s">
        <v>5316</v>
      </c>
      <c r="O860" t="str">
        <f>IF(TablVoies[[#This Row],[ID_OSM]]="Non trouvé","Pas de lien",HYPERLINK("http://localhost:8111/import?url=http://api.openstreetmap.org/api/0.6/"&amp;TablVoies[[#This Row],[OBJET_OSM]]&amp;"/"&amp;TablVoies[[#This Row],[ID_OSM]]&amp;"/full","JOSM"))</f>
        <v>JOSM</v>
      </c>
      <c r="P860" t="s">
        <v>13729</v>
      </c>
      <c r="Q860" t="s">
        <v>13814</v>
      </c>
      <c r="W860" s="60" t="s">
        <v>5321</v>
      </c>
      <c r="X860" s="60" t="s">
        <v>5410</v>
      </c>
      <c r="Z860" s="124"/>
      <c r="AC860" s="60" t="s">
        <v>5323</v>
      </c>
      <c r="AE860" s="60" t="s">
        <v>5324</v>
      </c>
      <c r="AL860" s="60">
        <v>562</v>
      </c>
      <c r="AM860" s="60">
        <v>3</v>
      </c>
      <c r="AN860" s="60" t="s">
        <v>5328</v>
      </c>
      <c r="AO860" s="60" t="s">
        <v>5329</v>
      </c>
    </row>
    <row r="861" spans="1:41">
      <c r="A861" s="71">
        <v>84087</v>
      </c>
      <c r="B861" s="60" t="s">
        <v>419</v>
      </c>
      <c r="C861" s="155">
        <v>4191432</v>
      </c>
      <c r="D861" s="60" t="s">
        <v>420</v>
      </c>
      <c r="E861" s="60" t="s">
        <v>421</v>
      </c>
      <c r="F861" s="60" t="s">
        <v>751</v>
      </c>
      <c r="G861" s="60" t="s">
        <v>245</v>
      </c>
      <c r="H861" s="60" t="s">
        <v>221</v>
      </c>
      <c r="I861" s="60" t="s">
        <v>422</v>
      </c>
      <c r="J861" s="60" t="s">
        <v>16467</v>
      </c>
      <c r="K861" s="60" t="s">
        <v>424</v>
      </c>
      <c r="L861" s="60" t="s">
        <v>425</v>
      </c>
      <c r="M861" t="str">
        <f>IF(TablVoies[[#This Row],[ID_OSM]]="Non trouvé","Pas de lien",HYPERLINK(("http://www.openstreetmap.org/?"&amp;TablVoies[[#This Row],[OBJET_OSM]]&amp;"="&amp;TablVoies[[#This Row],[ID_OSM]]),"Localiser"))</f>
        <v>Localiser</v>
      </c>
      <c r="N861" s="61" t="s">
        <v>5316</v>
      </c>
      <c r="O861" t="str">
        <f>IF(TablVoies[[#This Row],[ID_OSM]]="Non trouvé","Pas de lien",HYPERLINK("http://localhost:8111/import?url=http://api.openstreetmap.org/api/0.6/"&amp;TablVoies[[#This Row],[OBJET_OSM]]&amp;"/"&amp;TablVoies[[#This Row],[ID_OSM]]&amp;"/full","JOSM"))</f>
        <v>JOSM</v>
      </c>
      <c r="P861" t="s">
        <v>13729</v>
      </c>
      <c r="Q861" t="s">
        <v>13814</v>
      </c>
      <c r="W861" s="60" t="s">
        <v>5334</v>
      </c>
      <c r="X861" s="60" t="s">
        <v>5410</v>
      </c>
      <c r="Z861" s="124"/>
      <c r="AC861" s="60" t="s">
        <v>5323</v>
      </c>
      <c r="AE861" s="60" t="s">
        <v>5324</v>
      </c>
      <c r="AL861" s="60">
        <v>1470</v>
      </c>
      <c r="AM861" s="60">
        <v>3</v>
      </c>
      <c r="AN861" s="60" t="s">
        <v>5328</v>
      </c>
      <c r="AO861" s="60" t="s">
        <v>5329</v>
      </c>
    </row>
    <row r="862" spans="1:41">
      <c r="A862" s="71">
        <v>84087</v>
      </c>
      <c r="B862" s="60" t="s">
        <v>939</v>
      </c>
      <c r="C862" s="155">
        <v>4422099</v>
      </c>
      <c r="D862" s="60" t="s">
        <v>940</v>
      </c>
      <c r="E862" s="60" t="s">
        <v>941</v>
      </c>
      <c r="F862" s="60" t="s">
        <v>751</v>
      </c>
      <c r="G862" s="60" t="s">
        <v>245</v>
      </c>
      <c r="H862" s="60" t="s">
        <v>163</v>
      </c>
      <c r="I862" s="60" t="s">
        <v>942</v>
      </c>
      <c r="J862" s="60" t="s">
        <v>16468</v>
      </c>
      <c r="K862" s="60" t="s">
        <v>944</v>
      </c>
      <c r="L862" s="60" t="s">
        <v>945</v>
      </c>
      <c r="M862" t="str">
        <f>IF(TablVoies[[#This Row],[ID_OSM]]="Non trouvé","Pas de lien",HYPERLINK(("http://www.openstreetmap.org/?"&amp;TablVoies[[#This Row],[OBJET_OSM]]&amp;"="&amp;TablVoies[[#This Row],[ID_OSM]]),"Localiser"))</f>
        <v>Localiser</v>
      </c>
      <c r="N862" s="61" t="s">
        <v>5316</v>
      </c>
      <c r="O862" t="str">
        <f>IF(TablVoies[[#This Row],[ID_OSM]]="Non trouvé","Pas de lien",HYPERLINK("http://localhost:8111/import?url=http://api.openstreetmap.org/api/0.6/"&amp;TablVoies[[#This Row],[OBJET_OSM]]&amp;"/"&amp;TablVoies[[#This Row],[ID_OSM]]&amp;"/full","JOSM"))</f>
        <v>JOSM</v>
      </c>
      <c r="P862" t="s">
        <v>13665</v>
      </c>
      <c r="Q862" t="s">
        <v>13814</v>
      </c>
      <c r="W862" s="60" t="s">
        <v>5334</v>
      </c>
      <c r="X862" s="60" t="s">
        <v>5354</v>
      </c>
      <c r="Z862" s="124"/>
      <c r="AC862" s="60" t="s">
        <v>5323</v>
      </c>
      <c r="AE862" s="60" t="s">
        <v>5324</v>
      </c>
      <c r="AL862" s="60">
        <v>1560</v>
      </c>
      <c r="AM862" s="60">
        <v>3</v>
      </c>
      <c r="AN862" s="60" t="s">
        <v>5328</v>
      </c>
      <c r="AO862" s="60" t="s">
        <v>5329</v>
      </c>
    </row>
    <row r="863" spans="1:41">
      <c r="A863" s="71">
        <v>84087</v>
      </c>
      <c r="B863" s="60" t="s">
        <v>920</v>
      </c>
      <c r="C863" s="155">
        <v>4422094</v>
      </c>
      <c r="D863" s="60" t="s">
        <v>921</v>
      </c>
      <c r="E863" s="60" t="s">
        <v>922</v>
      </c>
      <c r="F863" s="60" t="s">
        <v>751</v>
      </c>
      <c r="G863" s="60" t="s">
        <v>245</v>
      </c>
      <c r="H863" s="60" t="s">
        <v>163</v>
      </c>
      <c r="I863" s="60" t="s">
        <v>923</v>
      </c>
      <c r="J863" s="60" t="s">
        <v>16469</v>
      </c>
      <c r="K863" s="60" t="s">
        <v>925</v>
      </c>
      <c r="L863" s="60" t="s">
        <v>15571</v>
      </c>
      <c r="M863" t="str">
        <f>IF(TablVoies[[#This Row],[ID_OSM]]="Non trouvé","Pas de lien",HYPERLINK(("http://www.openstreetmap.org/?"&amp;TablVoies[[#This Row],[OBJET_OSM]]&amp;"="&amp;TablVoies[[#This Row],[ID_OSM]]),"Localiser"))</f>
        <v>Localiser</v>
      </c>
      <c r="N863" s="61" t="s">
        <v>5316</v>
      </c>
      <c r="O863" t="str">
        <f>IF(TablVoies[[#This Row],[ID_OSM]]="Non trouvé","Pas de lien",HYPERLINK("http://localhost:8111/import?url=http://api.openstreetmap.org/api/0.6/"&amp;TablVoies[[#This Row],[OBJET_OSM]]&amp;"/"&amp;TablVoies[[#This Row],[ID_OSM]]&amp;"/full","JOSM"))</f>
        <v>JOSM</v>
      </c>
      <c r="P863" t="s">
        <v>13687</v>
      </c>
      <c r="Q863" t="s">
        <v>13814</v>
      </c>
      <c r="W863" s="60" t="s">
        <v>5334</v>
      </c>
      <c r="X863" s="60" t="s">
        <v>5412</v>
      </c>
      <c r="Z863" s="124"/>
      <c r="AC863" s="60" t="s">
        <v>5323</v>
      </c>
      <c r="AE863" s="60" t="s">
        <v>5324</v>
      </c>
      <c r="AL863" s="60">
        <v>750</v>
      </c>
      <c r="AM863" s="60">
        <v>3.5</v>
      </c>
      <c r="AN863" s="60" t="s">
        <v>5328</v>
      </c>
      <c r="AO863" s="60" t="s">
        <v>5329</v>
      </c>
    </row>
    <row r="864" spans="1:41">
      <c r="A864" s="71">
        <v>84087</v>
      </c>
      <c r="B864" s="60" t="s">
        <v>2580</v>
      </c>
      <c r="C864" s="155">
        <v>4191606</v>
      </c>
      <c r="D864" s="60" t="s">
        <v>2581</v>
      </c>
      <c r="E864" s="60" t="s">
        <v>2582</v>
      </c>
      <c r="F864" s="60" t="s">
        <v>751</v>
      </c>
      <c r="G864" s="60" t="s">
        <v>245</v>
      </c>
      <c r="H864" s="60" t="s">
        <v>134</v>
      </c>
      <c r="I864" s="60" t="s">
        <v>2583</v>
      </c>
      <c r="J864" s="60" t="s">
        <v>16470</v>
      </c>
      <c r="K864" s="60" t="s">
        <v>2585</v>
      </c>
      <c r="L864" s="60" t="s">
        <v>15571</v>
      </c>
      <c r="M864" t="str">
        <f>IF(TablVoies[[#This Row],[ID_OSM]]="Non trouvé","Pas de lien",HYPERLINK(("http://www.openstreetmap.org/?"&amp;TablVoies[[#This Row],[OBJET_OSM]]&amp;"="&amp;TablVoies[[#This Row],[ID_OSM]]),"Localiser"))</f>
        <v>Localiser</v>
      </c>
      <c r="N864" s="61" t="s">
        <v>5316</v>
      </c>
      <c r="O864" t="str">
        <f>IF(TablVoies[[#This Row],[ID_OSM]]="Non trouvé","Pas de lien",HYPERLINK("http://localhost:8111/import?url=http://api.openstreetmap.org/api/0.6/"&amp;TablVoies[[#This Row],[OBJET_OSM]]&amp;"/"&amp;TablVoies[[#This Row],[ID_OSM]]&amp;"/full","JOSM"))</f>
        <v>JOSM</v>
      </c>
      <c r="P864" t="s">
        <v>13664</v>
      </c>
      <c r="Q864" t="s">
        <v>13814</v>
      </c>
      <c r="W864" s="60" t="s">
        <v>5334</v>
      </c>
      <c r="X864" s="60" t="s">
        <v>5413</v>
      </c>
      <c r="Z864" s="124"/>
      <c r="AC864" s="60" t="s">
        <v>5323</v>
      </c>
      <c r="AE864" s="60" t="s">
        <v>5324</v>
      </c>
      <c r="AL864" s="60">
        <v>1195</v>
      </c>
      <c r="AM864" s="60">
        <v>3.5</v>
      </c>
      <c r="AN864" s="60" t="s">
        <v>5328</v>
      </c>
      <c r="AO864" s="60" t="s">
        <v>5329</v>
      </c>
    </row>
    <row r="865" spans="1:41">
      <c r="A865" s="71">
        <v>84087</v>
      </c>
      <c r="B865" s="60" t="s">
        <v>2586</v>
      </c>
      <c r="C865" s="155">
        <v>4426335</v>
      </c>
      <c r="D865" s="60" t="s">
        <v>2587</v>
      </c>
      <c r="E865" s="60" t="s">
        <v>2588</v>
      </c>
      <c r="F865" s="60" t="s">
        <v>751</v>
      </c>
      <c r="G865" s="60" t="s">
        <v>1358</v>
      </c>
      <c r="H865" s="60" t="s">
        <v>134</v>
      </c>
      <c r="I865" s="60" t="s">
        <v>2583</v>
      </c>
      <c r="J865" s="60" t="s">
        <v>16471</v>
      </c>
      <c r="K865" s="60" t="s">
        <v>2590</v>
      </c>
      <c r="L865" s="60" t="s">
        <v>15571</v>
      </c>
      <c r="M865" t="str">
        <f>IF(TablVoies[[#This Row],[ID_OSM]]="Non trouvé","Pas de lien",HYPERLINK(("http://www.openstreetmap.org/?"&amp;TablVoies[[#This Row],[OBJET_OSM]]&amp;"="&amp;TablVoies[[#This Row],[ID_OSM]]),"Localiser"))</f>
        <v>Localiser</v>
      </c>
      <c r="N865" s="61" t="s">
        <v>5316</v>
      </c>
      <c r="O865" t="str">
        <f>IF(TablVoies[[#This Row],[ID_OSM]]="Non trouvé","Pas de lien",HYPERLINK("http://localhost:8111/import?url=http://api.openstreetmap.org/api/0.6/"&amp;TablVoies[[#This Row],[OBJET_OSM]]&amp;"/"&amp;TablVoies[[#This Row],[ID_OSM]]&amp;"/full","JOSM"))</f>
        <v>JOSM</v>
      </c>
      <c r="Q865"/>
      <c r="W865" s="60" t="s">
        <v>5334</v>
      </c>
      <c r="X865" s="60" t="s">
        <v>5414</v>
      </c>
      <c r="Y865" s="60">
        <v>1959</v>
      </c>
      <c r="Z865" s="124"/>
      <c r="AB865" s="60">
        <v>21914</v>
      </c>
      <c r="AC865" s="60" t="s">
        <v>5323</v>
      </c>
      <c r="AE865" s="60" t="s">
        <v>5324</v>
      </c>
      <c r="AL865" s="60">
        <v>905</v>
      </c>
      <c r="AM865" s="60">
        <v>3.5</v>
      </c>
      <c r="AN865" s="60" t="s">
        <v>5328</v>
      </c>
      <c r="AO865" s="60" t="s">
        <v>5329</v>
      </c>
    </row>
    <row r="866" spans="1:41">
      <c r="A866" s="71">
        <v>84087</v>
      </c>
      <c r="B866" s="60" t="s">
        <v>2958</v>
      </c>
      <c r="C866" s="155">
        <v>4426395</v>
      </c>
      <c r="D866" s="60" t="s">
        <v>2959</v>
      </c>
      <c r="E866" s="60" t="s">
        <v>2960</v>
      </c>
      <c r="F866" s="60" t="s">
        <v>751</v>
      </c>
      <c r="G866" s="60" t="s">
        <v>1358</v>
      </c>
      <c r="H866" s="60" t="s">
        <v>163</v>
      </c>
      <c r="I866" s="60" t="s">
        <v>2961</v>
      </c>
      <c r="J866" s="60" t="s">
        <v>16472</v>
      </c>
      <c r="K866" s="60" t="s">
        <v>2963</v>
      </c>
      <c r="L866" s="60" t="s">
        <v>2964</v>
      </c>
      <c r="M866" t="str">
        <f>IF(TablVoies[[#This Row],[ID_OSM]]="Non trouvé","Pas de lien",HYPERLINK(("http://www.openstreetmap.org/?"&amp;TablVoies[[#This Row],[OBJET_OSM]]&amp;"="&amp;TablVoies[[#This Row],[ID_OSM]]),"Localiser"))</f>
        <v>Localiser</v>
      </c>
      <c r="N866" s="61" t="s">
        <v>5316</v>
      </c>
      <c r="O866" t="str">
        <f>IF(TablVoies[[#This Row],[ID_OSM]]="Non trouvé","Pas de lien",HYPERLINK("http://localhost:8111/import?url=http://api.openstreetmap.org/api/0.6/"&amp;TablVoies[[#This Row],[OBJET_OSM]]&amp;"/"&amp;TablVoies[[#This Row],[ID_OSM]]&amp;"/full","JOSM"))</f>
        <v>JOSM</v>
      </c>
      <c r="Q866"/>
      <c r="W866" s="60" t="s">
        <v>5334</v>
      </c>
      <c r="X866" s="60" t="s">
        <v>5415</v>
      </c>
      <c r="Y866" s="60">
        <v>1988</v>
      </c>
      <c r="Z866" s="124">
        <v>32463</v>
      </c>
      <c r="AB866" s="60">
        <v>32874</v>
      </c>
      <c r="AC866" s="60" t="s">
        <v>5323</v>
      </c>
      <c r="AE866" s="60" t="s">
        <v>5324</v>
      </c>
      <c r="AL866" s="60">
        <v>206</v>
      </c>
      <c r="AM866" s="60">
        <v>7</v>
      </c>
      <c r="AN866" s="60" t="s">
        <v>5341</v>
      </c>
      <c r="AO866" s="60" t="s">
        <v>5329</v>
      </c>
    </row>
    <row r="867" spans="1:41">
      <c r="A867" s="71">
        <v>84087</v>
      </c>
      <c r="B867" s="60" t="s">
        <v>2806</v>
      </c>
      <c r="C867" s="155">
        <v>4426369</v>
      </c>
      <c r="D867" s="60" t="s">
        <v>2807</v>
      </c>
      <c r="E867" s="60" t="s">
        <v>2808</v>
      </c>
      <c r="F867" s="60" t="s">
        <v>751</v>
      </c>
      <c r="G867" s="60" t="s">
        <v>1358</v>
      </c>
      <c r="I867" s="60" t="s">
        <v>2809</v>
      </c>
      <c r="J867" s="60" t="s">
        <v>16473</v>
      </c>
      <c r="K867" s="60" t="s">
        <v>2811</v>
      </c>
      <c r="L867" s="60" t="s">
        <v>2812</v>
      </c>
      <c r="M867" t="str">
        <f>IF(TablVoies[[#This Row],[ID_OSM]]="Non trouvé","Pas de lien",HYPERLINK(("http://www.openstreetmap.org/?"&amp;TablVoies[[#This Row],[OBJET_OSM]]&amp;"="&amp;TablVoies[[#This Row],[ID_OSM]]),"Localiser"))</f>
        <v>Localiser</v>
      </c>
      <c r="N867" s="61" t="s">
        <v>5316</v>
      </c>
      <c r="O867" t="str">
        <f>IF(TablVoies[[#This Row],[ID_OSM]]="Non trouvé","Pas de lien",HYPERLINK("http://localhost:8111/import?url=http://api.openstreetmap.org/api/0.6/"&amp;TablVoies[[#This Row],[OBJET_OSM]]&amp;"/"&amp;TablVoies[[#This Row],[ID_OSM]]&amp;"/full","JOSM"))</f>
        <v>JOSM</v>
      </c>
      <c r="Q867"/>
      <c r="W867" s="60" t="s">
        <v>5334</v>
      </c>
      <c r="X867" s="60" t="s">
        <v>5364</v>
      </c>
      <c r="Z867" s="124"/>
      <c r="AC867" s="60" t="s">
        <v>5323</v>
      </c>
      <c r="AE867" s="60" t="s">
        <v>5324</v>
      </c>
      <c r="AL867" s="60">
        <v>420</v>
      </c>
      <c r="AM867" s="60">
        <v>5.3</v>
      </c>
      <c r="AN867" s="60" t="s">
        <v>5328</v>
      </c>
      <c r="AO867" s="60" t="s">
        <v>5329</v>
      </c>
    </row>
    <row r="868" spans="1:41">
      <c r="A868" s="71">
        <v>84087</v>
      </c>
      <c r="B868" s="60" t="s">
        <v>4425</v>
      </c>
      <c r="C868" s="155">
        <v>4426654</v>
      </c>
      <c r="D868" s="60" t="s">
        <v>4426</v>
      </c>
      <c r="E868" s="60" t="s">
        <v>4427</v>
      </c>
      <c r="F868" s="60" t="s">
        <v>751</v>
      </c>
      <c r="G868" s="60" t="s">
        <v>3294</v>
      </c>
      <c r="H868" s="60" t="s">
        <v>221</v>
      </c>
      <c r="I868" s="60" t="s">
        <v>4428</v>
      </c>
      <c r="J868" s="60" t="s">
        <v>16474</v>
      </c>
      <c r="K868" s="60" t="s">
        <v>4430</v>
      </c>
      <c r="L868" s="60" t="s">
        <v>4431</v>
      </c>
      <c r="M868" t="str">
        <f>IF(TablVoies[[#This Row],[ID_OSM]]="Non trouvé","Pas de lien",HYPERLINK(("http://www.openstreetmap.org/?"&amp;TablVoies[[#This Row],[OBJET_OSM]]&amp;"="&amp;TablVoies[[#This Row],[ID_OSM]]),"Localiser"))</f>
        <v>Localiser</v>
      </c>
      <c r="N868" s="61" t="s">
        <v>5316</v>
      </c>
      <c r="O868" t="str">
        <f>IF(TablVoies[[#This Row],[ID_OSM]]="Non trouvé","Pas de lien",HYPERLINK("http://localhost:8111/import?url=http://api.openstreetmap.org/api/0.6/"&amp;TablVoies[[#This Row],[OBJET_OSM]]&amp;"/"&amp;TablVoies[[#This Row],[ID_OSM]]&amp;"/full","JOSM"))</f>
        <v>JOSM</v>
      </c>
      <c r="Q868"/>
      <c r="W868" s="60" t="s">
        <v>5321</v>
      </c>
      <c r="X868" s="60" t="s">
        <v>5354</v>
      </c>
      <c r="Y868" s="60">
        <v>1999</v>
      </c>
      <c r="Z868" s="124">
        <v>36161</v>
      </c>
      <c r="AC868" s="60" t="s">
        <v>5344</v>
      </c>
      <c r="AE868" s="60" t="s">
        <v>5345</v>
      </c>
      <c r="AL868" s="60">
        <v>0</v>
      </c>
      <c r="AM868" s="60">
        <v>0</v>
      </c>
      <c r="AN868" s="60" t="s">
        <v>5328</v>
      </c>
      <c r="AO868" s="60" t="s">
        <v>5329</v>
      </c>
    </row>
    <row r="869" spans="1:41">
      <c r="A869" s="71">
        <v>84087</v>
      </c>
      <c r="B869" s="60" t="s">
        <v>708</v>
      </c>
      <c r="C869" s="155">
        <v>4422032</v>
      </c>
      <c r="D869" s="60" t="s">
        <v>709</v>
      </c>
      <c r="E869" s="60" t="s">
        <v>710</v>
      </c>
      <c r="F869" s="60" t="s">
        <v>751</v>
      </c>
      <c r="G869" s="60" t="s">
        <v>70</v>
      </c>
      <c r="H869" s="60" t="s">
        <v>119</v>
      </c>
      <c r="I869" s="60" t="s">
        <v>711</v>
      </c>
      <c r="J869" s="60" t="s">
        <v>16475</v>
      </c>
      <c r="K869" s="60" t="s">
        <v>713</v>
      </c>
      <c r="L869" s="60" t="s">
        <v>714</v>
      </c>
      <c r="M869" t="str">
        <f>IF(TablVoies[[#This Row],[ID_OSM]]="Non trouvé","Pas de lien",HYPERLINK(("http://www.openstreetmap.org/?"&amp;TablVoies[[#This Row],[OBJET_OSM]]&amp;"="&amp;TablVoies[[#This Row],[ID_OSM]]),"Localiser"))</f>
        <v>Localiser</v>
      </c>
      <c r="N869" s="61" t="s">
        <v>5316</v>
      </c>
      <c r="O869" t="str">
        <f>IF(TablVoies[[#This Row],[ID_OSM]]="Non trouvé","Pas de lien",HYPERLINK("http://localhost:8111/import?url=http://api.openstreetmap.org/api/0.6/"&amp;TablVoies[[#This Row],[OBJET_OSM]]&amp;"/"&amp;TablVoies[[#This Row],[ID_OSM]]&amp;"/full","JOSM"))</f>
        <v>JOSM</v>
      </c>
      <c r="Q869"/>
      <c r="W869" s="60" t="s">
        <v>5321</v>
      </c>
      <c r="X869" s="60" t="s">
        <v>5354</v>
      </c>
      <c r="Y869" s="60">
        <v>1999</v>
      </c>
      <c r="Z869" s="124">
        <v>36161</v>
      </c>
      <c r="AC869" s="60" t="s">
        <v>5344</v>
      </c>
      <c r="AE869" s="60" t="s">
        <v>5345</v>
      </c>
      <c r="AL869" s="60">
        <v>0</v>
      </c>
      <c r="AM869" s="60">
        <v>0</v>
      </c>
      <c r="AN869" s="60" t="s">
        <v>5359</v>
      </c>
      <c r="AO869" s="60" t="s">
        <v>5329</v>
      </c>
    </row>
    <row r="870" spans="1:41">
      <c r="A870" s="71">
        <v>84087</v>
      </c>
      <c r="B870" s="60" t="s">
        <v>3208</v>
      </c>
      <c r="C870" s="155">
        <v>4426432</v>
      </c>
      <c r="D870" s="60" t="s">
        <v>3209</v>
      </c>
      <c r="E870" s="60" t="s">
        <v>3210</v>
      </c>
      <c r="F870" s="60" t="s">
        <v>751</v>
      </c>
      <c r="G870" s="60" t="s">
        <v>1358</v>
      </c>
      <c r="H870" s="60" t="s">
        <v>119</v>
      </c>
      <c r="I870" s="60" t="s">
        <v>3211</v>
      </c>
      <c r="J870" s="60" t="s">
        <v>16476</v>
      </c>
      <c r="K870" s="60" t="s">
        <v>3213</v>
      </c>
      <c r="L870" s="60" t="s">
        <v>3214</v>
      </c>
      <c r="M870" t="str">
        <f>IF(TablVoies[[#This Row],[ID_OSM]]="Non trouvé","Pas de lien",HYPERLINK(("http://www.openstreetmap.org/?"&amp;TablVoies[[#This Row],[OBJET_OSM]]&amp;"="&amp;TablVoies[[#This Row],[ID_OSM]]),"Localiser"))</f>
        <v>Localiser</v>
      </c>
      <c r="N870" s="61" t="s">
        <v>5316</v>
      </c>
      <c r="O870" t="str">
        <f>IF(TablVoies[[#This Row],[ID_OSM]]="Non trouvé","Pas de lien",HYPERLINK("http://localhost:8111/import?url=http://api.openstreetmap.org/api/0.6/"&amp;TablVoies[[#This Row],[OBJET_OSM]]&amp;"/"&amp;TablVoies[[#This Row],[ID_OSM]]&amp;"/full","JOSM"))</f>
        <v>JOSM</v>
      </c>
      <c r="Q870"/>
      <c r="W870" s="60" t="s">
        <v>5321</v>
      </c>
      <c r="X870" s="60" t="s">
        <v>5340</v>
      </c>
      <c r="Z870" s="124"/>
      <c r="AC870" s="60" t="s">
        <v>5323</v>
      </c>
      <c r="AE870" s="60" t="s">
        <v>5324</v>
      </c>
      <c r="AL870" s="60">
        <v>0</v>
      </c>
      <c r="AM870" s="60">
        <v>0</v>
      </c>
      <c r="AN870" s="60" t="s">
        <v>5341</v>
      </c>
      <c r="AO870" s="60" t="s">
        <v>5329</v>
      </c>
    </row>
    <row r="871" spans="1:41">
      <c r="A871" s="71">
        <v>84087</v>
      </c>
      <c r="B871" s="60" t="s">
        <v>407</v>
      </c>
      <c r="C871" s="155">
        <v>4191426</v>
      </c>
      <c r="D871" s="60" t="s">
        <v>408</v>
      </c>
      <c r="E871" s="60" t="s">
        <v>409</v>
      </c>
      <c r="F871" s="60" t="s">
        <v>751</v>
      </c>
      <c r="G871" s="60" t="s">
        <v>245</v>
      </c>
      <c r="H871" s="60" t="s">
        <v>221</v>
      </c>
      <c r="I871" s="60" t="s">
        <v>410</v>
      </c>
      <c r="J871" s="60" t="s">
        <v>16477</v>
      </c>
      <c r="K871" s="60" t="s">
        <v>412</v>
      </c>
      <c r="L871" s="60" t="s">
        <v>413</v>
      </c>
      <c r="M871" t="str">
        <f>IF(TablVoies[[#This Row],[ID_OSM]]="Non trouvé","Pas de lien",HYPERLINK(("http://www.openstreetmap.org/?"&amp;TablVoies[[#This Row],[OBJET_OSM]]&amp;"="&amp;TablVoies[[#This Row],[ID_OSM]]),"Localiser"))</f>
        <v>Localiser</v>
      </c>
      <c r="N871" s="61" t="s">
        <v>5316</v>
      </c>
      <c r="O871" t="str">
        <f>IF(TablVoies[[#This Row],[ID_OSM]]="Non trouvé","Pas de lien",HYPERLINK("http://localhost:8111/import?url=http://api.openstreetmap.org/api/0.6/"&amp;TablVoies[[#This Row],[OBJET_OSM]]&amp;"/"&amp;TablVoies[[#This Row],[ID_OSM]]&amp;"/full","JOSM"))</f>
        <v>JOSM</v>
      </c>
      <c r="P871" t="s">
        <v>13700</v>
      </c>
      <c r="Q871" t="s">
        <v>13814</v>
      </c>
      <c r="W871" s="60" t="s">
        <v>5321</v>
      </c>
      <c r="X871" s="60" t="s">
        <v>5418</v>
      </c>
      <c r="Z871" s="124">
        <v>34171</v>
      </c>
      <c r="AC871" s="60" t="s">
        <v>5323</v>
      </c>
      <c r="AE871" s="60" t="s">
        <v>5324</v>
      </c>
      <c r="AL871" s="60">
        <v>480</v>
      </c>
      <c r="AM871" s="60">
        <v>3</v>
      </c>
      <c r="AN871" s="60" t="s">
        <v>5328</v>
      </c>
      <c r="AO871" s="60" t="s">
        <v>5329</v>
      </c>
    </row>
    <row r="872" spans="1:41">
      <c r="A872" s="71">
        <v>84087</v>
      </c>
      <c r="B872" s="60" t="s">
        <v>306</v>
      </c>
      <c r="C872" s="155">
        <v>4191300</v>
      </c>
      <c r="D872" s="60" t="s">
        <v>307</v>
      </c>
      <c r="E872" s="60" t="s">
        <v>308</v>
      </c>
      <c r="F872" s="60" t="s">
        <v>751</v>
      </c>
      <c r="G872" s="60" t="s">
        <v>245</v>
      </c>
      <c r="H872" s="60" t="s">
        <v>163</v>
      </c>
      <c r="I872" s="60" t="s">
        <v>309</v>
      </c>
      <c r="J872" s="60" t="s">
        <v>16478</v>
      </c>
      <c r="K872" s="60" t="s">
        <v>311</v>
      </c>
      <c r="L872" s="60" t="s">
        <v>312</v>
      </c>
      <c r="M872" t="str">
        <f>IF(TablVoies[[#This Row],[ID_OSM]]="Non trouvé","Pas de lien",HYPERLINK(("http://www.openstreetmap.org/?"&amp;TablVoies[[#This Row],[OBJET_OSM]]&amp;"="&amp;TablVoies[[#This Row],[ID_OSM]]),"Localiser"))</f>
        <v>Localiser</v>
      </c>
      <c r="N872" s="61" t="s">
        <v>5316</v>
      </c>
      <c r="O872" t="str">
        <f>IF(TablVoies[[#This Row],[ID_OSM]]="Non trouvé","Pas de lien",HYPERLINK("http://localhost:8111/import?url=http://api.openstreetmap.org/api/0.6/"&amp;TablVoies[[#This Row],[OBJET_OSM]]&amp;"/"&amp;TablVoies[[#This Row],[ID_OSM]]&amp;"/full","JOSM"))</f>
        <v>JOSM</v>
      </c>
      <c r="P872" t="s">
        <v>13719</v>
      </c>
      <c r="Q872" t="s">
        <v>13814</v>
      </c>
      <c r="W872" s="60" t="s">
        <v>5321</v>
      </c>
      <c r="X872" s="60" t="s">
        <v>5399</v>
      </c>
      <c r="Y872" s="60">
        <v>1999</v>
      </c>
      <c r="Z872" s="124">
        <v>36284</v>
      </c>
      <c r="AC872" s="60" t="s">
        <v>5323</v>
      </c>
      <c r="AE872" s="60" t="s">
        <v>5324</v>
      </c>
      <c r="AJ872" s="60" t="s">
        <v>5388</v>
      </c>
      <c r="AL872" s="60">
        <v>290</v>
      </c>
      <c r="AM872" s="60">
        <v>3.8</v>
      </c>
      <c r="AN872" s="60" t="s">
        <v>5328</v>
      </c>
      <c r="AO872" s="60" t="s">
        <v>5329</v>
      </c>
    </row>
    <row r="873" spans="1:41">
      <c r="A873" s="71">
        <v>84087</v>
      </c>
      <c r="B873" s="60" t="s">
        <v>926</v>
      </c>
      <c r="C873" s="155">
        <v>4422096</v>
      </c>
      <c r="D873" s="60" t="s">
        <v>927</v>
      </c>
      <c r="E873" s="60" t="s">
        <v>928</v>
      </c>
      <c r="F873" s="60" t="s">
        <v>751</v>
      </c>
      <c r="G873" s="60" t="s">
        <v>245</v>
      </c>
      <c r="H873" s="60" t="s">
        <v>163</v>
      </c>
      <c r="I873" s="60" t="s">
        <v>929</v>
      </c>
      <c r="J873" s="60" t="s">
        <v>16479</v>
      </c>
      <c r="K873" s="60" t="s">
        <v>931</v>
      </c>
      <c r="L873" s="60" t="s">
        <v>312</v>
      </c>
      <c r="M873" t="str">
        <f>IF(TablVoies[[#This Row],[ID_OSM]]="Non trouvé","Pas de lien",HYPERLINK(("http://www.openstreetmap.org/?"&amp;TablVoies[[#This Row],[OBJET_OSM]]&amp;"="&amp;TablVoies[[#This Row],[ID_OSM]]),"Localiser"))</f>
        <v>Localiser</v>
      </c>
      <c r="N873" s="61" t="s">
        <v>5316</v>
      </c>
      <c r="O873" t="str">
        <f>IF(TablVoies[[#This Row],[ID_OSM]]="Non trouvé","Pas de lien",HYPERLINK("http://localhost:8111/import?url=http://api.openstreetmap.org/api/0.6/"&amp;TablVoies[[#This Row],[OBJET_OSM]]&amp;"/"&amp;TablVoies[[#This Row],[ID_OSM]]&amp;"/full","JOSM"))</f>
        <v>JOSM</v>
      </c>
      <c r="P873" t="s">
        <v>13719</v>
      </c>
      <c r="Q873" t="s">
        <v>13814</v>
      </c>
      <c r="W873" s="60" t="s">
        <v>5321</v>
      </c>
      <c r="X873" s="60" t="s">
        <v>5399</v>
      </c>
      <c r="Z873" s="124"/>
      <c r="AC873" s="60" t="s">
        <v>5323</v>
      </c>
      <c r="AE873" s="60" t="s">
        <v>5324</v>
      </c>
      <c r="AL873" s="60">
        <v>1658</v>
      </c>
      <c r="AM873" s="60">
        <v>3.8</v>
      </c>
      <c r="AN873" s="60" t="s">
        <v>5328</v>
      </c>
      <c r="AO873" s="60" t="s">
        <v>5329</v>
      </c>
    </row>
    <row r="874" spans="1:41">
      <c r="A874" s="71">
        <v>84087</v>
      </c>
      <c r="B874" s="60" t="s">
        <v>2793</v>
      </c>
      <c r="C874" s="155">
        <v>4426367</v>
      </c>
      <c r="D874" s="60" t="s">
        <v>2794</v>
      </c>
      <c r="E874" s="60" t="s">
        <v>2795</v>
      </c>
      <c r="F874" s="60" t="s">
        <v>751</v>
      </c>
      <c r="G874" s="60" t="s">
        <v>1358</v>
      </c>
      <c r="I874" s="60" t="s">
        <v>2796</v>
      </c>
      <c r="J874" s="60" t="s">
        <v>16480</v>
      </c>
      <c r="K874" s="60" t="s">
        <v>2798</v>
      </c>
      <c r="L874" s="60" t="s">
        <v>2799</v>
      </c>
      <c r="M874" t="str">
        <f>IF(TablVoies[[#This Row],[ID_OSM]]="Non trouvé","Pas de lien",HYPERLINK(("http://www.openstreetmap.org/?"&amp;TablVoies[[#This Row],[OBJET_OSM]]&amp;"="&amp;TablVoies[[#This Row],[ID_OSM]]),"Localiser"))</f>
        <v>Localiser</v>
      </c>
      <c r="N874" s="61" t="s">
        <v>5316</v>
      </c>
      <c r="O874" t="str">
        <f>IF(TablVoies[[#This Row],[ID_OSM]]="Non trouvé","Pas de lien",HYPERLINK("http://localhost:8111/import?url=http://api.openstreetmap.org/api/0.6/"&amp;TablVoies[[#This Row],[OBJET_OSM]]&amp;"/"&amp;TablVoies[[#This Row],[ID_OSM]]&amp;"/full","JOSM"))</f>
        <v>JOSM</v>
      </c>
      <c r="Q874"/>
      <c r="W874" s="60" t="s">
        <v>5321</v>
      </c>
      <c r="X874" s="60" t="s">
        <v>5398</v>
      </c>
      <c r="Y874" s="60">
        <v>1968</v>
      </c>
      <c r="Z874" s="124">
        <v>24908</v>
      </c>
      <c r="AC874" s="60" t="s">
        <v>5344</v>
      </c>
      <c r="AE874" s="60" t="s">
        <v>5345</v>
      </c>
      <c r="AL874" s="60">
        <v>213</v>
      </c>
      <c r="AM874" s="60" t="s">
        <v>5569</v>
      </c>
      <c r="AN874" s="60" t="s">
        <v>5368</v>
      </c>
      <c r="AO874" s="60" t="s">
        <v>5349</v>
      </c>
    </row>
    <row r="875" spans="1:41">
      <c r="A875" s="71">
        <v>84087</v>
      </c>
      <c r="B875" s="60" t="s">
        <v>250</v>
      </c>
      <c r="C875" s="155">
        <v>4191236</v>
      </c>
      <c r="D875" s="60" t="s">
        <v>251</v>
      </c>
      <c r="E875" s="60" t="s">
        <v>252</v>
      </c>
      <c r="F875" s="60" t="s">
        <v>751</v>
      </c>
      <c r="G875" s="60" t="s">
        <v>245</v>
      </c>
      <c r="I875" s="60" t="s">
        <v>253</v>
      </c>
      <c r="J875" s="60" t="s">
        <v>16481</v>
      </c>
      <c r="K875" s="60" t="s">
        <v>255</v>
      </c>
      <c r="L875" s="60" t="s">
        <v>256</v>
      </c>
      <c r="M875" t="str">
        <f>IF(TablVoies[[#This Row],[ID_OSM]]="Non trouvé","Pas de lien",HYPERLINK(("http://www.openstreetmap.org/?"&amp;TablVoies[[#This Row],[OBJET_OSM]]&amp;"="&amp;TablVoies[[#This Row],[ID_OSM]]),"Localiser"))</f>
        <v>Localiser</v>
      </c>
      <c r="N875" s="61" t="s">
        <v>5316</v>
      </c>
      <c r="O875" t="str">
        <f>IF(TablVoies[[#This Row],[ID_OSM]]="Non trouvé","Pas de lien",HYPERLINK("http://localhost:8111/import?url=http://api.openstreetmap.org/api/0.6/"&amp;TablVoies[[#This Row],[OBJET_OSM]]&amp;"/"&amp;TablVoies[[#This Row],[ID_OSM]]&amp;"/full","JOSM"))</f>
        <v>JOSM</v>
      </c>
      <c r="P875" t="s">
        <v>13676</v>
      </c>
      <c r="Q875" t="s">
        <v>13814</v>
      </c>
      <c r="W875" s="60" t="s">
        <v>5334</v>
      </c>
      <c r="X875" s="60" t="s">
        <v>5419</v>
      </c>
      <c r="Z875" s="124"/>
      <c r="AC875" s="60" t="s">
        <v>5323</v>
      </c>
      <c r="AE875" s="60" t="s">
        <v>5324</v>
      </c>
      <c r="AL875" s="60">
        <v>3136</v>
      </c>
      <c r="AM875" s="60">
        <v>3.6</v>
      </c>
      <c r="AN875" s="60" t="s">
        <v>5328</v>
      </c>
      <c r="AO875" s="60" t="s">
        <v>5329</v>
      </c>
    </row>
    <row r="876" spans="1:41">
      <c r="A876" s="71">
        <v>84087</v>
      </c>
      <c r="B876" s="60" t="s">
        <v>3215</v>
      </c>
      <c r="C876" s="155">
        <v>4426433</v>
      </c>
      <c r="D876" s="60" t="s">
        <v>3216</v>
      </c>
      <c r="E876" s="60" t="s">
        <v>3217</v>
      </c>
      <c r="F876" s="60" t="s">
        <v>751</v>
      </c>
      <c r="G876" s="60" t="s">
        <v>1358</v>
      </c>
      <c r="H876" s="60" t="s">
        <v>119</v>
      </c>
      <c r="I876" s="60" t="s">
        <v>3218</v>
      </c>
      <c r="J876" s="60" t="s">
        <v>16482</v>
      </c>
      <c r="K876" s="60" t="s">
        <v>3220</v>
      </c>
      <c r="L876" s="60" t="s">
        <v>3221</v>
      </c>
      <c r="M876" t="str">
        <f>IF(TablVoies[[#This Row],[ID_OSM]]="Non trouvé","Pas de lien",HYPERLINK(("http://www.openstreetmap.org/?"&amp;TablVoies[[#This Row],[OBJET_OSM]]&amp;"="&amp;TablVoies[[#This Row],[ID_OSM]]),"Localiser"))</f>
        <v>Localiser</v>
      </c>
      <c r="N876" s="61" t="s">
        <v>5316</v>
      </c>
      <c r="O876" t="str">
        <f>IF(TablVoies[[#This Row],[ID_OSM]]="Non trouvé","Pas de lien",HYPERLINK("http://localhost:8111/import?url=http://api.openstreetmap.org/api/0.6/"&amp;TablVoies[[#This Row],[OBJET_OSM]]&amp;"/"&amp;TablVoies[[#This Row],[ID_OSM]]&amp;"/full","JOSM"))</f>
        <v>JOSM</v>
      </c>
      <c r="Q876"/>
      <c r="W876" s="60" t="s">
        <v>5321</v>
      </c>
      <c r="X876" s="60" t="s">
        <v>5364</v>
      </c>
      <c r="Y876" s="60">
        <v>1934</v>
      </c>
      <c r="Z876" s="124">
        <v>12551</v>
      </c>
      <c r="AB876" s="60">
        <v>21914</v>
      </c>
      <c r="AC876" s="60" t="s">
        <v>5323</v>
      </c>
      <c r="AE876" s="60" t="s">
        <v>5324</v>
      </c>
      <c r="AL876" s="60">
        <v>392</v>
      </c>
      <c r="AM876" s="60">
        <v>5</v>
      </c>
      <c r="AN876" s="60" t="s">
        <v>5328</v>
      </c>
      <c r="AO876" s="60" t="s">
        <v>5329</v>
      </c>
    </row>
    <row r="877" spans="1:41">
      <c r="A877" s="71">
        <v>84087</v>
      </c>
      <c r="B877" s="60" t="s">
        <v>4026</v>
      </c>
      <c r="C877" s="155">
        <v>4426579</v>
      </c>
      <c r="D877" s="60" t="s">
        <v>4027</v>
      </c>
      <c r="E877" s="60" t="s">
        <v>4028</v>
      </c>
      <c r="F877" s="60" t="s">
        <v>751</v>
      </c>
      <c r="G877" s="60" t="s">
        <v>44</v>
      </c>
      <c r="H877" s="60" t="s">
        <v>119</v>
      </c>
      <c r="I877" s="60" t="s">
        <v>4029</v>
      </c>
      <c r="J877" s="60" t="s">
        <v>16483</v>
      </c>
      <c r="K877" s="60" t="s">
        <v>4031</v>
      </c>
      <c r="L877" s="60" t="s">
        <v>4032</v>
      </c>
      <c r="M877" t="str">
        <f>IF(TablVoies[[#This Row],[ID_OSM]]="Non trouvé","Pas de lien",HYPERLINK(("http://www.openstreetmap.org/?"&amp;TablVoies[[#This Row],[OBJET_OSM]]&amp;"="&amp;TablVoies[[#This Row],[ID_OSM]]),"Localiser"))</f>
        <v>Localiser</v>
      </c>
      <c r="N877" s="61" t="s">
        <v>5316</v>
      </c>
      <c r="O877" t="str">
        <f>IF(TablVoies[[#This Row],[ID_OSM]]="Non trouvé","Pas de lien",HYPERLINK("http://localhost:8111/import?url=http://api.openstreetmap.org/api/0.6/"&amp;TablVoies[[#This Row],[OBJET_OSM]]&amp;"/"&amp;TablVoies[[#This Row],[ID_OSM]]&amp;"/full","JOSM"))</f>
        <v>JOSM</v>
      </c>
      <c r="Q877"/>
      <c r="T877" s="60" t="s">
        <v>5420</v>
      </c>
      <c r="W877" s="60" t="s">
        <v>5334</v>
      </c>
      <c r="X877" s="60" t="s">
        <v>5386</v>
      </c>
      <c r="Y877" s="60">
        <v>1962</v>
      </c>
      <c r="Z877" s="124">
        <v>22704</v>
      </c>
      <c r="AB877" s="60">
        <v>21914</v>
      </c>
      <c r="AC877" s="60" t="s">
        <v>5344</v>
      </c>
      <c r="AE877" s="60" t="s">
        <v>5345</v>
      </c>
      <c r="AL877" s="60">
        <v>68</v>
      </c>
      <c r="AM877" s="60">
        <v>6</v>
      </c>
      <c r="AN877" s="60" t="s">
        <v>5346</v>
      </c>
      <c r="AO877" s="60" t="s">
        <v>5329</v>
      </c>
    </row>
    <row r="878" spans="1:41">
      <c r="A878" s="71">
        <v>84087</v>
      </c>
      <c r="B878" s="60" t="s">
        <v>617</v>
      </c>
      <c r="C878" s="155">
        <v>4191607</v>
      </c>
      <c r="D878" s="60" t="s">
        <v>618</v>
      </c>
      <c r="E878" s="60" t="s">
        <v>619</v>
      </c>
      <c r="F878" s="60" t="s">
        <v>751</v>
      </c>
      <c r="G878" s="60" t="s">
        <v>245</v>
      </c>
      <c r="H878" s="60" t="s">
        <v>134</v>
      </c>
      <c r="I878" s="60" t="s">
        <v>620</v>
      </c>
      <c r="J878" s="60" t="s">
        <v>16484</v>
      </c>
      <c r="K878" s="60" t="s">
        <v>622</v>
      </c>
      <c r="L878" s="60" t="s">
        <v>9226</v>
      </c>
      <c r="M878" t="str">
        <f>IF(TablVoies[[#This Row],[ID_OSM]]="Non trouvé","Pas de lien",HYPERLINK(("http://www.openstreetmap.org/?"&amp;TablVoies[[#This Row],[OBJET_OSM]]&amp;"="&amp;TablVoies[[#This Row],[ID_OSM]]),"Localiser"))</f>
        <v>Localiser</v>
      </c>
      <c r="N878" s="61" t="s">
        <v>5316</v>
      </c>
      <c r="O878" t="str">
        <f>IF(TablVoies[[#This Row],[ID_OSM]]="Non trouvé","Pas de lien",HYPERLINK("http://localhost:8111/import?url=http://api.openstreetmap.org/api/0.6/"&amp;TablVoies[[#This Row],[OBJET_OSM]]&amp;"/"&amp;TablVoies[[#This Row],[ID_OSM]]&amp;"/full","JOSM"))</f>
        <v>JOSM</v>
      </c>
      <c r="P878" t="s">
        <v>13696</v>
      </c>
      <c r="Q878" t="s">
        <v>13814</v>
      </c>
      <c r="W878" s="60" t="s">
        <v>5321</v>
      </c>
      <c r="X878" s="60" t="s">
        <v>5422</v>
      </c>
      <c r="Z878" s="124">
        <v>34171</v>
      </c>
      <c r="AC878" s="60" t="s">
        <v>5323</v>
      </c>
      <c r="AE878" s="60" t="s">
        <v>5324</v>
      </c>
      <c r="AL878" s="60">
        <v>900</v>
      </c>
      <c r="AM878" s="60">
        <v>4</v>
      </c>
      <c r="AN878" s="60" t="s">
        <v>5328</v>
      </c>
      <c r="AO878" s="60" t="s">
        <v>5329</v>
      </c>
    </row>
    <row r="879" spans="1:41">
      <c r="A879" s="71">
        <v>84087</v>
      </c>
      <c r="B879" s="60" t="s">
        <v>673</v>
      </c>
      <c r="C879" s="155" t="s">
        <v>751</v>
      </c>
      <c r="D879" s="60" t="s">
        <v>674</v>
      </c>
      <c r="E879" s="60" t="s">
        <v>675</v>
      </c>
      <c r="F879" s="60" t="s">
        <v>751</v>
      </c>
      <c r="G879" s="60" t="s">
        <v>245</v>
      </c>
      <c r="I879" s="60" t="s">
        <v>676</v>
      </c>
      <c r="J879" s="60" t="s">
        <v>16485</v>
      </c>
      <c r="K879" s="60" t="s">
        <v>678</v>
      </c>
      <c r="L879" s="60" t="s">
        <v>679</v>
      </c>
      <c r="M879" t="str">
        <f>IF(TablVoies[[#This Row],[ID_OSM]]="Non trouvé","Pas de lien",HYPERLINK(("http://www.openstreetmap.org/?"&amp;TablVoies[[#This Row],[OBJET_OSM]]&amp;"="&amp;TablVoies[[#This Row],[ID_OSM]]),"Localiser"))</f>
        <v>Pas de lien</v>
      </c>
      <c r="N879" s="61" t="s">
        <v>5316</v>
      </c>
      <c r="O879" t="str">
        <f>IF(TablVoies[[#This Row],[ID_OSM]]="Non trouvé","Pas de lien",HYPERLINK("http://localhost:8111/import?url=http://api.openstreetmap.org/api/0.6/"&amp;TablVoies[[#This Row],[OBJET_OSM]]&amp;"/"&amp;TablVoies[[#This Row],[ID_OSM]]&amp;"/full","JOSM"))</f>
        <v>Pas de lien</v>
      </c>
      <c r="P879" t="s">
        <v>13685</v>
      </c>
      <c r="Q879" t="s">
        <v>13814</v>
      </c>
      <c r="U879" s="60" t="s">
        <v>5425</v>
      </c>
      <c r="W879" s="60" t="s">
        <v>5321</v>
      </c>
      <c r="X879" s="60" t="s">
        <v>5426</v>
      </c>
      <c r="Z879" s="124"/>
      <c r="AC879" s="60" t="s">
        <v>5323</v>
      </c>
      <c r="AE879" s="60" t="s">
        <v>5324</v>
      </c>
      <c r="AL879" s="60">
        <v>540</v>
      </c>
      <c r="AM879" s="60">
        <v>3</v>
      </c>
      <c r="AN879" s="60" t="s">
        <v>5328</v>
      </c>
      <c r="AO879" s="60" t="s">
        <v>5329</v>
      </c>
    </row>
    <row r="880" spans="1:41">
      <c r="A880" s="71">
        <v>84087</v>
      </c>
      <c r="B880" s="60" t="s">
        <v>313</v>
      </c>
      <c r="C880" s="155">
        <v>4191302</v>
      </c>
      <c r="D880" s="60" t="s">
        <v>314</v>
      </c>
      <c r="E880" s="60" t="s">
        <v>315</v>
      </c>
      <c r="F880" s="60" t="s">
        <v>751</v>
      </c>
      <c r="G880" s="60" t="s">
        <v>245</v>
      </c>
      <c r="H880" s="60" t="s">
        <v>163</v>
      </c>
      <c r="I880" s="60" t="s">
        <v>316</v>
      </c>
      <c r="J880" s="60" t="s">
        <v>16486</v>
      </c>
      <c r="K880" s="60" t="s">
        <v>318</v>
      </c>
      <c r="L880" s="60" t="s">
        <v>319</v>
      </c>
      <c r="M880" t="str">
        <f>IF(TablVoies[[#This Row],[ID_OSM]]="Non trouvé","Pas de lien",HYPERLINK(("http://www.openstreetmap.org/?"&amp;TablVoies[[#This Row],[OBJET_OSM]]&amp;"="&amp;TablVoies[[#This Row],[ID_OSM]]),"Localiser"))</f>
        <v>Localiser</v>
      </c>
      <c r="N880" s="61" t="s">
        <v>5316</v>
      </c>
      <c r="O880" t="str">
        <f>IF(TablVoies[[#This Row],[ID_OSM]]="Non trouvé","Pas de lien",HYPERLINK("http://localhost:8111/import?url=http://api.openstreetmap.org/api/0.6/"&amp;TablVoies[[#This Row],[OBJET_OSM]]&amp;"/"&amp;TablVoies[[#This Row],[ID_OSM]]&amp;"/full","JOSM"))</f>
        <v>JOSM</v>
      </c>
      <c r="P880" t="s">
        <v>13703</v>
      </c>
      <c r="Q880" t="s">
        <v>13814</v>
      </c>
      <c r="W880" s="60" t="s">
        <v>5321</v>
      </c>
      <c r="X880" s="60" t="s">
        <v>5427</v>
      </c>
      <c r="Z880" s="124"/>
      <c r="AC880" s="60" t="s">
        <v>5323</v>
      </c>
      <c r="AE880" s="60" t="s">
        <v>5324</v>
      </c>
      <c r="AL880" s="60">
        <v>395</v>
      </c>
      <c r="AM880" s="60">
        <v>4</v>
      </c>
      <c r="AN880" s="60" t="s">
        <v>5328</v>
      </c>
      <c r="AO880" s="60" t="s">
        <v>5329</v>
      </c>
    </row>
    <row r="881" spans="1:41">
      <c r="A881" s="71">
        <v>84087</v>
      </c>
      <c r="B881" s="60" t="s">
        <v>4981</v>
      </c>
      <c r="C881" s="155">
        <v>4426537</v>
      </c>
      <c r="D881" s="60" t="s">
        <v>4982</v>
      </c>
      <c r="E881" s="60" t="s">
        <v>4983</v>
      </c>
      <c r="F881" s="60" t="s">
        <v>751</v>
      </c>
      <c r="G881" s="60" t="s">
        <v>44</v>
      </c>
      <c r="I881" s="60" t="s">
        <v>4984</v>
      </c>
      <c r="J881" s="60" t="s">
        <v>16487</v>
      </c>
      <c r="K881" s="60" t="s">
        <v>4986</v>
      </c>
      <c r="L881" s="60" t="s">
        <v>4987</v>
      </c>
      <c r="M881" t="str">
        <f>IF(TablVoies[[#This Row],[ID_OSM]]="Non trouvé","Pas de lien",HYPERLINK(("http://www.openstreetmap.org/?"&amp;TablVoies[[#This Row],[OBJET_OSM]]&amp;"="&amp;TablVoies[[#This Row],[ID_OSM]]),"Localiser"))</f>
        <v>Localiser</v>
      </c>
      <c r="N881" s="61" t="s">
        <v>5316</v>
      </c>
      <c r="O881" t="str">
        <f>IF(TablVoies[[#This Row],[ID_OSM]]="Non trouvé","Pas de lien",HYPERLINK("http://localhost:8111/import?url=http://api.openstreetmap.org/api/0.6/"&amp;TablVoies[[#This Row],[OBJET_OSM]]&amp;"/"&amp;TablVoies[[#This Row],[ID_OSM]]&amp;"/full","JOSM"))</f>
        <v>JOSM</v>
      </c>
      <c r="Q881"/>
      <c r="W881" s="60" t="s">
        <v>5321</v>
      </c>
      <c r="X881" s="60" t="s">
        <v>5340</v>
      </c>
      <c r="Z881" s="124"/>
      <c r="AC881" s="60" t="s">
        <v>5323</v>
      </c>
      <c r="AE881" s="60" t="s">
        <v>5324</v>
      </c>
      <c r="AL881" s="60">
        <v>0</v>
      </c>
      <c r="AM881" s="60">
        <v>0</v>
      </c>
      <c r="AN881" s="60" t="s">
        <v>5341</v>
      </c>
      <c r="AO881" s="60" t="s">
        <v>5329</v>
      </c>
    </row>
    <row r="882" spans="1:41">
      <c r="A882" s="71">
        <v>84087</v>
      </c>
      <c r="B882" s="60" t="s">
        <v>4988</v>
      </c>
      <c r="C882" s="155" t="s">
        <v>751</v>
      </c>
      <c r="D882" s="60" t="s">
        <v>4989</v>
      </c>
      <c r="E882" s="60" t="s">
        <v>4990</v>
      </c>
      <c r="F882" s="60" t="s">
        <v>751</v>
      </c>
      <c r="G882" s="60" t="s">
        <v>1358</v>
      </c>
      <c r="H882" s="60" t="s">
        <v>119</v>
      </c>
      <c r="I882" s="60" t="s">
        <v>4991</v>
      </c>
      <c r="J882" s="60" t="s">
        <v>16488</v>
      </c>
      <c r="K882" s="60" t="s">
        <v>4992</v>
      </c>
      <c r="L882" s="60" t="s">
        <v>4993</v>
      </c>
      <c r="M882" t="str">
        <f>IF(TablVoies[[#This Row],[ID_OSM]]="Non trouvé","Pas de lien",HYPERLINK(("http://www.openstreetmap.org/?"&amp;TablVoies[[#This Row],[OBJET_OSM]]&amp;"="&amp;TablVoies[[#This Row],[ID_OSM]]),"Localiser"))</f>
        <v>Pas de lien</v>
      </c>
      <c r="N882" s="61" t="s">
        <v>5316</v>
      </c>
      <c r="O882" t="str">
        <f>IF(TablVoies[[#This Row],[ID_OSM]]="Non trouvé","Pas de lien",HYPERLINK("http://localhost:8111/import?url=http://api.openstreetmap.org/api/0.6/"&amp;TablVoies[[#This Row],[OBJET_OSM]]&amp;"/"&amp;TablVoies[[#This Row],[ID_OSM]]&amp;"/full","JOSM"))</f>
        <v>Pas de lien</v>
      </c>
      <c r="Q882"/>
      <c r="W882" s="60" t="s">
        <v>5321</v>
      </c>
      <c r="Z882" s="124"/>
      <c r="AC882" s="60" t="s">
        <v>5339</v>
      </c>
      <c r="AE882" s="60" t="s">
        <v>5345</v>
      </c>
      <c r="AL882" s="60">
        <v>0</v>
      </c>
      <c r="AM882" s="60">
        <v>0</v>
      </c>
      <c r="AN882" s="60" t="s">
        <v>5346</v>
      </c>
      <c r="AO882" s="60" t="s">
        <v>5329</v>
      </c>
    </row>
    <row r="883" spans="1:41">
      <c r="A883" s="71">
        <v>84087</v>
      </c>
      <c r="B883" s="60" t="s">
        <v>1143</v>
      </c>
      <c r="C883" s="155">
        <v>4422188</v>
      </c>
      <c r="D883" s="60" t="s">
        <v>1144</v>
      </c>
      <c r="E883" s="60" t="s">
        <v>1145</v>
      </c>
      <c r="F883" s="60" t="s">
        <v>751</v>
      </c>
      <c r="G883" s="60" t="s">
        <v>245</v>
      </c>
      <c r="H883" s="60" t="s">
        <v>119</v>
      </c>
      <c r="I883" s="60" t="s">
        <v>1146</v>
      </c>
      <c r="J883" s="60" t="s">
        <v>16489</v>
      </c>
      <c r="K883" s="60" t="s">
        <v>1148</v>
      </c>
      <c r="L883" s="60" t="s">
        <v>1149</v>
      </c>
      <c r="M883" t="str">
        <f>IF(TablVoies[[#This Row],[ID_OSM]]="Non trouvé","Pas de lien",HYPERLINK(("http://www.openstreetmap.org/?"&amp;TablVoies[[#This Row],[OBJET_OSM]]&amp;"="&amp;TablVoies[[#This Row],[ID_OSM]]),"Localiser"))</f>
        <v>Localiser</v>
      </c>
      <c r="N883" s="61" t="s">
        <v>5316</v>
      </c>
      <c r="O883" t="str">
        <f>IF(TablVoies[[#This Row],[ID_OSM]]="Non trouvé","Pas de lien",HYPERLINK("http://localhost:8111/import?url=http://api.openstreetmap.org/api/0.6/"&amp;TablVoies[[#This Row],[OBJET_OSM]]&amp;"/"&amp;TablVoies[[#This Row],[ID_OSM]]&amp;"/full","JOSM"))</f>
        <v>JOSM</v>
      </c>
      <c r="P883" t="s">
        <v>13633</v>
      </c>
      <c r="Q883" t="s">
        <v>13814</v>
      </c>
      <c r="W883" s="60" t="s">
        <v>5321</v>
      </c>
      <c r="X883" s="60" t="s">
        <v>5433</v>
      </c>
      <c r="Z883" s="124"/>
      <c r="AC883" s="60" t="s">
        <v>5323</v>
      </c>
      <c r="AE883" s="60" t="s">
        <v>5324</v>
      </c>
      <c r="AJ883" s="60" t="s">
        <v>5434</v>
      </c>
      <c r="AL883" s="60">
        <v>1880</v>
      </c>
      <c r="AM883" s="60">
        <v>3</v>
      </c>
      <c r="AN883" s="60" t="s">
        <v>5328</v>
      </c>
      <c r="AO883" s="60" t="s">
        <v>5329</v>
      </c>
    </row>
    <row r="884" spans="1:41">
      <c r="A884" s="71">
        <v>84087</v>
      </c>
      <c r="B884" s="60" t="s">
        <v>1348</v>
      </c>
      <c r="C884" s="155">
        <v>4422238</v>
      </c>
      <c r="D884" s="60" t="s">
        <v>1349</v>
      </c>
      <c r="E884" s="60" t="s">
        <v>1350</v>
      </c>
      <c r="F884" s="60" t="s">
        <v>751</v>
      </c>
      <c r="G884" s="60" t="s">
        <v>245</v>
      </c>
      <c r="H884" s="60" t="s">
        <v>1351</v>
      </c>
      <c r="I884" s="60" t="s">
        <v>1352</v>
      </c>
      <c r="J884" s="60" t="s">
        <v>16490</v>
      </c>
      <c r="K884" s="60" t="s">
        <v>1354</v>
      </c>
      <c r="L884" s="60" t="s">
        <v>1149</v>
      </c>
      <c r="M884" t="str">
        <f>IF(TablVoies[[#This Row],[ID_OSM]]="Non trouvé","Pas de lien",HYPERLINK(("http://www.openstreetmap.org/?"&amp;TablVoies[[#This Row],[OBJET_OSM]]&amp;"="&amp;TablVoies[[#This Row],[ID_OSM]]),"Localiser"))</f>
        <v>Localiser</v>
      </c>
      <c r="N884" s="61" t="s">
        <v>5316</v>
      </c>
      <c r="O884" t="str">
        <f>IF(TablVoies[[#This Row],[ID_OSM]]="Non trouvé","Pas de lien",HYPERLINK("http://localhost:8111/import?url=http://api.openstreetmap.org/api/0.6/"&amp;TablVoies[[#This Row],[OBJET_OSM]]&amp;"/"&amp;TablVoies[[#This Row],[ID_OSM]]&amp;"/full","JOSM"))</f>
        <v>JOSM</v>
      </c>
      <c r="P884" t="s">
        <v>13635</v>
      </c>
      <c r="Q884" t="s">
        <v>13814</v>
      </c>
      <c r="W884" s="60" t="s">
        <v>5321</v>
      </c>
      <c r="X884" s="60" t="s">
        <v>5433</v>
      </c>
      <c r="Z884" s="124"/>
      <c r="AC884" s="60" t="s">
        <v>5323</v>
      </c>
      <c r="AE884" s="60" t="s">
        <v>5324</v>
      </c>
      <c r="AJ884" s="60" t="s">
        <v>5434</v>
      </c>
      <c r="AL884" s="60">
        <v>1162</v>
      </c>
      <c r="AM884" s="60">
        <v>3.5</v>
      </c>
      <c r="AN884" s="60" t="s">
        <v>5328</v>
      </c>
      <c r="AO884" s="60" t="s">
        <v>5329</v>
      </c>
    </row>
    <row r="885" spans="1:41">
      <c r="A885" s="71">
        <v>84087</v>
      </c>
      <c r="B885" s="60" t="s">
        <v>1594</v>
      </c>
      <c r="C885" s="155">
        <v>4426186</v>
      </c>
      <c r="D885" s="60" t="s">
        <v>1595</v>
      </c>
      <c r="E885" s="60" t="s">
        <v>1596</v>
      </c>
      <c r="F885" s="60" t="s">
        <v>751</v>
      </c>
      <c r="G885" s="60" t="s">
        <v>429</v>
      </c>
      <c r="H885" s="60" t="s">
        <v>119</v>
      </c>
      <c r="I885" s="60" t="s">
        <v>1146</v>
      </c>
      <c r="J885" s="60" t="s">
        <v>16491</v>
      </c>
      <c r="K885" s="60" t="s">
        <v>1598</v>
      </c>
      <c r="L885" s="60" t="s">
        <v>1149</v>
      </c>
      <c r="M885" t="str">
        <f>IF(TablVoies[[#This Row],[ID_OSM]]="Non trouvé","Pas de lien",HYPERLINK(("http://www.openstreetmap.org/?"&amp;TablVoies[[#This Row],[OBJET_OSM]]&amp;"="&amp;TablVoies[[#This Row],[ID_OSM]]),"Localiser"))</f>
        <v>Localiser</v>
      </c>
      <c r="N885" s="61" t="s">
        <v>5316</v>
      </c>
      <c r="O885" t="str">
        <f>IF(TablVoies[[#This Row],[ID_OSM]]="Non trouvé","Pas de lien",HYPERLINK("http://localhost:8111/import?url=http://api.openstreetmap.org/api/0.6/"&amp;TablVoies[[#This Row],[OBJET_OSM]]&amp;"/"&amp;TablVoies[[#This Row],[ID_OSM]]&amp;"/full","JOSM"))</f>
        <v>JOSM</v>
      </c>
      <c r="P885" t="s">
        <v>13634</v>
      </c>
      <c r="Q885" t="s">
        <v>13814</v>
      </c>
      <c r="W885" s="60" t="s">
        <v>5334</v>
      </c>
      <c r="X885" s="60" t="s">
        <v>5432</v>
      </c>
      <c r="Z885" s="124"/>
      <c r="AC885" s="60" t="s">
        <v>5323</v>
      </c>
      <c r="AE885" s="60" t="s">
        <v>5324</v>
      </c>
      <c r="AL885" s="60">
        <v>1150</v>
      </c>
      <c r="AM885" s="60">
        <v>4</v>
      </c>
      <c r="AN885" s="60" t="s">
        <v>5328</v>
      </c>
      <c r="AO885" s="60" t="s">
        <v>5329</v>
      </c>
    </row>
    <row r="886" spans="1:41">
      <c r="A886" s="71">
        <v>84087</v>
      </c>
      <c r="B886" s="60" t="s">
        <v>2591</v>
      </c>
      <c r="C886" s="155">
        <v>4426336</v>
      </c>
      <c r="D886" s="60" t="s">
        <v>2592</v>
      </c>
      <c r="E886" s="60" t="s">
        <v>2593</v>
      </c>
      <c r="F886" s="60" t="s">
        <v>751</v>
      </c>
      <c r="G886" s="60" t="s">
        <v>1358</v>
      </c>
      <c r="H886" s="60" t="s">
        <v>134</v>
      </c>
      <c r="I886" s="60" t="s">
        <v>2594</v>
      </c>
      <c r="J886" s="60" t="s">
        <v>16492</v>
      </c>
      <c r="K886" s="60" t="s">
        <v>2596</v>
      </c>
      <c r="L886" s="60" t="s">
        <v>2597</v>
      </c>
      <c r="M886" t="str">
        <f>IF(TablVoies[[#This Row],[ID_OSM]]="Non trouvé","Pas de lien",HYPERLINK(("http://www.openstreetmap.org/?"&amp;TablVoies[[#This Row],[OBJET_OSM]]&amp;"="&amp;TablVoies[[#This Row],[ID_OSM]]),"Localiser"))</f>
        <v>Localiser</v>
      </c>
      <c r="N886" s="61" t="s">
        <v>5316</v>
      </c>
      <c r="O886" t="str">
        <f>IF(TablVoies[[#This Row],[ID_OSM]]="Non trouvé","Pas de lien",HYPERLINK("http://localhost:8111/import?url=http://api.openstreetmap.org/api/0.6/"&amp;TablVoies[[#This Row],[OBJET_OSM]]&amp;"/"&amp;TablVoies[[#This Row],[ID_OSM]]&amp;"/full","JOSM"))</f>
        <v>JOSM</v>
      </c>
      <c r="Q886"/>
      <c r="W886" s="60" t="s">
        <v>5334</v>
      </c>
      <c r="X886" s="60" t="s">
        <v>5373</v>
      </c>
      <c r="Y886" s="60">
        <v>1966</v>
      </c>
      <c r="Z886" s="124">
        <v>24132</v>
      </c>
      <c r="AC886" s="60" t="s">
        <v>5323</v>
      </c>
      <c r="AE886" s="60" t="s">
        <v>5324</v>
      </c>
      <c r="AL886" s="60">
        <v>540</v>
      </c>
      <c r="AM886" s="60">
        <v>6</v>
      </c>
      <c r="AN886" s="60" t="s">
        <v>5341</v>
      </c>
      <c r="AO886" s="60" t="s">
        <v>5329</v>
      </c>
    </row>
    <row r="887" spans="1:41">
      <c r="A887" s="71">
        <v>84087</v>
      </c>
      <c r="B887" s="60" t="s">
        <v>3909</v>
      </c>
      <c r="C887" s="155">
        <v>4426559</v>
      </c>
      <c r="D887" s="60" t="s">
        <v>3910</v>
      </c>
      <c r="E887" s="60" t="s">
        <v>3911</v>
      </c>
      <c r="F887" s="60" t="s">
        <v>751</v>
      </c>
      <c r="G887" s="60" t="s">
        <v>44</v>
      </c>
      <c r="H887" s="60" t="s">
        <v>163</v>
      </c>
      <c r="I887" s="60" t="s">
        <v>3912</v>
      </c>
      <c r="J887" s="60" t="s">
        <v>16493</v>
      </c>
      <c r="K887" s="60" t="s">
        <v>3914</v>
      </c>
      <c r="L887" s="60" t="s">
        <v>3915</v>
      </c>
      <c r="M887" t="str">
        <f>IF(TablVoies[[#This Row],[ID_OSM]]="Non trouvé","Pas de lien",HYPERLINK(("http://www.openstreetmap.org/?"&amp;TablVoies[[#This Row],[OBJET_OSM]]&amp;"="&amp;TablVoies[[#This Row],[ID_OSM]]),"Localiser"))</f>
        <v>Localiser</v>
      </c>
      <c r="N887" s="61" t="s">
        <v>5316</v>
      </c>
      <c r="O887" t="str">
        <f>IF(TablVoies[[#This Row],[ID_OSM]]="Non trouvé","Pas de lien",HYPERLINK("http://localhost:8111/import?url=http://api.openstreetmap.org/api/0.6/"&amp;TablVoies[[#This Row],[OBJET_OSM]]&amp;"/"&amp;TablVoies[[#This Row],[ID_OSM]]&amp;"/full","JOSM"))</f>
        <v>JOSM</v>
      </c>
      <c r="Q887"/>
      <c r="W887" s="60" t="s">
        <v>5321</v>
      </c>
      <c r="X887" s="60" t="s">
        <v>5384</v>
      </c>
      <c r="Y887" s="60">
        <v>1959</v>
      </c>
      <c r="Z887" s="124">
        <v>21914</v>
      </c>
      <c r="AC887" s="60" t="s">
        <v>5323</v>
      </c>
      <c r="AE887" s="60" t="s">
        <v>5324</v>
      </c>
      <c r="AL887" s="60">
        <v>143</v>
      </c>
      <c r="AM887" s="60">
        <v>3.2</v>
      </c>
      <c r="AN887" s="60" t="s">
        <v>5341</v>
      </c>
      <c r="AO887" s="60" t="s">
        <v>5329</v>
      </c>
    </row>
    <row r="888" spans="1:41">
      <c r="A888" s="71">
        <v>84087</v>
      </c>
      <c r="B888" s="60" t="s">
        <v>2800</v>
      </c>
      <c r="C888" s="155">
        <v>4426368</v>
      </c>
      <c r="D888" s="60" t="s">
        <v>2801</v>
      </c>
      <c r="E888" s="60" t="s">
        <v>2802</v>
      </c>
      <c r="F888" s="60" t="s">
        <v>751</v>
      </c>
      <c r="G888" s="60" t="s">
        <v>1358</v>
      </c>
      <c r="I888" s="60" t="s">
        <v>2803</v>
      </c>
      <c r="J888" s="60" t="s">
        <v>16494</v>
      </c>
      <c r="K888" s="60" t="s">
        <v>2805</v>
      </c>
      <c r="L888" s="60" t="s">
        <v>15573</v>
      </c>
      <c r="M888" t="str">
        <f>IF(TablVoies[[#This Row],[ID_OSM]]="Non trouvé","Pas de lien",HYPERLINK(("http://www.openstreetmap.org/?"&amp;TablVoies[[#This Row],[OBJET_OSM]]&amp;"="&amp;TablVoies[[#This Row],[ID_OSM]]),"Localiser"))</f>
        <v>Localiser</v>
      </c>
      <c r="N888" s="61" t="s">
        <v>5316</v>
      </c>
      <c r="O888" t="str">
        <f>IF(TablVoies[[#This Row],[ID_OSM]]="Non trouvé","Pas de lien",HYPERLINK("http://localhost:8111/import?url=http://api.openstreetmap.org/api/0.6/"&amp;TablVoies[[#This Row],[OBJET_OSM]]&amp;"/"&amp;TablVoies[[#This Row],[ID_OSM]]&amp;"/full","JOSM"))</f>
        <v>JOSM</v>
      </c>
      <c r="Q888"/>
      <c r="W888" s="60" t="s">
        <v>5321</v>
      </c>
      <c r="X888" s="60" t="s">
        <v>5436</v>
      </c>
      <c r="Z888" s="124"/>
      <c r="AC888" s="60" t="s">
        <v>5344</v>
      </c>
      <c r="AE888" s="60" t="s">
        <v>5345</v>
      </c>
      <c r="AL888" s="60">
        <v>0</v>
      </c>
      <c r="AM888" s="60">
        <v>0</v>
      </c>
      <c r="AN888" s="60" t="s">
        <v>5346</v>
      </c>
      <c r="AO888" s="60" t="s">
        <v>5329</v>
      </c>
    </row>
    <row r="889" spans="1:41">
      <c r="A889" s="71">
        <v>84087</v>
      </c>
      <c r="B889" s="60" t="s">
        <v>257</v>
      </c>
      <c r="C889" s="155">
        <v>4191238</v>
      </c>
      <c r="D889" s="60" t="s">
        <v>258</v>
      </c>
      <c r="E889" s="60" t="s">
        <v>259</v>
      </c>
      <c r="F889" s="60" t="s">
        <v>751</v>
      </c>
      <c r="G889" s="60" t="s">
        <v>245</v>
      </c>
      <c r="I889" s="60" t="s">
        <v>260</v>
      </c>
      <c r="J889" s="60" t="s">
        <v>16495</v>
      </c>
      <c r="K889" s="60" t="s">
        <v>262</v>
      </c>
      <c r="L889" s="60" t="s">
        <v>263</v>
      </c>
      <c r="M889" t="str">
        <f>IF(TablVoies[[#This Row],[ID_OSM]]="Non trouvé","Pas de lien",HYPERLINK(("http://www.openstreetmap.org/?"&amp;TablVoies[[#This Row],[OBJET_OSM]]&amp;"="&amp;TablVoies[[#This Row],[ID_OSM]]),"Localiser"))</f>
        <v>Localiser</v>
      </c>
      <c r="N889" s="61" t="s">
        <v>5316</v>
      </c>
      <c r="O889" t="str">
        <f>IF(TablVoies[[#This Row],[ID_OSM]]="Non trouvé","Pas de lien",HYPERLINK("http://localhost:8111/import?url=http://api.openstreetmap.org/api/0.6/"&amp;TablVoies[[#This Row],[OBJET_OSM]]&amp;"/"&amp;TablVoies[[#This Row],[ID_OSM]]&amp;"/full","JOSM"))</f>
        <v>JOSM</v>
      </c>
      <c r="P889" t="s">
        <v>13714</v>
      </c>
      <c r="Q889" t="s">
        <v>13814</v>
      </c>
      <c r="U889" s="60" t="s">
        <v>5437</v>
      </c>
      <c r="W889" s="60" t="s">
        <v>5334</v>
      </c>
      <c r="X889" s="60" t="s">
        <v>5438</v>
      </c>
      <c r="Z889" s="124">
        <v>34171</v>
      </c>
      <c r="AC889" s="60" t="s">
        <v>5323</v>
      </c>
      <c r="AE889" s="60" t="s">
        <v>5324</v>
      </c>
      <c r="AL889" s="60">
        <v>450</v>
      </c>
      <c r="AM889" s="60">
        <v>0</v>
      </c>
      <c r="AN889" s="60" t="s">
        <v>5380</v>
      </c>
      <c r="AO889" s="60" t="s">
        <v>5329</v>
      </c>
    </row>
    <row r="890" spans="1:41">
      <c r="A890" s="71">
        <v>84087</v>
      </c>
      <c r="B890" s="60" t="s">
        <v>932</v>
      </c>
      <c r="C890" s="155">
        <v>4422098</v>
      </c>
      <c r="D890" s="60" t="s">
        <v>933</v>
      </c>
      <c r="E890" s="60" t="s">
        <v>934</v>
      </c>
      <c r="F890" s="60" t="s">
        <v>751</v>
      </c>
      <c r="G890" s="60" t="s">
        <v>245</v>
      </c>
      <c r="H890" s="60" t="s">
        <v>163</v>
      </c>
      <c r="I890" s="60" t="s">
        <v>935</v>
      </c>
      <c r="J890" s="60" t="s">
        <v>16496</v>
      </c>
      <c r="K890" s="60" t="s">
        <v>937</v>
      </c>
      <c r="L890" s="60" t="s">
        <v>938</v>
      </c>
      <c r="M890" t="str">
        <f>IF(TablVoies[[#This Row],[ID_OSM]]="Non trouvé","Pas de lien",HYPERLINK(("http://www.openstreetmap.org/?"&amp;TablVoies[[#This Row],[OBJET_OSM]]&amp;"="&amp;TablVoies[[#This Row],[ID_OSM]]),"Localiser"))</f>
        <v>Localiser</v>
      </c>
      <c r="N890" s="61" t="s">
        <v>5316</v>
      </c>
      <c r="O890" t="str">
        <f>IF(TablVoies[[#This Row],[ID_OSM]]="Non trouvé","Pas de lien",HYPERLINK("http://localhost:8111/import?url=http://api.openstreetmap.org/api/0.6/"&amp;TablVoies[[#This Row],[OBJET_OSM]]&amp;"/"&amp;TablVoies[[#This Row],[ID_OSM]]&amp;"/full","JOSM"))</f>
        <v>JOSM</v>
      </c>
      <c r="P890" t="s">
        <v>13683</v>
      </c>
      <c r="Q890" t="s">
        <v>13814</v>
      </c>
      <c r="W890" s="60" t="s">
        <v>5321</v>
      </c>
      <c r="X890" s="60" t="s">
        <v>5440</v>
      </c>
      <c r="Z890" s="124"/>
      <c r="AC890" s="60" t="s">
        <v>5323</v>
      </c>
      <c r="AE890" s="60" t="s">
        <v>5324</v>
      </c>
      <c r="AJ890" s="60" t="s">
        <v>5441</v>
      </c>
      <c r="AL890" s="60">
        <v>1410</v>
      </c>
      <c r="AM890" s="60">
        <v>3</v>
      </c>
      <c r="AN890" s="60" t="s">
        <v>5328</v>
      </c>
      <c r="AO890" s="60" t="s">
        <v>5329</v>
      </c>
    </row>
    <row r="891" spans="1:41">
      <c r="A891" s="71">
        <v>84087</v>
      </c>
      <c r="B891" s="60" t="s">
        <v>2965</v>
      </c>
      <c r="C891" s="155">
        <v>4426396</v>
      </c>
      <c r="D891" s="60" t="s">
        <v>2966</v>
      </c>
      <c r="E891" s="60" t="s">
        <v>2967</v>
      </c>
      <c r="F891" s="60" t="s">
        <v>751</v>
      </c>
      <c r="G891" s="60" t="s">
        <v>1358</v>
      </c>
      <c r="H891" s="60" t="s">
        <v>163</v>
      </c>
      <c r="I891" s="60" t="s">
        <v>2968</v>
      </c>
      <c r="J891" s="60" t="s">
        <v>16497</v>
      </c>
      <c r="K891" s="60" t="s">
        <v>2970</v>
      </c>
      <c r="L891" s="60" t="s">
        <v>2971</v>
      </c>
      <c r="M891" t="str">
        <f>IF(TablVoies[[#This Row],[ID_OSM]]="Non trouvé","Pas de lien",HYPERLINK(("http://www.openstreetmap.org/?"&amp;TablVoies[[#This Row],[OBJET_OSM]]&amp;"="&amp;TablVoies[[#This Row],[ID_OSM]]),"Localiser"))</f>
        <v>Localiser</v>
      </c>
      <c r="N891" s="61" t="s">
        <v>5316</v>
      </c>
      <c r="O891" t="str">
        <f>IF(TablVoies[[#This Row],[ID_OSM]]="Non trouvé","Pas de lien",HYPERLINK("http://localhost:8111/import?url=http://api.openstreetmap.org/api/0.6/"&amp;TablVoies[[#This Row],[OBJET_OSM]]&amp;"/"&amp;TablVoies[[#This Row],[ID_OSM]]&amp;"/full","JOSM"))</f>
        <v>JOSM</v>
      </c>
      <c r="Q891"/>
      <c r="W891" s="60" t="s">
        <v>5321</v>
      </c>
      <c r="X891" s="60" t="s">
        <v>5352</v>
      </c>
      <c r="Y891" s="60">
        <v>1979</v>
      </c>
      <c r="Z891" s="124">
        <v>29118</v>
      </c>
      <c r="AC891" s="60" t="s">
        <v>5323</v>
      </c>
      <c r="AE891" s="60" t="s">
        <v>5324</v>
      </c>
      <c r="AL891" s="60">
        <v>147</v>
      </c>
      <c r="AM891" s="60">
        <v>5.5</v>
      </c>
      <c r="AN891" s="60" t="s">
        <v>5341</v>
      </c>
      <c r="AO891" s="60" t="s">
        <v>5329</v>
      </c>
    </row>
    <row r="892" spans="1:41">
      <c r="A892" s="71">
        <v>84087</v>
      </c>
      <c r="B892" s="60" t="s">
        <v>3222</v>
      </c>
      <c r="C892" s="155">
        <v>4426434</v>
      </c>
      <c r="D892" s="60" t="s">
        <v>3223</v>
      </c>
      <c r="E892" s="60" t="s">
        <v>3224</v>
      </c>
      <c r="F892" s="60" t="s">
        <v>751</v>
      </c>
      <c r="G892" s="60" t="s">
        <v>1358</v>
      </c>
      <c r="H892" s="60" t="s">
        <v>119</v>
      </c>
      <c r="I892" s="60" t="s">
        <v>3225</v>
      </c>
      <c r="J892" s="60" t="s">
        <v>16498</v>
      </c>
      <c r="K892" s="60" t="s">
        <v>3227</v>
      </c>
      <c r="L892" s="60" t="s">
        <v>3228</v>
      </c>
      <c r="M892" t="str">
        <f>IF(TablVoies[[#This Row],[ID_OSM]]="Non trouvé","Pas de lien",HYPERLINK(("http://www.openstreetmap.org/?"&amp;TablVoies[[#This Row],[OBJET_OSM]]&amp;"="&amp;TablVoies[[#This Row],[ID_OSM]]),"Localiser"))</f>
        <v>Localiser</v>
      </c>
      <c r="N892" s="61" t="s">
        <v>5316</v>
      </c>
      <c r="O892" t="str">
        <f>IF(TablVoies[[#This Row],[ID_OSM]]="Non trouvé","Pas de lien",HYPERLINK("http://localhost:8111/import?url=http://api.openstreetmap.org/api/0.6/"&amp;TablVoies[[#This Row],[OBJET_OSM]]&amp;"/"&amp;TablVoies[[#This Row],[ID_OSM]]&amp;"/full","JOSM"))</f>
        <v>JOSM</v>
      </c>
      <c r="Q892"/>
      <c r="W892" s="60" t="s">
        <v>5334</v>
      </c>
      <c r="X892" s="60" t="s">
        <v>5377</v>
      </c>
      <c r="Y892" s="60">
        <v>1962</v>
      </c>
      <c r="Z892" s="124">
        <v>22704</v>
      </c>
      <c r="AB892" s="60">
        <v>24132</v>
      </c>
      <c r="AC892" s="60" t="s">
        <v>5323</v>
      </c>
      <c r="AE892" s="60" t="s">
        <v>5324</v>
      </c>
      <c r="AL892" s="60">
        <v>238</v>
      </c>
      <c r="AM892" s="60">
        <v>4</v>
      </c>
      <c r="AN892" s="60" t="s">
        <v>5346</v>
      </c>
      <c r="AO892" s="60" t="s">
        <v>5329</v>
      </c>
    </row>
    <row r="893" spans="1:41">
      <c r="A893" s="71">
        <v>84087</v>
      </c>
      <c r="B893" s="60" t="s">
        <v>4033</v>
      </c>
      <c r="C893" s="155">
        <v>4426580</v>
      </c>
      <c r="D893" s="60" t="s">
        <v>4034</v>
      </c>
      <c r="E893" s="60" t="s">
        <v>4035</v>
      </c>
      <c r="F893" s="60" t="s">
        <v>751</v>
      </c>
      <c r="G893" s="60" t="s">
        <v>44</v>
      </c>
      <c r="H893" s="60" t="s">
        <v>119</v>
      </c>
      <c r="I893" s="60" t="s">
        <v>4036</v>
      </c>
      <c r="J893" s="60" t="s">
        <v>16499</v>
      </c>
      <c r="K893" s="60" t="s">
        <v>4038</v>
      </c>
      <c r="L893" s="60" t="s">
        <v>4039</v>
      </c>
      <c r="M893" t="str">
        <f>IF(TablVoies[[#This Row],[ID_OSM]]="Non trouvé","Pas de lien",HYPERLINK(("http://www.openstreetmap.org/?"&amp;TablVoies[[#This Row],[OBJET_OSM]]&amp;"="&amp;TablVoies[[#This Row],[ID_OSM]]),"Localiser"))</f>
        <v>Localiser</v>
      </c>
      <c r="N893" s="61" t="s">
        <v>5316</v>
      </c>
      <c r="O893" t="str">
        <f>IF(TablVoies[[#This Row],[ID_OSM]]="Non trouvé","Pas de lien",HYPERLINK("http://localhost:8111/import?url=http://api.openstreetmap.org/api/0.6/"&amp;TablVoies[[#This Row],[OBJET_OSM]]&amp;"/"&amp;TablVoies[[#This Row],[ID_OSM]]&amp;"/full","JOSM"))</f>
        <v>JOSM</v>
      </c>
      <c r="Q893"/>
      <c r="W893" s="60" t="s">
        <v>5321</v>
      </c>
      <c r="X893" s="60" t="s">
        <v>5387</v>
      </c>
      <c r="Z893" s="124"/>
      <c r="AC893" s="60" t="s">
        <v>5344</v>
      </c>
      <c r="AE893" s="60" t="s">
        <v>5345</v>
      </c>
      <c r="AL893" s="60">
        <v>0</v>
      </c>
      <c r="AM893" s="60">
        <v>0</v>
      </c>
      <c r="AN893" s="60" t="s">
        <v>5346</v>
      </c>
      <c r="AO893" s="60" t="s">
        <v>5329</v>
      </c>
    </row>
    <row r="894" spans="1:41">
      <c r="A894" s="71">
        <v>84087</v>
      </c>
      <c r="B894" s="60" t="s">
        <v>3550</v>
      </c>
      <c r="C894" s="155">
        <v>4426495</v>
      </c>
      <c r="D894" s="60" t="s">
        <v>3551</v>
      </c>
      <c r="E894" s="60" t="s">
        <v>3552</v>
      </c>
      <c r="F894" s="60" t="s">
        <v>751</v>
      </c>
      <c r="G894" s="60" t="s">
        <v>1373</v>
      </c>
      <c r="H894" s="60" t="s">
        <v>163</v>
      </c>
      <c r="I894" s="60" t="s">
        <v>3553</v>
      </c>
      <c r="J894" s="60" t="s">
        <v>16228</v>
      </c>
      <c r="K894" s="60" t="s">
        <v>3555</v>
      </c>
      <c r="L894" s="60" t="s">
        <v>3556</v>
      </c>
      <c r="M894" t="str">
        <f>IF(TablVoies[[#This Row],[ID_OSM]]="Non trouvé","Pas de lien",HYPERLINK(("http://www.openstreetmap.org/?"&amp;TablVoies[[#This Row],[OBJET_OSM]]&amp;"="&amp;TablVoies[[#This Row],[ID_OSM]]),"Localiser"))</f>
        <v>Localiser</v>
      </c>
      <c r="N894" s="61" t="s">
        <v>5316</v>
      </c>
      <c r="O894" t="str">
        <f>IF(TablVoies[[#This Row],[ID_OSM]]="Non trouvé","Pas de lien",HYPERLINK("http://localhost:8111/import?url=http://api.openstreetmap.org/api/0.6/"&amp;TablVoies[[#This Row],[OBJET_OSM]]&amp;"/"&amp;TablVoies[[#This Row],[ID_OSM]]&amp;"/full","JOSM"))</f>
        <v>JOSM</v>
      </c>
      <c r="P894" t="s">
        <v>13607</v>
      </c>
      <c r="Q894" t="s">
        <v>13814</v>
      </c>
      <c r="W894" s="60" t="s">
        <v>5334</v>
      </c>
      <c r="X894" s="60" t="s">
        <v>5387</v>
      </c>
      <c r="Z894" s="124"/>
      <c r="AC894" s="60" t="s">
        <v>5374</v>
      </c>
      <c r="AE894" s="60" t="s">
        <v>5375</v>
      </c>
      <c r="AL894" s="60">
        <v>0</v>
      </c>
      <c r="AM894" s="60">
        <v>0</v>
      </c>
      <c r="AN894" s="60" t="s">
        <v>5341</v>
      </c>
      <c r="AO894" s="60" t="s">
        <v>5329</v>
      </c>
    </row>
    <row r="895" spans="1:41">
      <c r="A895" s="71">
        <v>84087</v>
      </c>
      <c r="B895" s="60" t="s">
        <v>1541</v>
      </c>
      <c r="C895" s="155">
        <v>4426178</v>
      </c>
      <c r="D895" s="60" t="s">
        <v>1542</v>
      </c>
      <c r="E895" s="60" t="s">
        <v>1543</v>
      </c>
      <c r="F895" s="60" t="s">
        <v>751</v>
      </c>
      <c r="G895" s="60" t="s">
        <v>429</v>
      </c>
      <c r="H895" s="60" t="s">
        <v>163</v>
      </c>
      <c r="I895" s="60" t="s">
        <v>1544</v>
      </c>
      <c r="J895" s="60" t="s">
        <v>16500</v>
      </c>
      <c r="K895" s="60" t="s">
        <v>1546</v>
      </c>
      <c r="L895" s="60" t="s">
        <v>1547</v>
      </c>
      <c r="M895" t="str">
        <f>IF(TablVoies[[#This Row],[ID_OSM]]="Non trouvé","Pas de lien",HYPERLINK(("http://www.openstreetmap.org/?"&amp;TablVoies[[#This Row],[OBJET_OSM]]&amp;"="&amp;TablVoies[[#This Row],[ID_OSM]]),"Localiser"))</f>
        <v>Localiser</v>
      </c>
      <c r="N895" s="61" t="s">
        <v>5316</v>
      </c>
      <c r="O895" t="str">
        <f>IF(TablVoies[[#This Row],[ID_OSM]]="Non trouvé","Pas de lien",HYPERLINK("http://localhost:8111/import?url=http://api.openstreetmap.org/api/0.6/"&amp;TablVoies[[#This Row],[OBJET_OSM]]&amp;"/"&amp;TablVoies[[#This Row],[ID_OSM]]&amp;"/full","JOSM"))</f>
        <v>JOSM</v>
      </c>
      <c r="P895" t="s">
        <v>13653</v>
      </c>
      <c r="Q895" t="s">
        <v>13814</v>
      </c>
      <c r="T895" s="60" t="s">
        <v>5443</v>
      </c>
      <c r="W895" s="60" t="s">
        <v>5321</v>
      </c>
      <c r="X895" s="60" t="s">
        <v>5444</v>
      </c>
      <c r="Z895" s="124"/>
      <c r="AC895" s="60" t="s">
        <v>5323</v>
      </c>
      <c r="AE895" s="60" t="s">
        <v>5324</v>
      </c>
      <c r="AL895" s="60">
        <v>482</v>
      </c>
      <c r="AM895" s="60">
        <v>2.8</v>
      </c>
      <c r="AN895" s="60" t="s">
        <v>5328</v>
      </c>
      <c r="AO895" s="60" t="s">
        <v>5329</v>
      </c>
    </row>
    <row r="896" spans="1:41">
      <c r="A896" s="71">
        <v>84087</v>
      </c>
      <c r="B896" s="60" t="s">
        <v>2598</v>
      </c>
      <c r="C896" s="155">
        <v>4426337</v>
      </c>
      <c r="D896" s="60" t="s">
        <v>2599</v>
      </c>
      <c r="E896" s="60" t="s">
        <v>2600</v>
      </c>
      <c r="F896" s="60" t="s">
        <v>751</v>
      </c>
      <c r="G896" s="60" t="s">
        <v>1358</v>
      </c>
      <c r="H896" s="60" t="s">
        <v>134</v>
      </c>
      <c r="I896" s="60" t="s">
        <v>2601</v>
      </c>
      <c r="J896" s="60" t="s">
        <v>16501</v>
      </c>
      <c r="K896" s="60" t="s">
        <v>2603</v>
      </c>
      <c r="L896" s="60" t="s">
        <v>2604</v>
      </c>
      <c r="M896" t="str">
        <f>IF(TablVoies[[#This Row],[ID_OSM]]="Non trouvé","Pas de lien",HYPERLINK(("http://www.openstreetmap.org/?"&amp;TablVoies[[#This Row],[OBJET_OSM]]&amp;"="&amp;TablVoies[[#This Row],[ID_OSM]]),"Localiser"))</f>
        <v>Localiser</v>
      </c>
      <c r="N896" s="61" t="s">
        <v>5316</v>
      </c>
      <c r="O896" t="str">
        <f>IF(TablVoies[[#This Row],[ID_OSM]]="Non trouvé","Pas de lien",HYPERLINK("http://localhost:8111/import?url=http://api.openstreetmap.org/api/0.6/"&amp;TablVoies[[#This Row],[OBJET_OSM]]&amp;"/"&amp;TablVoies[[#This Row],[ID_OSM]]&amp;"/full","JOSM"))</f>
        <v>JOSM</v>
      </c>
      <c r="Q896"/>
      <c r="W896" s="60" t="s">
        <v>5321</v>
      </c>
      <c r="X896" s="60" t="s">
        <v>5358</v>
      </c>
      <c r="Y896" s="60">
        <v>1999</v>
      </c>
      <c r="Z896" s="124">
        <v>36161</v>
      </c>
      <c r="AC896" s="60" t="s">
        <v>5344</v>
      </c>
      <c r="AE896" s="60" t="s">
        <v>5345</v>
      </c>
      <c r="AL896" s="60">
        <v>105</v>
      </c>
      <c r="AM896" s="60">
        <v>0</v>
      </c>
      <c r="AN896" s="60" t="s">
        <v>5359</v>
      </c>
      <c r="AO896" s="60" t="s">
        <v>5329</v>
      </c>
    </row>
    <row r="897" spans="1:41">
      <c r="A897" s="71">
        <v>84087</v>
      </c>
      <c r="B897" s="60" t="s">
        <v>5008</v>
      </c>
      <c r="C897" s="155">
        <v>4426609</v>
      </c>
      <c r="D897" s="60" t="s">
        <v>5009</v>
      </c>
      <c r="E897" s="60" t="s">
        <v>5010</v>
      </c>
      <c r="F897" s="60" t="s">
        <v>751</v>
      </c>
      <c r="G897" s="60" t="s">
        <v>44</v>
      </c>
      <c r="H897" s="60" t="s">
        <v>134</v>
      </c>
      <c r="I897" s="60" t="s">
        <v>5011</v>
      </c>
      <c r="J897" s="60" t="s">
        <v>16502</v>
      </c>
      <c r="K897" s="60" t="s">
        <v>5013</v>
      </c>
      <c r="L897" s="60" t="s">
        <v>5014</v>
      </c>
      <c r="M897" t="str">
        <f>IF(TablVoies[[#This Row],[ID_OSM]]="Non trouvé","Pas de lien",HYPERLINK(("http://www.openstreetmap.org/?"&amp;TablVoies[[#This Row],[OBJET_OSM]]&amp;"="&amp;TablVoies[[#This Row],[ID_OSM]]),"Localiser"))</f>
        <v>Localiser</v>
      </c>
      <c r="N897" s="61" t="s">
        <v>5316</v>
      </c>
      <c r="O897" t="str">
        <f>IF(TablVoies[[#This Row],[ID_OSM]]="Non trouvé","Pas de lien",HYPERLINK("http://localhost:8111/import?url=http://api.openstreetmap.org/api/0.6/"&amp;TablVoies[[#This Row],[OBJET_OSM]]&amp;"/"&amp;TablVoies[[#This Row],[ID_OSM]]&amp;"/full","JOSM"))</f>
        <v>JOSM</v>
      </c>
      <c r="Q897"/>
      <c r="W897" s="60" t="s">
        <v>5321</v>
      </c>
      <c r="X897" s="60" t="s">
        <v>5354</v>
      </c>
      <c r="Z897" s="124"/>
      <c r="AC897" s="60" t="s">
        <v>5344</v>
      </c>
      <c r="AE897" s="60" t="s">
        <v>5345</v>
      </c>
      <c r="AL897" s="60">
        <v>0</v>
      </c>
      <c r="AM897" s="60">
        <v>0</v>
      </c>
      <c r="AN897" s="60" t="s">
        <v>5328</v>
      </c>
      <c r="AO897" s="60" t="s">
        <v>5329</v>
      </c>
    </row>
    <row r="898" spans="1:41">
      <c r="A898" s="71">
        <v>84087</v>
      </c>
      <c r="B898" s="60" t="s">
        <v>3557</v>
      </c>
      <c r="C898" s="155">
        <v>4426496</v>
      </c>
      <c r="D898" s="60" t="s">
        <v>3558</v>
      </c>
      <c r="E898" s="60" t="s">
        <v>3559</v>
      </c>
      <c r="F898" s="60" t="s">
        <v>751</v>
      </c>
      <c r="G898" s="60" t="s">
        <v>1373</v>
      </c>
      <c r="H898" s="60" t="s">
        <v>163</v>
      </c>
      <c r="I898" s="60" t="s">
        <v>3560</v>
      </c>
      <c r="J898" s="60" t="s">
        <v>16287</v>
      </c>
      <c r="K898" s="60" t="s">
        <v>3562</v>
      </c>
      <c r="L898" s="60" t="s">
        <v>3563</v>
      </c>
      <c r="M898" t="str">
        <f>IF(TablVoies[[#This Row],[ID_OSM]]="Non trouvé","Pas de lien",HYPERLINK(("http://www.openstreetmap.org/?"&amp;TablVoies[[#This Row],[OBJET_OSM]]&amp;"="&amp;TablVoies[[#This Row],[ID_OSM]]),"Localiser"))</f>
        <v>Localiser</v>
      </c>
      <c r="N898" s="61" t="s">
        <v>5316</v>
      </c>
      <c r="O898" t="str">
        <f>IF(TablVoies[[#This Row],[ID_OSM]]="Non trouvé","Pas de lien",HYPERLINK("http://localhost:8111/import?url=http://api.openstreetmap.org/api/0.6/"&amp;TablVoies[[#This Row],[OBJET_OSM]]&amp;"/"&amp;TablVoies[[#This Row],[ID_OSM]]&amp;"/full","JOSM"))</f>
        <v>JOSM</v>
      </c>
      <c r="P898" t="s">
        <v>13613</v>
      </c>
      <c r="Q898" t="s">
        <v>13814</v>
      </c>
      <c r="W898" s="60" t="s">
        <v>5334</v>
      </c>
      <c r="X898" s="60" t="s">
        <v>5407</v>
      </c>
      <c r="Z898" s="124"/>
      <c r="AC898" s="60" t="s">
        <v>5374</v>
      </c>
      <c r="AE898" s="60" t="s">
        <v>5375</v>
      </c>
      <c r="AL898" s="60">
        <v>0</v>
      </c>
      <c r="AM898" s="60">
        <v>0</v>
      </c>
      <c r="AN898" s="60" t="s">
        <v>5341</v>
      </c>
      <c r="AO898" s="60" t="s">
        <v>5329</v>
      </c>
    </row>
    <row r="899" spans="1:41">
      <c r="A899" s="71">
        <v>84087</v>
      </c>
      <c r="B899" s="60" t="s">
        <v>4040</v>
      </c>
      <c r="C899" s="155">
        <v>4426581</v>
      </c>
      <c r="D899" s="60" t="s">
        <v>4041</v>
      </c>
      <c r="E899" s="60" t="s">
        <v>4042</v>
      </c>
      <c r="F899" s="60" t="s">
        <v>751</v>
      </c>
      <c r="G899" s="60" t="s">
        <v>44</v>
      </c>
      <c r="H899" s="60" t="s">
        <v>119</v>
      </c>
      <c r="I899" s="60" t="s">
        <v>4043</v>
      </c>
      <c r="J899" s="60" t="s">
        <v>16503</v>
      </c>
      <c r="K899" s="60" t="s">
        <v>4045</v>
      </c>
      <c r="L899" s="60" t="s">
        <v>4046</v>
      </c>
      <c r="M899" t="str">
        <f>IF(TablVoies[[#This Row],[ID_OSM]]="Non trouvé","Pas de lien",HYPERLINK(("http://www.openstreetmap.org/?"&amp;TablVoies[[#This Row],[OBJET_OSM]]&amp;"="&amp;TablVoies[[#This Row],[ID_OSM]]),"Localiser"))</f>
        <v>Localiser</v>
      </c>
      <c r="N899" s="61" t="s">
        <v>5316</v>
      </c>
      <c r="O899" t="str">
        <f>IF(TablVoies[[#This Row],[ID_OSM]]="Non trouvé","Pas de lien",HYPERLINK("http://localhost:8111/import?url=http://api.openstreetmap.org/api/0.6/"&amp;TablVoies[[#This Row],[OBJET_OSM]]&amp;"/"&amp;TablVoies[[#This Row],[ID_OSM]]&amp;"/full","JOSM"))</f>
        <v>JOSM</v>
      </c>
      <c r="Q899"/>
      <c r="W899" s="60" t="s">
        <v>5321</v>
      </c>
      <c r="X899" s="60" t="s">
        <v>5370</v>
      </c>
      <c r="Y899" s="60">
        <v>1962</v>
      </c>
      <c r="Z899" s="124">
        <v>22704</v>
      </c>
      <c r="AB899" s="60">
        <v>24132</v>
      </c>
      <c r="AC899" s="60" t="s">
        <v>5323</v>
      </c>
      <c r="AE899" s="60" t="s">
        <v>5324</v>
      </c>
      <c r="AL899" s="60">
        <v>66</v>
      </c>
      <c r="AM899" s="60">
        <v>3</v>
      </c>
      <c r="AN899" s="60" t="s">
        <v>5346</v>
      </c>
      <c r="AO899" s="60" t="s">
        <v>5329</v>
      </c>
    </row>
    <row r="900" spans="1:41">
      <c r="A900" s="71">
        <v>84087</v>
      </c>
      <c r="B900" s="60" t="s">
        <v>4396</v>
      </c>
      <c r="C900" s="155">
        <v>4426649</v>
      </c>
      <c r="D900" s="60" t="s">
        <v>4397</v>
      </c>
      <c r="E900" s="60" t="s">
        <v>4398</v>
      </c>
      <c r="F900" s="60" t="s">
        <v>751</v>
      </c>
      <c r="G900" s="60" t="s">
        <v>56</v>
      </c>
      <c r="H900" s="60" t="s">
        <v>134</v>
      </c>
      <c r="I900" s="60" t="s">
        <v>4399</v>
      </c>
      <c r="J900" s="60" t="s">
        <v>16504</v>
      </c>
      <c r="K900" s="60" t="s">
        <v>4401</v>
      </c>
      <c r="L900" s="60" t="s">
        <v>4402</v>
      </c>
      <c r="M900" t="str">
        <f>IF(TablVoies[[#This Row],[ID_OSM]]="Non trouvé","Pas de lien",HYPERLINK(("http://www.openstreetmap.org/?"&amp;TablVoies[[#This Row],[OBJET_OSM]]&amp;"="&amp;TablVoies[[#This Row],[ID_OSM]]),"Localiser"))</f>
        <v>Localiser</v>
      </c>
      <c r="N900" s="61" t="s">
        <v>5316</v>
      </c>
      <c r="O900" t="str">
        <f>IF(TablVoies[[#This Row],[ID_OSM]]="Non trouvé","Pas de lien",HYPERLINK("http://localhost:8111/import?url=http://api.openstreetmap.org/api/0.6/"&amp;TablVoies[[#This Row],[OBJET_OSM]]&amp;"/"&amp;TablVoies[[#This Row],[ID_OSM]]&amp;"/full","JOSM"))</f>
        <v>JOSM</v>
      </c>
      <c r="Q900"/>
      <c r="W900" s="60" t="s">
        <v>5321</v>
      </c>
      <c r="Z900" s="124"/>
      <c r="AC900" s="60" t="s">
        <v>5323</v>
      </c>
      <c r="AE900" s="60" t="s">
        <v>5324</v>
      </c>
      <c r="AL900" s="60">
        <v>0</v>
      </c>
      <c r="AM900" s="60">
        <v>0</v>
      </c>
      <c r="AN900" s="60" t="s">
        <v>5328</v>
      </c>
      <c r="AO900" s="60" t="s">
        <v>5329</v>
      </c>
    </row>
    <row r="901" spans="1:41">
      <c r="A901" s="71">
        <v>84087</v>
      </c>
      <c r="B901" s="60" t="s">
        <v>131</v>
      </c>
      <c r="C901" s="155">
        <v>4191090</v>
      </c>
      <c r="D901" s="60" t="s">
        <v>132</v>
      </c>
      <c r="E901" s="60" t="s">
        <v>133</v>
      </c>
      <c r="F901" s="60" t="s">
        <v>751</v>
      </c>
      <c r="G901" s="60" t="s">
        <v>70</v>
      </c>
      <c r="H901" s="60" t="s">
        <v>134</v>
      </c>
      <c r="I901" s="60" t="s">
        <v>135</v>
      </c>
      <c r="J901" s="60" t="s">
        <v>16505</v>
      </c>
      <c r="K901" s="60" t="s">
        <v>137</v>
      </c>
      <c r="L901" s="60" t="s">
        <v>138</v>
      </c>
      <c r="M901" t="str">
        <f>IF(TablVoies[[#This Row],[ID_OSM]]="Non trouvé","Pas de lien",HYPERLINK(("http://www.openstreetmap.org/?"&amp;TablVoies[[#This Row],[OBJET_OSM]]&amp;"="&amp;TablVoies[[#This Row],[ID_OSM]]),"Localiser"))</f>
        <v>Localiser</v>
      </c>
      <c r="N901" s="61" t="s">
        <v>5316</v>
      </c>
      <c r="O901" t="str">
        <f>IF(TablVoies[[#This Row],[ID_OSM]]="Non trouvé","Pas de lien",HYPERLINK("http://localhost:8111/import?url=http://api.openstreetmap.org/api/0.6/"&amp;TablVoies[[#This Row],[OBJET_OSM]]&amp;"/"&amp;TablVoies[[#This Row],[ID_OSM]]&amp;"/full","JOSM"))</f>
        <v>JOSM</v>
      </c>
      <c r="Q901"/>
      <c r="W901" s="60" t="s">
        <v>5321</v>
      </c>
      <c r="X901" s="60" t="s">
        <v>5385</v>
      </c>
      <c r="Z901" s="124"/>
      <c r="AC901" s="60" t="s">
        <v>5344</v>
      </c>
      <c r="AE901" s="60" t="s">
        <v>5345</v>
      </c>
      <c r="AL901" s="60">
        <v>0</v>
      </c>
      <c r="AM901" s="60">
        <v>0</v>
      </c>
      <c r="AN901" s="60" t="s">
        <v>5362</v>
      </c>
      <c r="AO901" s="60" t="s">
        <v>5349</v>
      </c>
    </row>
    <row r="902" spans="1:41">
      <c r="A902" s="71">
        <v>84087</v>
      </c>
      <c r="B902" s="60" t="s">
        <v>3229</v>
      </c>
      <c r="C902" s="155">
        <v>4426435</v>
      </c>
      <c r="D902" s="60" t="s">
        <v>3230</v>
      </c>
      <c r="E902" s="60" t="s">
        <v>3231</v>
      </c>
      <c r="F902" s="60" t="s">
        <v>751</v>
      </c>
      <c r="G902" s="60" t="s">
        <v>1358</v>
      </c>
      <c r="H902" s="60" t="s">
        <v>119</v>
      </c>
      <c r="I902" s="60" t="s">
        <v>3232</v>
      </c>
      <c r="J902" s="60" t="s">
        <v>16506</v>
      </c>
      <c r="K902" s="60" t="s">
        <v>3234</v>
      </c>
      <c r="L902" s="60" t="s">
        <v>3235</v>
      </c>
      <c r="M902" t="str">
        <f>IF(TablVoies[[#This Row],[ID_OSM]]="Non trouvé","Pas de lien",HYPERLINK(("http://www.openstreetmap.org/?"&amp;TablVoies[[#This Row],[OBJET_OSM]]&amp;"="&amp;TablVoies[[#This Row],[ID_OSM]]),"Localiser"))</f>
        <v>Localiser</v>
      </c>
      <c r="N902" s="61" t="s">
        <v>5316</v>
      </c>
      <c r="O902" t="str">
        <f>IF(TablVoies[[#This Row],[ID_OSM]]="Non trouvé","Pas de lien",HYPERLINK("http://localhost:8111/import?url=http://api.openstreetmap.org/api/0.6/"&amp;TablVoies[[#This Row],[OBJET_OSM]]&amp;"/"&amp;TablVoies[[#This Row],[ID_OSM]]&amp;"/full","JOSM"))</f>
        <v>JOSM</v>
      </c>
      <c r="Q902"/>
      <c r="W902" s="60" t="s">
        <v>5321</v>
      </c>
      <c r="X902" s="60" t="s">
        <v>5355</v>
      </c>
      <c r="Y902" s="60">
        <v>1959</v>
      </c>
      <c r="Z902" s="124"/>
      <c r="AB902" s="60">
        <v>21914</v>
      </c>
      <c r="AC902" s="60" t="s">
        <v>5323</v>
      </c>
      <c r="AE902" s="60" t="s">
        <v>5324</v>
      </c>
      <c r="AL902" s="60">
        <v>46</v>
      </c>
      <c r="AM902" s="60">
        <v>8</v>
      </c>
      <c r="AN902" s="60" t="s">
        <v>5346</v>
      </c>
      <c r="AO902" s="60" t="s">
        <v>5329</v>
      </c>
    </row>
    <row r="903" spans="1:41">
      <c r="A903" s="71">
        <v>84087</v>
      </c>
      <c r="B903" s="60" t="s">
        <v>2813</v>
      </c>
      <c r="C903" s="155">
        <v>4426370</v>
      </c>
      <c r="D903" s="60" t="s">
        <v>2814</v>
      </c>
      <c r="E903" s="60" t="s">
        <v>2815</v>
      </c>
      <c r="F903" s="60" t="s">
        <v>751</v>
      </c>
      <c r="G903" s="60" t="s">
        <v>1358</v>
      </c>
      <c r="I903" s="60" t="s">
        <v>2816</v>
      </c>
      <c r="J903" s="60" t="s">
        <v>16507</v>
      </c>
      <c r="K903" s="60" t="s">
        <v>2818</v>
      </c>
      <c r="L903" s="60" t="s">
        <v>2819</v>
      </c>
      <c r="M903" t="str">
        <f>IF(TablVoies[[#This Row],[ID_OSM]]="Non trouvé","Pas de lien",HYPERLINK(("http://www.openstreetmap.org/?"&amp;TablVoies[[#This Row],[OBJET_OSM]]&amp;"="&amp;TablVoies[[#This Row],[ID_OSM]]),"Localiser"))</f>
        <v>Localiser</v>
      </c>
      <c r="N903" s="61" t="s">
        <v>5316</v>
      </c>
      <c r="O903" t="str">
        <f>IF(TablVoies[[#This Row],[ID_OSM]]="Non trouvé","Pas de lien",HYPERLINK("http://localhost:8111/import?url=http://api.openstreetmap.org/api/0.6/"&amp;TablVoies[[#This Row],[OBJET_OSM]]&amp;"/"&amp;TablVoies[[#This Row],[ID_OSM]]&amp;"/full","JOSM"))</f>
        <v>JOSM</v>
      </c>
      <c r="Q903"/>
      <c r="W903" s="60" t="s">
        <v>5321</v>
      </c>
      <c r="X903" s="60" t="s">
        <v>5446</v>
      </c>
      <c r="Z903" s="124"/>
      <c r="AC903" s="60" t="s">
        <v>5323</v>
      </c>
      <c r="AE903" s="60" t="s">
        <v>5324</v>
      </c>
      <c r="AL903" s="60">
        <v>150</v>
      </c>
      <c r="AM903" s="60">
        <v>0</v>
      </c>
      <c r="AN903" s="60" t="s">
        <v>5328</v>
      </c>
      <c r="AO903" s="60" t="s">
        <v>5329</v>
      </c>
    </row>
    <row r="904" spans="1:41">
      <c r="A904" s="71">
        <v>84087</v>
      </c>
      <c r="B904" s="60" t="s">
        <v>3794</v>
      </c>
      <c r="C904" s="155">
        <v>4426538</v>
      </c>
      <c r="D904" s="60" t="s">
        <v>3795</v>
      </c>
      <c r="E904" s="60" t="s">
        <v>3796</v>
      </c>
      <c r="F904" s="60" t="s">
        <v>751</v>
      </c>
      <c r="G904" s="60" t="s">
        <v>44</v>
      </c>
      <c r="I904" s="60" t="s">
        <v>2823</v>
      </c>
      <c r="J904" s="60" t="s">
        <v>16508</v>
      </c>
      <c r="K904" s="60" t="s">
        <v>3798</v>
      </c>
      <c r="L904" s="60" t="s">
        <v>2826</v>
      </c>
      <c r="M904" t="str">
        <f>IF(TablVoies[[#This Row],[ID_OSM]]="Non trouvé","Pas de lien",HYPERLINK(("http://www.openstreetmap.org/?"&amp;TablVoies[[#This Row],[OBJET_OSM]]&amp;"="&amp;TablVoies[[#This Row],[ID_OSM]]),"Localiser"))</f>
        <v>Localiser</v>
      </c>
      <c r="N904" s="61" t="s">
        <v>5316</v>
      </c>
      <c r="O904" t="str">
        <f>IF(TablVoies[[#This Row],[ID_OSM]]="Non trouvé","Pas de lien",HYPERLINK("http://localhost:8111/import?url=http://api.openstreetmap.org/api/0.6/"&amp;TablVoies[[#This Row],[OBJET_OSM]]&amp;"/"&amp;TablVoies[[#This Row],[ID_OSM]]&amp;"/full","JOSM"))</f>
        <v>JOSM</v>
      </c>
      <c r="Q904"/>
      <c r="W904" s="60" t="s">
        <v>5321</v>
      </c>
      <c r="X904" s="60" t="s">
        <v>5448</v>
      </c>
      <c r="Y904" s="60">
        <v>1959</v>
      </c>
      <c r="Z904" s="124"/>
      <c r="AB904" s="60">
        <v>21914</v>
      </c>
      <c r="AC904" s="60" t="s">
        <v>5323</v>
      </c>
      <c r="AE904" s="60" t="s">
        <v>5324</v>
      </c>
      <c r="AL904" s="60">
        <v>12</v>
      </c>
      <c r="AM904" s="60">
        <v>3</v>
      </c>
      <c r="AN904" s="60" t="s">
        <v>5348</v>
      </c>
      <c r="AO904" s="60" t="s">
        <v>5349</v>
      </c>
    </row>
    <row r="905" spans="1:41">
      <c r="A905" s="71">
        <v>84087</v>
      </c>
      <c r="B905" s="60" t="s">
        <v>2820</v>
      </c>
      <c r="C905" s="155">
        <v>4426371</v>
      </c>
      <c r="D905" s="60" t="s">
        <v>2821</v>
      </c>
      <c r="E905" s="60" t="s">
        <v>2822</v>
      </c>
      <c r="F905" s="60" t="s">
        <v>751</v>
      </c>
      <c r="G905" s="60" t="s">
        <v>1358</v>
      </c>
      <c r="I905" s="60" t="s">
        <v>2823</v>
      </c>
      <c r="J905" s="60" t="s">
        <v>16509</v>
      </c>
      <c r="K905" s="60" t="s">
        <v>2825</v>
      </c>
      <c r="L905" s="60" t="s">
        <v>2826</v>
      </c>
      <c r="M905" t="str">
        <f>IF(TablVoies[[#This Row],[ID_OSM]]="Non trouvé","Pas de lien",HYPERLINK(("http://www.openstreetmap.org/?"&amp;TablVoies[[#This Row],[OBJET_OSM]]&amp;"="&amp;TablVoies[[#This Row],[ID_OSM]]),"Localiser"))</f>
        <v>Localiser</v>
      </c>
      <c r="N905" s="61" t="s">
        <v>5316</v>
      </c>
      <c r="O905" t="str">
        <f>IF(TablVoies[[#This Row],[ID_OSM]]="Non trouvé","Pas de lien",HYPERLINK("http://localhost:8111/import?url=http://api.openstreetmap.org/api/0.6/"&amp;TablVoies[[#This Row],[OBJET_OSM]]&amp;"/"&amp;TablVoies[[#This Row],[ID_OSM]]&amp;"/full","JOSM"))</f>
        <v>JOSM</v>
      </c>
      <c r="Q905"/>
      <c r="T905" s="60" t="s">
        <v>5447</v>
      </c>
      <c r="W905" s="60" t="s">
        <v>5321</v>
      </c>
      <c r="X905" s="60" t="s">
        <v>5389</v>
      </c>
      <c r="Y905" s="60">
        <v>1904</v>
      </c>
      <c r="Z905" s="124">
        <v>1559</v>
      </c>
      <c r="AB905" s="60">
        <v>21914</v>
      </c>
      <c r="AC905" s="60" t="s">
        <v>5323</v>
      </c>
      <c r="AE905" s="60" t="s">
        <v>5324</v>
      </c>
      <c r="AL905" s="60">
        <v>243</v>
      </c>
      <c r="AM905" s="60">
        <v>4</v>
      </c>
      <c r="AN905" s="60" t="s">
        <v>5348</v>
      </c>
      <c r="AO905" s="60" t="s">
        <v>5349</v>
      </c>
    </row>
    <row r="906" spans="1:41">
      <c r="A906" s="71">
        <v>84087</v>
      </c>
      <c r="B906" s="60" t="s">
        <v>320</v>
      </c>
      <c r="C906" s="155">
        <v>4191311</v>
      </c>
      <c r="D906" s="60" t="s">
        <v>321</v>
      </c>
      <c r="E906" s="60" t="s">
        <v>322</v>
      </c>
      <c r="F906" s="60" t="s">
        <v>751</v>
      </c>
      <c r="G906" s="60" t="s">
        <v>245</v>
      </c>
      <c r="H906" s="60" t="s">
        <v>163</v>
      </c>
      <c r="I906" s="60" t="s">
        <v>323</v>
      </c>
      <c r="J906" s="60" t="s">
        <v>16510</v>
      </c>
      <c r="K906" s="60" t="s">
        <v>325</v>
      </c>
      <c r="L906" s="60" t="s">
        <v>326</v>
      </c>
      <c r="M906" t="str">
        <f>IF(TablVoies[[#This Row],[ID_OSM]]="Non trouvé","Pas de lien",HYPERLINK(("http://www.openstreetmap.org/?"&amp;TablVoies[[#This Row],[OBJET_OSM]]&amp;"="&amp;TablVoies[[#This Row],[ID_OSM]]),"Localiser"))</f>
        <v>Localiser</v>
      </c>
      <c r="N906" s="61" t="s">
        <v>5316</v>
      </c>
      <c r="O906" t="str">
        <f>IF(TablVoies[[#This Row],[ID_OSM]]="Non trouvé","Pas de lien",HYPERLINK("http://localhost:8111/import?url=http://api.openstreetmap.org/api/0.6/"&amp;TablVoies[[#This Row],[OBJET_OSM]]&amp;"/"&amp;TablVoies[[#This Row],[ID_OSM]]&amp;"/full","JOSM"))</f>
        <v>JOSM</v>
      </c>
      <c r="P906" t="s">
        <v>5449</v>
      </c>
      <c r="Q906" t="s">
        <v>13814</v>
      </c>
      <c r="W906" s="60" t="s">
        <v>5321</v>
      </c>
      <c r="X906" s="60" t="s">
        <v>5322</v>
      </c>
      <c r="Y906" s="60">
        <v>1989</v>
      </c>
      <c r="Z906" s="124"/>
      <c r="AB906" s="60">
        <v>1989</v>
      </c>
      <c r="AC906" s="60" t="s">
        <v>5323</v>
      </c>
      <c r="AE906" s="60" t="s">
        <v>5324</v>
      </c>
      <c r="AL906" s="60">
        <v>415</v>
      </c>
      <c r="AM906" s="60">
        <v>4.5</v>
      </c>
      <c r="AN906" s="60" t="s">
        <v>5380</v>
      </c>
      <c r="AO906" s="60" t="s">
        <v>5329</v>
      </c>
    </row>
    <row r="907" spans="1:41">
      <c r="A907" s="71">
        <v>84087</v>
      </c>
      <c r="B907" s="60" t="s">
        <v>3236</v>
      </c>
      <c r="C907" s="155">
        <v>4426436</v>
      </c>
      <c r="D907" s="60" t="s">
        <v>3237</v>
      </c>
      <c r="E907" s="60" t="s">
        <v>3238</v>
      </c>
      <c r="F907" s="60" t="s">
        <v>751</v>
      </c>
      <c r="G907" s="60" t="s">
        <v>1358</v>
      </c>
      <c r="H907" s="60" t="s">
        <v>119</v>
      </c>
      <c r="I907" s="60" t="s">
        <v>3239</v>
      </c>
      <c r="J907" s="60" t="s">
        <v>16511</v>
      </c>
      <c r="K907" s="60" t="s">
        <v>3241</v>
      </c>
      <c r="L907" s="60" t="s">
        <v>3242</v>
      </c>
      <c r="M907" t="str">
        <f>IF(TablVoies[[#This Row],[ID_OSM]]="Non trouvé","Pas de lien",HYPERLINK(("http://www.openstreetmap.org/?"&amp;TablVoies[[#This Row],[OBJET_OSM]]&amp;"="&amp;TablVoies[[#This Row],[ID_OSM]]),"Localiser"))</f>
        <v>Localiser</v>
      </c>
      <c r="N907" s="61" t="s">
        <v>5316</v>
      </c>
      <c r="O907" t="str">
        <f>IF(TablVoies[[#This Row],[ID_OSM]]="Non trouvé","Pas de lien",HYPERLINK("http://localhost:8111/import?url=http://api.openstreetmap.org/api/0.6/"&amp;TablVoies[[#This Row],[OBJET_OSM]]&amp;"/"&amp;TablVoies[[#This Row],[ID_OSM]]&amp;"/full","JOSM"))</f>
        <v>JOSM</v>
      </c>
      <c r="Q907"/>
      <c r="W907" s="60" t="s">
        <v>5334</v>
      </c>
      <c r="X907" s="60" t="s">
        <v>5448</v>
      </c>
      <c r="Y907" s="60">
        <v>1959</v>
      </c>
      <c r="Z907" s="124"/>
      <c r="AB907" s="60">
        <v>21914</v>
      </c>
      <c r="AC907" s="60" t="s">
        <v>5323</v>
      </c>
      <c r="AE907" s="60" t="s">
        <v>5324</v>
      </c>
      <c r="AL907" s="60">
        <v>55</v>
      </c>
      <c r="AM907" s="60">
        <v>3</v>
      </c>
      <c r="AN907" s="60" t="s">
        <v>5328</v>
      </c>
      <c r="AO907" s="60" t="s">
        <v>5329</v>
      </c>
    </row>
    <row r="908" spans="1:41">
      <c r="A908" s="71">
        <v>84087</v>
      </c>
      <c r="B908" s="60" t="s">
        <v>4047</v>
      </c>
      <c r="C908" s="155">
        <v>4426582</v>
      </c>
      <c r="D908" s="60" t="s">
        <v>4048</v>
      </c>
      <c r="E908" s="60" t="s">
        <v>4049</v>
      </c>
      <c r="F908" s="60" t="s">
        <v>751</v>
      </c>
      <c r="G908" s="60" t="s">
        <v>44</v>
      </c>
      <c r="H908" s="60" t="s">
        <v>119</v>
      </c>
      <c r="I908" s="60" t="s">
        <v>4050</v>
      </c>
      <c r="J908" s="60" t="s">
        <v>16512</v>
      </c>
      <c r="K908" s="60" t="s">
        <v>4052</v>
      </c>
      <c r="L908" s="60" t="s">
        <v>4053</v>
      </c>
      <c r="M908" t="str">
        <f>IF(TablVoies[[#This Row],[ID_OSM]]="Non trouvé","Pas de lien",HYPERLINK(("http://www.openstreetmap.org/?"&amp;TablVoies[[#This Row],[OBJET_OSM]]&amp;"="&amp;TablVoies[[#This Row],[ID_OSM]]),"Localiser"))</f>
        <v>Localiser</v>
      </c>
      <c r="N908" s="61" t="s">
        <v>5316</v>
      </c>
      <c r="O908" t="str">
        <f>IF(TablVoies[[#This Row],[ID_OSM]]="Non trouvé","Pas de lien",HYPERLINK("http://localhost:8111/import?url=http://api.openstreetmap.org/api/0.6/"&amp;TablVoies[[#This Row],[OBJET_OSM]]&amp;"/"&amp;TablVoies[[#This Row],[ID_OSM]]&amp;"/full","JOSM"))</f>
        <v>JOSM</v>
      </c>
      <c r="Q908"/>
      <c r="W908" s="60" t="s">
        <v>5321</v>
      </c>
      <c r="X908" s="60" t="s">
        <v>5364</v>
      </c>
      <c r="Y908" s="60">
        <v>1959</v>
      </c>
      <c r="Z908" s="124">
        <v>21914</v>
      </c>
      <c r="AC908" s="60" t="s">
        <v>5323</v>
      </c>
      <c r="AE908" s="60" t="s">
        <v>5324</v>
      </c>
      <c r="AL908" s="60">
        <v>43</v>
      </c>
      <c r="AM908" s="60">
        <v>3.2</v>
      </c>
      <c r="AN908" s="60" t="s">
        <v>5328</v>
      </c>
      <c r="AO908" s="60" t="s">
        <v>5329</v>
      </c>
    </row>
    <row r="909" spans="1:41">
      <c r="A909" s="71">
        <v>84087</v>
      </c>
      <c r="B909" s="60" t="s">
        <v>2827</v>
      </c>
      <c r="C909" s="155">
        <v>4426372</v>
      </c>
      <c r="D909" s="60" t="s">
        <v>2828</v>
      </c>
      <c r="E909" s="60" t="s">
        <v>2829</v>
      </c>
      <c r="F909" s="60" t="s">
        <v>751</v>
      </c>
      <c r="G909" s="60" t="s">
        <v>1358</v>
      </c>
      <c r="I909" s="60" t="s">
        <v>2830</v>
      </c>
      <c r="J909" s="60" t="s">
        <v>16513</v>
      </c>
      <c r="K909" s="60" t="s">
        <v>2832</v>
      </c>
      <c r="L909" s="60" t="s">
        <v>2833</v>
      </c>
      <c r="M909" t="str">
        <f>IF(TablVoies[[#This Row],[ID_OSM]]="Non trouvé","Pas de lien",HYPERLINK(("http://www.openstreetmap.org/?"&amp;TablVoies[[#This Row],[OBJET_OSM]]&amp;"="&amp;TablVoies[[#This Row],[ID_OSM]]),"Localiser"))</f>
        <v>Localiser</v>
      </c>
      <c r="N909" s="61" t="s">
        <v>5316</v>
      </c>
      <c r="O909" t="str">
        <f>IF(TablVoies[[#This Row],[ID_OSM]]="Non trouvé","Pas de lien",HYPERLINK("http://localhost:8111/import?url=http://api.openstreetmap.org/api/0.6/"&amp;TablVoies[[#This Row],[OBJET_OSM]]&amp;"/"&amp;TablVoies[[#This Row],[ID_OSM]]&amp;"/full","JOSM"))</f>
        <v>JOSM</v>
      </c>
      <c r="Q909"/>
      <c r="W909" s="60" t="s">
        <v>5321</v>
      </c>
      <c r="X909" s="60" t="s">
        <v>5389</v>
      </c>
      <c r="Y909" s="60">
        <v>1934</v>
      </c>
      <c r="Z909" s="124">
        <v>12551</v>
      </c>
      <c r="AB909" s="60">
        <v>21914</v>
      </c>
      <c r="AC909" s="60" t="s">
        <v>5323</v>
      </c>
      <c r="AE909" s="60" t="s">
        <v>5324</v>
      </c>
      <c r="AL909" s="60">
        <v>29</v>
      </c>
      <c r="AM909" s="60">
        <v>1.5</v>
      </c>
      <c r="AN909" s="60" t="s">
        <v>5397</v>
      </c>
      <c r="AO909" s="60" t="s">
        <v>5349</v>
      </c>
    </row>
    <row r="910" spans="1:41">
      <c r="A910" s="71">
        <v>84087</v>
      </c>
      <c r="B910" s="60" t="s">
        <v>1576</v>
      </c>
      <c r="C910" s="155">
        <v>4191434</v>
      </c>
      <c r="D910" s="60" t="s">
        <v>1577</v>
      </c>
      <c r="E910" s="60" t="s">
        <v>1578</v>
      </c>
      <c r="F910" s="60" t="s">
        <v>751</v>
      </c>
      <c r="G910" s="60" t="s">
        <v>245</v>
      </c>
      <c r="H910" s="60" t="s">
        <v>221</v>
      </c>
      <c r="I910" s="60" t="s">
        <v>430</v>
      </c>
      <c r="J910" s="60" t="s">
        <v>16514</v>
      </c>
      <c r="K910" s="60" t="s">
        <v>1580</v>
      </c>
      <c r="L910" s="60" t="s">
        <v>433</v>
      </c>
      <c r="M910" t="str">
        <f>IF(TablVoies[[#This Row],[ID_OSM]]="Non trouvé","Pas de lien",HYPERLINK(("http://www.openstreetmap.org/?"&amp;TablVoies[[#This Row],[OBJET_OSM]]&amp;"="&amp;TablVoies[[#This Row],[ID_OSM]]),"Localiser"))</f>
        <v>Localiser</v>
      </c>
      <c r="N910" s="61" t="s">
        <v>5316</v>
      </c>
      <c r="O910" t="str">
        <f>IF(TablVoies[[#This Row],[ID_OSM]]="Non trouvé","Pas de lien",HYPERLINK("http://localhost:8111/import?url=http://api.openstreetmap.org/api/0.6/"&amp;TablVoies[[#This Row],[OBJET_OSM]]&amp;"/"&amp;TablVoies[[#This Row],[ID_OSM]]&amp;"/full","JOSM"))</f>
        <v>JOSM</v>
      </c>
      <c r="P910" t="s">
        <v>13646</v>
      </c>
      <c r="Q910" t="s">
        <v>13814</v>
      </c>
      <c r="W910" s="60" t="s">
        <v>5321</v>
      </c>
      <c r="X910" s="60" t="s">
        <v>5450</v>
      </c>
      <c r="Z910" s="124"/>
      <c r="AC910" s="60" t="s">
        <v>5323</v>
      </c>
      <c r="AE910" s="60" t="s">
        <v>5324</v>
      </c>
      <c r="AL910" s="60">
        <v>393</v>
      </c>
      <c r="AM910" s="60">
        <v>3</v>
      </c>
      <c r="AN910" s="60" t="s">
        <v>5328</v>
      </c>
      <c r="AO910" s="60" t="s">
        <v>5329</v>
      </c>
    </row>
    <row r="911" spans="1:41">
      <c r="A911" s="71">
        <v>84087</v>
      </c>
      <c r="B911" s="60" t="s">
        <v>426</v>
      </c>
      <c r="C911" s="155">
        <v>4426183</v>
      </c>
      <c r="D911" s="60" t="s">
        <v>427</v>
      </c>
      <c r="E911" s="60" t="s">
        <v>428</v>
      </c>
      <c r="F911" s="60" t="s">
        <v>751</v>
      </c>
      <c r="G911" s="60" t="s">
        <v>429</v>
      </c>
      <c r="H911" s="60" t="s">
        <v>221</v>
      </c>
      <c r="I911" s="60" t="s">
        <v>430</v>
      </c>
      <c r="J911" s="60" t="s">
        <v>16515</v>
      </c>
      <c r="K911" s="60" t="s">
        <v>432</v>
      </c>
      <c r="L911" s="60" t="s">
        <v>433</v>
      </c>
      <c r="M911" t="str">
        <f>IF(TablVoies[[#This Row],[ID_OSM]]="Non trouvé","Pas de lien",HYPERLINK(("http://www.openstreetmap.org/?"&amp;TablVoies[[#This Row],[OBJET_OSM]]&amp;"="&amp;TablVoies[[#This Row],[ID_OSM]]),"Localiser"))</f>
        <v>Localiser</v>
      </c>
      <c r="N911" s="61" t="s">
        <v>5316</v>
      </c>
      <c r="O911" t="str">
        <f>IF(TablVoies[[#This Row],[ID_OSM]]="Non trouvé","Pas de lien",HYPERLINK("http://localhost:8111/import?url=http://api.openstreetmap.org/api/0.6/"&amp;TablVoies[[#This Row],[OBJET_OSM]]&amp;"/"&amp;TablVoies[[#This Row],[ID_OSM]]&amp;"/full","JOSM"))</f>
        <v>JOSM</v>
      </c>
      <c r="P911" t="s">
        <v>13647</v>
      </c>
      <c r="Q911" t="s">
        <v>13814</v>
      </c>
      <c r="U911" s="60" t="s">
        <v>5451</v>
      </c>
      <c r="W911" s="60" t="s">
        <v>5321</v>
      </c>
      <c r="X911" s="60" t="s">
        <v>5450</v>
      </c>
      <c r="Z911" s="124"/>
      <c r="AC911" s="60" t="s">
        <v>5323</v>
      </c>
      <c r="AE911" s="60" t="s">
        <v>5324</v>
      </c>
      <c r="AL911" s="60">
        <v>370</v>
      </c>
      <c r="AM911" s="60">
        <v>2.5</v>
      </c>
      <c r="AN911" s="60" t="s">
        <v>5328</v>
      </c>
      <c r="AO911" s="60" t="s">
        <v>5329</v>
      </c>
    </row>
    <row r="912" spans="1:41">
      <c r="A912" s="71">
        <v>84087</v>
      </c>
      <c r="B912" s="60" t="s">
        <v>666</v>
      </c>
      <c r="C912" s="155">
        <v>4298638</v>
      </c>
      <c r="D912" s="60" t="s">
        <v>667</v>
      </c>
      <c r="E912" s="60" t="s">
        <v>668</v>
      </c>
      <c r="F912" s="60" t="s">
        <v>751</v>
      </c>
      <c r="G912" s="60" t="s">
        <v>245</v>
      </c>
      <c r="H912" s="60" t="s">
        <v>163</v>
      </c>
      <c r="I912" s="60" t="s">
        <v>669</v>
      </c>
      <c r="J912" s="60" t="s">
        <v>16516</v>
      </c>
      <c r="K912" s="60" t="s">
        <v>671</v>
      </c>
      <c r="L912" s="60" t="s">
        <v>672</v>
      </c>
      <c r="M912" t="str">
        <f>IF(TablVoies[[#This Row],[ID_OSM]]="Non trouvé","Pas de lien",HYPERLINK(("http://www.openstreetmap.org/?"&amp;TablVoies[[#This Row],[OBJET_OSM]]&amp;"="&amp;TablVoies[[#This Row],[ID_OSM]]),"Localiser"))</f>
        <v>Localiser</v>
      </c>
      <c r="N912" s="61" t="s">
        <v>5316</v>
      </c>
      <c r="O912" t="str">
        <f>IF(TablVoies[[#This Row],[ID_OSM]]="Non trouvé","Pas de lien",HYPERLINK("http://localhost:8111/import?url=http://api.openstreetmap.org/api/0.6/"&amp;TablVoies[[#This Row],[OBJET_OSM]]&amp;"/"&amp;TablVoies[[#This Row],[ID_OSM]]&amp;"/full","JOSM"))</f>
        <v>JOSM</v>
      </c>
      <c r="P912" t="s">
        <v>13671</v>
      </c>
      <c r="Q912" t="s">
        <v>13814</v>
      </c>
      <c r="W912" s="60" t="s">
        <v>5321</v>
      </c>
      <c r="X912" s="60" t="s">
        <v>5422</v>
      </c>
      <c r="Z912" s="124"/>
      <c r="AC912" s="60" t="s">
        <v>5323</v>
      </c>
      <c r="AE912" s="60" t="s">
        <v>5324</v>
      </c>
      <c r="AJ912" s="60" t="s">
        <v>5452</v>
      </c>
      <c r="AL912" s="60">
        <v>1160</v>
      </c>
      <c r="AM912" s="60">
        <v>3</v>
      </c>
      <c r="AN912" s="60" t="s">
        <v>5341</v>
      </c>
      <c r="AO912" s="60" t="s">
        <v>5329</v>
      </c>
    </row>
    <row r="913" spans="1:41">
      <c r="A913" s="71">
        <v>84087</v>
      </c>
      <c r="B913" s="60" t="s">
        <v>1157</v>
      </c>
      <c r="C913" s="155">
        <v>4422193</v>
      </c>
      <c r="D913" s="60" t="s">
        <v>1158</v>
      </c>
      <c r="E913" s="60" t="s">
        <v>1159</v>
      </c>
      <c r="F913" s="60" t="s">
        <v>751</v>
      </c>
      <c r="G913" s="60" t="s">
        <v>245</v>
      </c>
      <c r="H913" s="60" t="s">
        <v>119</v>
      </c>
      <c r="I913" s="60" t="s">
        <v>1160</v>
      </c>
      <c r="J913" s="60" t="s">
        <v>16517</v>
      </c>
      <c r="K913" s="60" t="s">
        <v>1162</v>
      </c>
      <c r="L913" s="60" t="s">
        <v>1163</v>
      </c>
      <c r="M913" t="str">
        <f>IF(TablVoies[[#This Row],[ID_OSM]]="Non trouvé","Pas de lien",HYPERLINK(("http://www.openstreetmap.org/?"&amp;TablVoies[[#This Row],[OBJET_OSM]]&amp;"="&amp;TablVoies[[#This Row],[ID_OSM]]),"Localiser"))</f>
        <v>Localiser</v>
      </c>
      <c r="N913" s="61" t="s">
        <v>5316</v>
      </c>
      <c r="O913" t="str">
        <f>IF(TablVoies[[#This Row],[ID_OSM]]="Non trouvé","Pas de lien",HYPERLINK("http://localhost:8111/import?url=http://api.openstreetmap.org/api/0.6/"&amp;TablVoies[[#This Row],[OBJET_OSM]]&amp;"/"&amp;TablVoies[[#This Row],[ID_OSM]]&amp;"/full","JOSM"))</f>
        <v>JOSM</v>
      </c>
      <c r="Q913"/>
      <c r="W913" s="60" t="s">
        <v>5334</v>
      </c>
      <c r="X913" s="60" t="s">
        <v>5385</v>
      </c>
      <c r="Y913" s="60">
        <v>2000</v>
      </c>
      <c r="Z913" s="124">
        <v>36526</v>
      </c>
      <c r="AC913" s="60" t="s">
        <v>5323</v>
      </c>
      <c r="AE913" s="60" t="s">
        <v>5324</v>
      </c>
      <c r="AL913" s="60">
        <v>0</v>
      </c>
      <c r="AM913" s="60">
        <v>0</v>
      </c>
      <c r="AN913" s="60" t="s">
        <v>5346</v>
      </c>
      <c r="AO913" s="60" t="s">
        <v>5329</v>
      </c>
    </row>
    <row r="914" spans="1:41">
      <c r="A914" s="71">
        <v>84087</v>
      </c>
      <c r="B914" s="60" t="s">
        <v>3413</v>
      </c>
      <c r="C914" s="155">
        <v>4426467</v>
      </c>
      <c r="D914" s="60" t="s">
        <v>3414</v>
      </c>
      <c r="E914" s="60" t="s">
        <v>3415</v>
      </c>
      <c r="F914" s="60" t="s">
        <v>751</v>
      </c>
      <c r="G914" s="60" t="s">
        <v>3294</v>
      </c>
      <c r="H914" s="60" t="s">
        <v>119</v>
      </c>
      <c r="I914" s="60" t="s">
        <v>1160</v>
      </c>
      <c r="J914" s="60" t="s">
        <v>16518</v>
      </c>
      <c r="K914" s="60" t="s">
        <v>3417</v>
      </c>
      <c r="L914" s="60" t="s">
        <v>1163</v>
      </c>
      <c r="M914" t="str">
        <f>IF(TablVoies[[#This Row],[ID_OSM]]="Non trouvé","Pas de lien",HYPERLINK(("http://www.openstreetmap.org/?"&amp;TablVoies[[#This Row],[OBJET_OSM]]&amp;"="&amp;TablVoies[[#This Row],[ID_OSM]]),"Localiser"))</f>
        <v>Localiser</v>
      </c>
      <c r="N914" s="61" t="s">
        <v>5316</v>
      </c>
      <c r="O914" t="str">
        <f>IF(TablVoies[[#This Row],[ID_OSM]]="Non trouvé","Pas de lien",HYPERLINK("http://localhost:8111/import?url=http://api.openstreetmap.org/api/0.6/"&amp;TablVoies[[#This Row],[OBJET_OSM]]&amp;"/"&amp;TablVoies[[#This Row],[ID_OSM]]&amp;"/full","JOSM"))</f>
        <v>JOSM</v>
      </c>
      <c r="Q914"/>
      <c r="W914" s="60" t="s">
        <v>5334</v>
      </c>
      <c r="X914" s="60" t="s">
        <v>5385</v>
      </c>
      <c r="Y914" s="60">
        <v>2000</v>
      </c>
      <c r="Z914" s="124">
        <v>36526</v>
      </c>
      <c r="AC914" s="60" t="s">
        <v>5323</v>
      </c>
      <c r="AE914" s="60" t="s">
        <v>5324</v>
      </c>
      <c r="AL914" s="60">
        <v>0</v>
      </c>
      <c r="AM914" s="60">
        <v>0</v>
      </c>
      <c r="AN914" s="60" t="s">
        <v>5346</v>
      </c>
      <c r="AO914" s="60" t="s">
        <v>5329</v>
      </c>
    </row>
    <row r="915" spans="1:41">
      <c r="A915" s="71">
        <v>84087</v>
      </c>
      <c r="B915" s="60" t="s">
        <v>3809</v>
      </c>
      <c r="C915" s="155">
        <v>4426541</v>
      </c>
      <c r="D915" s="60" t="s">
        <v>3810</v>
      </c>
      <c r="E915" s="60" t="s">
        <v>3811</v>
      </c>
      <c r="F915" s="60" t="s">
        <v>751</v>
      </c>
      <c r="G915" s="60" t="s">
        <v>44</v>
      </c>
      <c r="I915" s="60" t="s">
        <v>2898</v>
      </c>
      <c r="J915" s="60" t="s">
        <v>16519</v>
      </c>
      <c r="K915" s="60" t="s">
        <v>3813</v>
      </c>
      <c r="L915" s="60" t="s">
        <v>2901</v>
      </c>
      <c r="M915" t="str">
        <f>IF(TablVoies[[#This Row],[ID_OSM]]="Non trouvé","Pas de lien",HYPERLINK(("http://www.openstreetmap.org/?"&amp;TablVoies[[#This Row],[OBJET_OSM]]&amp;"="&amp;TablVoies[[#This Row],[ID_OSM]]),"Localiser"))</f>
        <v>Localiser</v>
      </c>
      <c r="N915" s="61" t="s">
        <v>5316</v>
      </c>
      <c r="O915" t="str">
        <f>IF(TablVoies[[#This Row],[ID_OSM]]="Non trouvé","Pas de lien",HYPERLINK("http://localhost:8111/import?url=http://api.openstreetmap.org/api/0.6/"&amp;TablVoies[[#This Row],[OBJET_OSM]]&amp;"/"&amp;TablVoies[[#This Row],[ID_OSM]]&amp;"/full","JOSM"))</f>
        <v>JOSM</v>
      </c>
      <c r="Q915"/>
      <c r="W915" s="60" t="s">
        <v>5321</v>
      </c>
      <c r="X915" s="60" t="s">
        <v>5396</v>
      </c>
      <c r="Z915" s="124"/>
      <c r="AC915" s="60" t="s">
        <v>5344</v>
      </c>
      <c r="AE915" s="60" t="s">
        <v>5345</v>
      </c>
      <c r="AL915" s="60">
        <v>0</v>
      </c>
      <c r="AM915" s="60">
        <v>0</v>
      </c>
      <c r="AN915" s="60" t="s">
        <v>5368</v>
      </c>
      <c r="AO915" s="60" t="s">
        <v>5349</v>
      </c>
    </row>
    <row r="916" spans="1:41">
      <c r="A916" s="71">
        <v>84087</v>
      </c>
      <c r="B916" s="60" t="s">
        <v>2895</v>
      </c>
      <c r="C916" s="155">
        <v>4426384</v>
      </c>
      <c r="D916" s="60" t="s">
        <v>2896</v>
      </c>
      <c r="E916" s="60" t="s">
        <v>2897</v>
      </c>
      <c r="F916" s="60" t="s">
        <v>751</v>
      </c>
      <c r="G916" s="60" t="s">
        <v>1358</v>
      </c>
      <c r="I916" s="60" t="s">
        <v>2898</v>
      </c>
      <c r="J916" s="60" t="s">
        <v>16520</v>
      </c>
      <c r="K916" s="60" t="s">
        <v>2900</v>
      </c>
      <c r="L916" s="60" t="s">
        <v>2901</v>
      </c>
      <c r="M916" t="str">
        <f>IF(TablVoies[[#This Row],[ID_OSM]]="Non trouvé","Pas de lien",HYPERLINK(("http://www.openstreetmap.org/?"&amp;TablVoies[[#This Row],[OBJET_OSM]]&amp;"="&amp;TablVoies[[#This Row],[ID_OSM]]),"Localiser"))</f>
        <v>Localiser</v>
      </c>
      <c r="N916" s="61" t="s">
        <v>5316</v>
      </c>
      <c r="O916" t="str">
        <f>IF(TablVoies[[#This Row],[ID_OSM]]="Non trouvé","Pas de lien",HYPERLINK("http://localhost:8111/import?url=http://api.openstreetmap.org/api/0.6/"&amp;TablVoies[[#This Row],[OBJET_OSM]]&amp;"/"&amp;TablVoies[[#This Row],[ID_OSM]]&amp;"/full","JOSM"))</f>
        <v>JOSM</v>
      </c>
      <c r="Q916"/>
      <c r="W916" s="60" t="s">
        <v>5321</v>
      </c>
      <c r="X916" s="60" t="s">
        <v>5396</v>
      </c>
      <c r="Z916" s="124"/>
      <c r="AC916" s="60" t="s">
        <v>5344</v>
      </c>
      <c r="AE916" s="60" t="s">
        <v>5345</v>
      </c>
      <c r="AL916" s="60">
        <v>0</v>
      </c>
      <c r="AM916" s="60">
        <v>0</v>
      </c>
      <c r="AN916" s="60" t="s">
        <v>5368</v>
      </c>
      <c r="AO916" s="60" t="s">
        <v>5349</v>
      </c>
    </row>
    <row r="917" spans="1:41">
      <c r="A917" s="71">
        <v>84087</v>
      </c>
      <c r="B917" s="60" t="s">
        <v>4066</v>
      </c>
      <c r="C917" s="155">
        <v>4426585</v>
      </c>
      <c r="D917" s="60" t="s">
        <v>4067</v>
      </c>
      <c r="E917" s="60" t="s">
        <v>4068</v>
      </c>
      <c r="F917" s="60" t="s">
        <v>751</v>
      </c>
      <c r="G917" s="60" t="s">
        <v>44</v>
      </c>
      <c r="H917" s="60" t="s">
        <v>119</v>
      </c>
      <c r="I917" s="60" t="s">
        <v>4069</v>
      </c>
      <c r="J917" s="60" t="s">
        <v>16521</v>
      </c>
      <c r="K917" s="60" t="s">
        <v>4071</v>
      </c>
      <c r="L917" s="60" t="s">
        <v>4072</v>
      </c>
      <c r="M917" t="str">
        <f>IF(TablVoies[[#This Row],[ID_OSM]]="Non trouvé","Pas de lien",HYPERLINK(("http://www.openstreetmap.org/?"&amp;TablVoies[[#This Row],[OBJET_OSM]]&amp;"="&amp;TablVoies[[#This Row],[ID_OSM]]),"Localiser"))</f>
        <v>Localiser</v>
      </c>
      <c r="N917" s="61" t="s">
        <v>5316</v>
      </c>
      <c r="O917" t="str">
        <f>IF(TablVoies[[#This Row],[ID_OSM]]="Non trouvé","Pas de lien",HYPERLINK("http://localhost:8111/import?url=http://api.openstreetmap.org/api/0.6/"&amp;TablVoies[[#This Row],[OBJET_OSM]]&amp;"/"&amp;TablVoies[[#This Row],[ID_OSM]]&amp;"/full","JOSM"))</f>
        <v>JOSM</v>
      </c>
      <c r="Q917"/>
      <c r="W917" s="60" t="s">
        <v>5321</v>
      </c>
      <c r="X917" s="60" t="s">
        <v>5355</v>
      </c>
      <c r="Y917" s="60">
        <v>1966</v>
      </c>
      <c r="Z917" s="124">
        <v>24436</v>
      </c>
      <c r="AC917" s="60" t="s">
        <v>5323</v>
      </c>
      <c r="AE917" s="60" t="s">
        <v>5324</v>
      </c>
      <c r="AL917" s="60">
        <v>96</v>
      </c>
      <c r="AM917" s="60">
        <v>4.5</v>
      </c>
      <c r="AN917" s="60" t="s">
        <v>5341</v>
      </c>
      <c r="AO917" s="60" t="s">
        <v>5329</v>
      </c>
    </row>
    <row r="918" spans="1:41">
      <c r="A918" s="71">
        <v>84087</v>
      </c>
      <c r="B918" s="60" t="s">
        <v>4227</v>
      </c>
      <c r="C918" s="155">
        <v>4426610</v>
      </c>
      <c r="D918" s="60" t="s">
        <v>4228</v>
      </c>
      <c r="E918" s="60" t="s">
        <v>4229</v>
      </c>
      <c r="F918" s="60" t="s">
        <v>751</v>
      </c>
      <c r="G918" s="60" t="s">
        <v>44</v>
      </c>
      <c r="H918" s="60" t="s">
        <v>134</v>
      </c>
      <c r="I918" s="60" t="s">
        <v>4230</v>
      </c>
      <c r="J918" s="60" t="s">
        <v>16522</v>
      </c>
      <c r="K918" s="60" t="s">
        <v>4232</v>
      </c>
      <c r="L918" s="60" t="s">
        <v>15577</v>
      </c>
      <c r="M918" t="str">
        <f>IF(TablVoies[[#This Row],[ID_OSM]]="Non trouvé","Pas de lien",HYPERLINK(("http://www.openstreetmap.org/?"&amp;TablVoies[[#This Row],[OBJET_OSM]]&amp;"="&amp;TablVoies[[#This Row],[ID_OSM]]),"Localiser"))</f>
        <v>Localiser</v>
      </c>
      <c r="N918" s="61" t="s">
        <v>5316</v>
      </c>
      <c r="O918" t="str">
        <f>IF(TablVoies[[#This Row],[ID_OSM]]="Non trouvé","Pas de lien",HYPERLINK("http://localhost:8111/import?url=http://api.openstreetmap.org/api/0.6/"&amp;TablVoies[[#This Row],[OBJET_OSM]]&amp;"/"&amp;TablVoies[[#This Row],[ID_OSM]]&amp;"/full","JOSM"))</f>
        <v>JOSM</v>
      </c>
      <c r="Q918"/>
      <c r="W918" s="60" t="s">
        <v>5321</v>
      </c>
      <c r="X918" s="60" t="s">
        <v>5456</v>
      </c>
      <c r="Z918" s="124"/>
      <c r="AC918" s="60" t="s">
        <v>5344</v>
      </c>
      <c r="AE918" s="60" t="s">
        <v>5345</v>
      </c>
      <c r="AL918" s="60">
        <v>0</v>
      </c>
      <c r="AM918" s="60">
        <v>0</v>
      </c>
      <c r="AN918" s="60" t="s">
        <v>5328</v>
      </c>
      <c r="AO918" s="60" t="s">
        <v>5329</v>
      </c>
    </row>
    <row r="919" spans="1:41">
      <c r="A919" s="71">
        <v>84087</v>
      </c>
      <c r="B919" s="60" t="s">
        <v>816</v>
      </c>
      <c r="C919" s="155">
        <v>4422063</v>
      </c>
      <c r="D919" s="60" t="s">
        <v>817</v>
      </c>
      <c r="E919" s="60" t="s">
        <v>818</v>
      </c>
      <c r="F919" s="60" t="s">
        <v>751</v>
      </c>
      <c r="G919" s="60" t="s">
        <v>179</v>
      </c>
      <c r="H919" s="60" t="s">
        <v>163</v>
      </c>
      <c r="I919" s="60" t="s">
        <v>819</v>
      </c>
      <c r="J919" s="60" t="s">
        <v>16523</v>
      </c>
      <c r="K919" s="60" t="s">
        <v>821</v>
      </c>
      <c r="L919" s="60" t="s">
        <v>822</v>
      </c>
      <c r="M919" t="str">
        <f>IF(TablVoies[[#This Row],[ID_OSM]]="Non trouvé","Pas de lien",HYPERLINK(("http://www.openstreetmap.org/?"&amp;TablVoies[[#This Row],[OBJET_OSM]]&amp;"="&amp;TablVoies[[#This Row],[ID_OSM]]),"Localiser"))</f>
        <v>Localiser</v>
      </c>
      <c r="N919" s="61" t="s">
        <v>5316</v>
      </c>
      <c r="O919" t="str">
        <f>IF(TablVoies[[#This Row],[ID_OSM]]="Non trouvé","Pas de lien",HYPERLINK("http://localhost:8111/import?url=http://api.openstreetmap.org/api/0.6/"&amp;TablVoies[[#This Row],[OBJET_OSM]]&amp;"/"&amp;TablVoies[[#This Row],[ID_OSM]]&amp;"/full","JOSM"))</f>
        <v>JOSM</v>
      </c>
      <c r="Q919"/>
      <c r="W919" s="60" t="s">
        <v>5334</v>
      </c>
      <c r="X919" s="60" t="s">
        <v>5355</v>
      </c>
      <c r="Y919" s="60">
        <v>1978</v>
      </c>
      <c r="Z919" s="124">
        <v>28491</v>
      </c>
      <c r="AC919" s="60" t="s">
        <v>5323</v>
      </c>
      <c r="AE919" s="60" t="s">
        <v>5324</v>
      </c>
      <c r="AL919" s="60">
        <v>617</v>
      </c>
      <c r="AM919" s="60">
        <v>5</v>
      </c>
      <c r="AN919" s="60" t="s">
        <v>5328</v>
      </c>
      <c r="AO919" s="60" t="s">
        <v>5329</v>
      </c>
    </row>
    <row r="920" spans="1:41">
      <c r="A920" s="71">
        <v>84087</v>
      </c>
      <c r="B920" s="60" t="s">
        <v>946</v>
      </c>
      <c r="C920" s="155">
        <v>4422103</v>
      </c>
      <c r="D920" s="60" t="s">
        <v>947</v>
      </c>
      <c r="E920" s="60" t="s">
        <v>948</v>
      </c>
      <c r="F920" s="60" t="s">
        <v>751</v>
      </c>
      <c r="G920" s="60" t="s">
        <v>245</v>
      </c>
      <c r="H920" s="60" t="s">
        <v>163</v>
      </c>
      <c r="I920" s="60" t="s">
        <v>819</v>
      </c>
      <c r="J920" s="60" t="s">
        <v>16524</v>
      </c>
      <c r="K920" s="60" t="s">
        <v>950</v>
      </c>
      <c r="L920" s="60" t="s">
        <v>822</v>
      </c>
      <c r="M920" t="str">
        <f>IF(TablVoies[[#This Row],[ID_OSM]]="Non trouvé","Pas de lien",HYPERLINK(("http://www.openstreetmap.org/?"&amp;TablVoies[[#This Row],[OBJET_OSM]]&amp;"="&amp;TablVoies[[#This Row],[ID_OSM]]),"Localiser"))</f>
        <v>Localiser</v>
      </c>
      <c r="N920" s="61" t="s">
        <v>5316</v>
      </c>
      <c r="O920" t="str">
        <f>IF(TablVoies[[#This Row],[ID_OSM]]="Non trouvé","Pas de lien",HYPERLINK("http://localhost:8111/import?url=http://api.openstreetmap.org/api/0.6/"&amp;TablVoies[[#This Row],[OBJET_OSM]]&amp;"/"&amp;TablVoies[[#This Row],[ID_OSM]]&amp;"/full","JOSM"))</f>
        <v>JOSM</v>
      </c>
      <c r="P920" t="s">
        <v>5457</v>
      </c>
      <c r="Q920" t="s">
        <v>13814</v>
      </c>
      <c r="W920" s="60" t="s">
        <v>5321</v>
      </c>
      <c r="X920" s="60" t="s">
        <v>5458</v>
      </c>
      <c r="Z920" s="124"/>
      <c r="AC920" s="60" t="s">
        <v>5323</v>
      </c>
      <c r="AE920" s="60" t="s">
        <v>5324</v>
      </c>
      <c r="AL920" s="60">
        <v>4105</v>
      </c>
      <c r="AM920" s="60">
        <v>5</v>
      </c>
      <c r="AN920" s="60" t="s">
        <v>5328</v>
      </c>
      <c r="AO920" s="60" t="s">
        <v>5329</v>
      </c>
    </row>
    <row r="921" spans="1:41">
      <c r="A921" s="71">
        <v>84087</v>
      </c>
      <c r="B921" s="60" t="s">
        <v>1004</v>
      </c>
      <c r="C921" s="155">
        <v>4422121</v>
      </c>
      <c r="D921" s="60" t="s">
        <v>1005</v>
      </c>
      <c r="E921" s="60" t="s">
        <v>1006</v>
      </c>
      <c r="F921" s="60" t="s">
        <v>751</v>
      </c>
      <c r="G921" s="60" t="s">
        <v>245</v>
      </c>
      <c r="H921" s="60" t="s">
        <v>163</v>
      </c>
      <c r="I921" s="60" t="s">
        <v>1007</v>
      </c>
      <c r="J921" s="60" t="s">
        <v>16525</v>
      </c>
      <c r="K921" s="60" t="s">
        <v>1009</v>
      </c>
      <c r="L921" s="60" t="s">
        <v>1010</v>
      </c>
      <c r="M921" t="str">
        <f>IF(TablVoies[[#This Row],[ID_OSM]]="Non trouvé","Pas de lien",HYPERLINK(("http://www.openstreetmap.org/?"&amp;TablVoies[[#This Row],[OBJET_OSM]]&amp;"="&amp;TablVoies[[#This Row],[ID_OSM]]),"Localiser"))</f>
        <v>Localiser</v>
      </c>
      <c r="N921" s="61" t="s">
        <v>5316</v>
      </c>
      <c r="O921" t="str">
        <f>IF(TablVoies[[#This Row],[ID_OSM]]="Non trouvé","Pas de lien",HYPERLINK("http://localhost:8111/import?url=http://api.openstreetmap.org/api/0.6/"&amp;TablVoies[[#This Row],[OBJET_OSM]]&amp;"/"&amp;TablVoies[[#This Row],[ID_OSM]]&amp;"/full","JOSM"))</f>
        <v>JOSM</v>
      </c>
      <c r="P921" t="s">
        <v>13690</v>
      </c>
      <c r="Q921" t="s">
        <v>13814</v>
      </c>
      <c r="W921" s="60" t="s">
        <v>5321</v>
      </c>
      <c r="X921" s="60" t="s">
        <v>5459</v>
      </c>
      <c r="Z921" s="124"/>
      <c r="AC921" s="60" t="s">
        <v>5323</v>
      </c>
      <c r="AE921" s="60" t="s">
        <v>5324</v>
      </c>
      <c r="AL921" s="60">
        <v>560</v>
      </c>
      <c r="AM921" s="60">
        <v>3.5</v>
      </c>
      <c r="AN921" s="60" t="s">
        <v>5328</v>
      </c>
      <c r="AO921" s="60" t="s">
        <v>5329</v>
      </c>
    </row>
    <row r="922" spans="1:41">
      <c r="A922" s="71">
        <v>84087</v>
      </c>
      <c r="B922" s="60" t="s">
        <v>1011</v>
      </c>
      <c r="C922" s="155">
        <v>4422122</v>
      </c>
      <c r="D922" s="60" t="s">
        <v>1012</v>
      </c>
      <c r="E922" s="60" t="s">
        <v>1013</v>
      </c>
      <c r="F922" s="60" t="s">
        <v>751</v>
      </c>
      <c r="G922" s="60" t="s">
        <v>245</v>
      </c>
      <c r="H922" s="60" t="s">
        <v>163</v>
      </c>
      <c r="I922" s="60" t="s">
        <v>1014</v>
      </c>
      <c r="J922" s="60" t="s">
        <v>16526</v>
      </c>
      <c r="K922" s="60" t="s">
        <v>1016</v>
      </c>
      <c r="L922" s="60" t="s">
        <v>1010</v>
      </c>
      <c r="M922" t="str">
        <f>IF(TablVoies[[#This Row],[ID_OSM]]="Non trouvé","Pas de lien",HYPERLINK(("http://www.openstreetmap.org/?"&amp;TablVoies[[#This Row],[OBJET_OSM]]&amp;"="&amp;TablVoies[[#This Row],[ID_OSM]]),"Localiser"))</f>
        <v>Localiser</v>
      </c>
      <c r="N922" s="61" t="s">
        <v>5316</v>
      </c>
      <c r="O922" t="str">
        <f>IF(TablVoies[[#This Row],[ID_OSM]]="Non trouvé","Pas de lien",HYPERLINK("http://localhost:8111/import?url=http://api.openstreetmap.org/api/0.6/"&amp;TablVoies[[#This Row],[OBJET_OSM]]&amp;"/"&amp;TablVoies[[#This Row],[ID_OSM]]&amp;"/full","JOSM"))</f>
        <v>JOSM</v>
      </c>
      <c r="P922" t="s">
        <v>13690</v>
      </c>
      <c r="Q922" t="s">
        <v>13814</v>
      </c>
      <c r="W922" s="60" t="s">
        <v>5321</v>
      </c>
      <c r="X922" s="60" t="s">
        <v>5459</v>
      </c>
      <c r="Z922" s="124"/>
      <c r="AC922" s="60" t="s">
        <v>5323</v>
      </c>
      <c r="AE922" s="60" t="s">
        <v>5324</v>
      </c>
      <c r="AL922" s="60">
        <v>700</v>
      </c>
      <c r="AM922" s="60">
        <v>3</v>
      </c>
      <c r="AN922" s="60" t="s">
        <v>5328</v>
      </c>
      <c r="AO922" s="60" t="s">
        <v>5329</v>
      </c>
    </row>
    <row r="923" spans="1:41">
      <c r="A923" s="71">
        <v>84087</v>
      </c>
      <c r="B923" s="60" t="s">
        <v>1517</v>
      </c>
      <c r="C923" s="155">
        <v>4426173</v>
      </c>
      <c r="D923" s="60" t="s">
        <v>1518</v>
      </c>
      <c r="E923" s="60" t="s">
        <v>1519</v>
      </c>
      <c r="F923" s="60" t="s">
        <v>751</v>
      </c>
      <c r="G923" s="60" t="s">
        <v>1507</v>
      </c>
      <c r="H923" s="60" t="s">
        <v>134</v>
      </c>
      <c r="I923" s="60" t="s">
        <v>1520</v>
      </c>
      <c r="J923" s="60" t="s">
        <v>16527</v>
      </c>
      <c r="K923" s="60" t="s">
        <v>1522</v>
      </c>
      <c r="L923" s="60" t="s">
        <v>1523</v>
      </c>
      <c r="M923" t="str">
        <f>IF(TablVoies[[#This Row],[ID_OSM]]="Non trouvé","Pas de lien",HYPERLINK(("http://www.openstreetmap.org/?"&amp;TablVoies[[#This Row],[OBJET_OSM]]&amp;"="&amp;TablVoies[[#This Row],[ID_OSM]]),"Localiser"))</f>
        <v>Localiser</v>
      </c>
      <c r="N923" s="61" t="s">
        <v>5316</v>
      </c>
      <c r="O923" t="str">
        <f>IF(TablVoies[[#This Row],[ID_OSM]]="Non trouvé","Pas de lien",HYPERLINK("http://localhost:8111/import?url=http://api.openstreetmap.org/api/0.6/"&amp;TablVoies[[#This Row],[OBJET_OSM]]&amp;"/"&amp;TablVoies[[#This Row],[ID_OSM]]&amp;"/full","JOSM"))</f>
        <v>JOSM</v>
      </c>
      <c r="Q923"/>
      <c r="W923" s="60" t="s">
        <v>5321</v>
      </c>
      <c r="X923" s="60" t="s">
        <v>5424</v>
      </c>
      <c r="Y923" s="60">
        <v>1959</v>
      </c>
      <c r="Z923" s="124">
        <v>21914</v>
      </c>
      <c r="AC923" s="60" t="s">
        <v>5323</v>
      </c>
      <c r="AE923" s="60" t="s">
        <v>5324</v>
      </c>
      <c r="AL923" s="60">
        <v>20</v>
      </c>
      <c r="AM923" s="60">
        <v>30</v>
      </c>
      <c r="AN923" s="60" t="s">
        <v>5348</v>
      </c>
      <c r="AO923" s="60" t="s">
        <v>5349</v>
      </c>
    </row>
    <row r="924" spans="1:41">
      <c r="A924" s="71">
        <v>84087</v>
      </c>
      <c r="B924" s="60" t="s">
        <v>913</v>
      </c>
      <c r="C924" s="155">
        <v>4422089</v>
      </c>
      <c r="D924" s="60" t="s">
        <v>914</v>
      </c>
      <c r="E924" s="60" t="s">
        <v>915</v>
      </c>
      <c r="F924" s="60" t="s">
        <v>751</v>
      </c>
      <c r="G924" s="60" t="s">
        <v>245</v>
      </c>
      <c r="I924" s="60" t="s">
        <v>916</v>
      </c>
      <c r="J924" s="60" t="s">
        <v>16528</v>
      </c>
      <c r="K924" s="60" t="s">
        <v>918</v>
      </c>
      <c r="L924" s="60" t="s">
        <v>919</v>
      </c>
      <c r="M924" t="str">
        <f>IF(TablVoies[[#This Row],[ID_OSM]]="Non trouvé","Pas de lien",HYPERLINK(("http://www.openstreetmap.org/?"&amp;TablVoies[[#This Row],[OBJET_OSM]]&amp;"="&amp;TablVoies[[#This Row],[ID_OSM]]),"Localiser"))</f>
        <v>Localiser</v>
      </c>
      <c r="N924" s="61" t="s">
        <v>5316</v>
      </c>
      <c r="O924" t="str">
        <f>IF(TablVoies[[#This Row],[ID_OSM]]="Non trouvé","Pas de lien",HYPERLINK("http://localhost:8111/import?url=http://api.openstreetmap.org/api/0.6/"&amp;TablVoies[[#This Row],[OBJET_OSM]]&amp;"/"&amp;TablVoies[[#This Row],[ID_OSM]]&amp;"/full","JOSM"))</f>
        <v>JOSM</v>
      </c>
      <c r="P924" t="s">
        <v>5460</v>
      </c>
      <c r="Q924" t="s">
        <v>13814</v>
      </c>
      <c r="W924" s="60" t="s">
        <v>5321</v>
      </c>
      <c r="X924" s="60" t="s">
        <v>5322</v>
      </c>
      <c r="Z924" s="124">
        <v>34171</v>
      </c>
      <c r="AC924" s="60" t="s">
        <v>5323</v>
      </c>
      <c r="AE924" s="60" t="s">
        <v>5324</v>
      </c>
      <c r="AL924" s="60">
        <v>1500</v>
      </c>
      <c r="AM924" s="60">
        <v>4</v>
      </c>
      <c r="AN924" s="60" t="s">
        <v>5328</v>
      </c>
      <c r="AO924" s="60" t="s">
        <v>5329</v>
      </c>
    </row>
    <row r="925" spans="1:41">
      <c r="A925" s="71">
        <v>84087</v>
      </c>
      <c r="B925" s="60" t="s">
        <v>4960</v>
      </c>
      <c r="C925" s="155">
        <v>4426373</v>
      </c>
      <c r="D925" s="60" t="s">
        <v>4961</v>
      </c>
      <c r="E925" s="60" t="s">
        <v>4962</v>
      </c>
      <c r="F925" s="60" t="s">
        <v>751</v>
      </c>
      <c r="G925" s="60" t="s">
        <v>1358</v>
      </c>
      <c r="I925" s="60" t="s">
        <v>4963</v>
      </c>
      <c r="J925" s="60" t="s">
        <v>16529</v>
      </c>
      <c r="K925" s="60" t="s">
        <v>4965</v>
      </c>
      <c r="L925" s="60" t="s">
        <v>4966</v>
      </c>
      <c r="M925" t="str">
        <f>IF(TablVoies[[#This Row],[ID_OSM]]="Non trouvé","Pas de lien",HYPERLINK(("http://www.openstreetmap.org/?"&amp;TablVoies[[#This Row],[OBJET_OSM]]&amp;"="&amp;TablVoies[[#This Row],[ID_OSM]]),"Localiser"))</f>
        <v>Localiser</v>
      </c>
      <c r="N925" s="61" t="s">
        <v>5316</v>
      </c>
      <c r="O925" t="str">
        <f>IF(TablVoies[[#This Row],[ID_OSM]]="Non trouvé","Pas de lien",HYPERLINK("http://localhost:8111/import?url=http://api.openstreetmap.org/api/0.6/"&amp;TablVoies[[#This Row],[OBJET_OSM]]&amp;"/"&amp;TablVoies[[#This Row],[ID_OSM]]&amp;"/full","JOSM"))</f>
        <v>JOSM</v>
      </c>
      <c r="Q925"/>
      <c r="W925" s="60" t="s">
        <v>5321</v>
      </c>
      <c r="X925" s="60" t="s">
        <v>5347</v>
      </c>
      <c r="Y925" s="60">
        <v>1977</v>
      </c>
      <c r="Z925" s="124">
        <v>28126</v>
      </c>
      <c r="AC925" s="60" t="s">
        <v>5344</v>
      </c>
      <c r="AE925" s="60" t="s">
        <v>5345</v>
      </c>
      <c r="AL925" s="60">
        <v>50</v>
      </c>
      <c r="AM925" s="60">
        <v>10</v>
      </c>
      <c r="AN925" s="60" t="s">
        <v>5368</v>
      </c>
      <c r="AO925" s="60" t="s">
        <v>5349</v>
      </c>
    </row>
    <row r="926" spans="1:41">
      <c r="A926" s="71">
        <v>84087</v>
      </c>
      <c r="B926" s="60" t="s">
        <v>757</v>
      </c>
      <c r="C926" s="155">
        <v>4422050</v>
      </c>
      <c r="D926" s="60" t="s">
        <v>758</v>
      </c>
      <c r="E926" s="60" t="s">
        <v>759</v>
      </c>
      <c r="F926" s="60" t="s">
        <v>751</v>
      </c>
      <c r="G926" s="60" t="s">
        <v>179</v>
      </c>
      <c r="I926" s="60" t="s">
        <v>760</v>
      </c>
      <c r="J926" s="60" t="s">
        <v>16530</v>
      </c>
      <c r="K926" s="60" t="s">
        <v>762</v>
      </c>
      <c r="L926" s="60" t="s">
        <v>284</v>
      </c>
      <c r="M926" t="str">
        <f>IF(TablVoies[[#This Row],[ID_OSM]]="Non trouvé","Pas de lien",HYPERLINK(("http://www.openstreetmap.org/?"&amp;TablVoies[[#This Row],[OBJET_OSM]]&amp;"="&amp;TablVoies[[#This Row],[ID_OSM]]),"Localiser"))</f>
        <v>Localiser</v>
      </c>
      <c r="N926" s="61" t="s">
        <v>5316</v>
      </c>
      <c r="O926" t="str">
        <f>IF(TablVoies[[#This Row],[ID_OSM]]="Non trouvé","Pas de lien",HYPERLINK("http://localhost:8111/import?url=http://api.openstreetmap.org/api/0.6/"&amp;TablVoies[[#This Row],[OBJET_OSM]]&amp;"/"&amp;TablVoies[[#This Row],[ID_OSM]]&amp;"/full","JOSM"))</f>
        <v>JOSM</v>
      </c>
      <c r="Q926"/>
      <c r="W926" s="60" t="s">
        <v>5334</v>
      </c>
      <c r="X926" s="60" t="s">
        <v>5352</v>
      </c>
      <c r="Y926" s="60">
        <v>1988</v>
      </c>
      <c r="Z926" s="124">
        <v>32399</v>
      </c>
      <c r="AC926" s="60" t="s">
        <v>5323</v>
      </c>
      <c r="AE926" s="60" t="s">
        <v>5324</v>
      </c>
      <c r="AL926" s="60">
        <v>460</v>
      </c>
      <c r="AM926" s="60">
        <v>7</v>
      </c>
      <c r="AN926" s="60" t="s">
        <v>5380</v>
      </c>
      <c r="AO926" s="60" t="s">
        <v>5329</v>
      </c>
    </row>
    <row r="927" spans="1:41">
      <c r="A927" s="71">
        <v>84087</v>
      </c>
      <c r="B927" s="60" t="s">
        <v>191</v>
      </c>
      <c r="C927" s="155">
        <v>4191120</v>
      </c>
      <c r="D927" s="60" t="s">
        <v>192</v>
      </c>
      <c r="E927" s="60" t="s">
        <v>193</v>
      </c>
      <c r="F927" s="60" t="s">
        <v>751</v>
      </c>
      <c r="G927" s="60" t="s">
        <v>179</v>
      </c>
      <c r="I927" s="60" t="s">
        <v>194</v>
      </c>
      <c r="J927" s="60" t="s">
        <v>16531</v>
      </c>
      <c r="K927" s="60" t="s">
        <v>196</v>
      </c>
      <c r="L927" s="60" t="s">
        <v>197</v>
      </c>
      <c r="M927" t="str">
        <f>IF(TablVoies[[#This Row],[ID_OSM]]="Non trouvé","Pas de lien",HYPERLINK(("http://www.openstreetmap.org/?"&amp;TablVoies[[#This Row],[OBJET_OSM]]&amp;"="&amp;TablVoies[[#This Row],[ID_OSM]]),"Localiser"))</f>
        <v>Localiser</v>
      </c>
      <c r="N927" s="61" t="s">
        <v>5316</v>
      </c>
      <c r="O927" t="str">
        <f>IF(TablVoies[[#This Row],[ID_OSM]]="Non trouvé","Pas de lien",HYPERLINK("http://localhost:8111/import?url=http://api.openstreetmap.org/api/0.6/"&amp;TablVoies[[#This Row],[OBJET_OSM]]&amp;"/"&amp;TablVoies[[#This Row],[ID_OSM]]&amp;"/full","JOSM"))</f>
        <v>JOSM</v>
      </c>
      <c r="P927" t="s">
        <v>13607</v>
      </c>
      <c r="Q927" t="s">
        <v>13814</v>
      </c>
      <c r="T927" s="60" t="s">
        <v>13861</v>
      </c>
      <c r="W927" s="60" t="s">
        <v>5334</v>
      </c>
      <c r="X927" s="60" t="s">
        <v>5370</v>
      </c>
      <c r="Z927" s="124"/>
      <c r="AC927" s="60" t="s">
        <v>5374</v>
      </c>
      <c r="AE927" s="60" t="s">
        <v>5375</v>
      </c>
      <c r="AL927" s="60">
        <v>910</v>
      </c>
      <c r="AM927" s="60">
        <v>0</v>
      </c>
      <c r="AN927" s="60" t="s">
        <v>5353</v>
      </c>
      <c r="AO927" s="60" t="s">
        <v>5349</v>
      </c>
    </row>
    <row r="928" spans="1:41">
      <c r="A928" s="71">
        <v>84087</v>
      </c>
      <c r="B928" s="60" t="s">
        <v>2834</v>
      </c>
      <c r="C928" s="155">
        <v>4426374</v>
      </c>
      <c r="D928" s="60" t="s">
        <v>2835</v>
      </c>
      <c r="E928" s="60" t="s">
        <v>2836</v>
      </c>
      <c r="F928" s="60" t="s">
        <v>751</v>
      </c>
      <c r="G928" s="60" t="s">
        <v>1358</v>
      </c>
      <c r="I928" s="60" t="s">
        <v>2837</v>
      </c>
      <c r="J928" s="60" t="s">
        <v>16532</v>
      </c>
      <c r="K928" s="60" t="s">
        <v>2839</v>
      </c>
      <c r="L928" s="60" t="s">
        <v>2840</v>
      </c>
      <c r="M928" t="str">
        <f>IF(TablVoies[[#This Row],[ID_OSM]]="Non trouvé","Pas de lien",HYPERLINK(("http://www.openstreetmap.org/?"&amp;TablVoies[[#This Row],[OBJET_OSM]]&amp;"="&amp;TablVoies[[#This Row],[ID_OSM]]),"Localiser"))</f>
        <v>Localiser</v>
      </c>
      <c r="N928" s="61" t="s">
        <v>5316</v>
      </c>
      <c r="O928" t="str">
        <f>IF(TablVoies[[#This Row],[ID_OSM]]="Non trouvé","Pas de lien",HYPERLINK("http://localhost:8111/import?url=http://api.openstreetmap.org/api/0.6/"&amp;TablVoies[[#This Row],[OBJET_OSM]]&amp;"/"&amp;TablVoies[[#This Row],[ID_OSM]]&amp;"/full","JOSM"))</f>
        <v>JOSM</v>
      </c>
      <c r="Q928"/>
      <c r="W928" s="60" t="s">
        <v>5334</v>
      </c>
      <c r="X928" s="60" t="s">
        <v>5370</v>
      </c>
      <c r="Y928" s="60">
        <v>1934</v>
      </c>
      <c r="Z928" s="124">
        <v>12551</v>
      </c>
      <c r="AB928" s="60">
        <v>21914</v>
      </c>
      <c r="AC928" s="60" t="s">
        <v>5323</v>
      </c>
      <c r="AE928" s="60" t="s">
        <v>5324</v>
      </c>
      <c r="AL928" s="60">
        <v>122</v>
      </c>
      <c r="AM928" s="60">
        <v>6</v>
      </c>
      <c r="AN928" s="60" t="s">
        <v>5353</v>
      </c>
      <c r="AO928" s="60" t="s">
        <v>5349</v>
      </c>
    </row>
    <row r="929" spans="1:41">
      <c r="A929" s="71">
        <v>84087</v>
      </c>
      <c r="B929" s="60" t="s">
        <v>2841</v>
      </c>
      <c r="C929" s="155">
        <v>4426375</v>
      </c>
      <c r="D929" s="60" t="s">
        <v>2842</v>
      </c>
      <c r="E929" s="60" t="s">
        <v>2843</v>
      </c>
      <c r="F929" s="60" t="s">
        <v>751</v>
      </c>
      <c r="G929" s="60" t="s">
        <v>1358</v>
      </c>
      <c r="I929" s="60" t="s">
        <v>2844</v>
      </c>
      <c r="J929" s="60" t="s">
        <v>16533</v>
      </c>
      <c r="K929" s="60" t="s">
        <v>2846</v>
      </c>
      <c r="L929" s="60" t="s">
        <v>2847</v>
      </c>
      <c r="M929" t="str">
        <f>IF(TablVoies[[#This Row],[ID_OSM]]="Non trouvé","Pas de lien",HYPERLINK(("http://www.openstreetmap.org/?"&amp;TablVoies[[#This Row],[OBJET_OSM]]&amp;"="&amp;TablVoies[[#This Row],[ID_OSM]]),"Localiser"))</f>
        <v>Localiser</v>
      </c>
      <c r="N929" s="61" t="s">
        <v>5316</v>
      </c>
      <c r="O929" t="str">
        <f>IF(TablVoies[[#This Row],[ID_OSM]]="Non trouvé","Pas de lien",HYPERLINK("http://localhost:8111/import?url=http://api.openstreetmap.org/api/0.6/"&amp;TablVoies[[#This Row],[OBJET_OSM]]&amp;"/"&amp;TablVoies[[#This Row],[ID_OSM]]&amp;"/full","JOSM"))</f>
        <v>JOSM</v>
      </c>
      <c r="Q929"/>
      <c r="W929" s="60" t="s">
        <v>5321</v>
      </c>
      <c r="X929" s="60" t="s">
        <v>5416</v>
      </c>
      <c r="Y929" s="60">
        <v>1973</v>
      </c>
      <c r="Z929" s="124">
        <v>26707</v>
      </c>
      <c r="AC929" s="60" t="s">
        <v>5344</v>
      </c>
      <c r="AE929" s="60" t="s">
        <v>5345</v>
      </c>
      <c r="AL929" s="60">
        <v>336</v>
      </c>
      <c r="AM929" s="60">
        <v>6</v>
      </c>
      <c r="AN929" s="60" t="s">
        <v>5368</v>
      </c>
      <c r="AO929" s="60" t="s">
        <v>5349</v>
      </c>
    </row>
    <row r="930" spans="1:41">
      <c r="A930" s="71">
        <v>84087</v>
      </c>
      <c r="B930" s="60" t="s">
        <v>2848</v>
      </c>
      <c r="C930" s="155">
        <v>4426376</v>
      </c>
      <c r="D930" s="60" t="s">
        <v>2849</v>
      </c>
      <c r="E930" s="60" t="s">
        <v>2850</v>
      </c>
      <c r="F930" s="60" t="s">
        <v>751</v>
      </c>
      <c r="G930" s="60" t="s">
        <v>1358</v>
      </c>
      <c r="I930" s="60" t="s">
        <v>2851</v>
      </c>
      <c r="J930" s="60" t="s">
        <v>16534</v>
      </c>
      <c r="K930" s="60" t="s">
        <v>2853</v>
      </c>
      <c r="L930" s="60" t="s">
        <v>2854</v>
      </c>
      <c r="M930" t="str">
        <f>IF(TablVoies[[#This Row],[ID_OSM]]="Non trouvé","Pas de lien",HYPERLINK(("http://www.openstreetmap.org/?"&amp;TablVoies[[#This Row],[OBJET_OSM]]&amp;"="&amp;TablVoies[[#This Row],[ID_OSM]]),"Localiser"))</f>
        <v>Localiser</v>
      </c>
      <c r="N930" s="61" t="s">
        <v>5316</v>
      </c>
      <c r="O930" t="str">
        <f>IF(TablVoies[[#This Row],[ID_OSM]]="Non trouvé","Pas de lien",HYPERLINK("http://localhost:8111/import?url=http://api.openstreetmap.org/api/0.6/"&amp;TablVoies[[#This Row],[OBJET_OSM]]&amp;"/"&amp;TablVoies[[#This Row],[ID_OSM]]&amp;"/full","JOSM"))</f>
        <v>JOSM</v>
      </c>
      <c r="Q930"/>
      <c r="W930" s="60" t="s">
        <v>5321</v>
      </c>
      <c r="X930" s="60" t="s">
        <v>5448</v>
      </c>
      <c r="Y930" s="60">
        <v>1934</v>
      </c>
      <c r="Z930" s="124">
        <v>12551</v>
      </c>
      <c r="AB930" s="60">
        <v>21914</v>
      </c>
      <c r="AC930" s="60" t="s">
        <v>5323</v>
      </c>
      <c r="AE930" s="60" t="s">
        <v>5324</v>
      </c>
      <c r="AL930" s="60">
        <v>15</v>
      </c>
      <c r="AM930" s="60">
        <v>3.5</v>
      </c>
      <c r="AN930" s="60" t="s">
        <v>5397</v>
      </c>
      <c r="AO930" s="60" t="s">
        <v>5349</v>
      </c>
    </row>
    <row r="931" spans="1:41">
      <c r="A931" s="71">
        <v>84087</v>
      </c>
      <c r="B931" s="60" t="s">
        <v>1017</v>
      </c>
      <c r="C931" s="155">
        <v>4422123</v>
      </c>
      <c r="D931" s="60" t="s">
        <v>1018</v>
      </c>
      <c r="E931" s="60" t="s">
        <v>1019</v>
      </c>
      <c r="F931" s="60" t="s">
        <v>751</v>
      </c>
      <c r="G931" s="60" t="s">
        <v>245</v>
      </c>
      <c r="H931" s="60" t="s">
        <v>163</v>
      </c>
      <c r="I931" s="60" t="s">
        <v>1020</v>
      </c>
      <c r="J931" s="60" t="s">
        <v>16535</v>
      </c>
      <c r="K931" s="60" t="s">
        <v>1022</v>
      </c>
      <c r="L931" s="60" t="s">
        <v>1023</v>
      </c>
      <c r="M931" t="str">
        <f>IF(TablVoies[[#This Row],[ID_OSM]]="Non trouvé","Pas de lien",HYPERLINK(("http://www.openstreetmap.org/?"&amp;TablVoies[[#This Row],[OBJET_OSM]]&amp;"="&amp;TablVoies[[#This Row],[ID_OSM]]),"Localiser"))</f>
        <v>Localiser</v>
      </c>
      <c r="N931" s="61" t="s">
        <v>5316</v>
      </c>
      <c r="O931" t="str">
        <f>IF(TablVoies[[#This Row],[ID_OSM]]="Non trouvé","Pas de lien",HYPERLINK("http://localhost:8111/import?url=http://api.openstreetmap.org/api/0.6/"&amp;TablVoies[[#This Row],[OBJET_OSM]]&amp;"/"&amp;TablVoies[[#This Row],[ID_OSM]]&amp;"/full","JOSM"))</f>
        <v>JOSM</v>
      </c>
      <c r="P931" t="s">
        <v>13689</v>
      </c>
      <c r="Q931" t="s">
        <v>13814</v>
      </c>
      <c r="W931" s="60" t="s">
        <v>5321</v>
      </c>
      <c r="X931" s="60" t="s">
        <v>5426</v>
      </c>
      <c r="Z931" s="124"/>
      <c r="AC931" s="60" t="s">
        <v>5323</v>
      </c>
      <c r="AE931" s="60" t="s">
        <v>5324</v>
      </c>
      <c r="AL931" s="60">
        <v>600</v>
      </c>
      <c r="AM931" s="60">
        <v>2.8</v>
      </c>
      <c r="AN931" s="60" t="s">
        <v>5328</v>
      </c>
      <c r="AO931" s="60" t="s">
        <v>5329</v>
      </c>
    </row>
    <row r="932" spans="1:41">
      <c r="A932" s="71">
        <v>84087</v>
      </c>
      <c r="B932" s="60" t="s">
        <v>3564</v>
      </c>
      <c r="C932" s="155">
        <v>4426497</v>
      </c>
      <c r="D932" s="60" t="s">
        <v>3565</v>
      </c>
      <c r="E932" s="60" t="s">
        <v>3566</v>
      </c>
      <c r="F932" s="60" t="s">
        <v>751</v>
      </c>
      <c r="G932" s="60" t="s">
        <v>1373</v>
      </c>
      <c r="H932" s="60" t="s">
        <v>163</v>
      </c>
      <c r="I932" s="60" t="s">
        <v>2975</v>
      </c>
      <c r="J932" s="60" t="s">
        <v>15744</v>
      </c>
      <c r="K932" s="60" t="s">
        <v>3568</v>
      </c>
      <c r="L932" s="60" t="s">
        <v>2978</v>
      </c>
      <c r="M932" t="str">
        <f>IF(TablVoies[[#This Row],[ID_OSM]]="Non trouvé","Pas de lien",HYPERLINK(("http://www.openstreetmap.org/?"&amp;TablVoies[[#This Row],[OBJET_OSM]]&amp;"="&amp;TablVoies[[#This Row],[ID_OSM]]),"Localiser"))</f>
        <v>Localiser</v>
      </c>
      <c r="N932" s="61" t="s">
        <v>5316</v>
      </c>
      <c r="O932" t="str">
        <f>IF(TablVoies[[#This Row],[ID_OSM]]="Non trouvé","Pas de lien",HYPERLINK("http://localhost:8111/import?url=http://api.openstreetmap.org/api/0.6/"&amp;TablVoies[[#This Row],[OBJET_OSM]]&amp;"/"&amp;TablVoies[[#This Row],[ID_OSM]]&amp;"/full","JOSM"))</f>
        <v>JOSM</v>
      </c>
      <c r="P932" t="s">
        <v>13611</v>
      </c>
      <c r="Q932" t="s">
        <v>13814</v>
      </c>
      <c r="W932" s="60" t="s">
        <v>5334</v>
      </c>
      <c r="X932" s="60" t="s">
        <v>5377</v>
      </c>
      <c r="Z932" s="124"/>
      <c r="AC932" s="60" t="s">
        <v>5374</v>
      </c>
      <c r="AE932" s="60" t="s">
        <v>5375</v>
      </c>
      <c r="AL932" s="60">
        <v>1462</v>
      </c>
      <c r="AM932" s="60">
        <v>0</v>
      </c>
      <c r="AN932" s="60" t="s">
        <v>5341</v>
      </c>
      <c r="AO932" s="60" t="s">
        <v>5329</v>
      </c>
    </row>
    <row r="933" spans="1:41">
      <c r="A933" s="71">
        <v>84087</v>
      </c>
      <c r="B933" s="60" t="s">
        <v>2972</v>
      </c>
      <c r="C933" s="155">
        <v>4426397</v>
      </c>
      <c r="D933" s="60" t="s">
        <v>2973</v>
      </c>
      <c r="E933" s="60" t="s">
        <v>2974</v>
      </c>
      <c r="F933" s="60" t="s">
        <v>751</v>
      </c>
      <c r="G933" s="60" t="s">
        <v>1358</v>
      </c>
      <c r="H933" s="60" t="s">
        <v>163</v>
      </c>
      <c r="I933" s="60" t="s">
        <v>2975</v>
      </c>
      <c r="J933" s="60" t="s">
        <v>16536</v>
      </c>
      <c r="K933" s="60" t="s">
        <v>2977</v>
      </c>
      <c r="L933" s="60" t="s">
        <v>2978</v>
      </c>
      <c r="M933" t="str">
        <f>IF(TablVoies[[#This Row],[ID_OSM]]="Non trouvé","Pas de lien",HYPERLINK(("http://www.openstreetmap.org/?"&amp;TablVoies[[#This Row],[OBJET_OSM]]&amp;"="&amp;TablVoies[[#This Row],[ID_OSM]]),"Localiser"))</f>
        <v>Localiser</v>
      </c>
      <c r="N933" s="61" t="s">
        <v>5316</v>
      </c>
      <c r="O933" t="str">
        <f>IF(TablVoies[[#This Row],[ID_OSM]]="Non trouvé","Pas de lien",HYPERLINK("http://localhost:8111/import?url=http://api.openstreetmap.org/api/0.6/"&amp;TablVoies[[#This Row],[OBJET_OSM]]&amp;"/"&amp;TablVoies[[#This Row],[ID_OSM]]&amp;"/full","JOSM"))</f>
        <v>JOSM</v>
      </c>
      <c r="P933" t="s">
        <v>13611</v>
      </c>
      <c r="Q933" t="s">
        <v>13814</v>
      </c>
      <c r="W933" s="60" t="s">
        <v>5334</v>
      </c>
      <c r="X933" s="60" t="s">
        <v>5462</v>
      </c>
      <c r="Z933" s="124"/>
      <c r="AC933" s="60" t="s">
        <v>5463</v>
      </c>
      <c r="AE933" s="60" t="s">
        <v>5375</v>
      </c>
      <c r="AL933" s="60">
        <v>0</v>
      </c>
      <c r="AM933" s="60">
        <v>0</v>
      </c>
      <c r="AN933" s="60" t="s">
        <v>5341</v>
      </c>
      <c r="AO933" s="60" t="s">
        <v>5329</v>
      </c>
    </row>
    <row r="934" spans="1:41">
      <c r="A934" s="71">
        <v>84087</v>
      </c>
      <c r="B934" s="60" t="s">
        <v>623</v>
      </c>
      <c r="C934" s="155">
        <v>4191679</v>
      </c>
      <c r="D934" s="60" t="s">
        <v>624</v>
      </c>
      <c r="E934" s="60" t="s">
        <v>625</v>
      </c>
      <c r="F934" s="60" t="s">
        <v>751</v>
      </c>
      <c r="G934" s="60" t="s">
        <v>245</v>
      </c>
      <c r="H934" s="60" t="s">
        <v>134</v>
      </c>
      <c r="I934" s="60" t="s">
        <v>626</v>
      </c>
      <c r="J934" s="60" t="s">
        <v>16537</v>
      </c>
      <c r="K934" s="60" t="s">
        <v>628</v>
      </c>
      <c r="L934" s="60" t="s">
        <v>629</v>
      </c>
      <c r="M934" t="str">
        <f>IF(TablVoies[[#This Row],[ID_OSM]]="Non trouvé","Pas de lien",HYPERLINK(("http://www.openstreetmap.org/?"&amp;TablVoies[[#This Row],[OBJET_OSM]]&amp;"="&amp;TablVoies[[#This Row],[ID_OSM]]),"Localiser"))</f>
        <v>Localiser</v>
      </c>
      <c r="N934" s="61" t="s">
        <v>5316</v>
      </c>
      <c r="O934" t="str">
        <f>IF(TablVoies[[#This Row],[ID_OSM]]="Non trouvé","Pas de lien",HYPERLINK("http://localhost:8111/import?url=http://api.openstreetmap.org/api/0.6/"&amp;TablVoies[[#This Row],[OBJET_OSM]]&amp;"/"&amp;TablVoies[[#This Row],[ID_OSM]]&amp;"/full","JOSM"))</f>
        <v>JOSM</v>
      </c>
      <c r="P934" t="s">
        <v>13675</v>
      </c>
      <c r="Q934" t="s">
        <v>13814</v>
      </c>
      <c r="W934" s="60" t="s">
        <v>5334</v>
      </c>
      <c r="X934" s="60" t="s">
        <v>5466</v>
      </c>
      <c r="Z934" s="124"/>
      <c r="AC934" s="60" t="s">
        <v>5323</v>
      </c>
      <c r="AE934" s="60" t="s">
        <v>5324</v>
      </c>
      <c r="AL934" s="60">
        <v>1480</v>
      </c>
      <c r="AM934" s="60">
        <v>3</v>
      </c>
      <c r="AN934" s="60" t="s">
        <v>5346</v>
      </c>
      <c r="AO934" s="60" t="s">
        <v>5329</v>
      </c>
    </row>
    <row r="935" spans="1:41">
      <c r="A935" s="71">
        <v>84087</v>
      </c>
      <c r="B935" s="60" t="s">
        <v>3250</v>
      </c>
      <c r="C935" s="155">
        <v>4426438</v>
      </c>
      <c r="D935" s="60" t="s">
        <v>3251</v>
      </c>
      <c r="E935" s="60" t="s">
        <v>3252</v>
      </c>
      <c r="F935" s="60" t="s">
        <v>751</v>
      </c>
      <c r="G935" s="60" t="s">
        <v>1358</v>
      </c>
      <c r="H935" s="60" t="s">
        <v>119</v>
      </c>
      <c r="I935" s="60" t="s">
        <v>3253</v>
      </c>
      <c r="J935" s="60" t="s">
        <v>16538</v>
      </c>
      <c r="K935" s="60" t="s">
        <v>3255</v>
      </c>
      <c r="L935" s="60" t="s">
        <v>2409</v>
      </c>
      <c r="M935" t="str">
        <f>IF(TablVoies[[#This Row],[ID_OSM]]="Non trouvé","Pas de lien",HYPERLINK(("http://www.openstreetmap.org/?"&amp;TablVoies[[#This Row],[OBJET_OSM]]&amp;"="&amp;TablVoies[[#This Row],[ID_OSM]]),"Localiser"))</f>
        <v>Localiser</v>
      </c>
      <c r="N935" s="61" t="s">
        <v>5316</v>
      </c>
      <c r="O935" t="str">
        <f>IF(TablVoies[[#This Row],[ID_OSM]]="Non trouvé","Pas de lien",HYPERLINK("http://localhost:8111/import?url=http://api.openstreetmap.org/api/0.6/"&amp;TablVoies[[#This Row],[OBJET_OSM]]&amp;"/"&amp;TablVoies[[#This Row],[ID_OSM]]&amp;"/full","JOSM"))</f>
        <v>JOSM</v>
      </c>
      <c r="P935" t="s">
        <v>13666</v>
      </c>
      <c r="Q935" t="s">
        <v>13814</v>
      </c>
      <c r="W935" s="60" t="s">
        <v>5334</v>
      </c>
      <c r="X935" s="60" t="s">
        <v>5347</v>
      </c>
      <c r="Y935" s="60">
        <v>1980</v>
      </c>
      <c r="Z935" s="124">
        <v>29571</v>
      </c>
      <c r="AC935" s="60" t="s">
        <v>5323</v>
      </c>
      <c r="AE935" s="60" t="s">
        <v>5324</v>
      </c>
      <c r="AL935" s="60">
        <v>980</v>
      </c>
      <c r="AM935" s="60">
        <v>4</v>
      </c>
      <c r="AN935" s="60" t="s">
        <v>5346</v>
      </c>
      <c r="AO935" s="60" t="s">
        <v>5329</v>
      </c>
    </row>
    <row r="936" spans="1:41">
      <c r="A936" s="71">
        <v>84087</v>
      </c>
      <c r="B936" s="60" t="s">
        <v>4054</v>
      </c>
      <c r="C936" s="155">
        <v>4426583</v>
      </c>
      <c r="D936" s="60" t="s">
        <v>4055</v>
      </c>
      <c r="E936" s="60" t="s">
        <v>4056</v>
      </c>
      <c r="F936" s="60" t="s">
        <v>751</v>
      </c>
      <c r="G936" s="60" t="s">
        <v>44</v>
      </c>
      <c r="H936" s="60" t="s">
        <v>119</v>
      </c>
      <c r="I936" s="60" t="s">
        <v>3246</v>
      </c>
      <c r="J936" s="60" t="s">
        <v>16539</v>
      </c>
      <c r="K936" s="60" t="s">
        <v>4058</v>
      </c>
      <c r="L936" s="60" t="s">
        <v>3249</v>
      </c>
      <c r="M936" t="str">
        <f>IF(TablVoies[[#This Row],[ID_OSM]]="Non trouvé","Pas de lien",HYPERLINK(("http://www.openstreetmap.org/?"&amp;TablVoies[[#This Row],[OBJET_OSM]]&amp;"="&amp;TablVoies[[#This Row],[ID_OSM]]),"Localiser"))</f>
        <v>Localiser</v>
      </c>
      <c r="N936" s="61" t="s">
        <v>5316</v>
      </c>
      <c r="O936" t="str">
        <f>IF(TablVoies[[#This Row],[ID_OSM]]="Non trouvé","Pas de lien",HYPERLINK("http://localhost:8111/import?url=http://api.openstreetmap.org/api/0.6/"&amp;TablVoies[[#This Row],[OBJET_OSM]]&amp;"/"&amp;TablVoies[[#This Row],[ID_OSM]]&amp;"/full","JOSM"))</f>
        <v>JOSM</v>
      </c>
      <c r="Q936"/>
      <c r="W936" s="60" t="s">
        <v>5334</v>
      </c>
      <c r="X936" s="60" t="s">
        <v>5377</v>
      </c>
      <c r="Y936" s="60">
        <v>1962</v>
      </c>
      <c r="Z936" s="124">
        <v>22704</v>
      </c>
      <c r="AC936" s="60" t="s">
        <v>5323</v>
      </c>
      <c r="AE936" s="60" t="s">
        <v>5324</v>
      </c>
      <c r="AL936" s="60">
        <v>350</v>
      </c>
      <c r="AM936" s="60">
        <v>3</v>
      </c>
      <c r="AN936" s="60" t="s">
        <v>5346</v>
      </c>
      <c r="AO936" s="60" t="s">
        <v>5329</v>
      </c>
    </row>
    <row r="937" spans="1:41">
      <c r="A937" s="71">
        <v>84087</v>
      </c>
      <c r="B937" s="60" t="s">
        <v>3243</v>
      </c>
      <c r="C937" s="155">
        <v>4426437</v>
      </c>
      <c r="D937" s="60" t="s">
        <v>3244</v>
      </c>
      <c r="E937" s="60" t="s">
        <v>3245</v>
      </c>
      <c r="F937" s="60" t="s">
        <v>751</v>
      </c>
      <c r="G937" s="60" t="s">
        <v>1358</v>
      </c>
      <c r="H937" s="60" t="s">
        <v>119</v>
      </c>
      <c r="I937" s="60" t="s">
        <v>3246</v>
      </c>
      <c r="J937" s="60" t="s">
        <v>16540</v>
      </c>
      <c r="K937" s="60" t="s">
        <v>3248</v>
      </c>
      <c r="L937" s="60" t="s">
        <v>3249</v>
      </c>
      <c r="M937" t="str">
        <f>IF(TablVoies[[#This Row],[ID_OSM]]="Non trouvé","Pas de lien",HYPERLINK(("http://www.openstreetmap.org/?"&amp;TablVoies[[#This Row],[OBJET_OSM]]&amp;"="&amp;TablVoies[[#This Row],[ID_OSM]]),"Localiser"))</f>
        <v>Localiser</v>
      </c>
      <c r="N937" s="61" t="s">
        <v>5316</v>
      </c>
      <c r="O937" t="str">
        <f>IF(TablVoies[[#This Row],[ID_OSM]]="Non trouvé","Pas de lien",HYPERLINK("http://localhost:8111/import?url=http://api.openstreetmap.org/api/0.6/"&amp;TablVoies[[#This Row],[OBJET_OSM]]&amp;"/"&amp;TablVoies[[#This Row],[ID_OSM]]&amp;"/full","JOSM"))</f>
        <v>JOSM</v>
      </c>
      <c r="Q937"/>
      <c r="W937" s="60" t="s">
        <v>5321</v>
      </c>
      <c r="Z937" s="124"/>
      <c r="AC937" s="60" t="s">
        <v>5339</v>
      </c>
      <c r="AE937" s="60" t="s">
        <v>5345</v>
      </c>
      <c r="AL937" s="60">
        <v>0</v>
      </c>
      <c r="AM937" s="60">
        <v>0</v>
      </c>
      <c r="AN937" s="60" t="s">
        <v>5346</v>
      </c>
      <c r="AO937" s="60" t="s">
        <v>5329</v>
      </c>
    </row>
    <row r="938" spans="1:41">
      <c r="A938" s="71">
        <v>84087</v>
      </c>
      <c r="B938" s="60" t="s">
        <v>1150</v>
      </c>
      <c r="C938" s="155">
        <v>4422191</v>
      </c>
      <c r="D938" s="60" t="s">
        <v>1151</v>
      </c>
      <c r="E938" s="60" t="s">
        <v>1152</v>
      </c>
      <c r="F938" s="60" t="s">
        <v>751</v>
      </c>
      <c r="G938" s="60" t="s">
        <v>245</v>
      </c>
      <c r="H938" s="60" t="s">
        <v>119</v>
      </c>
      <c r="I938" s="60" t="s">
        <v>1153</v>
      </c>
      <c r="J938" s="60" t="s">
        <v>16541</v>
      </c>
      <c r="K938" s="60" t="s">
        <v>1155</v>
      </c>
      <c r="L938" s="60" t="s">
        <v>1156</v>
      </c>
      <c r="M938" t="str">
        <f>IF(TablVoies[[#This Row],[ID_OSM]]="Non trouvé","Pas de lien",HYPERLINK(("http://www.openstreetmap.org/?"&amp;TablVoies[[#This Row],[OBJET_OSM]]&amp;"="&amp;TablVoies[[#This Row],[ID_OSM]]),"Localiser"))</f>
        <v>Localiser</v>
      </c>
      <c r="N938" s="61" t="s">
        <v>5316</v>
      </c>
      <c r="O938" t="str">
        <f>IF(TablVoies[[#This Row],[ID_OSM]]="Non trouvé","Pas de lien",HYPERLINK("http://localhost:8111/import?url=http://api.openstreetmap.org/api/0.6/"&amp;TablVoies[[#This Row],[OBJET_OSM]]&amp;"/"&amp;TablVoies[[#This Row],[ID_OSM]]&amp;"/full","JOSM"))</f>
        <v>JOSM</v>
      </c>
      <c r="Q938"/>
      <c r="W938" s="60" t="s">
        <v>5334</v>
      </c>
      <c r="X938" s="60" t="s">
        <v>5467</v>
      </c>
      <c r="Y938" s="60">
        <v>1998</v>
      </c>
      <c r="Z938" s="124">
        <v>36096</v>
      </c>
      <c r="AC938" s="60" t="s">
        <v>5323</v>
      </c>
      <c r="AE938" s="60" t="s">
        <v>5324</v>
      </c>
      <c r="AL938" s="60">
        <v>0</v>
      </c>
      <c r="AM938" s="60">
        <v>0</v>
      </c>
      <c r="AN938" s="60" t="s">
        <v>5346</v>
      </c>
      <c r="AO938" s="60" t="s">
        <v>5329</v>
      </c>
    </row>
    <row r="939" spans="1:41">
      <c r="A939" s="71">
        <v>84087</v>
      </c>
      <c r="B939" s="60" t="s">
        <v>569</v>
      </c>
      <c r="C939" s="155">
        <v>4191524</v>
      </c>
      <c r="D939" s="60" t="s">
        <v>570</v>
      </c>
      <c r="E939" s="60" t="s">
        <v>571</v>
      </c>
      <c r="F939" s="60" t="s">
        <v>751</v>
      </c>
      <c r="G939" s="60" t="s">
        <v>245</v>
      </c>
      <c r="H939" s="60" t="s">
        <v>119</v>
      </c>
      <c r="I939" s="60" t="s">
        <v>572</v>
      </c>
      <c r="J939" s="60" t="s">
        <v>16542</v>
      </c>
      <c r="K939" s="60" t="s">
        <v>574</v>
      </c>
      <c r="L939" s="60" t="s">
        <v>575</v>
      </c>
      <c r="M939" t="str">
        <f>IF(TablVoies[[#This Row],[ID_OSM]]="Non trouvé","Pas de lien",HYPERLINK(("http://www.openstreetmap.org/?"&amp;TablVoies[[#This Row],[OBJET_OSM]]&amp;"="&amp;TablVoies[[#This Row],[ID_OSM]]),"Localiser"))</f>
        <v>Localiser</v>
      </c>
      <c r="N939" s="61" t="s">
        <v>5316</v>
      </c>
      <c r="O939" t="str">
        <f>IF(TablVoies[[#This Row],[ID_OSM]]="Non trouvé","Pas de lien",HYPERLINK("http://localhost:8111/import?url=http://api.openstreetmap.org/api/0.6/"&amp;TablVoies[[#This Row],[OBJET_OSM]]&amp;"/"&amp;TablVoies[[#This Row],[ID_OSM]]&amp;"/full","JOSM"))</f>
        <v>JOSM</v>
      </c>
      <c r="P939" t="s">
        <v>13726</v>
      </c>
      <c r="Q939" t="s">
        <v>13814</v>
      </c>
      <c r="W939" s="60" t="s">
        <v>5321</v>
      </c>
      <c r="X939" s="60" t="s">
        <v>5468</v>
      </c>
      <c r="Z939" s="124"/>
      <c r="AC939" s="60" t="s">
        <v>5323</v>
      </c>
      <c r="AE939" s="60" t="s">
        <v>5324</v>
      </c>
      <c r="AL939" s="60">
        <v>640</v>
      </c>
      <c r="AM939" s="60">
        <v>4</v>
      </c>
      <c r="AN939" s="60" t="s">
        <v>5328</v>
      </c>
      <c r="AO939" s="60" t="s">
        <v>5329</v>
      </c>
    </row>
    <row r="940" spans="1:41">
      <c r="A940" s="71">
        <v>84087</v>
      </c>
      <c r="B940" s="60" t="s">
        <v>2860</v>
      </c>
      <c r="C940" s="155">
        <v>4426378</v>
      </c>
      <c r="D940" s="60" t="s">
        <v>2861</v>
      </c>
      <c r="E940" s="60" t="s">
        <v>2862</v>
      </c>
      <c r="F940" s="60" t="s">
        <v>751</v>
      </c>
      <c r="G940" s="60" t="s">
        <v>1358</v>
      </c>
      <c r="I940" s="60" t="s">
        <v>2863</v>
      </c>
      <c r="J940" s="60" t="s">
        <v>16543</v>
      </c>
      <c r="K940" s="60" t="s">
        <v>2865</v>
      </c>
      <c r="L940" s="60" t="s">
        <v>2866</v>
      </c>
      <c r="M940" t="str">
        <f>IF(TablVoies[[#This Row],[ID_OSM]]="Non trouvé","Pas de lien",HYPERLINK(("http://www.openstreetmap.org/?"&amp;TablVoies[[#This Row],[OBJET_OSM]]&amp;"="&amp;TablVoies[[#This Row],[ID_OSM]]),"Localiser"))</f>
        <v>Localiser</v>
      </c>
      <c r="N940" s="61" t="s">
        <v>5316</v>
      </c>
      <c r="O940" t="str">
        <f>IF(TablVoies[[#This Row],[ID_OSM]]="Non trouvé","Pas de lien",HYPERLINK("http://localhost:8111/import?url=http://api.openstreetmap.org/api/0.6/"&amp;TablVoies[[#This Row],[OBJET_OSM]]&amp;"/"&amp;TablVoies[[#This Row],[ID_OSM]]&amp;"/full","JOSM"))</f>
        <v>JOSM</v>
      </c>
      <c r="P940" t="s">
        <v>13620</v>
      </c>
      <c r="Q940" t="s">
        <v>13814</v>
      </c>
      <c r="W940" s="60" t="s">
        <v>5334</v>
      </c>
      <c r="X940" s="60" t="s">
        <v>5469</v>
      </c>
      <c r="Z940" s="124"/>
      <c r="AC940" s="60" t="s">
        <v>5323</v>
      </c>
      <c r="AE940" s="60" t="s">
        <v>5324</v>
      </c>
      <c r="AL940" s="60">
        <v>1050</v>
      </c>
      <c r="AM940" s="60">
        <v>0</v>
      </c>
      <c r="AN940" s="60" t="s">
        <v>5346</v>
      </c>
      <c r="AO940" s="60" t="s">
        <v>5329</v>
      </c>
    </row>
    <row r="941" spans="1:41">
      <c r="A941" s="71">
        <v>84087</v>
      </c>
      <c r="B941" s="60" t="s">
        <v>2874</v>
      </c>
      <c r="C941" s="155">
        <v>4426380</v>
      </c>
      <c r="D941" s="60" t="s">
        <v>2875</v>
      </c>
      <c r="E941" s="60" t="s">
        <v>2876</v>
      </c>
      <c r="F941" s="60" t="s">
        <v>751</v>
      </c>
      <c r="G941" s="60" t="s">
        <v>1358</v>
      </c>
      <c r="I941" s="60" t="s">
        <v>2877</v>
      </c>
      <c r="J941" s="60" t="s">
        <v>16544</v>
      </c>
      <c r="K941" s="60" t="s">
        <v>2879</v>
      </c>
      <c r="L941" s="60" t="s">
        <v>2880</v>
      </c>
      <c r="M941" t="str">
        <f>IF(TablVoies[[#This Row],[ID_OSM]]="Non trouvé","Pas de lien",HYPERLINK(("http://www.openstreetmap.org/?"&amp;TablVoies[[#This Row],[OBJET_OSM]]&amp;"="&amp;TablVoies[[#This Row],[ID_OSM]]),"Localiser"))</f>
        <v>Localiser</v>
      </c>
      <c r="N941" s="61" t="s">
        <v>5316</v>
      </c>
      <c r="O941" t="str">
        <f>IF(TablVoies[[#This Row],[ID_OSM]]="Non trouvé","Pas de lien",HYPERLINK("http://localhost:8111/import?url=http://api.openstreetmap.org/api/0.6/"&amp;TablVoies[[#This Row],[OBJET_OSM]]&amp;"/"&amp;TablVoies[[#This Row],[ID_OSM]]&amp;"/full","JOSM"))</f>
        <v>JOSM</v>
      </c>
      <c r="Q941"/>
      <c r="W941" s="60" t="s">
        <v>5321</v>
      </c>
      <c r="X941" s="60" t="s">
        <v>5379</v>
      </c>
      <c r="Y941" s="60">
        <v>1985</v>
      </c>
      <c r="Z941" s="124"/>
      <c r="AB941" s="60">
        <v>31187</v>
      </c>
      <c r="AC941" s="60" t="s">
        <v>5323</v>
      </c>
      <c r="AE941" s="60" t="s">
        <v>5324</v>
      </c>
      <c r="AL941" s="60">
        <v>45</v>
      </c>
      <c r="AM941" s="60">
        <v>13</v>
      </c>
      <c r="AN941" s="60" t="s">
        <v>5368</v>
      </c>
      <c r="AO941" s="60" t="s">
        <v>5349</v>
      </c>
    </row>
    <row r="942" spans="1:41">
      <c r="A942" s="71">
        <v>84087</v>
      </c>
      <c r="B942" s="60" t="s">
        <v>2881</v>
      </c>
      <c r="C942" s="155">
        <v>4426381</v>
      </c>
      <c r="D942" s="60" t="s">
        <v>2882</v>
      </c>
      <c r="E942" s="60" t="s">
        <v>2883</v>
      </c>
      <c r="F942" s="60" t="s">
        <v>751</v>
      </c>
      <c r="G942" s="60" t="s">
        <v>1358</v>
      </c>
      <c r="I942" s="60" t="s">
        <v>2884</v>
      </c>
      <c r="J942" s="60" t="s">
        <v>16545</v>
      </c>
      <c r="K942" s="60" t="s">
        <v>2886</v>
      </c>
      <c r="L942" s="60" t="s">
        <v>2887</v>
      </c>
      <c r="M942" t="str">
        <f>IF(TablVoies[[#This Row],[ID_OSM]]="Non trouvé","Pas de lien",HYPERLINK(("http://www.openstreetmap.org/?"&amp;TablVoies[[#This Row],[OBJET_OSM]]&amp;"="&amp;TablVoies[[#This Row],[ID_OSM]]),"Localiser"))</f>
        <v>Localiser</v>
      </c>
      <c r="N942" s="61" t="s">
        <v>5316</v>
      </c>
      <c r="O942" t="str">
        <f>IF(TablVoies[[#This Row],[ID_OSM]]="Non trouvé","Pas de lien",HYPERLINK("http://localhost:8111/import?url=http://api.openstreetmap.org/api/0.6/"&amp;TablVoies[[#This Row],[OBJET_OSM]]&amp;"/"&amp;TablVoies[[#This Row],[ID_OSM]]&amp;"/full","JOSM"))</f>
        <v>JOSM</v>
      </c>
      <c r="Q942"/>
      <c r="W942" s="60" t="s">
        <v>5334</v>
      </c>
      <c r="X942" s="60" t="s">
        <v>5367</v>
      </c>
      <c r="Y942" s="60">
        <v>1973</v>
      </c>
      <c r="Z942" s="124"/>
      <c r="AB942" s="60">
        <v>26707</v>
      </c>
      <c r="AC942" s="60" t="s">
        <v>5323</v>
      </c>
      <c r="AE942" s="60" t="s">
        <v>5324</v>
      </c>
      <c r="AL942" s="60">
        <v>343</v>
      </c>
      <c r="AM942" s="60">
        <v>5</v>
      </c>
      <c r="AN942" s="60" t="s">
        <v>5368</v>
      </c>
      <c r="AO942" s="60" t="s">
        <v>5349</v>
      </c>
    </row>
    <row r="943" spans="1:41">
      <c r="A943" s="71">
        <v>84087</v>
      </c>
      <c r="B943" s="60" t="s">
        <v>1548</v>
      </c>
      <c r="C943" s="155">
        <v>4426179</v>
      </c>
      <c r="D943" s="60" t="s">
        <v>1549</v>
      </c>
      <c r="E943" s="60" t="s">
        <v>1550</v>
      </c>
      <c r="F943" s="60" t="s">
        <v>751</v>
      </c>
      <c r="G943" s="60" t="s">
        <v>429</v>
      </c>
      <c r="H943" s="60" t="s">
        <v>163</v>
      </c>
      <c r="I943" s="60" t="s">
        <v>1551</v>
      </c>
      <c r="J943" s="60" t="s">
        <v>16546</v>
      </c>
      <c r="K943" s="60" t="s">
        <v>1553</v>
      </c>
      <c r="L943" s="60" t="s">
        <v>1554</v>
      </c>
      <c r="M943" t="str">
        <f>IF(TablVoies[[#This Row],[ID_OSM]]="Non trouvé","Pas de lien",HYPERLINK(("http://www.openstreetmap.org/?"&amp;TablVoies[[#This Row],[OBJET_OSM]]&amp;"="&amp;TablVoies[[#This Row],[ID_OSM]]),"Localiser"))</f>
        <v>Localiser</v>
      </c>
      <c r="N943" s="61" t="s">
        <v>5316</v>
      </c>
      <c r="O943" t="str">
        <f>IF(TablVoies[[#This Row],[ID_OSM]]="Non trouvé","Pas de lien",HYPERLINK("http://localhost:8111/import?url=http://api.openstreetmap.org/api/0.6/"&amp;TablVoies[[#This Row],[OBJET_OSM]]&amp;"/"&amp;TablVoies[[#This Row],[ID_OSM]]&amp;"/full","JOSM"))</f>
        <v>JOSM</v>
      </c>
      <c r="P943" t="s">
        <v>13692</v>
      </c>
      <c r="Q943" t="s">
        <v>13814</v>
      </c>
      <c r="W943" s="60" t="s">
        <v>5321</v>
      </c>
      <c r="X943" s="60" t="s">
        <v>5470</v>
      </c>
      <c r="Z943" s="124"/>
      <c r="AC943" s="60" t="s">
        <v>5323</v>
      </c>
      <c r="AE943" s="60" t="s">
        <v>5324</v>
      </c>
      <c r="AL943" s="60">
        <v>660</v>
      </c>
      <c r="AM943" s="60">
        <v>3.2</v>
      </c>
      <c r="AN943" s="60" t="s">
        <v>5380</v>
      </c>
      <c r="AO943" s="60" t="s">
        <v>5329</v>
      </c>
    </row>
    <row r="944" spans="1:41">
      <c r="A944" s="71">
        <v>84087</v>
      </c>
      <c r="B944" s="60" t="s">
        <v>3256</v>
      </c>
      <c r="C944" s="155">
        <v>4426439</v>
      </c>
      <c r="D944" s="60" t="s">
        <v>3257</v>
      </c>
      <c r="E944" s="60" t="s">
        <v>3258</v>
      </c>
      <c r="F944" s="60" t="s">
        <v>751</v>
      </c>
      <c r="G944" s="60" t="s">
        <v>1358</v>
      </c>
      <c r="H944" s="60" t="s">
        <v>119</v>
      </c>
      <c r="I944" s="60" t="s">
        <v>3259</v>
      </c>
      <c r="J944" s="60" t="s">
        <v>16547</v>
      </c>
      <c r="K944" s="60" t="s">
        <v>3261</v>
      </c>
      <c r="L944" s="60" t="s">
        <v>3262</v>
      </c>
      <c r="M944" t="str">
        <f>IF(TablVoies[[#This Row],[ID_OSM]]="Non trouvé","Pas de lien",HYPERLINK(("http://www.openstreetmap.org/?"&amp;TablVoies[[#This Row],[OBJET_OSM]]&amp;"="&amp;TablVoies[[#This Row],[ID_OSM]]),"Localiser"))</f>
        <v>Localiser</v>
      </c>
      <c r="N944" s="61" t="s">
        <v>5316</v>
      </c>
      <c r="O944" t="str">
        <f>IF(TablVoies[[#This Row],[ID_OSM]]="Non trouvé","Pas de lien",HYPERLINK("http://localhost:8111/import?url=http://api.openstreetmap.org/api/0.6/"&amp;TablVoies[[#This Row],[OBJET_OSM]]&amp;"/"&amp;TablVoies[[#This Row],[ID_OSM]]&amp;"/full","JOSM"))</f>
        <v>JOSM</v>
      </c>
      <c r="Q944"/>
      <c r="W944" s="60" t="s">
        <v>5321</v>
      </c>
      <c r="X944" s="60" t="s">
        <v>5455</v>
      </c>
      <c r="Z944" s="124"/>
      <c r="AC944" s="60" t="s">
        <v>5344</v>
      </c>
      <c r="AE944" s="60" t="s">
        <v>5345</v>
      </c>
      <c r="AL944" s="60">
        <v>0</v>
      </c>
      <c r="AM944" s="60">
        <v>0</v>
      </c>
      <c r="AN944" s="60" t="s">
        <v>5346</v>
      </c>
      <c r="AO944" s="60" t="s">
        <v>5329</v>
      </c>
    </row>
    <row r="945" spans="1:41">
      <c r="A945" s="71">
        <v>84087</v>
      </c>
      <c r="B945" s="60" t="s">
        <v>3979</v>
      </c>
      <c r="C945" s="155">
        <v>4426571</v>
      </c>
      <c r="D945" s="60" t="s">
        <v>3980</v>
      </c>
      <c r="E945" s="60" t="s">
        <v>3981</v>
      </c>
      <c r="F945" s="60" t="s">
        <v>751</v>
      </c>
      <c r="G945" s="60" t="s">
        <v>44</v>
      </c>
      <c r="H945" s="60" t="s">
        <v>221</v>
      </c>
      <c r="I945" s="60" t="s">
        <v>3982</v>
      </c>
      <c r="J945" s="60" t="s">
        <v>16548</v>
      </c>
      <c r="K945" s="60" t="s">
        <v>3984</v>
      </c>
      <c r="L945" s="60" t="s">
        <v>3985</v>
      </c>
      <c r="M945" t="str">
        <f>IF(TablVoies[[#This Row],[ID_OSM]]="Non trouvé","Pas de lien",HYPERLINK(("http://www.openstreetmap.org/?"&amp;TablVoies[[#This Row],[OBJET_OSM]]&amp;"="&amp;TablVoies[[#This Row],[ID_OSM]]),"Localiser"))</f>
        <v>Localiser</v>
      </c>
      <c r="N945" s="61" t="s">
        <v>5316</v>
      </c>
      <c r="O945" t="str">
        <f>IF(TablVoies[[#This Row],[ID_OSM]]="Non trouvé","Pas de lien",HYPERLINK("http://localhost:8111/import?url=http://api.openstreetmap.org/api/0.6/"&amp;TablVoies[[#This Row],[OBJET_OSM]]&amp;"/"&amp;TablVoies[[#This Row],[ID_OSM]]&amp;"/full","JOSM"))</f>
        <v>JOSM</v>
      </c>
      <c r="Q945"/>
      <c r="W945" s="60" t="s">
        <v>5321</v>
      </c>
      <c r="X945" s="60" t="s">
        <v>5424</v>
      </c>
      <c r="Y945" s="60">
        <v>1934</v>
      </c>
      <c r="Z945" s="124">
        <v>12551</v>
      </c>
      <c r="AB945" s="60">
        <v>21914</v>
      </c>
      <c r="AC945" s="60" t="s">
        <v>5323</v>
      </c>
      <c r="AE945" s="60" t="s">
        <v>5324</v>
      </c>
      <c r="AL945" s="60">
        <v>44</v>
      </c>
      <c r="AM945" s="60">
        <v>3</v>
      </c>
      <c r="AN945" s="60" t="s">
        <v>5328</v>
      </c>
      <c r="AO945" s="60" t="s">
        <v>5329</v>
      </c>
    </row>
    <row r="946" spans="1:41">
      <c r="A946" s="71">
        <v>84087</v>
      </c>
      <c r="B946" s="60" t="s">
        <v>3454</v>
      </c>
      <c r="C946" s="155">
        <v>4426475</v>
      </c>
      <c r="D946" s="60" t="s">
        <v>3455</v>
      </c>
      <c r="E946" s="60" t="s">
        <v>3456</v>
      </c>
      <c r="F946" s="60" t="s">
        <v>751</v>
      </c>
      <c r="G946" s="60" t="s">
        <v>3294</v>
      </c>
      <c r="H946" s="60" t="s">
        <v>134</v>
      </c>
      <c r="I946" s="60" t="s">
        <v>3457</v>
      </c>
      <c r="J946" s="60" t="s">
        <v>16549</v>
      </c>
      <c r="K946" s="60" t="s">
        <v>3459</v>
      </c>
      <c r="L946" s="60" t="s">
        <v>3460</v>
      </c>
      <c r="M946" t="str">
        <f>IF(TablVoies[[#This Row],[ID_OSM]]="Non trouvé","Pas de lien",HYPERLINK(("http://www.openstreetmap.org/?"&amp;TablVoies[[#This Row],[OBJET_OSM]]&amp;"="&amp;TablVoies[[#This Row],[ID_OSM]]),"Localiser"))</f>
        <v>Localiser</v>
      </c>
      <c r="N946" s="61" t="s">
        <v>5316</v>
      </c>
      <c r="O946" t="str">
        <f>IF(TablVoies[[#This Row],[ID_OSM]]="Non trouvé","Pas de lien",HYPERLINK("http://localhost:8111/import?url=http://api.openstreetmap.org/api/0.6/"&amp;TablVoies[[#This Row],[OBJET_OSM]]&amp;"/"&amp;TablVoies[[#This Row],[ID_OSM]]&amp;"/full","JOSM"))</f>
        <v>JOSM</v>
      </c>
      <c r="Q946"/>
      <c r="W946" s="60" t="s">
        <v>5321</v>
      </c>
      <c r="X946" s="60" t="s">
        <v>5423</v>
      </c>
      <c r="Y946" s="60">
        <v>1959</v>
      </c>
      <c r="Z946" s="124"/>
      <c r="AB946" s="60">
        <v>21914</v>
      </c>
      <c r="AC946" s="60" t="s">
        <v>5323</v>
      </c>
      <c r="AE946" s="60" t="s">
        <v>5324</v>
      </c>
      <c r="AL946" s="60">
        <v>56</v>
      </c>
      <c r="AM946" s="60">
        <v>17</v>
      </c>
      <c r="AN946" s="60" t="s">
        <v>5328</v>
      </c>
      <c r="AO946" s="60" t="s">
        <v>5329</v>
      </c>
    </row>
    <row r="947" spans="1:41">
      <c r="A947" s="71">
        <v>84087</v>
      </c>
      <c r="B947" s="60" t="s">
        <v>1271</v>
      </c>
      <c r="C947" s="155">
        <v>4422219</v>
      </c>
      <c r="D947" s="60" t="s">
        <v>1272</v>
      </c>
      <c r="E947" s="60" t="s">
        <v>1273</v>
      </c>
      <c r="F947" s="60" t="s">
        <v>751</v>
      </c>
      <c r="G947" s="60" t="s">
        <v>245</v>
      </c>
      <c r="H947" s="60" t="s">
        <v>134</v>
      </c>
      <c r="I947" s="60" t="s">
        <v>1274</v>
      </c>
      <c r="J947" s="60" t="s">
        <v>15917</v>
      </c>
      <c r="K947" s="60" t="s">
        <v>1276</v>
      </c>
      <c r="L947" s="60" t="s">
        <v>1277</v>
      </c>
      <c r="M947" t="str">
        <f>IF(TablVoies[[#This Row],[ID_OSM]]="Non trouvé","Pas de lien",HYPERLINK(("http://www.openstreetmap.org/?"&amp;TablVoies[[#This Row],[OBJET_OSM]]&amp;"="&amp;TablVoies[[#This Row],[ID_OSM]]),"Localiser"))</f>
        <v>Localiser</v>
      </c>
      <c r="N947" s="61" t="s">
        <v>5316</v>
      </c>
      <c r="O947" t="str">
        <f>IF(TablVoies[[#This Row],[ID_OSM]]="Non trouvé","Pas de lien",HYPERLINK("http://localhost:8111/import?url=http://api.openstreetmap.org/api/0.6/"&amp;TablVoies[[#This Row],[OBJET_OSM]]&amp;"/"&amp;TablVoies[[#This Row],[ID_OSM]]&amp;"/full","JOSM"))</f>
        <v>JOSM</v>
      </c>
      <c r="P947" t="s">
        <v>13659</v>
      </c>
      <c r="Q947" t="s">
        <v>13814</v>
      </c>
      <c r="W947" s="60" t="s">
        <v>5321</v>
      </c>
      <c r="X947" s="60" t="s">
        <v>5330</v>
      </c>
      <c r="Z947" s="124">
        <v>34171</v>
      </c>
      <c r="AC947" s="60" t="s">
        <v>5323</v>
      </c>
      <c r="AE947" s="60" t="s">
        <v>5324</v>
      </c>
      <c r="AL947" s="60">
        <v>295</v>
      </c>
      <c r="AM947" s="60">
        <v>3.8</v>
      </c>
      <c r="AN947" s="60" t="s">
        <v>5328</v>
      </c>
      <c r="AO947" s="60" t="s">
        <v>5329</v>
      </c>
    </row>
    <row r="948" spans="1:41">
      <c r="A948" s="71">
        <v>84087</v>
      </c>
      <c r="B948" s="60" t="s">
        <v>1031</v>
      </c>
      <c r="C948" s="155">
        <v>4422124</v>
      </c>
      <c r="D948" s="60" t="s">
        <v>1032</v>
      </c>
      <c r="E948" s="60" t="s">
        <v>1033</v>
      </c>
      <c r="F948" s="60" t="s">
        <v>751</v>
      </c>
      <c r="G948" s="60" t="s">
        <v>245</v>
      </c>
      <c r="H948" s="60" t="s">
        <v>163</v>
      </c>
      <c r="I948" s="60" t="s">
        <v>1034</v>
      </c>
      <c r="J948" s="60" t="s">
        <v>16550</v>
      </c>
      <c r="K948" s="60" t="s">
        <v>1036</v>
      </c>
      <c r="L948" s="60" t="s">
        <v>1277</v>
      </c>
      <c r="M948" t="str">
        <f>IF(TablVoies[[#This Row],[ID_OSM]]="Non trouvé","Pas de lien",HYPERLINK(("http://www.openstreetmap.org/?"&amp;TablVoies[[#This Row],[OBJET_OSM]]&amp;"="&amp;TablVoies[[#This Row],[ID_OSM]]),"Localiser"))</f>
        <v>Localiser</v>
      </c>
      <c r="N948" s="61" t="s">
        <v>5316</v>
      </c>
      <c r="O948" t="str">
        <f>IF(TablVoies[[#This Row],[ID_OSM]]="Non trouvé","Pas de lien",HYPERLINK("http://localhost:8111/import?url=http://api.openstreetmap.org/api/0.6/"&amp;TablVoies[[#This Row],[OBJET_OSM]]&amp;"/"&amp;TablVoies[[#This Row],[ID_OSM]]&amp;"/full","JOSM"))</f>
        <v>JOSM</v>
      </c>
      <c r="P948" t="s">
        <v>5473</v>
      </c>
      <c r="Q948" t="s">
        <v>13814</v>
      </c>
      <c r="W948" s="60" t="s">
        <v>5334</v>
      </c>
      <c r="X948" s="60" t="s">
        <v>5474</v>
      </c>
      <c r="Z948" s="124"/>
      <c r="AC948" s="60" t="s">
        <v>5323</v>
      </c>
      <c r="AE948" s="60" t="s">
        <v>5324</v>
      </c>
      <c r="AL948" s="60">
        <v>3082</v>
      </c>
      <c r="AM948" s="60">
        <v>4.5</v>
      </c>
      <c r="AN948" s="60" t="s">
        <v>5328</v>
      </c>
      <c r="AO948" s="60" t="s">
        <v>5329</v>
      </c>
    </row>
    <row r="949" spans="1:41">
      <c r="A949" s="71">
        <v>84087</v>
      </c>
      <c r="B949" s="60" t="s">
        <v>1524</v>
      </c>
      <c r="C949" s="155">
        <v>4426175</v>
      </c>
      <c r="D949" s="60" t="s">
        <v>1525</v>
      </c>
      <c r="E949" s="60" t="s">
        <v>1526</v>
      </c>
      <c r="F949" s="60" t="s">
        <v>751</v>
      </c>
      <c r="G949" s="60" t="s">
        <v>429</v>
      </c>
      <c r="I949" s="60" t="s">
        <v>1034</v>
      </c>
      <c r="J949" s="60" t="s">
        <v>16551</v>
      </c>
      <c r="K949" s="60" t="s">
        <v>1528</v>
      </c>
      <c r="L949" s="60" t="s">
        <v>1277</v>
      </c>
      <c r="M949" t="str">
        <f>IF(TablVoies[[#This Row],[ID_OSM]]="Non trouvé","Pas de lien",HYPERLINK(("http://www.openstreetmap.org/?"&amp;TablVoies[[#This Row],[OBJET_OSM]]&amp;"="&amp;TablVoies[[#This Row],[ID_OSM]]),"Localiser"))</f>
        <v>Localiser</v>
      </c>
      <c r="N949" s="61" t="s">
        <v>5316</v>
      </c>
      <c r="O949" t="str">
        <f>IF(TablVoies[[#This Row],[ID_OSM]]="Non trouvé","Pas de lien",HYPERLINK("http://localhost:8111/import?url=http://api.openstreetmap.org/api/0.6/"&amp;TablVoies[[#This Row],[OBJET_OSM]]&amp;"/"&amp;TablVoies[[#This Row],[ID_OSM]]&amp;"/full","JOSM"))</f>
        <v>JOSM</v>
      </c>
      <c r="P949" t="s">
        <v>13642</v>
      </c>
      <c r="Q949" t="s">
        <v>13814</v>
      </c>
      <c r="W949" s="60" t="s">
        <v>5334</v>
      </c>
      <c r="X949" s="60" t="s">
        <v>5474</v>
      </c>
      <c r="Z949" s="124"/>
      <c r="AC949" s="60" t="s">
        <v>5323</v>
      </c>
      <c r="AE949" s="60" t="s">
        <v>5324</v>
      </c>
      <c r="AL949" s="60">
        <v>970</v>
      </c>
      <c r="AM949" s="60">
        <v>3</v>
      </c>
      <c r="AN949" s="60" t="s">
        <v>5328</v>
      </c>
      <c r="AO949" s="60" t="s">
        <v>5329</v>
      </c>
    </row>
    <row r="950" spans="1:41">
      <c r="A950" s="71">
        <v>84087</v>
      </c>
      <c r="B950" s="60" t="s">
        <v>1037</v>
      </c>
      <c r="C950" s="155">
        <v>4422125</v>
      </c>
      <c r="D950" s="60" t="s">
        <v>1038</v>
      </c>
      <c r="E950" s="60" t="s">
        <v>1039</v>
      </c>
      <c r="F950" s="60" t="s">
        <v>751</v>
      </c>
      <c r="G950" s="60" t="s">
        <v>245</v>
      </c>
      <c r="H950" s="60" t="s">
        <v>163</v>
      </c>
      <c r="I950" s="60" t="s">
        <v>1040</v>
      </c>
      <c r="J950" s="60" t="s">
        <v>16552</v>
      </c>
      <c r="K950" s="60" t="s">
        <v>1042</v>
      </c>
      <c r="L950" s="60" t="s">
        <v>1043</v>
      </c>
      <c r="M950" t="str">
        <f>IF(TablVoies[[#This Row],[ID_OSM]]="Non trouvé","Pas de lien",HYPERLINK(("http://www.openstreetmap.org/?"&amp;TablVoies[[#This Row],[OBJET_OSM]]&amp;"="&amp;TablVoies[[#This Row],[ID_OSM]]),"Localiser"))</f>
        <v>Localiser</v>
      </c>
      <c r="N950" s="61" t="s">
        <v>5316</v>
      </c>
      <c r="O950" t="str">
        <f>IF(TablVoies[[#This Row],[ID_OSM]]="Non trouvé","Pas de lien",HYPERLINK("http://localhost:8111/import?url=http://api.openstreetmap.org/api/0.6/"&amp;TablVoies[[#This Row],[OBJET_OSM]]&amp;"/"&amp;TablVoies[[#This Row],[ID_OSM]]&amp;"/full","JOSM"))</f>
        <v>JOSM</v>
      </c>
      <c r="P950" t="s">
        <v>13724</v>
      </c>
      <c r="Q950" t="s">
        <v>13814</v>
      </c>
      <c r="W950" s="60" t="s">
        <v>5321</v>
      </c>
      <c r="X950" s="60" t="s">
        <v>5475</v>
      </c>
      <c r="Z950" s="124"/>
      <c r="AC950" s="60" t="s">
        <v>5323</v>
      </c>
      <c r="AE950" s="60" t="s">
        <v>5324</v>
      </c>
      <c r="AJ950" s="60" t="s">
        <v>5476</v>
      </c>
      <c r="AL950" s="60">
        <v>916</v>
      </c>
      <c r="AM950" s="60">
        <v>3.5</v>
      </c>
      <c r="AN950" s="60" t="s">
        <v>5380</v>
      </c>
      <c r="AO950" s="60" t="s">
        <v>5329</v>
      </c>
    </row>
    <row r="951" spans="1:41">
      <c r="A951" s="71">
        <v>84087</v>
      </c>
      <c r="B951" s="60" t="s">
        <v>1555</v>
      </c>
      <c r="C951" s="155">
        <v>4426180</v>
      </c>
      <c r="D951" s="60" t="s">
        <v>1556</v>
      </c>
      <c r="E951" s="60" t="s">
        <v>1557</v>
      </c>
      <c r="F951" s="60" t="s">
        <v>751</v>
      </c>
      <c r="G951" s="60" t="s">
        <v>429</v>
      </c>
      <c r="H951" s="60" t="s">
        <v>163</v>
      </c>
      <c r="I951" s="60" t="s">
        <v>1558</v>
      </c>
      <c r="J951" s="60" t="s">
        <v>16553</v>
      </c>
      <c r="K951" s="60" t="s">
        <v>1560</v>
      </c>
      <c r="L951" s="60" t="s">
        <v>1561</v>
      </c>
      <c r="M951" t="str">
        <f>IF(TablVoies[[#This Row],[ID_OSM]]="Non trouvé","Pas de lien",HYPERLINK(("http://www.openstreetmap.org/?"&amp;TablVoies[[#This Row],[OBJET_OSM]]&amp;"="&amp;TablVoies[[#This Row],[ID_OSM]]),"Localiser"))</f>
        <v>Localiser</v>
      </c>
      <c r="N951" s="61" t="s">
        <v>5316</v>
      </c>
      <c r="O951" t="str">
        <f>IF(TablVoies[[#This Row],[ID_OSM]]="Non trouvé","Pas de lien",HYPERLINK("http://localhost:8111/import?url=http://api.openstreetmap.org/api/0.6/"&amp;TablVoies[[#This Row],[OBJET_OSM]]&amp;"/"&amp;TablVoies[[#This Row],[ID_OSM]]&amp;"/full","JOSM"))</f>
        <v>JOSM</v>
      </c>
      <c r="P951" t="s">
        <v>13625</v>
      </c>
      <c r="Q951" t="s">
        <v>13814</v>
      </c>
      <c r="U951" s="60" t="s">
        <v>5477</v>
      </c>
      <c r="W951" s="60" t="s">
        <v>5321</v>
      </c>
      <c r="X951" s="60" t="s">
        <v>5478</v>
      </c>
      <c r="Z951" s="124"/>
      <c r="AC951" s="60" t="s">
        <v>5323</v>
      </c>
      <c r="AE951" s="60" t="s">
        <v>5324</v>
      </c>
      <c r="AL951" s="60">
        <v>920</v>
      </c>
      <c r="AM951" s="60">
        <v>3</v>
      </c>
      <c r="AN951" s="60" t="s">
        <v>5328</v>
      </c>
      <c r="AO951" s="60" t="s">
        <v>5329</v>
      </c>
    </row>
    <row r="952" spans="1:41">
      <c r="A952" s="71">
        <v>84087</v>
      </c>
      <c r="B952" s="60" t="s">
        <v>3399</v>
      </c>
      <c r="C952" s="155">
        <v>4426465</v>
      </c>
      <c r="D952" s="60" t="s">
        <v>3400</v>
      </c>
      <c r="E952" s="60" t="s">
        <v>3401</v>
      </c>
      <c r="F952" s="60" t="s">
        <v>751</v>
      </c>
      <c r="G952" s="60" t="s">
        <v>3294</v>
      </c>
      <c r="H952" s="60" t="s">
        <v>119</v>
      </c>
      <c r="I952" s="60" t="s">
        <v>3402</v>
      </c>
      <c r="J952" s="60" t="s">
        <v>16554</v>
      </c>
      <c r="K952" s="60" t="s">
        <v>3404</v>
      </c>
      <c r="L952" s="60" t="s">
        <v>3405</v>
      </c>
      <c r="M952" t="str">
        <f>IF(TablVoies[[#This Row],[ID_OSM]]="Non trouvé","Pas de lien",HYPERLINK(("http://www.openstreetmap.org/?"&amp;TablVoies[[#This Row],[OBJET_OSM]]&amp;"="&amp;TablVoies[[#This Row],[ID_OSM]]),"Localiser"))</f>
        <v>Localiser</v>
      </c>
      <c r="N952" s="61" t="s">
        <v>5316</v>
      </c>
      <c r="O952" t="str">
        <f>IF(TablVoies[[#This Row],[ID_OSM]]="Non trouvé","Pas de lien",HYPERLINK("http://localhost:8111/import?url=http://api.openstreetmap.org/api/0.6/"&amp;TablVoies[[#This Row],[OBJET_OSM]]&amp;"/"&amp;TablVoies[[#This Row],[ID_OSM]]&amp;"/full","JOSM"))</f>
        <v>JOSM</v>
      </c>
      <c r="Q952"/>
      <c r="W952" s="60" t="s">
        <v>5321</v>
      </c>
      <c r="X952" s="60" t="s">
        <v>5417</v>
      </c>
      <c r="Z952" s="124"/>
      <c r="AC952" s="60" t="s">
        <v>5323</v>
      </c>
      <c r="AE952" s="60" t="s">
        <v>5324</v>
      </c>
      <c r="AL952" s="60">
        <v>20</v>
      </c>
      <c r="AM952" s="60">
        <v>0</v>
      </c>
      <c r="AN952" s="60" t="s">
        <v>5359</v>
      </c>
      <c r="AO952" s="60" t="s">
        <v>5329</v>
      </c>
    </row>
    <row r="953" spans="1:41">
      <c r="A953" s="71">
        <v>84087</v>
      </c>
      <c r="B953" s="60" t="s">
        <v>434</v>
      </c>
      <c r="C953" s="155">
        <v>4191437</v>
      </c>
      <c r="D953" s="60" t="s">
        <v>435</v>
      </c>
      <c r="E953" s="60" t="s">
        <v>436</v>
      </c>
      <c r="F953" s="60" t="s">
        <v>751</v>
      </c>
      <c r="G953" s="60" t="s">
        <v>245</v>
      </c>
      <c r="H953" s="60" t="s">
        <v>221</v>
      </c>
      <c r="I953" s="60" t="s">
        <v>437</v>
      </c>
      <c r="J953" s="60" t="s">
        <v>16555</v>
      </c>
      <c r="K953" s="60" t="s">
        <v>439</v>
      </c>
      <c r="L953" s="60" t="s">
        <v>440</v>
      </c>
      <c r="M953" t="str">
        <f>IF(TablVoies[[#This Row],[ID_OSM]]="Non trouvé","Pas de lien",HYPERLINK(("http://www.openstreetmap.org/?"&amp;TablVoies[[#This Row],[OBJET_OSM]]&amp;"="&amp;TablVoies[[#This Row],[ID_OSM]]),"Localiser"))</f>
        <v>Localiser</v>
      </c>
      <c r="N953" s="61" t="s">
        <v>5316</v>
      </c>
      <c r="O953" t="str">
        <f>IF(TablVoies[[#This Row],[ID_OSM]]="Non trouvé","Pas de lien",HYPERLINK("http://localhost:8111/import?url=http://api.openstreetmap.org/api/0.6/"&amp;TablVoies[[#This Row],[OBJET_OSM]]&amp;"/"&amp;TablVoies[[#This Row],[ID_OSM]]&amp;"/full","JOSM"))</f>
        <v>JOSM</v>
      </c>
      <c r="P953" t="s">
        <v>13663</v>
      </c>
      <c r="Q953" t="s">
        <v>13814</v>
      </c>
      <c r="W953" s="60" t="s">
        <v>5334</v>
      </c>
      <c r="X953" s="60" t="s">
        <v>5467</v>
      </c>
      <c r="Z953" s="124"/>
      <c r="AC953" s="60" t="s">
        <v>5323</v>
      </c>
      <c r="AE953" s="60" t="s">
        <v>5324</v>
      </c>
      <c r="AL953" s="60">
        <v>1290</v>
      </c>
      <c r="AM953" s="60">
        <v>4</v>
      </c>
      <c r="AN953" s="60" t="s">
        <v>5328</v>
      </c>
      <c r="AO953" s="60" t="s">
        <v>5329</v>
      </c>
    </row>
    <row r="954" spans="1:41">
      <c r="A954" s="71">
        <v>84087</v>
      </c>
      <c r="B954" s="60" t="s">
        <v>4059</v>
      </c>
      <c r="C954" s="155">
        <v>4426584</v>
      </c>
      <c r="D954" s="60" t="s">
        <v>4060</v>
      </c>
      <c r="E954" s="60" t="s">
        <v>4061</v>
      </c>
      <c r="F954" s="60" t="s">
        <v>751</v>
      </c>
      <c r="G954" s="60" t="s">
        <v>44</v>
      </c>
      <c r="H954" s="60" t="s">
        <v>119</v>
      </c>
      <c r="I954" s="60" t="s">
        <v>4062</v>
      </c>
      <c r="J954" s="60" t="s">
        <v>16556</v>
      </c>
      <c r="K954" s="60" t="s">
        <v>4064</v>
      </c>
      <c r="L954" s="60" t="s">
        <v>4065</v>
      </c>
      <c r="M954" t="str">
        <f>IF(TablVoies[[#This Row],[ID_OSM]]="Non trouvé","Pas de lien",HYPERLINK(("http://www.openstreetmap.org/?"&amp;TablVoies[[#This Row],[OBJET_OSM]]&amp;"="&amp;TablVoies[[#This Row],[ID_OSM]]),"Localiser"))</f>
        <v>Localiser</v>
      </c>
      <c r="N954" s="61" t="s">
        <v>5316</v>
      </c>
      <c r="O954" t="str">
        <f>IF(TablVoies[[#This Row],[ID_OSM]]="Non trouvé","Pas de lien",HYPERLINK("http://localhost:8111/import?url=http://api.openstreetmap.org/api/0.6/"&amp;TablVoies[[#This Row],[OBJET_OSM]]&amp;"/"&amp;TablVoies[[#This Row],[ID_OSM]]&amp;"/full","JOSM"))</f>
        <v>JOSM</v>
      </c>
      <c r="Q954"/>
      <c r="W954" s="60" t="s">
        <v>5321</v>
      </c>
      <c r="X954" s="60" t="s">
        <v>5414</v>
      </c>
      <c r="Z954" s="124"/>
      <c r="AC954" s="60" t="s">
        <v>5344</v>
      </c>
      <c r="AE954" s="60" t="s">
        <v>5345</v>
      </c>
      <c r="AL954" s="60">
        <v>0</v>
      </c>
      <c r="AM954" s="60">
        <v>0</v>
      </c>
      <c r="AN954" s="60" t="s">
        <v>5346</v>
      </c>
      <c r="AO954" s="60" t="s">
        <v>5329</v>
      </c>
    </row>
    <row r="955" spans="1:41">
      <c r="A955" s="71">
        <v>84087</v>
      </c>
      <c r="B955" s="60" t="s">
        <v>630</v>
      </c>
      <c r="C955" s="155">
        <v>4191684</v>
      </c>
      <c r="D955" s="60" t="s">
        <v>631</v>
      </c>
      <c r="E955" s="60" t="s">
        <v>632</v>
      </c>
      <c r="F955" s="60" t="s">
        <v>751</v>
      </c>
      <c r="G955" s="60" t="s">
        <v>245</v>
      </c>
      <c r="H955" s="60" t="s">
        <v>134</v>
      </c>
      <c r="I955" s="60" t="s">
        <v>633</v>
      </c>
      <c r="J955" s="60" t="s">
        <v>16557</v>
      </c>
      <c r="K955" s="60" t="s">
        <v>635</v>
      </c>
      <c r="L955" s="60" t="s">
        <v>636</v>
      </c>
      <c r="M955" t="str">
        <f>IF(TablVoies[[#This Row],[ID_OSM]]="Non trouvé","Pas de lien",HYPERLINK(("http://www.openstreetmap.org/?"&amp;TablVoies[[#This Row],[OBJET_OSM]]&amp;"="&amp;TablVoies[[#This Row],[ID_OSM]]),"Localiser"))</f>
        <v>Localiser</v>
      </c>
      <c r="N955" s="61" t="s">
        <v>5316</v>
      </c>
      <c r="O955" t="str">
        <f>IF(TablVoies[[#This Row],[ID_OSM]]="Non trouvé","Pas de lien",HYPERLINK("http://localhost:8111/import?url=http://api.openstreetmap.org/api/0.6/"&amp;TablVoies[[#This Row],[OBJET_OSM]]&amp;"/"&amp;TablVoies[[#This Row],[ID_OSM]]&amp;"/full","JOSM"))</f>
        <v>JOSM</v>
      </c>
      <c r="P955" t="s">
        <v>13649</v>
      </c>
      <c r="Q955" t="s">
        <v>13814</v>
      </c>
      <c r="W955" s="60" t="s">
        <v>5321</v>
      </c>
      <c r="X955" s="60" t="s">
        <v>5458</v>
      </c>
      <c r="Z955" s="124"/>
      <c r="AC955" s="60" t="s">
        <v>5323</v>
      </c>
      <c r="AE955" s="60" t="s">
        <v>5324</v>
      </c>
      <c r="AL955" s="60">
        <v>1240</v>
      </c>
      <c r="AM955" s="60">
        <v>4</v>
      </c>
      <c r="AN955" s="60" t="s">
        <v>5328</v>
      </c>
      <c r="AO955" s="60" t="s">
        <v>5329</v>
      </c>
    </row>
    <row r="956" spans="1:41">
      <c r="A956" s="71">
        <v>84087</v>
      </c>
      <c r="B956" s="60" t="s">
        <v>2605</v>
      </c>
      <c r="C956" s="155">
        <v>4426338</v>
      </c>
      <c r="D956" s="60" t="s">
        <v>2606</v>
      </c>
      <c r="E956" s="60" t="s">
        <v>2607</v>
      </c>
      <c r="F956" s="60" t="s">
        <v>751</v>
      </c>
      <c r="G956" s="60" t="s">
        <v>1358</v>
      </c>
      <c r="H956" s="60" t="s">
        <v>134</v>
      </c>
      <c r="I956" s="60" t="s">
        <v>633</v>
      </c>
      <c r="J956" s="60" t="s">
        <v>16558</v>
      </c>
      <c r="K956" s="60" t="s">
        <v>2609</v>
      </c>
      <c r="L956" s="60" t="s">
        <v>636</v>
      </c>
      <c r="M956" t="str">
        <f>IF(TablVoies[[#This Row],[ID_OSM]]="Non trouvé","Pas de lien",HYPERLINK(("http://www.openstreetmap.org/?"&amp;TablVoies[[#This Row],[OBJET_OSM]]&amp;"="&amp;TablVoies[[#This Row],[ID_OSM]]),"Localiser"))</f>
        <v>Localiser</v>
      </c>
      <c r="N956" s="61" t="s">
        <v>5316</v>
      </c>
      <c r="O956" t="str">
        <f>IF(TablVoies[[#This Row],[ID_OSM]]="Non trouvé","Pas de lien",HYPERLINK("http://localhost:8111/import?url=http://api.openstreetmap.org/api/0.6/"&amp;TablVoies[[#This Row],[OBJET_OSM]]&amp;"/"&amp;TablVoies[[#This Row],[ID_OSM]]&amp;"/full","JOSM"))</f>
        <v>JOSM</v>
      </c>
      <c r="Q956"/>
      <c r="W956" s="60" t="s">
        <v>5334</v>
      </c>
      <c r="X956" s="60" t="s">
        <v>5479</v>
      </c>
      <c r="Z956" s="124"/>
      <c r="AC956" s="60" t="s">
        <v>5323</v>
      </c>
      <c r="AE956" s="60" t="s">
        <v>5324</v>
      </c>
      <c r="AL956" s="60">
        <v>450</v>
      </c>
      <c r="AM956" s="60">
        <v>0</v>
      </c>
      <c r="AN956" s="60" t="s">
        <v>5328</v>
      </c>
      <c r="AO956" s="60" t="s">
        <v>5329</v>
      </c>
    </row>
    <row r="957" spans="1:41">
      <c r="A957" s="71">
        <v>84087</v>
      </c>
      <c r="B957" s="60" t="s">
        <v>1614</v>
      </c>
      <c r="C957" s="155">
        <v>4426190</v>
      </c>
      <c r="D957" s="60" t="s">
        <v>1615</v>
      </c>
      <c r="E957" s="60" t="s">
        <v>1616</v>
      </c>
      <c r="F957" s="60" t="s">
        <v>751</v>
      </c>
      <c r="G957" s="60" t="s">
        <v>429</v>
      </c>
      <c r="H957" s="60" t="s">
        <v>134</v>
      </c>
      <c r="I957" s="60" t="s">
        <v>633</v>
      </c>
      <c r="J957" s="60" t="s">
        <v>16559</v>
      </c>
      <c r="K957" s="60" t="s">
        <v>1618</v>
      </c>
      <c r="L957" s="60" t="s">
        <v>636</v>
      </c>
      <c r="M957" t="str">
        <f>IF(TablVoies[[#This Row],[ID_OSM]]="Non trouvé","Pas de lien",HYPERLINK(("http://www.openstreetmap.org/?"&amp;TablVoies[[#This Row],[OBJET_OSM]]&amp;"="&amp;TablVoies[[#This Row],[ID_OSM]]),"Localiser"))</f>
        <v>Localiser</v>
      </c>
      <c r="N957" s="61" t="s">
        <v>5316</v>
      </c>
      <c r="O957" t="str">
        <f>IF(TablVoies[[#This Row],[ID_OSM]]="Non trouvé","Pas de lien",HYPERLINK("http://localhost:8111/import?url=http://api.openstreetmap.org/api/0.6/"&amp;TablVoies[[#This Row],[OBJET_OSM]]&amp;"/"&amp;TablVoies[[#This Row],[ID_OSM]]&amp;"/full","JOSM"))</f>
        <v>JOSM</v>
      </c>
      <c r="P957" t="s">
        <v>13655</v>
      </c>
      <c r="Q957" t="s">
        <v>13814</v>
      </c>
      <c r="W957" s="60" t="s">
        <v>5321</v>
      </c>
      <c r="X957" s="60" t="s">
        <v>5335</v>
      </c>
      <c r="Z957" s="124">
        <v>34171</v>
      </c>
      <c r="AC957" s="60" t="s">
        <v>5323</v>
      </c>
      <c r="AE957" s="60" t="s">
        <v>5324</v>
      </c>
      <c r="AL957" s="60">
        <v>550</v>
      </c>
      <c r="AM957" s="60">
        <v>0</v>
      </c>
      <c r="AN957" s="60" t="s">
        <v>5328</v>
      </c>
      <c r="AO957" s="60" t="s">
        <v>5329</v>
      </c>
    </row>
    <row r="958" spans="1:41">
      <c r="A958" s="71">
        <v>84087</v>
      </c>
      <c r="B958" s="60" t="s">
        <v>1581</v>
      </c>
      <c r="C958" s="155">
        <v>4426184</v>
      </c>
      <c r="D958" s="60" t="s">
        <v>1582</v>
      </c>
      <c r="E958" s="60" t="s">
        <v>1583</v>
      </c>
      <c r="F958" s="60" t="s">
        <v>751</v>
      </c>
      <c r="G958" s="60" t="s">
        <v>429</v>
      </c>
      <c r="H958" s="60" t="s">
        <v>221</v>
      </c>
      <c r="I958" s="60" t="s">
        <v>1584</v>
      </c>
      <c r="J958" s="60" t="s">
        <v>16560</v>
      </c>
      <c r="K958" s="60" t="s">
        <v>1586</v>
      </c>
      <c r="L958" s="60" t="s">
        <v>0</v>
      </c>
      <c r="M958" t="str">
        <f>IF(TablVoies[[#This Row],[ID_OSM]]="Non trouvé","Pas de lien",HYPERLINK(("http://www.openstreetmap.org/?"&amp;TablVoies[[#This Row],[OBJET_OSM]]&amp;"="&amp;TablVoies[[#This Row],[ID_OSM]]),"Localiser"))</f>
        <v>Localiser</v>
      </c>
      <c r="N958" s="61" t="s">
        <v>5316</v>
      </c>
      <c r="O958" t="str">
        <f>IF(TablVoies[[#This Row],[ID_OSM]]="Non trouvé","Pas de lien",HYPERLINK("http://localhost:8111/import?url=http://api.openstreetmap.org/api/0.6/"&amp;TablVoies[[#This Row],[OBJET_OSM]]&amp;"/"&amp;TablVoies[[#This Row],[ID_OSM]]&amp;"/full","JOSM"))</f>
        <v>JOSM</v>
      </c>
      <c r="P958" t="s">
        <v>13637</v>
      </c>
      <c r="Q958" t="s">
        <v>13814</v>
      </c>
      <c r="U958" s="60" t="s">
        <v>5480</v>
      </c>
      <c r="W958" s="60" t="s">
        <v>5321</v>
      </c>
      <c r="X958" s="60" t="s">
        <v>5481</v>
      </c>
      <c r="Z958" s="124"/>
      <c r="AC958" s="60" t="s">
        <v>5323</v>
      </c>
      <c r="AE958" s="60" t="s">
        <v>5324</v>
      </c>
      <c r="AL958" s="60">
        <v>1110</v>
      </c>
      <c r="AM958" s="60">
        <v>3</v>
      </c>
      <c r="AN958" s="60" t="s">
        <v>5328</v>
      </c>
      <c r="AO958" s="60" t="s">
        <v>5329</v>
      </c>
    </row>
    <row r="959" spans="1:41">
      <c r="A959" s="71">
        <v>84087</v>
      </c>
      <c r="B959" s="60" t="s">
        <v>2610</v>
      </c>
      <c r="C959" s="155">
        <v>4426339</v>
      </c>
      <c r="D959" s="60" t="s">
        <v>2611</v>
      </c>
      <c r="E959" s="60" t="s">
        <v>2612</v>
      </c>
      <c r="F959" s="60" t="s">
        <v>751</v>
      </c>
      <c r="G959" s="60" t="s">
        <v>1358</v>
      </c>
      <c r="H959" s="60" t="s">
        <v>134</v>
      </c>
      <c r="I959" s="60" t="s">
        <v>2613</v>
      </c>
      <c r="J959" s="60" t="s">
        <v>16561</v>
      </c>
      <c r="K959" s="60" t="s">
        <v>2615</v>
      </c>
      <c r="L959" s="60" t="s">
        <v>2616</v>
      </c>
      <c r="M959" t="str">
        <f>IF(TablVoies[[#This Row],[ID_OSM]]="Non trouvé","Pas de lien",HYPERLINK(("http://www.openstreetmap.org/?"&amp;TablVoies[[#This Row],[OBJET_OSM]]&amp;"="&amp;TablVoies[[#This Row],[ID_OSM]]),"Localiser"))</f>
        <v>Localiser</v>
      </c>
      <c r="N959" s="61" t="s">
        <v>5316</v>
      </c>
      <c r="O959" t="str">
        <f>IF(TablVoies[[#This Row],[ID_OSM]]="Non trouvé","Pas de lien",HYPERLINK("http://localhost:8111/import?url=http://api.openstreetmap.org/api/0.6/"&amp;TablVoies[[#This Row],[OBJET_OSM]]&amp;"/"&amp;TablVoies[[#This Row],[ID_OSM]]&amp;"/full","JOSM"))</f>
        <v>JOSM</v>
      </c>
      <c r="Q959"/>
      <c r="W959" s="60" t="s">
        <v>5334</v>
      </c>
      <c r="X959" s="60" t="s">
        <v>5416</v>
      </c>
      <c r="Y959" s="60">
        <v>1985</v>
      </c>
      <c r="Z959" s="124"/>
      <c r="AB959" s="60">
        <v>31130</v>
      </c>
      <c r="AC959" s="60" t="s">
        <v>5323</v>
      </c>
      <c r="AE959" s="60" t="s">
        <v>5324</v>
      </c>
      <c r="AL959" s="60">
        <v>311</v>
      </c>
      <c r="AM959" s="60">
        <v>6</v>
      </c>
      <c r="AN959" s="60" t="s">
        <v>5362</v>
      </c>
      <c r="AO959" s="60" t="s">
        <v>5349</v>
      </c>
    </row>
    <row r="960" spans="1:41">
      <c r="A960" s="71">
        <v>84087</v>
      </c>
      <c r="B960" s="60" t="s">
        <v>3066</v>
      </c>
      <c r="C960" s="155">
        <v>4426412</v>
      </c>
      <c r="D960" s="60" t="s">
        <v>3067</v>
      </c>
      <c r="E960" s="60" t="s">
        <v>3068</v>
      </c>
      <c r="F960" s="60" t="s">
        <v>751</v>
      </c>
      <c r="G960" s="60" t="s">
        <v>1358</v>
      </c>
      <c r="H960" s="60" t="s">
        <v>221</v>
      </c>
      <c r="I960" s="60" t="s">
        <v>3069</v>
      </c>
      <c r="J960" s="60" t="s">
        <v>16562</v>
      </c>
      <c r="K960" s="60" t="s">
        <v>3071</v>
      </c>
      <c r="L960" s="60" t="s">
        <v>3072</v>
      </c>
      <c r="M960" t="str">
        <f>IF(TablVoies[[#This Row],[ID_OSM]]="Non trouvé","Pas de lien",HYPERLINK(("http://www.openstreetmap.org/?"&amp;TablVoies[[#This Row],[OBJET_OSM]]&amp;"="&amp;TablVoies[[#This Row],[ID_OSM]]),"Localiser"))</f>
        <v>Localiser</v>
      </c>
      <c r="N960" s="61" t="s">
        <v>5316</v>
      </c>
      <c r="O960" t="str">
        <f>IF(TablVoies[[#This Row],[ID_OSM]]="Non trouvé","Pas de lien",HYPERLINK("http://localhost:8111/import?url=http://api.openstreetmap.org/api/0.6/"&amp;TablVoies[[#This Row],[OBJET_OSM]]&amp;"/"&amp;TablVoies[[#This Row],[ID_OSM]]&amp;"/full","JOSM"))</f>
        <v>JOSM</v>
      </c>
      <c r="Q960"/>
      <c r="W960" s="60" t="s">
        <v>5321</v>
      </c>
      <c r="X960" s="60" t="s">
        <v>5355</v>
      </c>
      <c r="Y960" s="60">
        <v>1934</v>
      </c>
      <c r="Z960" s="124">
        <v>12551</v>
      </c>
      <c r="AB960" s="60">
        <v>21914</v>
      </c>
      <c r="AC960" s="60" t="s">
        <v>5323</v>
      </c>
      <c r="AE960" s="60" t="s">
        <v>5324</v>
      </c>
      <c r="AL960" s="60">
        <v>228</v>
      </c>
      <c r="AM960" s="60">
        <v>5.8</v>
      </c>
      <c r="AN960" s="60" t="s">
        <v>5366</v>
      </c>
      <c r="AO960" s="60" t="s">
        <v>5329</v>
      </c>
    </row>
    <row r="961" spans="1:41">
      <c r="A961" s="71">
        <v>84087</v>
      </c>
      <c r="B961" s="60" t="s">
        <v>1710</v>
      </c>
      <c r="C961" s="155">
        <v>4426206</v>
      </c>
      <c r="D961" s="60" t="s">
        <v>1711</v>
      </c>
      <c r="E961" s="60" t="s">
        <v>1712</v>
      </c>
      <c r="F961" s="60" t="s">
        <v>751</v>
      </c>
      <c r="G961" s="60" t="s">
        <v>1358</v>
      </c>
      <c r="I961" s="60" t="s">
        <v>1713</v>
      </c>
      <c r="J961" s="60" t="s">
        <v>16563</v>
      </c>
      <c r="K961" s="60" t="s">
        <v>1715</v>
      </c>
      <c r="L961" s="60" t="s">
        <v>1716</v>
      </c>
      <c r="M961" t="str">
        <f>IF(TablVoies[[#This Row],[ID_OSM]]="Non trouvé","Pas de lien",HYPERLINK(("http://www.openstreetmap.org/?"&amp;TablVoies[[#This Row],[OBJET_OSM]]&amp;"="&amp;TablVoies[[#This Row],[ID_OSM]]),"Localiser"))</f>
        <v>Localiser</v>
      </c>
      <c r="N961" s="61" t="s">
        <v>5316</v>
      </c>
      <c r="O961" t="str">
        <f>IF(TablVoies[[#This Row],[ID_OSM]]="Non trouvé","Pas de lien",HYPERLINK("http://localhost:8111/import?url=http://api.openstreetmap.org/api/0.6/"&amp;TablVoies[[#This Row],[OBJET_OSM]]&amp;"/"&amp;TablVoies[[#This Row],[ID_OSM]]&amp;"/full","JOSM"))</f>
        <v>JOSM</v>
      </c>
      <c r="Q961"/>
      <c r="W961" s="60" t="s">
        <v>5334</v>
      </c>
      <c r="X961" s="60" t="s">
        <v>5423</v>
      </c>
      <c r="Y961" s="60">
        <v>1959</v>
      </c>
      <c r="Z961" s="124"/>
      <c r="AB961" s="60">
        <v>21914</v>
      </c>
      <c r="AC961" s="60" t="s">
        <v>5323</v>
      </c>
      <c r="AE961" s="60" t="s">
        <v>5324</v>
      </c>
      <c r="AK961" s="60" t="s">
        <v>5482</v>
      </c>
      <c r="AL961" s="60">
        <v>119</v>
      </c>
      <c r="AM961" s="60">
        <v>3</v>
      </c>
      <c r="AN961" s="60" t="s">
        <v>5380</v>
      </c>
      <c r="AO961" s="60" t="s">
        <v>5329</v>
      </c>
    </row>
    <row r="962" spans="1:41">
      <c r="A962" s="71">
        <v>84087</v>
      </c>
      <c r="B962" s="60" t="s">
        <v>3986</v>
      </c>
      <c r="C962" s="155">
        <v>4426572</v>
      </c>
      <c r="D962" s="60" t="s">
        <v>3987</v>
      </c>
      <c r="E962" s="60" t="s">
        <v>3988</v>
      </c>
      <c r="F962" s="60" t="s">
        <v>751</v>
      </c>
      <c r="G962" s="60" t="s">
        <v>44</v>
      </c>
      <c r="H962" s="60" t="s">
        <v>221</v>
      </c>
      <c r="I962" s="60" t="s">
        <v>3989</v>
      </c>
      <c r="J962" s="60" t="s">
        <v>16564</v>
      </c>
      <c r="K962" s="60" t="s">
        <v>3991</v>
      </c>
      <c r="L962" s="60" t="s">
        <v>3992</v>
      </c>
      <c r="M962" t="str">
        <f>IF(TablVoies[[#This Row],[ID_OSM]]="Non trouvé","Pas de lien",HYPERLINK(("http://www.openstreetmap.org/?"&amp;TablVoies[[#This Row],[OBJET_OSM]]&amp;"="&amp;TablVoies[[#This Row],[ID_OSM]]),"Localiser"))</f>
        <v>Localiser</v>
      </c>
      <c r="N962" s="61" t="s">
        <v>5316</v>
      </c>
      <c r="O962" t="str">
        <f>IF(TablVoies[[#This Row],[ID_OSM]]="Non trouvé","Pas de lien",HYPERLINK("http://localhost:8111/import?url=http://api.openstreetmap.org/api/0.6/"&amp;TablVoies[[#This Row],[OBJET_OSM]]&amp;"/"&amp;TablVoies[[#This Row],[ID_OSM]]&amp;"/full","JOSM"))</f>
        <v>JOSM</v>
      </c>
      <c r="Q962"/>
      <c r="W962" s="60" t="s">
        <v>5321</v>
      </c>
      <c r="X962" s="60" t="s">
        <v>5423</v>
      </c>
      <c r="Y962" s="60">
        <v>1955</v>
      </c>
      <c r="Z962" s="124">
        <v>20321</v>
      </c>
      <c r="AB962" s="60">
        <v>21914</v>
      </c>
      <c r="AC962" s="60" t="s">
        <v>5323</v>
      </c>
      <c r="AE962" s="60" t="s">
        <v>5324</v>
      </c>
      <c r="AL962" s="60">
        <v>17</v>
      </c>
      <c r="AM962" s="60">
        <v>2.5</v>
      </c>
      <c r="AN962" s="60" t="s">
        <v>5328</v>
      </c>
      <c r="AO962" s="60" t="s">
        <v>5329</v>
      </c>
    </row>
    <row r="963" spans="1:41">
      <c r="A963" s="71">
        <v>84087</v>
      </c>
      <c r="B963" s="60" t="s">
        <v>2888</v>
      </c>
      <c r="C963" s="155">
        <v>4426382</v>
      </c>
      <c r="D963" s="60" t="s">
        <v>2889</v>
      </c>
      <c r="E963" s="60" t="s">
        <v>2890</v>
      </c>
      <c r="F963" s="60" t="s">
        <v>751</v>
      </c>
      <c r="G963" s="60" t="s">
        <v>1358</v>
      </c>
      <c r="I963" s="60" t="s">
        <v>2891</v>
      </c>
      <c r="J963" s="60" t="s">
        <v>16565</v>
      </c>
      <c r="K963" s="60" t="s">
        <v>2893</v>
      </c>
      <c r="L963" s="60" t="s">
        <v>2894</v>
      </c>
      <c r="M963" t="str">
        <f>IF(TablVoies[[#This Row],[ID_OSM]]="Non trouvé","Pas de lien",HYPERLINK(("http://www.openstreetmap.org/?"&amp;TablVoies[[#This Row],[OBJET_OSM]]&amp;"="&amp;TablVoies[[#This Row],[ID_OSM]]),"Localiser"))</f>
        <v>Localiser</v>
      </c>
      <c r="N963" s="61" t="s">
        <v>5316</v>
      </c>
      <c r="O963" t="str">
        <f>IF(TablVoies[[#This Row],[ID_OSM]]="Non trouvé","Pas de lien",HYPERLINK("http://localhost:8111/import?url=http://api.openstreetmap.org/api/0.6/"&amp;TablVoies[[#This Row],[OBJET_OSM]]&amp;"/"&amp;TablVoies[[#This Row],[ID_OSM]]&amp;"/full","JOSM"))</f>
        <v>JOSM</v>
      </c>
      <c r="Q963"/>
      <c r="W963" s="60" t="s">
        <v>5334</v>
      </c>
      <c r="X963" s="60" t="s">
        <v>5386</v>
      </c>
      <c r="Z963" s="124"/>
      <c r="AC963" s="60" t="s">
        <v>5323</v>
      </c>
      <c r="AE963" s="60" t="s">
        <v>5324</v>
      </c>
      <c r="AL963" s="60">
        <v>323</v>
      </c>
      <c r="AM963" s="60">
        <v>15</v>
      </c>
      <c r="AN963" s="60" t="s">
        <v>5328</v>
      </c>
      <c r="AO963" s="60" t="s">
        <v>5329</v>
      </c>
    </row>
    <row r="964" spans="1:41">
      <c r="A964" s="71">
        <v>84087</v>
      </c>
      <c r="B964" s="60" t="s">
        <v>3263</v>
      </c>
      <c r="C964" s="155">
        <v>4426440</v>
      </c>
      <c r="D964" s="60" t="s">
        <v>3264</v>
      </c>
      <c r="E964" s="60" t="s">
        <v>3265</v>
      </c>
      <c r="F964" s="60" t="s">
        <v>751</v>
      </c>
      <c r="G964" s="60" t="s">
        <v>1358</v>
      </c>
      <c r="H964" s="60" t="s">
        <v>119</v>
      </c>
      <c r="I964" s="60" t="s">
        <v>3266</v>
      </c>
      <c r="J964" s="60" t="s">
        <v>16566</v>
      </c>
      <c r="K964" s="60" t="s">
        <v>3268</v>
      </c>
      <c r="L964" s="60" t="s">
        <v>3269</v>
      </c>
      <c r="M964" t="str">
        <f>IF(TablVoies[[#This Row],[ID_OSM]]="Non trouvé","Pas de lien",HYPERLINK(("http://www.openstreetmap.org/?"&amp;TablVoies[[#This Row],[OBJET_OSM]]&amp;"="&amp;TablVoies[[#This Row],[ID_OSM]]),"Localiser"))</f>
        <v>Localiser</v>
      </c>
      <c r="N964" s="61" t="s">
        <v>5316</v>
      </c>
      <c r="O964" t="str">
        <f>IF(TablVoies[[#This Row],[ID_OSM]]="Non trouvé","Pas de lien",HYPERLINK("http://localhost:8111/import?url=http://api.openstreetmap.org/api/0.6/"&amp;TablVoies[[#This Row],[OBJET_OSM]]&amp;"/"&amp;TablVoies[[#This Row],[ID_OSM]]&amp;"/full","JOSM"))</f>
        <v>JOSM</v>
      </c>
      <c r="Q964"/>
      <c r="W964" s="60" t="s">
        <v>5321</v>
      </c>
      <c r="X964" s="60" t="s">
        <v>5355</v>
      </c>
      <c r="Y964" s="60">
        <v>1962</v>
      </c>
      <c r="Z964" s="124">
        <v>22704</v>
      </c>
      <c r="AB964" s="60">
        <v>21914</v>
      </c>
      <c r="AC964" s="60" t="s">
        <v>5323</v>
      </c>
      <c r="AE964" s="60" t="s">
        <v>5324</v>
      </c>
      <c r="AL964" s="60">
        <v>42</v>
      </c>
      <c r="AM964" s="60">
        <v>5.3</v>
      </c>
      <c r="AN964" s="60" t="s">
        <v>5346</v>
      </c>
      <c r="AO964" s="60" t="s">
        <v>5329</v>
      </c>
    </row>
    <row r="965" spans="1:41">
      <c r="A965" s="71">
        <v>84087</v>
      </c>
      <c r="B965" s="60" t="s">
        <v>3406</v>
      </c>
      <c r="C965" s="155">
        <v>4426466</v>
      </c>
      <c r="D965" s="60" t="s">
        <v>3407</v>
      </c>
      <c r="E965" s="60" t="s">
        <v>3408</v>
      </c>
      <c r="F965" s="60" t="s">
        <v>751</v>
      </c>
      <c r="G965" s="60" t="s">
        <v>3294</v>
      </c>
      <c r="H965" s="60" t="s">
        <v>119</v>
      </c>
      <c r="I965" s="60" t="s">
        <v>3409</v>
      </c>
      <c r="J965" s="60" t="s">
        <v>16567</v>
      </c>
      <c r="K965" s="60" t="s">
        <v>3411</v>
      </c>
      <c r="L965" s="60" t="s">
        <v>3412</v>
      </c>
      <c r="M965" t="str">
        <f>IF(TablVoies[[#This Row],[ID_OSM]]="Non trouvé","Pas de lien",HYPERLINK(("http://www.openstreetmap.org/?"&amp;TablVoies[[#This Row],[OBJET_OSM]]&amp;"="&amp;TablVoies[[#This Row],[ID_OSM]]),"Localiser"))</f>
        <v>Localiser</v>
      </c>
      <c r="N965" s="61" t="s">
        <v>5316</v>
      </c>
      <c r="O965" t="str">
        <f>IF(TablVoies[[#This Row],[ID_OSM]]="Non trouvé","Pas de lien",HYPERLINK("http://localhost:8111/import?url=http://api.openstreetmap.org/api/0.6/"&amp;TablVoies[[#This Row],[OBJET_OSM]]&amp;"/"&amp;TablVoies[[#This Row],[ID_OSM]]&amp;"/full","JOSM"))</f>
        <v>JOSM</v>
      </c>
      <c r="Q965"/>
      <c r="W965" s="60" t="s">
        <v>5321</v>
      </c>
      <c r="X965" s="60" t="s">
        <v>5389</v>
      </c>
      <c r="Y965" s="60">
        <v>1959</v>
      </c>
      <c r="Z965" s="124"/>
      <c r="AB965" s="60">
        <v>21914</v>
      </c>
      <c r="AC965" s="60" t="s">
        <v>5323</v>
      </c>
      <c r="AE965" s="60" t="s">
        <v>5324</v>
      </c>
      <c r="AL965" s="60">
        <v>28</v>
      </c>
      <c r="AM965" s="60">
        <v>26</v>
      </c>
      <c r="AN965" s="60" t="s">
        <v>5328</v>
      </c>
      <c r="AO965" s="60" t="s">
        <v>5329</v>
      </c>
    </row>
    <row r="966" spans="1:41">
      <c r="A966" s="71">
        <v>84087</v>
      </c>
      <c r="B966" s="60" t="s">
        <v>264</v>
      </c>
      <c r="C966" s="155">
        <v>4191241</v>
      </c>
      <c r="D966" s="60" t="s">
        <v>265</v>
      </c>
      <c r="E966" s="60" t="s">
        <v>266</v>
      </c>
      <c r="F966" s="60" t="s">
        <v>751</v>
      </c>
      <c r="G966" s="60" t="s">
        <v>245</v>
      </c>
      <c r="I966" s="60" t="s">
        <v>267</v>
      </c>
      <c r="J966" s="60" t="s">
        <v>16568</v>
      </c>
      <c r="K966" s="60" t="s">
        <v>269</v>
      </c>
      <c r="L966" s="60" t="s">
        <v>270</v>
      </c>
      <c r="M966" t="str">
        <f>IF(TablVoies[[#This Row],[ID_OSM]]="Non trouvé","Pas de lien",HYPERLINK(("http://www.openstreetmap.org/?"&amp;TablVoies[[#This Row],[OBJET_OSM]]&amp;"="&amp;TablVoies[[#This Row],[ID_OSM]]),"Localiser"))</f>
        <v>Localiser</v>
      </c>
      <c r="N966" s="61" t="s">
        <v>5316</v>
      </c>
      <c r="O966" t="str">
        <f>IF(TablVoies[[#This Row],[ID_OSM]]="Non trouvé","Pas de lien",HYPERLINK("http://localhost:8111/import?url=http://api.openstreetmap.org/api/0.6/"&amp;TablVoies[[#This Row],[OBJET_OSM]]&amp;"/"&amp;TablVoies[[#This Row],[ID_OSM]]&amp;"/full","JOSM"))</f>
        <v>JOSM</v>
      </c>
      <c r="P966" t="s">
        <v>13627</v>
      </c>
      <c r="Q966" t="s">
        <v>13814</v>
      </c>
      <c r="W966" s="60" t="s">
        <v>5321</v>
      </c>
      <c r="X966" s="60" t="s">
        <v>5415</v>
      </c>
      <c r="Z966" s="124">
        <v>34171</v>
      </c>
      <c r="AC966" s="60" t="s">
        <v>5323</v>
      </c>
      <c r="AE966" s="60" t="s">
        <v>5324</v>
      </c>
      <c r="AL966" s="60">
        <v>340</v>
      </c>
      <c r="AM966" s="60">
        <v>4</v>
      </c>
      <c r="AN966" s="60" t="s">
        <v>5328</v>
      </c>
      <c r="AO966" s="60" t="s">
        <v>5329</v>
      </c>
    </row>
    <row r="967" spans="1:41">
      <c r="A967" s="71">
        <v>84087</v>
      </c>
      <c r="B967" s="60" t="s">
        <v>4233</v>
      </c>
      <c r="C967" s="155">
        <v>4426611</v>
      </c>
      <c r="D967" s="60" t="s">
        <v>4234</v>
      </c>
      <c r="E967" s="60" t="s">
        <v>4235</v>
      </c>
      <c r="F967" s="60" t="s">
        <v>751</v>
      </c>
      <c r="G967" s="60" t="s">
        <v>44</v>
      </c>
      <c r="H967" s="60" t="s">
        <v>134</v>
      </c>
      <c r="I967" s="60" t="s">
        <v>2620</v>
      </c>
      <c r="J967" s="60" t="s">
        <v>16569</v>
      </c>
      <c r="K967" s="60" t="s">
        <v>4237</v>
      </c>
      <c r="L967" s="60" t="s">
        <v>2623</v>
      </c>
      <c r="M967" t="str">
        <f>IF(TablVoies[[#This Row],[ID_OSM]]="Non trouvé","Pas de lien",HYPERLINK(("http://www.openstreetmap.org/?"&amp;TablVoies[[#This Row],[OBJET_OSM]]&amp;"="&amp;TablVoies[[#This Row],[ID_OSM]]),"Localiser"))</f>
        <v>Localiser</v>
      </c>
      <c r="N967" s="61" t="s">
        <v>5316</v>
      </c>
      <c r="O967" t="str">
        <f>IF(TablVoies[[#This Row],[ID_OSM]]="Non trouvé","Pas de lien",HYPERLINK("http://localhost:8111/import?url=http://api.openstreetmap.org/api/0.6/"&amp;TablVoies[[#This Row],[OBJET_OSM]]&amp;"/"&amp;TablVoies[[#This Row],[ID_OSM]]&amp;"/full","JOSM"))</f>
        <v>JOSM</v>
      </c>
      <c r="Q967"/>
      <c r="W967" s="60" t="s">
        <v>5334</v>
      </c>
      <c r="X967" s="60" t="s">
        <v>5369</v>
      </c>
      <c r="Z967" s="124"/>
      <c r="AC967" s="60" t="s">
        <v>5323</v>
      </c>
      <c r="AE967" s="60" t="s">
        <v>5345</v>
      </c>
      <c r="AL967" s="60">
        <v>0</v>
      </c>
      <c r="AM967" s="60">
        <v>0</v>
      </c>
      <c r="AN967" s="60" t="s">
        <v>5328</v>
      </c>
      <c r="AO967" s="60" t="s">
        <v>5329</v>
      </c>
    </row>
    <row r="968" spans="1:41">
      <c r="A968" s="71">
        <v>84087</v>
      </c>
      <c r="B968" s="60" t="s">
        <v>2617</v>
      </c>
      <c r="C968" s="155">
        <v>4426340</v>
      </c>
      <c r="D968" s="60" t="s">
        <v>2618</v>
      </c>
      <c r="E968" s="60" t="s">
        <v>2619</v>
      </c>
      <c r="F968" s="60" t="s">
        <v>751</v>
      </c>
      <c r="G968" s="60" t="s">
        <v>1358</v>
      </c>
      <c r="H968" s="60" t="s">
        <v>134</v>
      </c>
      <c r="I968" s="60" t="s">
        <v>2620</v>
      </c>
      <c r="J968" s="60" t="s">
        <v>16570</v>
      </c>
      <c r="K968" s="60" t="s">
        <v>2622</v>
      </c>
      <c r="L968" s="60" t="s">
        <v>2623</v>
      </c>
      <c r="M968" t="str">
        <f>IF(TablVoies[[#This Row],[ID_OSM]]="Non trouvé","Pas de lien",HYPERLINK(("http://www.openstreetmap.org/?"&amp;TablVoies[[#This Row],[OBJET_OSM]]&amp;"="&amp;TablVoies[[#This Row],[ID_OSM]]),"Localiser"))</f>
        <v>Localiser</v>
      </c>
      <c r="N968" s="61" t="s">
        <v>5316</v>
      </c>
      <c r="O968" t="str">
        <f>IF(TablVoies[[#This Row],[ID_OSM]]="Non trouvé","Pas de lien",HYPERLINK("http://localhost:8111/import?url=http://api.openstreetmap.org/api/0.6/"&amp;TablVoies[[#This Row],[OBJET_OSM]]&amp;"/"&amp;TablVoies[[#This Row],[ID_OSM]]&amp;"/full","JOSM"))</f>
        <v>JOSM</v>
      </c>
      <c r="Q968"/>
      <c r="W968" s="60" t="s">
        <v>5334</v>
      </c>
      <c r="X968" s="60" t="s">
        <v>5369</v>
      </c>
      <c r="Z968" s="124"/>
      <c r="AC968" s="60" t="s">
        <v>5323</v>
      </c>
      <c r="AE968" s="60" t="s">
        <v>5345</v>
      </c>
      <c r="AL968" s="60">
        <v>0</v>
      </c>
      <c r="AM968" s="60">
        <v>0</v>
      </c>
      <c r="AN968" s="60" t="s">
        <v>5328</v>
      </c>
      <c r="AO968" s="60" t="s">
        <v>5329</v>
      </c>
    </row>
    <row r="969" spans="1:41">
      <c r="A969" s="71">
        <v>84087</v>
      </c>
      <c r="B969" s="60" t="s">
        <v>637</v>
      </c>
      <c r="C969" s="155">
        <v>4191686</v>
      </c>
      <c r="D969" s="60" t="s">
        <v>638</v>
      </c>
      <c r="E969" s="60" t="s">
        <v>639</v>
      </c>
      <c r="F969" s="60" t="s">
        <v>751</v>
      </c>
      <c r="G969" s="60" t="s">
        <v>245</v>
      </c>
      <c r="H969" s="60" t="s">
        <v>134</v>
      </c>
      <c r="I969" s="60" t="s">
        <v>640</v>
      </c>
      <c r="J969" s="60" t="s">
        <v>16571</v>
      </c>
      <c r="K969" s="60" t="s">
        <v>642</v>
      </c>
      <c r="L969" s="60" t="s">
        <v>643</v>
      </c>
      <c r="M969" t="str">
        <f>IF(TablVoies[[#This Row],[ID_OSM]]="Non trouvé","Pas de lien",HYPERLINK(("http://www.openstreetmap.org/?"&amp;TablVoies[[#This Row],[OBJET_OSM]]&amp;"="&amp;TablVoies[[#This Row],[ID_OSM]]),"Localiser"))</f>
        <v>Localiser</v>
      </c>
      <c r="N969" s="61" t="s">
        <v>5316</v>
      </c>
      <c r="O969" t="str">
        <f>IF(TablVoies[[#This Row],[ID_OSM]]="Non trouvé","Pas de lien",HYPERLINK("http://localhost:8111/import?url=http://api.openstreetmap.org/api/0.6/"&amp;TablVoies[[#This Row],[OBJET_OSM]]&amp;"/"&amp;TablVoies[[#This Row],[ID_OSM]]&amp;"/full","JOSM"))</f>
        <v>JOSM</v>
      </c>
      <c r="P969" t="s">
        <v>13669</v>
      </c>
      <c r="Q969" t="s">
        <v>13814</v>
      </c>
      <c r="W969" s="60" t="s">
        <v>5321</v>
      </c>
      <c r="X969" s="60" t="s">
        <v>5354</v>
      </c>
      <c r="Z969" s="124"/>
      <c r="AC969" s="60" t="s">
        <v>5323</v>
      </c>
      <c r="AE969" s="60" t="s">
        <v>5324</v>
      </c>
      <c r="AL969" s="60">
        <v>1230</v>
      </c>
      <c r="AM969" s="60">
        <v>3</v>
      </c>
      <c r="AN969" s="60" t="s">
        <v>5328</v>
      </c>
      <c r="AO969" s="60" t="s">
        <v>5329</v>
      </c>
    </row>
    <row r="970" spans="1:41">
      <c r="A970" s="71">
        <v>84087</v>
      </c>
      <c r="B970" s="60" t="s">
        <v>2322</v>
      </c>
      <c r="C970" s="155">
        <v>4426383</v>
      </c>
      <c r="D970" s="60" t="s">
        <v>2323</v>
      </c>
      <c r="E970" s="60" t="s">
        <v>2324</v>
      </c>
      <c r="F970" s="60" t="s">
        <v>751</v>
      </c>
      <c r="G970" s="60" t="s">
        <v>1358</v>
      </c>
      <c r="I970" s="60" t="s">
        <v>2325</v>
      </c>
      <c r="J970" s="60" t="s">
        <v>16572</v>
      </c>
      <c r="K970" s="60" t="s">
        <v>2327</v>
      </c>
      <c r="L970" s="60" t="s">
        <v>2328</v>
      </c>
      <c r="M970" t="str">
        <f>IF(TablVoies[[#This Row],[ID_OSM]]="Non trouvé","Pas de lien",HYPERLINK(("http://www.openstreetmap.org/?"&amp;TablVoies[[#This Row],[OBJET_OSM]]&amp;"="&amp;TablVoies[[#This Row],[ID_OSM]]),"Localiser"))</f>
        <v>Localiser</v>
      </c>
      <c r="N970" s="61" t="s">
        <v>5316</v>
      </c>
      <c r="O970" t="str">
        <f>IF(TablVoies[[#This Row],[ID_OSM]]="Non trouvé","Pas de lien",HYPERLINK("http://localhost:8111/import?url=http://api.openstreetmap.org/api/0.6/"&amp;TablVoies[[#This Row],[OBJET_OSM]]&amp;"/"&amp;TablVoies[[#This Row],[ID_OSM]]&amp;"/full","JOSM"))</f>
        <v>JOSM</v>
      </c>
      <c r="Q970"/>
      <c r="W970" s="60" t="s">
        <v>5321</v>
      </c>
      <c r="X970" s="60" t="s">
        <v>5407</v>
      </c>
      <c r="Z970" s="124"/>
      <c r="AC970" s="60" t="s">
        <v>5323</v>
      </c>
      <c r="AE970" s="60" t="s">
        <v>5324</v>
      </c>
      <c r="AL970" s="60">
        <v>50</v>
      </c>
      <c r="AM970" s="60">
        <v>4</v>
      </c>
      <c r="AN970" s="60" t="s">
        <v>5328</v>
      </c>
      <c r="AO970" s="60" t="s">
        <v>5329</v>
      </c>
    </row>
    <row r="971" spans="1:41">
      <c r="A971" s="71">
        <v>84087</v>
      </c>
      <c r="B971" s="60" t="s">
        <v>865</v>
      </c>
      <c r="C971" s="155">
        <v>4422075</v>
      </c>
      <c r="D971" s="60" t="s">
        <v>866</v>
      </c>
      <c r="E971" s="60" t="s">
        <v>867</v>
      </c>
      <c r="F971" s="60" t="s">
        <v>751</v>
      </c>
      <c r="G971" s="60" t="s">
        <v>179</v>
      </c>
      <c r="H971" s="60" t="s">
        <v>119</v>
      </c>
      <c r="I971" s="60" t="s">
        <v>868</v>
      </c>
      <c r="J971" s="60" t="s">
        <v>16573</v>
      </c>
      <c r="K971" s="60" t="s">
        <v>870</v>
      </c>
      <c r="L971" s="60" t="s">
        <v>871</v>
      </c>
      <c r="M971" t="str">
        <f>IF(TablVoies[[#This Row],[ID_OSM]]="Non trouvé","Pas de lien",HYPERLINK(("http://www.openstreetmap.org/?"&amp;TablVoies[[#This Row],[OBJET_OSM]]&amp;"="&amp;TablVoies[[#This Row],[ID_OSM]]),"Localiser"))</f>
        <v>Localiser</v>
      </c>
      <c r="N971" s="61" t="s">
        <v>5316</v>
      </c>
      <c r="O971" t="str">
        <f>IF(TablVoies[[#This Row],[ID_OSM]]="Non trouvé","Pas de lien",HYPERLINK("http://localhost:8111/import?url=http://api.openstreetmap.org/api/0.6/"&amp;TablVoies[[#This Row],[OBJET_OSM]]&amp;"/"&amp;TablVoies[[#This Row],[ID_OSM]]&amp;"/full","JOSM"))</f>
        <v>JOSM</v>
      </c>
      <c r="Q971"/>
      <c r="W971" s="60" t="s">
        <v>5321</v>
      </c>
      <c r="X971" s="60" t="s">
        <v>5486</v>
      </c>
      <c r="Y971" s="60">
        <v>1990</v>
      </c>
      <c r="Z971" s="124"/>
      <c r="AB971" s="60">
        <v>32879</v>
      </c>
      <c r="AC971" s="60" t="s">
        <v>5323</v>
      </c>
      <c r="AE971" s="60" t="s">
        <v>5324</v>
      </c>
      <c r="AL971" s="60">
        <v>905</v>
      </c>
      <c r="AM971" s="60">
        <v>7</v>
      </c>
      <c r="AN971" s="60" t="s">
        <v>5380</v>
      </c>
      <c r="AO971" s="60" t="s">
        <v>5329</v>
      </c>
    </row>
    <row r="972" spans="1:41">
      <c r="A972" s="71">
        <v>84087</v>
      </c>
      <c r="B972" s="60" t="s">
        <v>1044</v>
      </c>
      <c r="C972" s="155">
        <v>4422126</v>
      </c>
      <c r="D972" s="60" t="s">
        <v>1045</v>
      </c>
      <c r="E972" s="60" t="s">
        <v>1046</v>
      </c>
      <c r="F972" s="60" t="s">
        <v>751</v>
      </c>
      <c r="G972" s="60" t="s">
        <v>245</v>
      </c>
      <c r="H972" s="60" t="s">
        <v>163</v>
      </c>
      <c r="I972" s="60" t="s">
        <v>1047</v>
      </c>
      <c r="J972" s="60" t="s">
        <v>16574</v>
      </c>
      <c r="K972" s="60" t="s">
        <v>1049</v>
      </c>
      <c r="L972" s="60" t="s">
        <v>1050</v>
      </c>
      <c r="M972" t="str">
        <f>IF(TablVoies[[#This Row],[ID_OSM]]="Non trouvé","Pas de lien",HYPERLINK(("http://www.openstreetmap.org/?"&amp;TablVoies[[#This Row],[OBJET_OSM]]&amp;"="&amp;TablVoies[[#This Row],[ID_OSM]]),"Localiser"))</f>
        <v>Localiser</v>
      </c>
      <c r="N972" s="61" t="s">
        <v>5316</v>
      </c>
      <c r="O972" t="str">
        <f>IF(TablVoies[[#This Row],[ID_OSM]]="Non trouvé","Pas de lien",HYPERLINK("http://localhost:8111/import?url=http://api.openstreetmap.org/api/0.6/"&amp;TablVoies[[#This Row],[OBJET_OSM]]&amp;"/"&amp;TablVoies[[#This Row],[ID_OSM]]&amp;"/full","JOSM"))</f>
        <v>JOSM</v>
      </c>
      <c r="P972" t="s">
        <v>5487</v>
      </c>
      <c r="Q972" t="s">
        <v>13814</v>
      </c>
      <c r="W972" s="60" t="s">
        <v>5334</v>
      </c>
      <c r="X972" s="60" t="s">
        <v>5488</v>
      </c>
      <c r="Z972" s="124"/>
      <c r="AC972" s="60" t="s">
        <v>5323</v>
      </c>
      <c r="AE972" s="60" t="s">
        <v>5324</v>
      </c>
      <c r="AL972" s="60">
        <v>1120</v>
      </c>
      <c r="AM972" s="60">
        <v>9</v>
      </c>
      <c r="AN972" s="60" t="s">
        <v>5328</v>
      </c>
      <c r="AO972" s="60" t="s">
        <v>5329</v>
      </c>
    </row>
    <row r="973" spans="1:41">
      <c r="A973" s="71">
        <v>84087</v>
      </c>
      <c r="B973" s="60" t="s">
        <v>3569</v>
      </c>
      <c r="C973" s="155">
        <v>4426499</v>
      </c>
      <c r="D973" s="60" t="s">
        <v>3570</v>
      </c>
      <c r="E973" s="60" t="s">
        <v>3571</v>
      </c>
      <c r="F973" s="60" t="s">
        <v>751</v>
      </c>
      <c r="G973" s="60" t="s">
        <v>1373</v>
      </c>
      <c r="H973" s="60" t="s">
        <v>163</v>
      </c>
      <c r="I973" s="60" t="s">
        <v>3572</v>
      </c>
      <c r="J973" s="60" t="s">
        <v>16038</v>
      </c>
      <c r="K973" s="60" t="s">
        <v>3574</v>
      </c>
      <c r="L973" s="60" t="s">
        <v>3575</v>
      </c>
      <c r="M973" t="str">
        <f>IF(TablVoies[[#This Row],[ID_OSM]]="Non trouvé","Pas de lien",HYPERLINK(("http://www.openstreetmap.org/?"&amp;TablVoies[[#This Row],[OBJET_OSM]]&amp;"="&amp;TablVoies[[#This Row],[ID_OSM]]),"Localiser"))</f>
        <v>Localiser</v>
      </c>
      <c r="N973" s="61" t="s">
        <v>5316</v>
      </c>
      <c r="O973" t="str">
        <f>IF(TablVoies[[#This Row],[ID_OSM]]="Non trouvé","Pas de lien",HYPERLINK("http://localhost:8111/import?url=http://api.openstreetmap.org/api/0.6/"&amp;TablVoies[[#This Row],[OBJET_OSM]]&amp;"/"&amp;TablVoies[[#This Row],[ID_OSM]]&amp;"/full","JOSM"))</f>
        <v>JOSM</v>
      </c>
      <c r="P973" t="s">
        <v>9879</v>
      </c>
      <c r="Q973" t="s">
        <v>13814</v>
      </c>
      <c r="W973" s="60" t="s">
        <v>5334</v>
      </c>
      <c r="X973" s="60" t="s">
        <v>5422</v>
      </c>
      <c r="Z973" s="124"/>
      <c r="AC973" s="60" t="s">
        <v>5374</v>
      </c>
      <c r="AE973" s="60" t="s">
        <v>5375</v>
      </c>
      <c r="AL973" s="60">
        <v>0</v>
      </c>
      <c r="AM973" s="60">
        <v>0</v>
      </c>
      <c r="AN973" s="60" t="s">
        <v>5341</v>
      </c>
      <c r="AO973" s="60" t="s">
        <v>5329</v>
      </c>
    </row>
    <row r="974" spans="1:41">
      <c r="A974" s="71">
        <v>84087</v>
      </c>
      <c r="B974" s="60" t="s">
        <v>872</v>
      </c>
      <c r="C974" s="155">
        <v>4422076</v>
      </c>
      <c r="D974" s="60" t="s">
        <v>873</v>
      </c>
      <c r="E974" s="60" t="s">
        <v>874</v>
      </c>
      <c r="F974" s="60" t="s">
        <v>751</v>
      </c>
      <c r="G974" s="60" t="s">
        <v>179</v>
      </c>
      <c r="H974" s="60" t="s">
        <v>119</v>
      </c>
      <c r="I974" s="60" t="s">
        <v>875</v>
      </c>
      <c r="J974" s="60" t="s">
        <v>16575</v>
      </c>
      <c r="K974" s="60" t="s">
        <v>877</v>
      </c>
      <c r="L974" s="60" t="s">
        <v>878</v>
      </c>
      <c r="M974" t="str">
        <f>IF(TablVoies[[#This Row],[ID_OSM]]="Non trouvé","Pas de lien",HYPERLINK(("http://www.openstreetmap.org/?"&amp;TablVoies[[#This Row],[OBJET_OSM]]&amp;"="&amp;TablVoies[[#This Row],[ID_OSM]]),"Localiser"))</f>
        <v>Localiser</v>
      </c>
      <c r="N974" s="61" t="s">
        <v>5316</v>
      </c>
      <c r="O974" t="str">
        <f>IF(TablVoies[[#This Row],[ID_OSM]]="Non trouvé","Pas de lien",HYPERLINK("http://localhost:8111/import?url=http://api.openstreetmap.org/api/0.6/"&amp;TablVoies[[#This Row],[OBJET_OSM]]&amp;"/"&amp;TablVoies[[#This Row],[ID_OSM]]&amp;"/full","JOSM"))</f>
        <v>JOSM</v>
      </c>
      <c r="Q974"/>
      <c r="W974" s="60" t="s">
        <v>5321</v>
      </c>
      <c r="X974" s="60" t="s">
        <v>5367</v>
      </c>
      <c r="Y974" s="60">
        <v>1981</v>
      </c>
      <c r="Z974" s="124">
        <v>29587</v>
      </c>
      <c r="AC974" s="60" t="s">
        <v>5323</v>
      </c>
      <c r="AE974" s="60" t="s">
        <v>5324</v>
      </c>
      <c r="AL974" s="60">
        <v>920</v>
      </c>
      <c r="AM974" s="60">
        <v>8</v>
      </c>
      <c r="AN974" s="60" t="s">
        <v>5328</v>
      </c>
      <c r="AO974" s="60" t="s">
        <v>5329</v>
      </c>
    </row>
    <row r="975" spans="1:41">
      <c r="A975" s="71">
        <v>84087</v>
      </c>
      <c r="B975" s="60" t="s">
        <v>441</v>
      </c>
      <c r="C975" s="155">
        <v>4191444</v>
      </c>
      <c r="D975" s="60" t="s">
        <v>442</v>
      </c>
      <c r="E975" s="60" t="s">
        <v>443</v>
      </c>
      <c r="F975" s="60" t="s">
        <v>751</v>
      </c>
      <c r="G975" s="60" t="s">
        <v>245</v>
      </c>
      <c r="H975" s="60" t="s">
        <v>221</v>
      </c>
      <c r="I975" s="60" t="s">
        <v>444</v>
      </c>
      <c r="J975" s="60" t="s">
        <v>16576</v>
      </c>
      <c r="K975" s="60" t="s">
        <v>446</v>
      </c>
      <c r="L975" s="60" t="s">
        <v>15580</v>
      </c>
      <c r="M975" t="str">
        <f>IF(TablVoies[[#This Row],[ID_OSM]]="Non trouvé","Pas de lien",HYPERLINK(("http://www.openstreetmap.org/?"&amp;TablVoies[[#This Row],[OBJET_OSM]]&amp;"="&amp;TablVoies[[#This Row],[ID_OSM]]),"Localiser"))</f>
        <v>Localiser</v>
      </c>
      <c r="N975" s="61" t="s">
        <v>5316</v>
      </c>
      <c r="O975" t="str">
        <f>IF(TablVoies[[#This Row],[ID_OSM]]="Non trouvé","Pas de lien",HYPERLINK("http://localhost:8111/import?url=http://api.openstreetmap.org/api/0.6/"&amp;TablVoies[[#This Row],[OBJET_OSM]]&amp;"/"&amp;TablVoies[[#This Row],[ID_OSM]]&amp;"/full","JOSM"))</f>
        <v>JOSM</v>
      </c>
      <c r="P975" t="s">
        <v>13708</v>
      </c>
      <c r="Q975" t="s">
        <v>13814</v>
      </c>
      <c r="W975" s="60" t="s">
        <v>5334</v>
      </c>
      <c r="X975" s="60" t="s">
        <v>5416</v>
      </c>
      <c r="Z975" s="124"/>
      <c r="AC975" s="60" t="s">
        <v>5323</v>
      </c>
      <c r="AE975" s="60" t="s">
        <v>5324</v>
      </c>
      <c r="AL975" s="60">
        <v>1180</v>
      </c>
      <c r="AM975" s="60">
        <v>3.5</v>
      </c>
      <c r="AN975" s="60" t="s">
        <v>5328</v>
      </c>
      <c r="AO975" s="60" t="s">
        <v>5329</v>
      </c>
    </row>
    <row r="976" spans="1:41">
      <c r="A976" s="71">
        <v>84087</v>
      </c>
      <c r="B976" s="60" t="s">
        <v>41</v>
      </c>
      <c r="C976" s="155">
        <v>2615101</v>
      </c>
      <c r="D976" s="60" t="s">
        <v>42</v>
      </c>
      <c r="E976" s="60" t="s">
        <v>43</v>
      </c>
      <c r="F976" s="60" t="s">
        <v>751</v>
      </c>
      <c r="G976" s="60" t="s">
        <v>44</v>
      </c>
      <c r="I976" s="60" t="s">
        <v>45</v>
      </c>
      <c r="J976" s="60" t="s">
        <v>44</v>
      </c>
      <c r="K976" s="60" t="s">
        <v>9234</v>
      </c>
      <c r="L976" s="60" t="s">
        <v>47</v>
      </c>
      <c r="M976" t="str">
        <f>IF(TablVoies[[#This Row],[ID_OSM]]="Non trouvé","Pas de lien",HYPERLINK(("http://www.openstreetmap.org/?"&amp;TablVoies[[#This Row],[OBJET_OSM]]&amp;"="&amp;TablVoies[[#This Row],[ID_OSM]]),"Localiser"))</f>
        <v>Localiser</v>
      </c>
      <c r="N976" s="61" t="s">
        <v>5316</v>
      </c>
      <c r="O976" t="str">
        <f>IF(TablVoies[[#This Row],[ID_OSM]]="Non trouvé","Pas de lien",HYPERLINK("http://localhost:8111/import?url=http://api.openstreetmap.org/api/0.6/"&amp;TablVoies[[#This Row],[OBJET_OSM]]&amp;"/"&amp;TablVoies[[#This Row],[ID_OSM]]&amp;"/full","JOSM"))</f>
        <v>JOSM</v>
      </c>
      <c r="Q976"/>
      <c r="W976" s="60" t="s">
        <v>5321</v>
      </c>
      <c r="X976" s="60" t="s">
        <v>5357</v>
      </c>
      <c r="Y976" s="60">
        <v>2000</v>
      </c>
      <c r="Z976" s="124">
        <v>36526</v>
      </c>
      <c r="AC976" s="60" t="s">
        <v>5344</v>
      </c>
      <c r="AE976" s="60" t="s">
        <v>5345</v>
      </c>
      <c r="AL976" s="60">
        <v>0</v>
      </c>
      <c r="AM976" s="60">
        <v>0</v>
      </c>
      <c r="AN976" s="60" t="s">
        <v>5359</v>
      </c>
      <c r="AO976" s="60" t="s">
        <v>5329</v>
      </c>
    </row>
    <row r="977" spans="1:41">
      <c r="A977" s="71">
        <v>84087</v>
      </c>
      <c r="B977" s="60" t="s">
        <v>3270</v>
      </c>
      <c r="C977" s="155">
        <v>4426441</v>
      </c>
      <c r="D977" s="60" t="s">
        <v>3271</v>
      </c>
      <c r="E977" s="60" t="s">
        <v>3272</v>
      </c>
      <c r="F977" s="60" t="s">
        <v>751</v>
      </c>
      <c r="G977" s="60" t="s">
        <v>1358</v>
      </c>
      <c r="H977" s="60" t="s">
        <v>119</v>
      </c>
      <c r="I977" s="60" t="s">
        <v>3273</v>
      </c>
      <c r="J977" s="60" t="s">
        <v>16577</v>
      </c>
      <c r="K977" s="60" t="s">
        <v>3275</v>
      </c>
      <c r="L977" s="60" t="s">
        <v>3276</v>
      </c>
      <c r="M977" t="str">
        <f>IF(TablVoies[[#This Row],[ID_OSM]]="Non trouvé","Pas de lien",HYPERLINK(("http://www.openstreetmap.org/?"&amp;TablVoies[[#This Row],[OBJET_OSM]]&amp;"="&amp;TablVoies[[#This Row],[ID_OSM]]),"Localiser"))</f>
        <v>Localiser</v>
      </c>
      <c r="N977" s="61" t="s">
        <v>5316</v>
      </c>
      <c r="O977" t="str">
        <f>IF(TablVoies[[#This Row],[ID_OSM]]="Non trouvé","Pas de lien",HYPERLINK("http://localhost:8111/import?url=http://api.openstreetmap.org/api/0.6/"&amp;TablVoies[[#This Row],[OBJET_OSM]]&amp;"/"&amp;TablVoies[[#This Row],[ID_OSM]]&amp;"/full","JOSM"))</f>
        <v>JOSM</v>
      </c>
      <c r="Q977"/>
      <c r="W977" s="60" t="s">
        <v>5321</v>
      </c>
      <c r="X977" s="60" t="s">
        <v>5387</v>
      </c>
      <c r="Y977" s="60">
        <v>1989</v>
      </c>
      <c r="Z977" s="124">
        <v>32509</v>
      </c>
      <c r="AC977" s="60" t="s">
        <v>5323</v>
      </c>
      <c r="AE977" s="60" t="s">
        <v>5324</v>
      </c>
      <c r="AK977" s="60" t="s">
        <v>5489</v>
      </c>
      <c r="AL977" s="60">
        <v>90</v>
      </c>
      <c r="AM977" s="60">
        <v>0</v>
      </c>
      <c r="AN977" s="60" t="s">
        <v>5346</v>
      </c>
      <c r="AO977" s="60" t="s">
        <v>5329</v>
      </c>
    </row>
    <row r="978" spans="1:41">
      <c r="A978" s="71">
        <v>84087</v>
      </c>
      <c r="B978" s="60" t="s">
        <v>271</v>
      </c>
      <c r="C978" s="155">
        <v>4191242</v>
      </c>
      <c r="D978" s="60" t="s">
        <v>272</v>
      </c>
      <c r="E978" s="60" t="s">
        <v>273</v>
      </c>
      <c r="F978" s="60" t="s">
        <v>751</v>
      </c>
      <c r="G978" s="60" t="s">
        <v>245</v>
      </c>
      <c r="I978" s="60" t="s">
        <v>274</v>
      </c>
      <c r="J978" s="60" t="s">
        <v>16578</v>
      </c>
      <c r="K978" s="60" t="s">
        <v>276</v>
      </c>
      <c r="L978" s="60" t="s">
        <v>277</v>
      </c>
      <c r="M978" t="str">
        <f>IF(TablVoies[[#This Row],[ID_OSM]]="Non trouvé","Pas de lien",HYPERLINK(("http://www.openstreetmap.org/?"&amp;TablVoies[[#This Row],[OBJET_OSM]]&amp;"="&amp;TablVoies[[#This Row],[ID_OSM]]),"Localiser"))</f>
        <v>Localiser</v>
      </c>
      <c r="N978" s="61" t="s">
        <v>5316</v>
      </c>
      <c r="O978" t="str">
        <f>IF(TablVoies[[#This Row],[ID_OSM]]="Non trouvé","Pas de lien",HYPERLINK("http://localhost:8111/import?url=http://api.openstreetmap.org/api/0.6/"&amp;TablVoies[[#This Row],[OBJET_OSM]]&amp;"/"&amp;TablVoies[[#This Row],[ID_OSM]]&amp;"/full","JOSM"))</f>
        <v>JOSM</v>
      </c>
      <c r="P978" t="s">
        <v>13656</v>
      </c>
      <c r="Q978" t="s">
        <v>13814</v>
      </c>
      <c r="W978" s="60" t="s">
        <v>5334</v>
      </c>
      <c r="X978" s="60" t="s">
        <v>5491</v>
      </c>
      <c r="Z978" s="124">
        <v>34171</v>
      </c>
      <c r="AC978" s="60" t="s">
        <v>5323</v>
      </c>
      <c r="AE978" s="60" t="s">
        <v>5324</v>
      </c>
      <c r="AL978" s="60">
        <v>492</v>
      </c>
      <c r="AM978" s="60">
        <v>4</v>
      </c>
      <c r="AN978" s="60" t="s">
        <v>5328</v>
      </c>
      <c r="AO978" s="60" t="s">
        <v>5329</v>
      </c>
    </row>
    <row r="979" spans="1:41">
      <c r="A979" s="71">
        <v>84087</v>
      </c>
      <c r="B979" s="60" t="s">
        <v>2624</v>
      </c>
      <c r="C979" s="155">
        <v>4426341</v>
      </c>
      <c r="D979" s="60" t="s">
        <v>2625</v>
      </c>
      <c r="E979" s="60" t="s">
        <v>2626</v>
      </c>
      <c r="F979" s="60" t="s">
        <v>751</v>
      </c>
      <c r="G979" s="60" t="s">
        <v>1358</v>
      </c>
      <c r="H979" s="60" t="s">
        <v>134</v>
      </c>
      <c r="I979" s="60" t="s">
        <v>2627</v>
      </c>
      <c r="J979" s="60" t="s">
        <v>16579</v>
      </c>
      <c r="K979" s="60" t="s">
        <v>2629</v>
      </c>
      <c r="L979" s="60" t="s">
        <v>2630</v>
      </c>
      <c r="M979" t="str">
        <f>IF(TablVoies[[#This Row],[ID_OSM]]="Non trouvé","Pas de lien",HYPERLINK(("http://www.openstreetmap.org/?"&amp;TablVoies[[#This Row],[OBJET_OSM]]&amp;"="&amp;TablVoies[[#This Row],[ID_OSM]]),"Localiser"))</f>
        <v>Localiser</v>
      </c>
      <c r="N979" s="61" t="s">
        <v>5316</v>
      </c>
      <c r="O979" t="str">
        <f>IF(TablVoies[[#This Row],[ID_OSM]]="Non trouvé","Pas de lien",HYPERLINK("http://localhost:8111/import?url=http://api.openstreetmap.org/api/0.6/"&amp;TablVoies[[#This Row],[OBJET_OSM]]&amp;"/"&amp;TablVoies[[#This Row],[ID_OSM]]&amp;"/full","JOSM"))</f>
        <v>JOSM</v>
      </c>
      <c r="Q979"/>
      <c r="W979" s="60" t="s">
        <v>5334</v>
      </c>
      <c r="X979" s="60" t="s">
        <v>5492</v>
      </c>
      <c r="Z979" s="124"/>
      <c r="AC979" s="60" t="s">
        <v>5323</v>
      </c>
      <c r="AE979" s="60" t="s">
        <v>5324</v>
      </c>
      <c r="AL979" s="60">
        <v>172</v>
      </c>
      <c r="AM979" s="60">
        <v>8</v>
      </c>
      <c r="AN979" s="60" t="s">
        <v>5341</v>
      </c>
      <c r="AO979" s="60" t="s">
        <v>5329</v>
      </c>
    </row>
    <row r="980" spans="1:41">
      <c r="A980" s="71">
        <v>84087</v>
      </c>
      <c r="B980" s="60" t="s">
        <v>278</v>
      </c>
      <c r="C980" s="155">
        <v>4191243</v>
      </c>
      <c r="D980" s="60" t="s">
        <v>279</v>
      </c>
      <c r="E980" s="60" t="s">
        <v>280</v>
      </c>
      <c r="F980" s="60" t="s">
        <v>751</v>
      </c>
      <c r="G980" s="60" t="s">
        <v>245</v>
      </c>
      <c r="I980" s="60" t="s">
        <v>281</v>
      </c>
      <c r="J980" s="60" t="s">
        <v>16580</v>
      </c>
      <c r="K980" s="60" t="s">
        <v>283</v>
      </c>
      <c r="L980" s="60" t="s">
        <v>284</v>
      </c>
      <c r="M980" t="str">
        <f>IF(TablVoies[[#This Row],[ID_OSM]]="Non trouvé","Pas de lien",HYPERLINK(("http://www.openstreetmap.org/?"&amp;TablVoies[[#This Row],[OBJET_OSM]]&amp;"="&amp;TablVoies[[#This Row],[ID_OSM]]),"Localiser"))</f>
        <v>Localiser</v>
      </c>
      <c r="N980" s="61" t="s">
        <v>5316</v>
      </c>
      <c r="O980" t="str">
        <f>IF(TablVoies[[#This Row],[ID_OSM]]="Non trouvé","Pas de lien",HYPERLINK("http://localhost:8111/import?url=http://api.openstreetmap.org/api/0.6/"&amp;TablVoies[[#This Row],[OBJET_OSM]]&amp;"/"&amp;TablVoies[[#This Row],[ID_OSM]]&amp;"/full","JOSM"))</f>
        <v>JOSM</v>
      </c>
      <c r="P980" t="s">
        <v>13709</v>
      </c>
      <c r="Q980" t="s">
        <v>13814</v>
      </c>
      <c r="W980" s="60" t="s">
        <v>5321</v>
      </c>
      <c r="X980" s="60" t="s">
        <v>5410</v>
      </c>
      <c r="Z980" s="124">
        <v>34171</v>
      </c>
      <c r="AC980" s="60" t="s">
        <v>5323</v>
      </c>
      <c r="AE980" s="60" t="s">
        <v>5324</v>
      </c>
      <c r="AL980" s="60">
        <v>750</v>
      </c>
      <c r="AM980" s="60">
        <v>3</v>
      </c>
      <c r="AN980" s="60" t="s">
        <v>5380</v>
      </c>
      <c r="AO980" s="60" t="s">
        <v>5329</v>
      </c>
    </row>
    <row r="981" spans="1:41">
      <c r="A981" s="71">
        <v>84087</v>
      </c>
      <c r="B981" s="60" t="s">
        <v>4238</v>
      </c>
      <c r="C981" s="155">
        <v>4426612</v>
      </c>
      <c r="D981" s="60" t="s">
        <v>4239</v>
      </c>
      <c r="E981" s="60" t="s">
        <v>4240</v>
      </c>
      <c r="F981" s="60" t="s">
        <v>751</v>
      </c>
      <c r="G981" s="60" t="s">
        <v>44</v>
      </c>
      <c r="H981" s="60" t="s">
        <v>134</v>
      </c>
      <c r="I981" s="60" t="s">
        <v>4241</v>
      </c>
      <c r="J981" s="60" t="s">
        <v>16581</v>
      </c>
      <c r="K981" s="60" t="s">
        <v>4243</v>
      </c>
      <c r="L981" s="60" t="s">
        <v>4244</v>
      </c>
      <c r="M981" t="str">
        <f>IF(TablVoies[[#This Row],[ID_OSM]]="Non trouvé","Pas de lien",HYPERLINK(("http://www.openstreetmap.org/?"&amp;TablVoies[[#This Row],[OBJET_OSM]]&amp;"="&amp;TablVoies[[#This Row],[ID_OSM]]),"Localiser"))</f>
        <v>Localiser</v>
      </c>
      <c r="N981" s="61" t="s">
        <v>5316</v>
      </c>
      <c r="O981" t="str">
        <f>IF(TablVoies[[#This Row],[ID_OSM]]="Non trouvé","Pas de lien",HYPERLINK("http://localhost:8111/import?url=http://api.openstreetmap.org/api/0.6/"&amp;TablVoies[[#This Row],[OBJET_OSM]]&amp;"/"&amp;TablVoies[[#This Row],[ID_OSM]]&amp;"/full","JOSM"))</f>
        <v>JOSM</v>
      </c>
      <c r="Q981"/>
      <c r="W981" s="60" t="s">
        <v>5321</v>
      </c>
      <c r="X981" s="60" t="s">
        <v>5384</v>
      </c>
      <c r="Y981" s="60">
        <v>1959</v>
      </c>
      <c r="Z981" s="124"/>
      <c r="AB981" s="60">
        <v>21914</v>
      </c>
      <c r="AC981" s="60" t="s">
        <v>5323</v>
      </c>
      <c r="AE981" s="60" t="s">
        <v>5324</v>
      </c>
      <c r="AL981" s="60">
        <v>150</v>
      </c>
      <c r="AM981" s="60">
        <v>4</v>
      </c>
      <c r="AN981" s="60" t="s">
        <v>5341</v>
      </c>
      <c r="AO981" s="60" t="s">
        <v>5329</v>
      </c>
    </row>
    <row r="982" spans="1:41">
      <c r="A982" s="71">
        <v>84087</v>
      </c>
      <c r="B982" s="60" t="s">
        <v>1110</v>
      </c>
      <c r="C982" s="155">
        <v>4422161</v>
      </c>
      <c r="D982" s="60" t="s">
        <v>1111</v>
      </c>
      <c r="E982" s="60" t="s">
        <v>1112</v>
      </c>
      <c r="F982" s="60" t="s">
        <v>751</v>
      </c>
      <c r="G982" s="60" t="s">
        <v>245</v>
      </c>
      <c r="H982" s="60" t="s">
        <v>221</v>
      </c>
      <c r="I982" s="60" t="s">
        <v>1113</v>
      </c>
      <c r="J982" s="60" t="s">
        <v>16582</v>
      </c>
      <c r="K982" s="60" t="s">
        <v>1115</v>
      </c>
      <c r="L982" s="60" t="s">
        <v>15582</v>
      </c>
      <c r="M982" t="str">
        <f>IF(TablVoies[[#This Row],[ID_OSM]]="Non trouvé","Pas de lien",HYPERLINK(("http://www.openstreetmap.org/?"&amp;TablVoies[[#This Row],[OBJET_OSM]]&amp;"="&amp;TablVoies[[#This Row],[ID_OSM]]),"Localiser"))</f>
        <v>Localiser</v>
      </c>
      <c r="N982" s="61" t="s">
        <v>5316</v>
      </c>
      <c r="O982" t="str">
        <f>IF(TablVoies[[#This Row],[ID_OSM]]="Non trouvé","Pas de lien",HYPERLINK("http://localhost:8111/import?url=http://api.openstreetmap.org/api/0.6/"&amp;TablVoies[[#This Row],[OBJET_OSM]]&amp;"/"&amp;TablVoies[[#This Row],[ID_OSM]]&amp;"/full","JOSM"))</f>
        <v>JOSM</v>
      </c>
      <c r="P982" t="s">
        <v>13652</v>
      </c>
      <c r="Q982" t="s">
        <v>13814</v>
      </c>
      <c r="W982" s="60" t="s">
        <v>5321</v>
      </c>
      <c r="X982" s="60" t="s">
        <v>5393</v>
      </c>
      <c r="Z982" s="124">
        <v>34171</v>
      </c>
      <c r="AC982" s="60" t="s">
        <v>5323</v>
      </c>
      <c r="AE982" s="60" t="s">
        <v>5324</v>
      </c>
      <c r="AL982" s="60">
        <v>1095</v>
      </c>
      <c r="AM982" s="60">
        <v>3</v>
      </c>
      <c r="AN982" s="60" t="s">
        <v>5328</v>
      </c>
      <c r="AO982" s="60" t="s">
        <v>5329</v>
      </c>
    </row>
    <row r="983" spans="1:41">
      <c r="A983" s="71">
        <v>84087</v>
      </c>
      <c r="B983" s="60" t="s">
        <v>2631</v>
      </c>
      <c r="C983" s="155">
        <v>4426342</v>
      </c>
      <c r="D983" s="60" t="s">
        <v>2632</v>
      </c>
      <c r="E983" s="60" t="s">
        <v>2633</v>
      </c>
      <c r="F983" s="60" t="s">
        <v>751</v>
      </c>
      <c r="G983" s="60" t="s">
        <v>1358</v>
      </c>
      <c r="H983" s="60" t="s">
        <v>134</v>
      </c>
      <c r="I983" s="60" t="s">
        <v>2634</v>
      </c>
      <c r="J983" s="60" t="s">
        <v>16583</v>
      </c>
      <c r="K983" s="60" t="s">
        <v>2636</v>
      </c>
      <c r="L983" s="60" t="s">
        <v>2637</v>
      </c>
      <c r="M983" t="str">
        <f>IF(TablVoies[[#This Row],[ID_OSM]]="Non trouvé","Pas de lien",HYPERLINK(("http://www.openstreetmap.org/?"&amp;TablVoies[[#This Row],[OBJET_OSM]]&amp;"="&amp;TablVoies[[#This Row],[ID_OSM]]),"Localiser"))</f>
        <v>Localiser</v>
      </c>
      <c r="N983" s="61" t="s">
        <v>5316</v>
      </c>
      <c r="O983" t="str">
        <f>IF(TablVoies[[#This Row],[ID_OSM]]="Non trouvé","Pas de lien",HYPERLINK("http://localhost:8111/import?url=http://api.openstreetmap.org/api/0.6/"&amp;TablVoies[[#This Row],[OBJET_OSM]]&amp;"/"&amp;TablVoies[[#This Row],[ID_OSM]]&amp;"/full","JOSM"))</f>
        <v>JOSM</v>
      </c>
      <c r="Q983"/>
      <c r="W983" s="60" t="s">
        <v>5321</v>
      </c>
      <c r="X983" s="60" t="s">
        <v>5355</v>
      </c>
      <c r="Y983" s="60">
        <v>1968</v>
      </c>
      <c r="Z983" s="124">
        <v>24908</v>
      </c>
      <c r="AC983" s="60" t="s">
        <v>5344</v>
      </c>
      <c r="AE983" s="60" t="s">
        <v>5345</v>
      </c>
      <c r="AL983" s="60">
        <v>87</v>
      </c>
      <c r="AM983" s="60">
        <v>0</v>
      </c>
      <c r="AN983" s="60" t="s">
        <v>5348</v>
      </c>
      <c r="AO983" s="60" t="s">
        <v>5349</v>
      </c>
    </row>
    <row r="984" spans="1:41">
      <c r="A984" s="71">
        <v>84087</v>
      </c>
      <c r="B984" s="60" t="s">
        <v>2638</v>
      </c>
      <c r="C984" s="155">
        <v>4426343</v>
      </c>
      <c r="D984" s="60" t="s">
        <v>2639</v>
      </c>
      <c r="E984" s="60" t="s">
        <v>2640</v>
      </c>
      <c r="F984" s="60" t="s">
        <v>751</v>
      </c>
      <c r="G984" s="60" t="s">
        <v>1358</v>
      </c>
      <c r="H984" s="60" t="s">
        <v>134</v>
      </c>
      <c r="I984" s="60" t="s">
        <v>2641</v>
      </c>
      <c r="J984" s="60" t="s">
        <v>16584</v>
      </c>
      <c r="K984" s="60" t="s">
        <v>2643</v>
      </c>
      <c r="L984" s="60" t="s">
        <v>2644</v>
      </c>
      <c r="M984" t="str">
        <f>IF(TablVoies[[#This Row],[ID_OSM]]="Non trouvé","Pas de lien",HYPERLINK(("http://www.openstreetmap.org/?"&amp;TablVoies[[#This Row],[OBJET_OSM]]&amp;"="&amp;TablVoies[[#This Row],[ID_OSM]]),"Localiser"))</f>
        <v>Localiser</v>
      </c>
      <c r="N984" s="61" t="s">
        <v>5316</v>
      </c>
      <c r="O984" t="str">
        <f>IF(TablVoies[[#This Row],[ID_OSM]]="Non trouvé","Pas de lien",HYPERLINK("http://localhost:8111/import?url=http://api.openstreetmap.org/api/0.6/"&amp;TablVoies[[#This Row],[OBJET_OSM]]&amp;"/"&amp;TablVoies[[#This Row],[ID_OSM]]&amp;"/full","JOSM"))</f>
        <v>JOSM</v>
      </c>
      <c r="Q984"/>
      <c r="W984" s="60" t="s">
        <v>5334</v>
      </c>
      <c r="X984" s="60" t="s">
        <v>5347</v>
      </c>
      <c r="Z984" s="124"/>
      <c r="AC984" s="60" t="s">
        <v>5323</v>
      </c>
      <c r="AE984" s="60" t="s">
        <v>5324</v>
      </c>
      <c r="AL984" s="60">
        <v>0</v>
      </c>
      <c r="AM984" s="60">
        <v>0</v>
      </c>
      <c r="AN984" s="60" t="s">
        <v>5348</v>
      </c>
      <c r="AO984" s="60" t="s">
        <v>5349</v>
      </c>
    </row>
    <row r="985" spans="1:41">
      <c r="A985" s="71">
        <v>84087</v>
      </c>
      <c r="B985" s="60" t="s">
        <v>3461</v>
      </c>
      <c r="C985" s="155">
        <v>4426476</v>
      </c>
      <c r="D985" s="60" t="s">
        <v>3462</v>
      </c>
      <c r="E985" s="60" t="s">
        <v>3463</v>
      </c>
      <c r="F985" s="60" t="s">
        <v>751</v>
      </c>
      <c r="G985" s="60" t="s">
        <v>3294</v>
      </c>
      <c r="H985" s="60" t="s">
        <v>134</v>
      </c>
      <c r="I985" s="60" t="s">
        <v>3464</v>
      </c>
      <c r="J985" s="60" t="s">
        <v>16585</v>
      </c>
      <c r="K985" s="60" t="s">
        <v>3466</v>
      </c>
      <c r="L985" s="60" t="s">
        <v>3467</v>
      </c>
      <c r="M985" t="str">
        <f>IF(TablVoies[[#This Row],[ID_OSM]]="Non trouvé","Pas de lien",HYPERLINK(("http://www.openstreetmap.org/?"&amp;TablVoies[[#This Row],[OBJET_OSM]]&amp;"="&amp;TablVoies[[#This Row],[ID_OSM]]),"Localiser"))</f>
        <v>Localiser</v>
      </c>
      <c r="N985" s="61" t="s">
        <v>5316</v>
      </c>
      <c r="O985" t="str">
        <f>IF(TablVoies[[#This Row],[ID_OSM]]="Non trouvé","Pas de lien",HYPERLINK("http://localhost:8111/import?url=http://api.openstreetmap.org/api/0.6/"&amp;TablVoies[[#This Row],[OBJET_OSM]]&amp;"/"&amp;TablVoies[[#This Row],[ID_OSM]]&amp;"/full","JOSM"))</f>
        <v>JOSM</v>
      </c>
      <c r="Q985"/>
      <c r="W985" s="60" t="s">
        <v>5321</v>
      </c>
      <c r="X985" s="60" t="s">
        <v>5384</v>
      </c>
      <c r="Y985" s="60">
        <v>1938</v>
      </c>
      <c r="Z985" s="124">
        <v>14097</v>
      </c>
      <c r="AB985" s="60">
        <v>21914</v>
      </c>
      <c r="AC985" s="60" t="s">
        <v>5323</v>
      </c>
      <c r="AE985" s="60" t="s">
        <v>5324</v>
      </c>
      <c r="AL985" s="60">
        <v>43</v>
      </c>
      <c r="AM985" s="60">
        <v>30</v>
      </c>
      <c r="AN985" s="60" t="s">
        <v>5348</v>
      </c>
      <c r="AO985" s="60" t="s">
        <v>5349</v>
      </c>
    </row>
    <row r="986" spans="1:41">
      <c r="A986" s="71">
        <v>84087</v>
      </c>
      <c r="B986" s="60" t="s">
        <v>2645</v>
      </c>
      <c r="C986" s="155">
        <v>4426344</v>
      </c>
      <c r="D986" s="60" t="s">
        <v>2646</v>
      </c>
      <c r="E986" s="60" t="s">
        <v>2647</v>
      </c>
      <c r="F986" s="60" t="s">
        <v>751</v>
      </c>
      <c r="G986" s="60" t="s">
        <v>1358</v>
      </c>
      <c r="H986" s="60" t="s">
        <v>134</v>
      </c>
      <c r="I986" s="60" t="s">
        <v>2648</v>
      </c>
      <c r="J986" s="60" t="s">
        <v>16586</v>
      </c>
      <c r="K986" s="60" t="s">
        <v>2650</v>
      </c>
      <c r="L986" s="60" t="s">
        <v>2651</v>
      </c>
      <c r="M986" t="str">
        <f>IF(TablVoies[[#This Row],[ID_OSM]]="Non trouvé","Pas de lien",HYPERLINK(("http://www.openstreetmap.org/?"&amp;TablVoies[[#This Row],[OBJET_OSM]]&amp;"="&amp;TablVoies[[#This Row],[ID_OSM]]),"Localiser"))</f>
        <v>Localiser</v>
      </c>
      <c r="N986" s="61" t="s">
        <v>5316</v>
      </c>
      <c r="O986" t="str">
        <f>IF(TablVoies[[#This Row],[ID_OSM]]="Non trouvé","Pas de lien",HYPERLINK("http://localhost:8111/import?url=http://api.openstreetmap.org/api/0.6/"&amp;TablVoies[[#This Row],[OBJET_OSM]]&amp;"/"&amp;TablVoies[[#This Row],[ID_OSM]]&amp;"/full","JOSM"))</f>
        <v>JOSM</v>
      </c>
      <c r="Q986"/>
      <c r="W986" s="60" t="s">
        <v>5321</v>
      </c>
      <c r="X986" s="60" t="s">
        <v>5370</v>
      </c>
      <c r="Y986" s="60">
        <v>1959</v>
      </c>
      <c r="Z986" s="124"/>
      <c r="AB986" s="60">
        <v>21914</v>
      </c>
      <c r="AC986" s="60" t="s">
        <v>5323</v>
      </c>
      <c r="AE986" s="60" t="s">
        <v>5324</v>
      </c>
      <c r="AL986" s="60">
        <v>92</v>
      </c>
      <c r="AM986" s="60">
        <v>2.5</v>
      </c>
      <c r="AN986" s="60" t="s">
        <v>5348</v>
      </c>
      <c r="AO986" s="60" t="s">
        <v>5349</v>
      </c>
    </row>
    <row r="987" spans="1:41">
      <c r="A987" s="71">
        <v>84087</v>
      </c>
      <c r="B987" s="60" t="s">
        <v>139</v>
      </c>
      <c r="C987" s="155">
        <v>4191092</v>
      </c>
      <c r="D987" s="60" t="s">
        <v>140</v>
      </c>
      <c r="E987" s="60" t="s">
        <v>141</v>
      </c>
      <c r="F987" s="60" t="s">
        <v>751</v>
      </c>
      <c r="G987" s="60" t="s">
        <v>70</v>
      </c>
      <c r="H987" s="60" t="s">
        <v>134</v>
      </c>
      <c r="I987" s="60" t="s">
        <v>142</v>
      </c>
      <c r="J987" s="60" t="s">
        <v>16587</v>
      </c>
      <c r="K987" s="60" t="s">
        <v>144</v>
      </c>
      <c r="L987" s="60" t="s">
        <v>145</v>
      </c>
      <c r="M987" t="str">
        <f>IF(TablVoies[[#This Row],[ID_OSM]]="Non trouvé","Pas de lien",HYPERLINK(("http://www.openstreetmap.org/?"&amp;TablVoies[[#This Row],[OBJET_OSM]]&amp;"="&amp;TablVoies[[#This Row],[ID_OSM]]),"Localiser"))</f>
        <v>Localiser</v>
      </c>
      <c r="N987" s="61" t="s">
        <v>5316</v>
      </c>
      <c r="O987" t="str">
        <f>IF(TablVoies[[#This Row],[ID_OSM]]="Non trouvé","Pas de lien",HYPERLINK("http://localhost:8111/import?url=http://api.openstreetmap.org/api/0.6/"&amp;TablVoies[[#This Row],[OBJET_OSM]]&amp;"/"&amp;TablVoies[[#This Row],[ID_OSM]]&amp;"/full","JOSM"))</f>
        <v>JOSM</v>
      </c>
      <c r="Q987"/>
      <c r="W987" s="60" t="s">
        <v>5334</v>
      </c>
      <c r="X987" s="60" t="s">
        <v>5385</v>
      </c>
      <c r="Y987" s="60">
        <v>1999</v>
      </c>
      <c r="Z987" s="124">
        <v>36174</v>
      </c>
      <c r="AC987" s="60" t="s">
        <v>5323</v>
      </c>
      <c r="AE987" s="60" t="s">
        <v>5324</v>
      </c>
      <c r="AL987" s="60">
        <v>0</v>
      </c>
      <c r="AM987" s="60">
        <v>0</v>
      </c>
      <c r="AN987" s="60" t="s">
        <v>5348</v>
      </c>
      <c r="AO987" s="60" t="s">
        <v>5349</v>
      </c>
    </row>
    <row r="988" spans="1:41">
      <c r="A988" s="71">
        <v>84087</v>
      </c>
      <c r="B988" s="60" t="s">
        <v>4245</v>
      </c>
      <c r="C988" s="155">
        <v>4426613</v>
      </c>
      <c r="D988" s="60" t="s">
        <v>4246</v>
      </c>
      <c r="E988" s="60" t="s">
        <v>4247</v>
      </c>
      <c r="F988" s="60" t="s">
        <v>751</v>
      </c>
      <c r="G988" s="60" t="s">
        <v>44</v>
      </c>
      <c r="H988" s="60" t="s">
        <v>134</v>
      </c>
      <c r="I988" s="60" t="s">
        <v>142</v>
      </c>
      <c r="J988" s="60" t="s">
        <v>16588</v>
      </c>
      <c r="K988" s="60" t="s">
        <v>4249</v>
      </c>
      <c r="L988" s="60" t="s">
        <v>145</v>
      </c>
      <c r="M988" t="str">
        <f>IF(TablVoies[[#This Row],[ID_OSM]]="Non trouvé","Pas de lien",HYPERLINK(("http://www.openstreetmap.org/?"&amp;TablVoies[[#This Row],[OBJET_OSM]]&amp;"="&amp;TablVoies[[#This Row],[ID_OSM]]),"Localiser"))</f>
        <v>Localiser</v>
      </c>
      <c r="N988" s="61" t="s">
        <v>5316</v>
      </c>
      <c r="O988" t="str">
        <f>IF(TablVoies[[#This Row],[ID_OSM]]="Non trouvé","Pas de lien",HYPERLINK("http://localhost:8111/import?url=http://api.openstreetmap.org/api/0.6/"&amp;TablVoies[[#This Row],[OBJET_OSM]]&amp;"/"&amp;TablVoies[[#This Row],[ID_OSM]]&amp;"/full","JOSM"))</f>
        <v>JOSM</v>
      </c>
      <c r="Q988"/>
      <c r="W988" s="60" t="s">
        <v>5334</v>
      </c>
      <c r="X988" s="60" t="s">
        <v>5385</v>
      </c>
      <c r="Z988" s="124"/>
      <c r="AC988" s="60" t="s">
        <v>5323</v>
      </c>
      <c r="AE988" s="60" t="s">
        <v>5324</v>
      </c>
      <c r="AL988" s="60">
        <v>0</v>
      </c>
      <c r="AM988" s="60">
        <v>0</v>
      </c>
      <c r="AN988" s="60" t="s">
        <v>5348</v>
      </c>
      <c r="AO988" s="60" t="s">
        <v>5349</v>
      </c>
    </row>
    <row r="989" spans="1:41">
      <c r="A989" s="71">
        <v>84087</v>
      </c>
      <c r="B989" s="60" t="s">
        <v>951</v>
      </c>
      <c r="C989" s="155">
        <v>4422112</v>
      </c>
      <c r="D989" s="60" t="s">
        <v>952</v>
      </c>
      <c r="E989" s="60" t="s">
        <v>953</v>
      </c>
      <c r="F989" s="60" t="s">
        <v>751</v>
      </c>
      <c r="G989" s="60" t="s">
        <v>245</v>
      </c>
      <c r="I989" s="60" t="s">
        <v>954</v>
      </c>
      <c r="J989" s="60" t="s">
        <v>16589</v>
      </c>
      <c r="K989" s="60" t="s">
        <v>956</v>
      </c>
      <c r="L989" s="60" t="s">
        <v>9457</v>
      </c>
      <c r="M989" t="str">
        <f>IF(TablVoies[[#This Row],[ID_OSM]]="Non trouvé","Pas de lien",HYPERLINK(("http://www.openstreetmap.org/?"&amp;TablVoies[[#This Row],[OBJET_OSM]]&amp;"="&amp;TablVoies[[#This Row],[ID_OSM]]),"Localiser"))</f>
        <v>Localiser</v>
      </c>
      <c r="N989" s="61" t="s">
        <v>5316</v>
      </c>
      <c r="O989" t="str">
        <f>IF(TablVoies[[#This Row],[ID_OSM]]="Non trouvé","Pas de lien",HYPERLINK("http://localhost:8111/import?url=http://api.openstreetmap.org/api/0.6/"&amp;TablVoies[[#This Row],[OBJET_OSM]]&amp;"/"&amp;TablVoies[[#This Row],[ID_OSM]]&amp;"/full","JOSM"))</f>
        <v>JOSM</v>
      </c>
      <c r="P989" t="s">
        <v>13638</v>
      </c>
      <c r="Q989" t="s">
        <v>13814</v>
      </c>
      <c r="W989" s="60" t="s">
        <v>5321</v>
      </c>
      <c r="X989" s="60" t="s">
        <v>5481</v>
      </c>
      <c r="Z989" s="124"/>
      <c r="AC989" s="60" t="s">
        <v>5323</v>
      </c>
      <c r="AE989" s="60" t="s">
        <v>5324</v>
      </c>
      <c r="AJ989" s="60" t="s">
        <v>5495</v>
      </c>
      <c r="AL989" s="60">
        <v>1260</v>
      </c>
      <c r="AM989" s="60">
        <v>0.32</v>
      </c>
      <c r="AN989" s="60" t="s">
        <v>5328</v>
      </c>
      <c r="AO989" s="60" t="s">
        <v>5329</v>
      </c>
    </row>
    <row r="990" spans="1:41">
      <c r="A990" s="71">
        <v>84087</v>
      </c>
      <c r="B990" s="60" t="s">
        <v>1098</v>
      </c>
      <c r="C990" s="155">
        <v>4422150</v>
      </c>
      <c r="D990" s="60" t="s">
        <v>1099</v>
      </c>
      <c r="E990" s="60" t="s">
        <v>1100</v>
      </c>
      <c r="F990" s="60" t="s">
        <v>751</v>
      </c>
      <c r="G990" s="60" t="s">
        <v>245</v>
      </c>
      <c r="H990" s="60" t="s">
        <v>111</v>
      </c>
      <c r="I990" s="60" t="s">
        <v>1101</v>
      </c>
      <c r="J990" s="60" t="s">
        <v>16590</v>
      </c>
      <c r="K990" s="60" t="s">
        <v>1103</v>
      </c>
      <c r="L990" s="60" t="s">
        <v>15584</v>
      </c>
      <c r="M990" t="str">
        <f>IF(TablVoies[[#This Row],[ID_OSM]]="Non trouvé","Pas de lien",HYPERLINK(("http://www.openstreetmap.org/?"&amp;TablVoies[[#This Row],[OBJET_OSM]]&amp;"="&amp;TablVoies[[#This Row],[ID_OSM]]),"Localiser"))</f>
        <v>Localiser</v>
      </c>
      <c r="N990" s="61" t="s">
        <v>5316</v>
      </c>
      <c r="O990" t="str">
        <f>IF(TablVoies[[#This Row],[ID_OSM]]="Non trouvé","Pas de lien",HYPERLINK("http://localhost:8111/import?url=http://api.openstreetmap.org/api/0.6/"&amp;TablVoies[[#This Row],[OBJET_OSM]]&amp;"/"&amp;TablVoies[[#This Row],[ID_OSM]]&amp;"/full","JOSM"))</f>
        <v>JOSM</v>
      </c>
      <c r="P990" t="s">
        <v>5497</v>
      </c>
      <c r="Q990" t="s">
        <v>13814</v>
      </c>
      <c r="W990" s="60" t="s">
        <v>5321</v>
      </c>
      <c r="X990" s="60" t="s">
        <v>5498</v>
      </c>
      <c r="Z990" s="124"/>
      <c r="AC990" s="60" t="s">
        <v>5323</v>
      </c>
      <c r="AE990" s="60" t="s">
        <v>5324</v>
      </c>
      <c r="AL990" s="60">
        <v>510</v>
      </c>
      <c r="AM990" s="60">
        <v>3.5</v>
      </c>
      <c r="AN990" s="60" t="s">
        <v>5328</v>
      </c>
      <c r="AO990" s="60" t="s">
        <v>5329</v>
      </c>
    </row>
    <row r="991" spans="1:41">
      <c r="A991" s="71">
        <v>84087</v>
      </c>
      <c r="B991" s="60" t="s">
        <v>1264</v>
      </c>
      <c r="C991" s="155">
        <v>4422213</v>
      </c>
      <c r="D991" s="60" t="s">
        <v>1265</v>
      </c>
      <c r="E991" s="60" t="s">
        <v>1266</v>
      </c>
      <c r="F991" s="60" t="s">
        <v>751</v>
      </c>
      <c r="G991" s="60" t="s">
        <v>245</v>
      </c>
      <c r="H991" s="60" t="s">
        <v>119</v>
      </c>
      <c r="I991" s="60" t="s">
        <v>1267</v>
      </c>
      <c r="J991" s="60" t="s">
        <v>16591</v>
      </c>
      <c r="K991" s="60" t="s">
        <v>1269</v>
      </c>
      <c r="L991" s="60" t="s">
        <v>1270</v>
      </c>
      <c r="M991" t="str">
        <f>IF(TablVoies[[#This Row],[ID_OSM]]="Non trouvé","Pas de lien",HYPERLINK(("http://www.openstreetmap.org/?"&amp;TablVoies[[#This Row],[OBJET_OSM]]&amp;"="&amp;TablVoies[[#This Row],[ID_OSM]]),"Localiser"))</f>
        <v>Localiser</v>
      </c>
      <c r="N991" s="61" t="s">
        <v>5316</v>
      </c>
      <c r="O991" t="str">
        <f>IF(TablVoies[[#This Row],[ID_OSM]]="Non trouvé","Pas de lien",HYPERLINK("http://localhost:8111/import?url=http://api.openstreetmap.org/api/0.6/"&amp;TablVoies[[#This Row],[OBJET_OSM]]&amp;"/"&amp;TablVoies[[#This Row],[ID_OSM]]&amp;"/full","JOSM"))</f>
        <v>JOSM</v>
      </c>
      <c r="Q991"/>
      <c r="W991" s="60" t="s">
        <v>5321</v>
      </c>
      <c r="X991" s="60" t="s">
        <v>5382</v>
      </c>
      <c r="Z991" s="124"/>
      <c r="AC991" s="60" t="s">
        <v>5344</v>
      </c>
      <c r="AE991" s="60" t="s">
        <v>5345</v>
      </c>
      <c r="AL991" s="60">
        <v>0</v>
      </c>
      <c r="AM991" s="60">
        <v>0</v>
      </c>
      <c r="AN991" s="60" t="s">
        <v>5346</v>
      </c>
      <c r="AO991" s="60" t="s">
        <v>5329</v>
      </c>
    </row>
    <row r="992" spans="1:41">
      <c r="A992" s="71">
        <v>84087</v>
      </c>
      <c r="B992" s="60" t="s">
        <v>226</v>
      </c>
      <c r="C992" s="155">
        <v>4191227</v>
      </c>
      <c r="D992" s="60" t="s">
        <v>227</v>
      </c>
      <c r="E992" s="60" t="s">
        <v>228</v>
      </c>
      <c r="F992" s="60" t="s">
        <v>751</v>
      </c>
      <c r="G992" s="60" t="s">
        <v>229</v>
      </c>
      <c r="I992" s="60" t="s">
        <v>230</v>
      </c>
      <c r="J992" s="60" t="s">
        <v>16592</v>
      </c>
      <c r="K992" s="60" t="s">
        <v>232</v>
      </c>
      <c r="L992" s="60" t="s">
        <v>233</v>
      </c>
      <c r="M992" t="str">
        <f>IF(TablVoies[[#This Row],[ID_OSM]]="Non trouvé","Pas de lien",HYPERLINK(("http://www.openstreetmap.org/?"&amp;TablVoies[[#This Row],[OBJET_OSM]]&amp;"="&amp;TablVoies[[#This Row],[ID_OSM]]),"Localiser"))</f>
        <v>Localiser</v>
      </c>
      <c r="N992" s="61" t="s">
        <v>5316</v>
      </c>
      <c r="O992" t="str">
        <f>IF(TablVoies[[#This Row],[ID_OSM]]="Non trouvé","Pas de lien",HYPERLINK("http://localhost:8111/import?url=http://api.openstreetmap.org/api/0.6/"&amp;TablVoies[[#This Row],[OBJET_OSM]]&amp;"/"&amp;TablVoies[[#This Row],[ID_OSM]]&amp;"/full","JOSM"))</f>
        <v>JOSM</v>
      </c>
      <c r="P992" t="s">
        <v>13661</v>
      </c>
      <c r="Q992" t="s">
        <v>13814</v>
      </c>
      <c r="T992" s="60" t="s">
        <v>5490</v>
      </c>
      <c r="W992" s="60" t="s">
        <v>5334</v>
      </c>
      <c r="X992" s="60" t="s">
        <v>5389</v>
      </c>
      <c r="Y992" s="60">
        <v>1938</v>
      </c>
      <c r="Z992" s="124">
        <v>14163</v>
      </c>
      <c r="AC992" s="60" t="s">
        <v>5374</v>
      </c>
      <c r="AE992" s="60" t="s">
        <v>5375</v>
      </c>
      <c r="AL992" s="60">
        <v>875</v>
      </c>
      <c r="AM992" s="60">
        <v>0</v>
      </c>
      <c r="AN992" s="60" t="s">
        <v>5353</v>
      </c>
      <c r="AO992" s="60" t="s">
        <v>5349</v>
      </c>
    </row>
    <row r="993" spans="1:41">
      <c r="A993" s="71">
        <v>84087</v>
      </c>
      <c r="B993" s="60" t="s">
        <v>2336</v>
      </c>
      <c r="C993" s="155">
        <v>4426295</v>
      </c>
      <c r="D993" s="60" t="s">
        <v>2337</v>
      </c>
      <c r="E993" s="60" t="s">
        <v>2338</v>
      </c>
      <c r="F993" s="60" t="s">
        <v>751</v>
      </c>
      <c r="G993" s="60" t="s">
        <v>1358</v>
      </c>
      <c r="I993" s="60" t="s">
        <v>2339</v>
      </c>
      <c r="J993" s="60" t="s">
        <v>16593</v>
      </c>
      <c r="K993" s="60" t="s">
        <v>2341</v>
      </c>
      <c r="L993" s="60" t="s">
        <v>2342</v>
      </c>
      <c r="M993" t="str">
        <f>IF(TablVoies[[#This Row],[ID_OSM]]="Non trouvé","Pas de lien",HYPERLINK(("http://www.openstreetmap.org/?"&amp;TablVoies[[#This Row],[OBJET_OSM]]&amp;"="&amp;TablVoies[[#This Row],[ID_OSM]]),"Localiser"))</f>
        <v>Localiser</v>
      </c>
      <c r="N993" s="61" t="s">
        <v>5316</v>
      </c>
      <c r="O993" t="str">
        <f>IF(TablVoies[[#This Row],[ID_OSM]]="Non trouvé","Pas de lien",HYPERLINK("http://localhost:8111/import?url=http://api.openstreetmap.org/api/0.6/"&amp;TablVoies[[#This Row],[OBJET_OSM]]&amp;"/"&amp;TablVoies[[#This Row],[ID_OSM]]&amp;"/full","JOSM"))</f>
        <v>JOSM</v>
      </c>
      <c r="Q993"/>
      <c r="W993" s="60" t="s">
        <v>5321</v>
      </c>
      <c r="X993" s="60" t="s">
        <v>5357</v>
      </c>
      <c r="Y993" s="60">
        <v>2000</v>
      </c>
      <c r="Z993" s="124">
        <v>36526</v>
      </c>
      <c r="AC993" s="60" t="s">
        <v>5344</v>
      </c>
      <c r="AE993" s="60" t="s">
        <v>5345</v>
      </c>
      <c r="AL993" s="60">
        <v>0</v>
      </c>
      <c r="AM993" s="60">
        <v>0</v>
      </c>
      <c r="AN993" s="60" t="s">
        <v>5359</v>
      </c>
      <c r="AO993" s="60" t="s">
        <v>5329</v>
      </c>
    </row>
    <row r="994" spans="1:41">
      <c r="A994" s="71">
        <v>84087</v>
      </c>
      <c r="B994" s="60" t="s">
        <v>2343</v>
      </c>
      <c r="C994" s="155">
        <v>4426296</v>
      </c>
      <c r="D994" s="60" t="s">
        <v>2344</v>
      </c>
      <c r="E994" s="60" t="s">
        <v>2345</v>
      </c>
      <c r="F994" s="60" t="s">
        <v>751</v>
      </c>
      <c r="G994" s="60" t="s">
        <v>1358</v>
      </c>
      <c r="I994" s="60" t="s">
        <v>2346</v>
      </c>
      <c r="J994" s="60" t="s">
        <v>16594</v>
      </c>
      <c r="K994" s="60" t="s">
        <v>2348</v>
      </c>
      <c r="L994" s="60" t="s">
        <v>138</v>
      </c>
      <c r="M994" t="str">
        <f>IF(TablVoies[[#This Row],[ID_OSM]]="Non trouvé","Pas de lien",HYPERLINK(("http://www.openstreetmap.org/?"&amp;TablVoies[[#This Row],[OBJET_OSM]]&amp;"="&amp;TablVoies[[#This Row],[ID_OSM]]),"Localiser"))</f>
        <v>Localiser</v>
      </c>
      <c r="N994" s="61" t="s">
        <v>5316</v>
      </c>
      <c r="O994" t="str">
        <f>IF(TablVoies[[#This Row],[ID_OSM]]="Non trouvé","Pas de lien",HYPERLINK("http://localhost:8111/import?url=http://api.openstreetmap.org/api/0.6/"&amp;TablVoies[[#This Row],[OBJET_OSM]]&amp;"/"&amp;TablVoies[[#This Row],[ID_OSM]]&amp;"/full","JOSM"))</f>
        <v>JOSM</v>
      </c>
      <c r="Q994"/>
      <c r="W994" s="60" t="s">
        <v>5321</v>
      </c>
      <c r="X994" s="60" t="s">
        <v>5386</v>
      </c>
      <c r="Y994" s="60">
        <v>1934</v>
      </c>
      <c r="Z994" s="124">
        <v>12551</v>
      </c>
      <c r="AC994" s="60" t="s">
        <v>5323</v>
      </c>
      <c r="AE994" s="60" t="s">
        <v>5324</v>
      </c>
      <c r="AL994" s="60">
        <v>88</v>
      </c>
      <c r="AM994" s="60">
        <v>5.5</v>
      </c>
      <c r="AN994" s="60" t="s">
        <v>5368</v>
      </c>
      <c r="AO994" s="60" t="s">
        <v>5349</v>
      </c>
    </row>
    <row r="995" spans="1:41">
      <c r="A995" s="71">
        <v>84087</v>
      </c>
      <c r="B995" s="60" t="s">
        <v>2349</v>
      </c>
      <c r="C995" s="155">
        <v>4426297</v>
      </c>
      <c r="D995" s="60" t="s">
        <v>2350</v>
      </c>
      <c r="E995" s="60" t="s">
        <v>2351</v>
      </c>
      <c r="F995" s="60" t="s">
        <v>751</v>
      </c>
      <c r="G995" s="60" t="s">
        <v>1358</v>
      </c>
      <c r="I995" s="60" t="s">
        <v>2352</v>
      </c>
      <c r="J995" s="60" t="s">
        <v>16595</v>
      </c>
      <c r="K995" s="60" t="s">
        <v>2354</v>
      </c>
      <c r="L995" s="60" t="s">
        <v>2355</v>
      </c>
      <c r="M995" t="str">
        <f>IF(TablVoies[[#This Row],[ID_OSM]]="Non trouvé","Pas de lien",HYPERLINK(("http://www.openstreetmap.org/?"&amp;TablVoies[[#This Row],[OBJET_OSM]]&amp;"="&amp;TablVoies[[#This Row],[ID_OSM]]),"Localiser"))</f>
        <v>Localiser</v>
      </c>
      <c r="N995" s="61" t="s">
        <v>5316</v>
      </c>
      <c r="O995" t="str">
        <f>IF(TablVoies[[#This Row],[ID_OSM]]="Non trouvé","Pas de lien",HYPERLINK("http://localhost:8111/import?url=http://api.openstreetmap.org/api/0.6/"&amp;TablVoies[[#This Row],[OBJET_OSM]]&amp;"/"&amp;TablVoies[[#This Row],[ID_OSM]]&amp;"/full","JOSM"))</f>
        <v>JOSM</v>
      </c>
      <c r="Q995"/>
      <c r="W995" s="60" t="s">
        <v>5321</v>
      </c>
      <c r="X995" s="60" t="s">
        <v>5355</v>
      </c>
      <c r="Y995" s="60">
        <v>1934</v>
      </c>
      <c r="Z995" s="124">
        <v>12551</v>
      </c>
      <c r="AB995" s="60">
        <v>21914</v>
      </c>
      <c r="AC995" s="60" t="s">
        <v>5323</v>
      </c>
      <c r="AE995" s="60" t="s">
        <v>5324</v>
      </c>
      <c r="AL995" s="60">
        <v>173</v>
      </c>
      <c r="AM995" s="60">
        <v>3</v>
      </c>
      <c r="AN995" s="60" t="s">
        <v>5368</v>
      </c>
      <c r="AO995" s="60" t="s">
        <v>5349</v>
      </c>
    </row>
    <row r="996" spans="1:41">
      <c r="A996" s="71">
        <v>84087</v>
      </c>
      <c r="B996" s="60" t="s">
        <v>687</v>
      </c>
      <c r="C996" s="155">
        <v>4422019</v>
      </c>
      <c r="D996" s="60" t="s">
        <v>688</v>
      </c>
      <c r="E996" s="60" t="s">
        <v>689</v>
      </c>
      <c r="F996" s="60" t="s">
        <v>751</v>
      </c>
      <c r="G996" s="60" t="s">
        <v>70</v>
      </c>
      <c r="I996" s="60" t="s">
        <v>690</v>
      </c>
      <c r="J996" s="60" t="s">
        <v>16596</v>
      </c>
      <c r="K996" s="60" t="s">
        <v>692</v>
      </c>
      <c r="L996" s="60" t="s">
        <v>693</v>
      </c>
      <c r="M996" t="str">
        <f>IF(TablVoies[[#This Row],[ID_OSM]]="Non trouvé","Pas de lien",HYPERLINK(("http://www.openstreetmap.org/?"&amp;TablVoies[[#This Row],[OBJET_OSM]]&amp;"="&amp;TablVoies[[#This Row],[ID_OSM]]),"Localiser"))</f>
        <v>Localiser</v>
      </c>
      <c r="N996" s="61" t="s">
        <v>5316</v>
      </c>
      <c r="O996" t="str">
        <f>IF(TablVoies[[#This Row],[ID_OSM]]="Non trouvé","Pas de lien",HYPERLINK("http://localhost:8111/import?url=http://api.openstreetmap.org/api/0.6/"&amp;TablVoies[[#This Row],[OBJET_OSM]]&amp;"/"&amp;TablVoies[[#This Row],[ID_OSM]]&amp;"/full","JOSM"))</f>
        <v>JOSM</v>
      </c>
      <c r="Q996"/>
      <c r="W996" s="60" t="s">
        <v>5321</v>
      </c>
      <c r="X996" s="60" t="s">
        <v>5340</v>
      </c>
      <c r="Y996" s="60">
        <v>1989</v>
      </c>
      <c r="Z996" s="124">
        <v>32831</v>
      </c>
      <c r="AC996" s="60" t="s">
        <v>5323</v>
      </c>
      <c r="AE996" s="60" t="s">
        <v>5324</v>
      </c>
      <c r="AK996" s="60" t="s">
        <v>5625</v>
      </c>
      <c r="AL996" s="60">
        <v>80</v>
      </c>
      <c r="AM996" s="60">
        <v>0</v>
      </c>
      <c r="AN996" s="60" t="s">
        <v>5348</v>
      </c>
      <c r="AO996" s="60" t="s">
        <v>5349</v>
      </c>
    </row>
    <row r="997" spans="1:41">
      <c r="A997" s="71">
        <v>84087</v>
      </c>
      <c r="B997" s="60" t="s">
        <v>5053</v>
      </c>
      <c r="C997" s="155">
        <v>5859611</v>
      </c>
      <c r="D997" s="60" t="s">
        <v>5054</v>
      </c>
      <c r="E997" s="60" t="s">
        <v>5055</v>
      </c>
      <c r="F997" s="60" t="s">
        <v>751</v>
      </c>
      <c r="G997" s="60" t="s">
        <v>245</v>
      </c>
      <c r="H997" s="60" t="s">
        <v>111</v>
      </c>
      <c r="I997" s="60" t="s">
        <v>5056</v>
      </c>
      <c r="J997" s="60" t="s">
        <v>16597</v>
      </c>
      <c r="K997" s="60" t="s">
        <v>5058</v>
      </c>
      <c r="L997" s="60" t="s">
        <v>5059</v>
      </c>
      <c r="M997" t="str">
        <f>IF(TablVoies[[#This Row],[ID_OSM]]="Non trouvé","Pas de lien",HYPERLINK(("http://www.openstreetmap.org/?"&amp;TablVoies[[#This Row],[OBJET_OSM]]&amp;"="&amp;TablVoies[[#This Row],[ID_OSM]]),"Localiser"))</f>
        <v>Localiser</v>
      </c>
      <c r="N997" s="61" t="s">
        <v>5316</v>
      </c>
      <c r="O997" t="str">
        <f>IF(TablVoies[[#This Row],[ID_OSM]]="Non trouvé","Pas de lien",HYPERLINK("http://localhost:8111/import?url=http://api.openstreetmap.org/api/0.6/"&amp;TablVoies[[#This Row],[OBJET_OSM]]&amp;"/"&amp;TablVoies[[#This Row],[ID_OSM]]&amp;"/full","JOSM"))</f>
        <v>JOSM</v>
      </c>
      <c r="P997" t="s">
        <v>5499</v>
      </c>
      <c r="Q997" t="s">
        <v>13814</v>
      </c>
      <c r="W997" s="60" t="s">
        <v>5321</v>
      </c>
      <c r="X997" s="60" t="s">
        <v>5419</v>
      </c>
      <c r="Z997" s="124"/>
      <c r="AC997" s="60" t="s">
        <v>5323</v>
      </c>
      <c r="AE997" s="60" t="s">
        <v>5324</v>
      </c>
      <c r="AL997" s="60">
        <v>650</v>
      </c>
      <c r="AM997" s="60">
        <v>4.5999999999999996</v>
      </c>
      <c r="AN997" s="60" t="s">
        <v>5328</v>
      </c>
      <c r="AO997" s="60" t="s">
        <v>5329</v>
      </c>
    </row>
    <row r="998" spans="1:41">
      <c r="A998" s="71">
        <v>84087</v>
      </c>
      <c r="B998" s="60" t="s">
        <v>1925</v>
      </c>
      <c r="C998" s="155">
        <v>4426233</v>
      </c>
      <c r="D998" s="60" t="s">
        <v>1926</v>
      </c>
      <c r="E998" s="60" t="s">
        <v>1927</v>
      </c>
      <c r="F998" s="60" t="s">
        <v>751</v>
      </c>
      <c r="G998" s="60" t="s">
        <v>1358</v>
      </c>
      <c r="I998" s="60" t="s">
        <v>1928</v>
      </c>
      <c r="J998" s="60" t="s">
        <v>16598</v>
      </c>
      <c r="K998" s="60" t="s">
        <v>1930</v>
      </c>
      <c r="L998" s="60" t="s">
        <v>1931</v>
      </c>
      <c r="M998" t="str">
        <f>IF(TablVoies[[#This Row],[ID_OSM]]="Non trouvé","Pas de lien",HYPERLINK(("http://www.openstreetmap.org/?"&amp;TablVoies[[#This Row],[OBJET_OSM]]&amp;"="&amp;TablVoies[[#This Row],[ID_OSM]]),"Localiser"))</f>
        <v>Localiser</v>
      </c>
      <c r="N998" s="61" t="s">
        <v>5316</v>
      </c>
      <c r="O998" t="str">
        <f>IF(TablVoies[[#This Row],[ID_OSM]]="Non trouvé","Pas de lien",HYPERLINK("http://localhost:8111/import?url=http://api.openstreetmap.org/api/0.6/"&amp;TablVoies[[#This Row],[OBJET_OSM]]&amp;"/"&amp;TablVoies[[#This Row],[ID_OSM]]&amp;"/full","JOSM"))</f>
        <v>JOSM</v>
      </c>
      <c r="Q998"/>
      <c r="W998" s="60" t="s">
        <v>5321</v>
      </c>
      <c r="X998" s="60" t="s">
        <v>5347</v>
      </c>
      <c r="Z998" s="124"/>
      <c r="AC998" s="60" t="s">
        <v>5344</v>
      </c>
      <c r="AE998" s="60" t="s">
        <v>5345</v>
      </c>
      <c r="AL998" s="60">
        <v>50</v>
      </c>
      <c r="AM998" s="60">
        <v>10</v>
      </c>
      <c r="AN998" s="60" t="s">
        <v>5368</v>
      </c>
      <c r="AO998" s="60" t="s">
        <v>5349</v>
      </c>
    </row>
    <row r="999" spans="1:41">
      <c r="A999" s="71">
        <v>84087</v>
      </c>
      <c r="B999" s="60" t="s">
        <v>67</v>
      </c>
      <c r="C999" s="155">
        <v>4191027</v>
      </c>
      <c r="D999" s="60" t="s">
        <v>68</v>
      </c>
      <c r="E999" s="60" t="s">
        <v>69</v>
      </c>
      <c r="F999" s="60" t="s">
        <v>751</v>
      </c>
      <c r="G999" s="60" t="s">
        <v>70</v>
      </c>
      <c r="I999" s="60" t="s">
        <v>71</v>
      </c>
      <c r="J999" s="60" t="s">
        <v>16599</v>
      </c>
      <c r="K999" s="60" t="s">
        <v>73</v>
      </c>
      <c r="L999" s="60" t="s">
        <v>74</v>
      </c>
      <c r="M999" t="str">
        <f>IF(TablVoies[[#This Row],[ID_OSM]]="Non trouvé","Pas de lien",HYPERLINK(("http://www.openstreetmap.org/?"&amp;TablVoies[[#This Row],[OBJET_OSM]]&amp;"="&amp;TablVoies[[#This Row],[ID_OSM]]),"Localiser"))</f>
        <v>Localiser</v>
      </c>
      <c r="N999" s="61" t="s">
        <v>5316</v>
      </c>
      <c r="O999" t="str">
        <f>IF(TablVoies[[#This Row],[ID_OSM]]="Non trouvé","Pas de lien",HYPERLINK("http://localhost:8111/import?url=http://api.openstreetmap.org/api/0.6/"&amp;TablVoies[[#This Row],[OBJET_OSM]]&amp;"/"&amp;TablVoies[[#This Row],[ID_OSM]]&amp;"/full","JOSM"))</f>
        <v>JOSM</v>
      </c>
      <c r="Q999"/>
      <c r="W999" s="60" t="s">
        <v>5321</v>
      </c>
      <c r="X999" s="60" t="s">
        <v>5385</v>
      </c>
      <c r="Z999" s="124"/>
      <c r="AC999" s="60" t="s">
        <v>5344</v>
      </c>
      <c r="AE999" s="60" t="s">
        <v>5345</v>
      </c>
      <c r="AL999" s="60">
        <v>0</v>
      </c>
      <c r="AM999" s="60">
        <v>0</v>
      </c>
      <c r="AN999" s="60" t="s">
        <v>5397</v>
      </c>
      <c r="AO999" s="60" t="s">
        <v>5349</v>
      </c>
    </row>
    <row r="1000" spans="1:41">
      <c r="A1000" s="71">
        <v>84087</v>
      </c>
      <c r="B1000" s="60" t="s">
        <v>108</v>
      </c>
      <c r="C1000" s="155">
        <v>4191046</v>
      </c>
      <c r="D1000" s="60" t="s">
        <v>109</v>
      </c>
      <c r="E1000" s="60" t="s">
        <v>110</v>
      </c>
      <c r="F1000" s="60" t="s">
        <v>751</v>
      </c>
      <c r="G1000" s="60" t="s">
        <v>70</v>
      </c>
      <c r="H1000" s="60" t="s">
        <v>111</v>
      </c>
      <c r="I1000" s="60" t="s">
        <v>112</v>
      </c>
      <c r="J1000" s="60" t="s">
        <v>16600</v>
      </c>
      <c r="K1000" s="60" t="s">
        <v>114</v>
      </c>
      <c r="L1000" s="60" t="s">
        <v>115</v>
      </c>
      <c r="M1000" t="str">
        <f>IF(TablVoies[[#This Row],[ID_OSM]]="Non trouvé","Pas de lien",HYPERLINK(("http://www.openstreetmap.org/?"&amp;TablVoies[[#This Row],[OBJET_OSM]]&amp;"="&amp;TablVoies[[#This Row],[ID_OSM]]),"Localiser"))</f>
        <v>Localiser</v>
      </c>
      <c r="N1000" s="61" t="s">
        <v>5316</v>
      </c>
      <c r="O1000" t="str">
        <f>IF(TablVoies[[#This Row],[ID_OSM]]="Non trouvé","Pas de lien",HYPERLINK("http://localhost:8111/import?url=http://api.openstreetmap.org/api/0.6/"&amp;TablVoies[[#This Row],[OBJET_OSM]]&amp;"/"&amp;TablVoies[[#This Row],[ID_OSM]]&amp;"/full","JOSM"))</f>
        <v>JOSM</v>
      </c>
      <c r="P1000" t="s">
        <v>13621</v>
      </c>
      <c r="Q1000" t="s">
        <v>13814</v>
      </c>
      <c r="W1000" s="60" t="s">
        <v>5334</v>
      </c>
      <c r="X1000" s="60" t="s">
        <v>5446</v>
      </c>
      <c r="Z1000" s="124"/>
      <c r="AC1000" s="60" t="s">
        <v>5323</v>
      </c>
      <c r="AE1000" s="60" t="s">
        <v>5324</v>
      </c>
      <c r="AL1000" s="60">
        <v>0</v>
      </c>
      <c r="AM1000" s="60">
        <v>0</v>
      </c>
      <c r="AN1000" s="60" t="s">
        <v>5362</v>
      </c>
      <c r="AO1000" s="60" t="s">
        <v>5329</v>
      </c>
    </row>
    <row r="1001" spans="1:41">
      <c r="A1001" s="71">
        <v>84087</v>
      </c>
      <c r="B1001" s="60" t="s">
        <v>2937</v>
      </c>
      <c r="C1001" s="155">
        <v>4426392</v>
      </c>
      <c r="D1001" s="60" t="s">
        <v>2938</v>
      </c>
      <c r="E1001" s="60" t="s">
        <v>2939</v>
      </c>
      <c r="F1001" s="60" t="s">
        <v>751</v>
      </c>
      <c r="G1001" s="60" t="s">
        <v>1358</v>
      </c>
      <c r="H1001" s="60" t="s">
        <v>661</v>
      </c>
      <c r="I1001" s="60" t="s">
        <v>2940</v>
      </c>
      <c r="J1001" s="60" t="s">
        <v>16601</v>
      </c>
      <c r="K1001" s="60" t="s">
        <v>2942</v>
      </c>
      <c r="L1001" s="60" t="s">
        <v>2943</v>
      </c>
      <c r="M1001" t="str">
        <f>IF(TablVoies[[#This Row],[ID_OSM]]="Non trouvé","Pas de lien",HYPERLINK(("http://www.openstreetmap.org/?"&amp;TablVoies[[#This Row],[OBJET_OSM]]&amp;"="&amp;TablVoies[[#This Row],[ID_OSM]]),"Localiser"))</f>
        <v>Localiser</v>
      </c>
      <c r="N1001" s="61" t="s">
        <v>5316</v>
      </c>
      <c r="O1001" t="str">
        <f>IF(TablVoies[[#This Row],[ID_OSM]]="Non trouvé","Pas de lien",HYPERLINK("http://localhost:8111/import?url=http://api.openstreetmap.org/api/0.6/"&amp;TablVoies[[#This Row],[OBJET_OSM]]&amp;"/"&amp;TablVoies[[#This Row],[ID_OSM]]&amp;"/full","JOSM"))</f>
        <v>JOSM</v>
      </c>
      <c r="Q1001"/>
      <c r="W1001" s="60" t="s">
        <v>5321</v>
      </c>
      <c r="X1001" s="60" t="s">
        <v>5415</v>
      </c>
      <c r="Z1001" s="124"/>
      <c r="AC1001" s="60" t="s">
        <v>5323</v>
      </c>
      <c r="AE1001" s="60" t="s">
        <v>5324</v>
      </c>
      <c r="AL1001" s="60">
        <v>225</v>
      </c>
      <c r="AM1001" s="60">
        <v>8</v>
      </c>
      <c r="AN1001" s="60" t="s">
        <v>5341</v>
      </c>
      <c r="AO1001" s="60" t="s">
        <v>5329</v>
      </c>
    </row>
    <row r="1002" spans="1:41">
      <c r="A1002" s="71">
        <v>84087</v>
      </c>
      <c r="B1002" s="60" t="s">
        <v>5066</v>
      </c>
      <c r="C1002" s="155">
        <v>4426568</v>
      </c>
      <c r="D1002" s="60" t="s">
        <v>5067</v>
      </c>
      <c r="E1002" s="60" t="s">
        <v>5068</v>
      </c>
      <c r="F1002" s="60" t="s">
        <v>751</v>
      </c>
      <c r="G1002" s="60" t="s">
        <v>44</v>
      </c>
      <c r="H1002" s="60" t="s">
        <v>111</v>
      </c>
      <c r="I1002" s="60" t="s">
        <v>5069</v>
      </c>
      <c r="J1002" s="60" t="s">
        <v>16602</v>
      </c>
      <c r="K1002" s="60" t="s">
        <v>5071</v>
      </c>
      <c r="L1002" s="60" t="s">
        <v>5072</v>
      </c>
      <c r="M1002" t="str">
        <f>IF(TablVoies[[#This Row],[ID_OSM]]="Non trouvé","Pas de lien",HYPERLINK(("http://www.openstreetmap.org/?"&amp;TablVoies[[#This Row],[OBJET_OSM]]&amp;"="&amp;TablVoies[[#This Row],[ID_OSM]]),"Localiser"))</f>
        <v>Localiser</v>
      </c>
      <c r="N1002" s="61" t="s">
        <v>5316</v>
      </c>
      <c r="O1002" t="str">
        <f>IF(TablVoies[[#This Row],[ID_OSM]]="Non trouvé","Pas de lien",HYPERLINK("http://localhost:8111/import?url=http://api.openstreetmap.org/api/0.6/"&amp;TablVoies[[#This Row],[OBJET_OSM]]&amp;"/"&amp;TablVoies[[#This Row],[ID_OSM]]&amp;"/full","JOSM"))</f>
        <v>JOSM</v>
      </c>
      <c r="Q1002"/>
      <c r="W1002" s="60" t="s">
        <v>5321</v>
      </c>
      <c r="X1002" s="60" t="s">
        <v>5502</v>
      </c>
      <c r="Z1002" s="124"/>
      <c r="AC1002" s="60" t="s">
        <v>5344</v>
      </c>
      <c r="AE1002" s="60" t="s">
        <v>5345</v>
      </c>
      <c r="AL1002" s="60">
        <v>0</v>
      </c>
      <c r="AM1002" s="60">
        <v>0</v>
      </c>
      <c r="AN1002" s="60" t="s">
        <v>5359</v>
      </c>
      <c r="AO1002" s="60" t="s">
        <v>5329</v>
      </c>
    </row>
    <row r="1003" spans="1:41">
      <c r="A1003" s="71">
        <v>84087</v>
      </c>
      <c r="B1003" s="60" t="s">
        <v>1932</v>
      </c>
      <c r="C1003" s="155">
        <v>4426234</v>
      </c>
      <c r="D1003" s="60" t="s">
        <v>1933</v>
      </c>
      <c r="E1003" s="60" t="s">
        <v>1934</v>
      </c>
      <c r="F1003" s="60" t="s">
        <v>751</v>
      </c>
      <c r="G1003" s="60" t="s">
        <v>1358</v>
      </c>
      <c r="I1003" s="60" t="s">
        <v>1935</v>
      </c>
      <c r="J1003" s="60" t="s">
        <v>16603</v>
      </c>
      <c r="K1003" s="60" t="s">
        <v>1937</v>
      </c>
      <c r="L1003" s="60" t="s">
        <v>15586</v>
      </c>
      <c r="M1003" t="str">
        <f>IF(TablVoies[[#This Row],[ID_OSM]]="Non trouvé","Pas de lien",HYPERLINK(("http://www.openstreetmap.org/?"&amp;TablVoies[[#This Row],[OBJET_OSM]]&amp;"="&amp;TablVoies[[#This Row],[ID_OSM]]),"Localiser"))</f>
        <v>Localiser</v>
      </c>
      <c r="N1003" s="61" t="s">
        <v>5316</v>
      </c>
      <c r="O1003" t="str">
        <f>IF(TablVoies[[#This Row],[ID_OSM]]="Non trouvé","Pas de lien",HYPERLINK("http://localhost:8111/import?url=http://api.openstreetmap.org/api/0.6/"&amp;TablVoies[[#This Row],[OBJET_OSM]]&amp;"/"&amp;TablVoies[[#This Row],[ID_OSM]]&amp;"/full","JOSM"))</f>
        <v>JOSM</v>
      </c>
      <c r="Q1003"/>
      <c r="W1003" s="60" t="s">
        <v>5321</v>
      </c>
      <c r="X1003" s="60" t="s">
        <v>5407</v>
      </c>
      <c r="Z1003" s="124"/>
      <c r="AC1003" s="60" t="s">
        <v>5344</v>
      </c>
      <c r="AE1003" s="60" t="s">
        <v>5345</v>
      </c>
      <c r="AL1003" s="60">
        <v>40</v>
      </c>
      <c r="AM1003" s="60">
        <v>4</v>
      </c>
      <c r="AN1003" s="60" t="s">
        <v>5359</v>
      </c>
      <c r="AO1003" s="60" t="s">
        <v>5329</v>
      </c>
    </row>
    <row r="1004" spans="1:41">
      <c r="A1004" s="71">
        <v>84087</v>
      </c>
      <c r="B1004" s="60" t="s">
        <v>3967</v>
      </c>
      <c r="C1004" s="155">
        <v>4426569</v>
      </c>
      <c r="D1004" s="60" t="s">
        <v>3968</v>
      </c>
      <c r="E1004" s="60" t="s">
        <v>3969</v>
      </c>
      <c r="F1004" s="60" t="s">
        <v>751</v>
      </c>
      <c r="G1004" s="60" t="s">
        <v>44</v>
      </c>
      <c r="H1004" s="60" t="s">
        <v>111</v>
      </c>
      <c r="I1004" s="60" t="s">
        <v>3055</v>
      </c>
      <c r="J1004" s="60" t="s">
        <v>16604</v>
      </c>
      <c r="K1004" s="60" t="s">
        <v>3971</v>
      </c>
      <c r="L1004" s="60" t="s">
        <v>3058</v>
      </c>
      <c r="M1004" t="str">
        <f>IF(TablVoies[[#This Row],[ID_OSM]]="Non trouvé","Pas de lien",HYPERLINK(("http://www.openstreetmap.org/?"&amp;TablVoies[[#This Row],[OBJET_OSM]]&amp;"="&amp;TablVoies[[#This Row],[ID_OSM]]),"Localiser"))</f>
        <v>Localiser</v>
      </c>
      <c r="N1004" s="61" t="s">
        <v>5316</v>
      </c>
      <c r="O1004" t="str">
        <f>IF(TablVoies[[#This Row],[ID_OSM]]="Non trouvé","Pas de lien",HYPERLINK("http://localhost:8111/import?url=http://api.openstreetmap.org/api/0.6/"&amp;TablVoies[[#This Row],[OBJET_OSM]]&amp;"/"&amp;TablVoies[[#This Row],[ID_OSM]]&amp;"/full","JOSM"))</f>
        <v>JOSM</v>
      </c>
      <c r="Q1004"/>
      <c r="W1004" s="60" t="s">
        <v>5334</v>
      </c>
      <c r="X1004" s="60" t="s">
        <v>5414</v>
      </c>
      <c r="Z1004" s="124"/>
      <c r="AC1004" s="60" t="s">
        <v>5344</v>
      </c>
      <c r="AE1004" s="60" t="s">
        <v>5345</v>
      </c>
      <c r="AL1004" s="60">
        <v>0</v>
      </c>
      <c r="AM1004" s="60">
        <v>0</v>
      </c>
      <c r="AN1004" s="60" t="s">
        <v>5328</v>
      </c>
      <c r="AO1004" s="60" t="s">
        <v>5329</v>
      </c>
    </row>
    <row r="1005" spans="1:41">
      <c r="A1005" s="71">
        <v>84087</v>
      </c>
      <c r="B1005" s="60" t="s">
        <v>3052</v>
      </c>
      <c r="C1005" s="155">
        <v>4426410</v>
      </c>
      <c r="D1005" s="60" t="s">
        <v>3053</v>
      </c>
      <c r="E1005" s="60" t="s">
        <v>3054</v>
      </c>
      <c r="F1005" s="60" t="s">
        <v>751</v>
      </c>
      <c r="G1005" s="60" t="s">
        <v>1358</v>
      </c>
      <c r="H1005" s="60" t="s">
        <v>111</v>
      </c>
      <c r="I1005" s="60" t="s">
        <v>3055</v>
      </c>
      <c r="J1005" s="60" t="s">
        <v>16605</v>
      </c>
      <c r="K1005" s="60" t="s">
        <v>3057</v>
      </c>
      <c r="L1005" s="60" t="s">
        <v>3058</v>
      </c>
      <c r="M1005" t="str">
        <f>IF(TablVoies[[#This Row],[ID_OSM]]="Non trouvé","Pas de lien",HYPERLINK(("http://www.openstreetmap.org/?"&amp;TablVoies[[#This Row],[OBJET_OSM]]&amp;"="&amp;TablVoies[[#This Row],[ID_OSM]]),"Localiser"))</f>
        <v>Localiser</v>
      </c>
      <c r="N1005" s="61" t="s">
        <v>5316</v>
      </c>
      <c r="O1005" t="str">
        <f>IF(TablVoies[[#This Row],[ID_OSM]]="Non trouvé","Pas de lien",HYPERLINK("http://localhost:8111/import?url=http://api.openstreetmap.org/api/0.6/"&amp;TablVoies[[#This Row],[OBJET_OSM]]&amp;"/"&amp;TablVoies[[#This Row],[ID_OSM]]&amp;"/full","JOSM"))</f>
        <v>JOSM</v>
      </c>
      <c r="Q1005"/>
      <c r="W1005" s="60" t="s">
        <v>5334</v>
      </c>
      <c r="X1005" s="60" t="s">
        <v>5414</v>
      </c>
      <c r="Z1005" s="124"/>
      <c r="AC1005" s="60" t="s">
        <v>5323</v>
      </c>
      <c r="AE1005" s="60" t="s">
        <v>5324</v>
      </c>
      <c r="AL1005" s="60">
        <v>881</v>
      </c>
      <c r="AM1005" s="60">
        <v>4</v>
      </c>
      <c r="AN1005" s="60" t="s">
        <v>5328</v>
      </c>
      <c r="AO1005" s="60" t="s">
        <v>5329</v>
      </c>
    </row>
    <row r="1006" spans="1:41">
      <c r="A1006" s="71">
        <v>84087</v>
      </c>
      <c r="B1006" s="60" t="s">
        <v>886</v>
      </c>
      <c r="C1006" s="155">
        <v>4422078</v>
      </c>
      <c r="D1006" s="60" t="s">
        <v>887</v>
      </c>
      <c r="E1006" s="60" t="s">
        <v>888</v>
      </c>
      <c r="F1006" s="60" t="s">
        <v>751</v>
      </c>
      <c r="G1006" s="60" t="s">
        <v>179</v>
      </c>
      <c r="H1006" s="60" t="s">
        <v>119</v>
      </c>
      <c r="I1006" s="60" t="s">
        <v>889</v>
      </c>
      <c r="J1006" s="60" t="s">
        <v>16606</v>
      </c>
      <c r="K1006" s="60" t="s">
        <v>891</v>
      </c>
      <c r="L1006" s="60" t="s">
        <v>892</v>
      </c>
      <c r="M1006" t="str">
        <f>IF(TablVoies[[#This Row],[ID_OSM]]="Non trouvé","Pas de lien",HYPERLINK(("http://www.openstreetmap.org/?"&amp;TablVoies[[#This Row],[OBJET_OSM]]&amp;"="&amp;TablVoies[[#This Row],[ID_OSM]]),"Localiser"))</f>
        <v>Localiser</v>
      </c>
      <c r="N1006" s="61" t="s">
        <v>5316</v>
      </c>
      <c r="O1006" t="str">
        <f>IF(TablVoies[[#This Row],[ID_OSM]]="Non trouvé","Pas de lien",HYPERLINK("http://localhost:8111/import?url=http://api.openstreetmap.org/api/0.6/"&amp;TablVoies[[#This Row],[OBJET_OSM]]&amp;"/"&amp;TablVoies[[#This Row],[ID_OSM]]&amp;"/full","JOSM"))</f>
        <v>JOSM</v>
      </c>
      <c r="Q1006"/>
      <c r="W1006" s="60" t="s">
        <v>5334</v>
      </c>
      <c r="X1006" s="60" t="s">
        <v>5373</v>
      </c>
      <c r="Y1006" s="60">
        <v>1964</v>
      </c>
      <c r="Z1006" s="124">
        <v>23652</v>
      </c>
      <c r="AB1006" s="60">
        <v>24132</v>
      </c>
      <c r="AC1006" s="60" t="s">
        <v>5323</v>
      </c>
      <c r="AE1006" s="60" t="s">
        <v>5324</v>
      </c>
      <c r="AL1006" s="60">
        <v>638</v>
      </c>
      <c r="AM1006" s="60">
        <v>7</v>
      </c>
      <c r="AN1006" s="60" t="s">
        <v>5359</v>
      </c>
      <c r="AO1006" s="60" t="s">
        <v>5329</v>
      </c>
    </row>
    <row r="1007" spans="1:41">
      <c r="A1007" s="71">
        <v>84087</v>
      </c>
      <c r="B1007" s="60" t="s">
        <v>211</v>
      </c>
      <c r="C1007" s="155">
        <v>4191180</v>
      </c>
      <c r="D1007" s="60" t="s">
        <v>212</v>
      </c>
      <c r="E1007" s="60" t="s">
        <v>213</v>
      </c>
      <c r="F1007" s="60" t="s">
        <v>751</v>
      </c>
      <c r="G1007" s="60" t="s">
        <v>179</v>
      </c>
      <c r="H1007" s="60" t="s">
        <v>111</v>
      </c>
      <c r="I1007" s="60" t="s">
        <v>214</v>
      </c>
      <c r="J1007" s="60" t="s">
        <v>16607</v>
      </c>
      <c r="K1007" s="60" t="s">
        <v>216</v>
      </c>
      <c r="L1007" s="60" t="s">
        <v>217</v>
      </c>
      <c r="M1007" t="str">
        <f>IF(TablVoies[[#This Row],[ID_OSM]]="Non trouvé","Pas de lien",HYPERLINK(("http://www.openstreetmap.org/?"&amp;TablVoies[[#This Row],[OBJET_OSM]]&amp;"="&amp;TablVoies[[#This Row],[ID_OSM]]),"Localiser"))</f>
        <v>Localiser</v>
      </c>
      <c r="N1007" s="61" t="s">
        <v>5316</v>
      </c>
      <c r="O1007" t="str">
        <f>IF(TablVoies[[#This Row],[ID_OSM]]="Non trouvé","Pas de lien",HYPERLINK("http://localhost:8111/import?url=http://api.openstreetmap.org/api/0.6/"&amp;TablVoies[[#This Row],[OBJET_OSM]]&amp;"/"&amp;TablVoies[[#This Row],[ID_OSM]]&amp;"/full","JOSM"))</f>
        <v>JOSM</v>
      </c>
      <c r="Q1007"/>
      <c r="W1007" s="60" t="s">
        <v>5334</v>
      </c>
      <c r="X1007" s="60" t="s">
        <v>5415</v>
      </c>
      <c r="Y1007" s="60">
        <v>1988</v>
      </c>
      <c r="Z1007" s="124">
        <v>32463</v>
      </c>
      <c r="AB1007" s="60">
        <v>1991</v>
      </c>
      <c r="AC1007" s="60" t="s">
        <v>5323</v>
      </c>
      <c r="AE1007" s="60" t="s">
        <v>5324</v>
      </c>
      <c r="AL1007" s="60">
        <v>311</v>
      </c>
      <c r="AM1007" s="60">
        <v>6</v>
      </c>
      <c r="AN1007" s="60" t="s">
        <v>5341</v>
      </c>
      <c r="AO1007" s="60" t="s">
        <v>5329</v>
      </c>
    </row>
    <row r="1008" spans="1:41">
      <c r="A1008" s="71">
        <v>84087</v>
      </c>
      <c r="B1008" s="60" t="s">
        <v>3077</v>
      </c>
      <c r="C1008" s="155">
        <v>4426414</v>
      </c>
      <c r="D1008" s="60" t="s">
        <v>3078</v>
      </c>
      <c r="E1008" s="60" t="s">
        <v>3079</v>
      </c>
      <c r="F1008" s="60" t="s">
        <v>751</v>
      </c>
      <c r="G1008" s="60" t="s">
        <v>1358</v>
      </c>
      <c r="H1008" s="60" t="s">
        <v>221</v>
      </c>
      <c r="I1008" s="60" t="s">
        <v>3080</v>
      </c>
      <c r="J1008" s="60" t="s">
        <v>16608</v>
      </c>
      <c r="K1008" s="60" t="s">
        <v>3082</v>
      </c>
      <c r="L1008" s="60" t="s">
        <v>3083</v>
      </c>
      <c r="M1008" t="str">
        <f>IF(TablVoies[[#This Row],[ID_OSM]]="Non trouvé","Pas de lien",HYPERLINK(("http://www.openstreetmap.org/?"&amp;TablVoies[[#This Row],[OBJET_OSM]]&amp;"="&amp;TablVoies[[#This Row],[ID_OSM]]),"Localiser"))</f>
        <v>Localiser</v>
      </c>
      <c r="N1008" s="61" t="s">
        <v>5316</v>
      </c>
      <c r="O1008" t="str">
        <f>IF(TablVoies[[#This Row],[ID_OSM]]="Non trouvé","Pas de lien",HYPERLINK("http://localhost:8111/import?url=http://api.openstreetmap.org/api/0.6/"&amp;TablVoies[[#This Row],[OBJET_OSM]]&amp;"/"&amp;TablVoies[[#This Row],[ID_OSM]]&amp;"/full","JOSM"))</f>
        <v>JOSM</v>
      </c>
      <c r="Q1008"/>
      <c r="W1008" s="60" t="s">
        <v>5334</v>
      </c>
      <c r="X1008" s="60" t="s">
        <v>5364</v>
      </c>
      <c r="Y1008" s="60">
        <v>1959</v>
      </c>
      <c r="Z1008" s="124"/>
      <c r="AB1008" s="60">
        <v>21914</v>
      </c>
      <c r="AC1008" s="60" t="s">
        <v>5323</v>
      </c>
      <c r="AE1008" s="60" t="s">
        <v>5324</v>
      </c>
      <c r="AL1008" s="60">
        <v>80</v>
      </c>
      <c r="AM1008" s="60">
        <v>3.8</v>
      </c>
      <c r="AN1008" s="60" t="s">
        <v>5328</v>
      </c>
      <c r="AO1008" s="60" t="s">
        <v>5329</v>
      </c>
    </row>
    <row r="1009" spans="1:41">
      <c r="A1009" s="71">
        <v>84087</v>
      </c>
      <c r="B1009" s="60" t="s">
        <v>3277</v>
      </c>
      <c r="C1009" s="155">
        <v>4426442</v>
      </c>
      <c r="D1009" s="60" t="s">
        <v>3278</v>
      </c>
      <c r="E1009" s="60" t="s">
        <v>3279</v>
      </c>
      <c r="F1009" s="60" t="s">
        <v>751</v>
      </c>
      <c r="G1009" s="60" t="s">
        <v>1358</v>
      </c>
      <c r="H1009" s="60" t="s">
        <v>119</v>
      </c>
      <c r="I1009" s="60" t="s">
        <v>3280</v>
      </c>
      <c r="J1009" s="60" t="s">
        <v>16609</v>
      </c>
      <c r="K1009" s="60" t="s">
        <v>3282</v>
      </c>
      <c r="L1009" s="60" t="s">
        <v>3283</v>
      </c>
      <c r="M1009" t="str">
        <f>IF(TablVoies[[#This Row],[ID_OSM]]="Non trouvé","Pas de lien",HYPERLINK(("http://www.openstreetmap.org/?"&amp;TablVoies[[#This Row],[OBJET_OSM]]&amp;"="&amp;TablVoies[[#This Row],[ID_OSM]]),"Localiser"))</f>
        <v>Localiser</v>
      </c>
      <c r="N1009" s="61" t="s">
        <v>5316</v>
      </c>
      <c r="O1009" t="str">
        <f>IF(TablVoies[[#This Row],[ID_OSM]]="Non trouvé","Pas de lien",HYPERLINK("http://localhost:8111/import?url=http://api.openstreetmap.org/api/0.6/"&amp;TablVoies[[#This Row],[OBJET_OSM]]&amp;"/"&amp;TablVoies[[#This Row],[ID_OSM]]&amp;"/full","JOSM"))</f>
        <v>JOSM</v>
      </c>
      <c r="Q1009"/>
      <c r="W1009" s="60" t="s">
        <v>5321</v>
      </c>
      <c r="X1009" s="60" t="s">
        <v>5354</v>
      </c>
      <c r="Z1009" s="124"/>
      <c r="AC1009" s="60" t="s">
        <v>5323</v>
      </c>
      <c r="AE1009" s="60" t="s">
        <v>5324</v>
      </c>
      <c r="AL1009" s="60">
        <v>0</v>
      </c>
      <c r="AM1009" s="60">
        <v>0</v>
      </c>
      <c r="AN1009" s="60" t="s">
        <v>5346</v>
      </c>
      <c r="AO1009" s="60" t="s">
        <v>5329</v>
      </c>
    </row>
    <row r="1010" spans="1:41">
      <c r="A1010" s="71">
        <v>84087</v>
      </c>
      <c r="B1010" s="60" t="s">
        <v>2652</v>
      </c>
      <c r="C1010" s="155">
        <v>4426345</v>
      </c>
      <c r="D1010" s="60" t="s">
        <v>2653</v>
      </c>
      <c r="E1010" s="60" t="s">
        <v>2654</v>
      </c>
      <c r="F1010" s="60" t="s">
        <v>751</v>
      </c>
      <c r="G1010" s="60" t="s">
        <v>1358</v>
      </c>
      <c r="H1010" s="60" t="s">
        <v>134</v>
      </c>
      <c r="I1010" s="60" t="s">
        <v>2655</v>
      </c>
      <c r="J1010" s="60" t="s">
        <v>16610</v>
      </c>
      <c r="K1010" s="60" t="s">
        <v>2657</v>
      </c>
      <c r="L1010" s="60" t="s">
        <v>2658</v>
      </c>
      <c r="M1010" t="str">
        <f>IF(TablVoies[[#This Row],[ID_OSM]]="Non trouvé","Pas de lien",HYPERLINK(("http://www.openstreetmap.org/?"&amp;TablVoies[[#This Row],[OBJET_OSM]]&amp;"="&amp;TablVoies[[#This Row],[ID_OSM]]),"Localiser"))</f>
        <v>Localiser</v>
      </c>
      <c r="N1010" s="61" t="s">
        <v>5316</v>
      </c>
      <c r="O1010" t="str">
        <f>IF(TablVoies[[#This Row],[ID_OSM]]="Non trouvé","Pas de lien",HYPERLINK("http://localhost:8111/import?url=http://api.openstreetmap.org/api/0.6/"&amp;TablVoies[[#This Row],[OBJET_OSM]]&amp;"/"&amp;TablVoies[[#This Row],[ID_OSM]]&amp;"/full","JOSM"))</f>
        <v>JOSM</v>
      </c>
      <c r="Q1010"/>
      <c r="W1010" s="60" t="s">
        <v>5334</v>
      </c>
      <c r="X1010" s="60" t="s">
        <v>5416</v>
      </c>
      <c r="Y1010" s="60">
        <v>1990</v>
      </c>
      <c r="Z1010" s="124">
        <v>32874</v>
      </c>
      <c r="AC1010" s="60" t="s">
        <v>5323</v>
      </c>
      <c r="AE1010" s="60" t="s">
        <v>5324</v>
      </c>
      <c r="AL1010" s="60">
        <v>400</v>
      </c>
      <c r="AM1010" s="60">
        <v>0</v>
      </c>
      <c r="AN1010" s="60" t="s">
        <v>5328</v>
      </c>
      <c r="AO1010" s="60" t="s">
        <v>5329</v>
      </c>
    </row>
    <row r="1011" spans="1:41">
      <c r="A1011" s="71">
        <v>84087</v>
      </c>
      <c r="B1011" s="60" t="s">
        <v>1980</v>
      </c>
      <c r="C1011" s="155">
        <v>4426241</v>
      </c>
      <c r="D1011" s="60" t="s">
        <v>1981</v>
      </c>
      <c r="E1011" s="60" t="s">
        <v>1982</v>
      </c>
      <c r="F1011" s="60" t="s">
        <v>751</v>
      </c>
      <c r="G1011" s="60" t="s">
        <v>1358</v>
      </c>
      <c r="I1011" s="60" t="s">
        <v>1983</v>
      </c>
      <c r="J1011" s="60" t="s">
        <v>16611</v>
      </c>
      <c r="K1011" s="60" t="s">
        <v>1985</v>
      </c>
      <c r="L1011" s="60" t="s">
        <v>1986</v>
      </c>
      <c r="M1011" t="str">
        <f>IF(TablVoies[[#This Row],[ID_OSM]]="Non trouvé","Pas de lien",HYPERLINK(("http://www.openstreetmap.org/?"&amp;TablVoies[[#This Row],[OBJET_OSM]]&amp;"="&amp;TablVoies[[#This Row],[ID_OSM]]),"Localiser"))</f>
        <v>Localiser</v>
      </c>
      <c r="N1011" s="61" t="s">
        <v>5316</v>
      </c>
      <c r="O1011" t="str">
        <f>IF(TablVoies[[#This Row],[ID_OSM]]="Non trouvé","Pas de lien",HYPERLINK("http://localhost:8111/import?url=http://api.openstreetmap.org/api/0.6/"&amp;TablVoies[[#This Row],[OBJET_OSM]]&amp;"/"&amp;TablVoies[[#This Row],[ID_OSM]]&amp;"/full","JOSM"))</f>
        <v>JOSM</v>
      </c>
      <c r="Q1011"/>
      <c r="W1011" s="60" t="s">
        <v>5321</v>
      </c>
      <c r="X1011" s="60" t="s">
        <v>5455</v>
      </c>
      <c r="Y1011" s="60">
        <v>1934</v>
      </c>
      <c r="Z1011" s="124">
        <v>12551</v>
      </c>
      <c r="AB1011" s="60">
        <v>21914</v>
      </c>
      <c r="AC1011" s="60" t="s">
        <v>5323</v>
      </c>
      <c r="AE1011" s="60" t="s">
        <v>5324</v>
      </c>
      <c r="AL1011" s="60">
        <v>180</v>
      </c>
      <c r="AM1011" s="60">
        <v>6</v>
      </c>
      <c r="AN1011" s="60" t="s">
        <v>5353</v>
      </c>
      <c r="AO1011" s="60" t="s">
        <v>5349</v>
      </c>
    </row>
    <row r="1012" spans="1:41">
      <c r="A1012" s="71">
        <v>84087</v>
      </c>
      <c r="B1012" s="60" t="s">
        <v>770</v>
      </c>
      <c r="C1012" s="155">
        <v>4422053</v>
      </c>
      <c r="D1012" s="60" t="s">
        <v>771</v>
      </c>
      <c r="E1012" s="60" t="s">
        <v>772</v>
      </c>
      <c r="F1012" s="60" t="s">
        <v>751</v>
      </c>
      <c r="G1012" s="60" t="s">
        <v>179</v>
      </c>
      <c r="I1012" s="60" t="s">
        <v>773</v>
      </c>
      <c r="J1012" s="60" t="s">
        <v>16612</v>
      </c>
      <c r="K1012" s="60" t="s">
        <v>775</v>
      </c>
      <c r="L1012" s="60" t="s">
        <v>776</v>
      </c>
      <c r="M1012" t="str">
        <f>IF(TablVoies[[#This Row],[ID_OSM]]="Non trouvé","Pas de lien",HYPERLINK(("http://www.openstreetmap.org/?"&amp;TablVoies[[#This Row],[OBJET_OSM]]&amp;"="&amp;TablVoies[[#This Row],[ID_OSM]]),"Localiser"))</f>
        <v>Localiser</v>
      </c>
      <c r="N1012" s="61" t="s">
        <v>5316</v>
      </c>
      <c r="O1012" t="str">
        <f>IF(TablVoies[[#This Row],[ID_OSM]]="Non trouvé","Pas de lien",HYPERLINK("http://localhost:8111/import?url=http://api.openstreetmap.org/api/0.6/"&amp;TablVoies[[#This Row],[OBJET_OSM]]&amp;"/"&amp;TablVoies[[#This Row],[ID_OSM]]&amp;"/full","JOSM"))</f>
        <v>JOSM</v>
      </c>
      <c r="Q1012"/>
      <c r="T1012" s="60" t="s">
        <v>13860</v>
      </c>
      <c r="W1012" s="60" t="s">
        <v>5334</v>
      </c>
      <c r="X1012" s="60" t="s">
        <v>5352</v>
      </c>
      <c r="Y1012" s="60">
        <v>1934</v>
      </c>
      <c r="Z1012" s="124">
        <v>12521</v>
      </c>
      <c r="AB1012" s="60">
        <v>21914</v>
      </c>
      <c r="AC1012" s="60" t="s">
        <v>5323</v>
      </c>
      <c r="AE1012" s="60" t="s">
        <v>5324</v>
      </c>
      <c r="AL1012" s="60">
        <v>800</v>
      </c>
      <c r="AM1012" s="60">
        <v>6</v>
      </c>
      <c r="AN1012" s="60" t="s">
        <v>5348</v>
      </c>
      <c r="AO1012" s="60" t="s">
        <v>5349</v>
      </c>
    </row>
    <row r="1013" spans="1:41">
      <c r="A1013" s="71">
        <v>84087</v>
      </c>
      <c r="B1013" s="60" t="s">
        <v>3814</v>
      </c>
      <c r="C1013" s="155">
        <v>4426542</v>
      </c>
      <c r="D1013" s="60" t="s">
        <v>3815</v>
      </c>
      <c r="E1013" s="60" t="s">
        <v>3816</v>
      </c>
      <c r="F1013" s="60" t="s">
        <v>751</v>
      </c>
      <c r="G1013" s="60" t="s">
        <v>44</v>
      </c>
      <c r="I1013" s="60" t="s">
        <v>773</v>
      </c>
      <c r="J1013" s="60" t="s">
        <v>16613</v>
      </c>
      <c r="K1013" s="60" t="s">
        <v>3818</v>
      </c>
      <c r="L1013" s="60" t="s">
        <v>776</v>
      </c>
      <c r="M1013" t="str">
        <f>IF(TablVoies[[#This Row],[ID_OSM]]="Non trouvé","Pas de lien",HYPERLINK(("http://www.openstreetmap.org/?"&amp;TablVoies[[#This Row],[OBJET_OSM]]&amp;"="&amp;TablVoies[[#This Row],[ID_OSM]]),"Localiser"))</f>
        <v>Localiser</v>
      </c>
      <c r="N1013" s="61" t="s">
        <v>5316</v>
      </c>
      <c r="O1013" t="str">
        <f>IF(TablVoies[[#This Row],[ID_OSM]]="Non trouvé","Pas de lien",HYPERLINK("http://localhost:8111/import?url=http://api.openstreetmap.org/api/0.6/"&amp;TablVoies[[#This Row],[OBJET_OSM]]&amp;"/"&amp;TablVoies[[#This Row],[ID_OSM]]&amp;"/full","JOSM"))</f>
        <v>JOSM</v>
      </c>
      <c r="Q1013"/>
      <c r="W1013" s="60" t="s">
        <v>5321</v>
      </c>
      <c r="X1013" s="60" t="s">
        <v>5370</v>
      </c>
      <c r="Y1013" s="60">
        <v>1966</v>
      </c>
      <c r="Z1013" s="124"/>
      <c r="AB1013" s="60">
        <v>24283</v>
      </c>
      <c r="AC1013" s="60" t="s">
        <v>5344</v>
      </c>
      <c r="AE1013" s="60" t="s">
        <v>5345</v>
      </c>
      <c r="AL1013" s="60">
        <v>31</v>
      </c>
      <c r="AM1013" s="60">
        <v>4</v>
      </c>
      <c r="AN1013" s="60" t="s">
        <v>5348</v>
      </c>
      <c r="AO1013" s="60" t="s">
        <v>5349</v>
      </c>
    </row>
    <row r="1014" spans="1:41">
      <c r="A1014" s="71">
        <v>84087</v>
      </c>
      <c r="B1014" s="60" t="s">
        <v>701</v>
      </c>
      <c r="C1014" s="155">
        <v>4422030</v>
      </c>
      <c r="D1014" s="60" t="s">
        <v>702</v>
      </c>
      <c r="E1014" s="60" t="s">
        <v>703</v>
      </c>
      <c r="F1014" s="60" t="s">
        <v>751</v>
      </c>
      <c r="G1014" s="60" t="s">
        <v>70</v>
      </c>
      <c r="H1014" s="60" t="s">
        <v>221</v>
      </c>
      <c r="I1014" s="60" t="s">
        <v>704</v>
      </c>
      <c r="J1014" s="60" t="s">
        <v>16614</v>
      </c>
      <c r="K1014" s="60" t="s">
        <v>706</v>
      </c>
      <c r="L1014" s="60" t="s">
        <v>707</v>
      </c>
      <c r="M1014" t="str">
        <f>IF(TablVoies[[#This Row],[ID_OSM]]="Non trouvé","Pas de lien",HYPERLINK(("http://www.openstreetmap.org/?"&amp;TablVoies[[#This Row],[OBJET_OSM]]&amp;"="&amp;TablVoies[[#This Row],[ID_OSM]]),"Localiser"))</f>
        <v>Localiser</v>
      </c>
      <c r="N1014" s="61" t="s">
        <v>5316</v>
      </c>
      <c r="O1014" t="str">
        <f>IF(TablVoies[[#This Row],[ID_OSM]]="Non trouvé","Pas de lien",HYPERLINK("http://localhost:8111/import?url=http://api.openstreetmap.org/api/0.6/"&amp;TablVoies[[#This Row],[OBJET_OSM]]&amp;"/"&amp;TablVoies[[#This Row],[ID_OSM]]&amp;"/full","JOSM"))</f>
        <v>JOSM</v>
      </c>
      <c r="Q1014"/>
      <c r="W1014" s="60" t="s">
        <v>5321</v>
      </c>
      <c r="X1014" s="60" t="s">
        <v>5504</v>
      </c>
      <c r="Z1014" s="124"/>
      <c r="AC1014" s="60" t="s">
        <v>5344</v>
      </c>
      <c r="AE1014" s="60" t="s">
        <v>5345</v>
      </c>
      <c r="AL1014" s="60">
        <v>0</v>
      </c>
      <c r="AM1014" s="60">
        <v>0</v>
      </c>
      <c r="AN1014" s="60" t="s">
        <v>5328</v>
      </c>
      <c r="AO1014" s="60" t="s">
        <v>5329</v>
      </c>
    </row>
    <row r="1015" spans="1:41">
      <c r="A1015" s="71">
        <v>84087</v>
      </c>
      <c r="B1015" s="60" t="s">
        <v>957</v>
      </c>
      <c r="C1015" s="155">
        <v>4422113</v>
      </c>
      <c r="D1015" s="60" t="s">
        <v>958</v>
      </c>
      <c r="E1015" s="60" t="s">
        <v>959</v>
      </c>
      <c r="F1015" s="60" t="s">
        <v>751</v>
      </c>
      <c r="G1015" s="60" t="s">
        <v>245</v>
      </c>
      <c r="I1015" s="60" t="s">
        <v>960</v>
      </c>
      <c r="J1015" s="60" t="s">
        <v>16615</v>
      </c>
      <c r="K1015" s="60" t="s">
        <v>962</v>
      </c>
      <c r="L1015" s="60" t="s">
        <v>707</v>
      </c>
      <c r="M1015" t="str">
        <f>IF(TablVoies[[#This Row],[ID_OSM]]="Non trouvé","Pas de lien",HYPERLINK(("http://www.openstreetmap.org/?"&amp;TablVoies[[#This Row],[OBJET_OSM]]&amp;"="&amp;TablVoies[[#This Row],[ID_OSM]]),"Localiser"))</f>
        <v>Localiser</v>
      </c>
      <c r="N1015" s="61" t="s">
        <v>5316</v>
      </c>
      <c r="O1015" t="str">
        <f>IF(TablVoies[[#This Row],[ID_OSM]]="Non trouvé","Pas de lien",HYPERLINK("http://localhost:8111/import?url=http://api.openstreetmap.org/api/0.6/"&amp;TablVoies[[#This Row],[OBJET_OSM]]&amp;"/"&amp;TablVoies[[#This Row],[ID_OSM]]&amp;"/full","JOSM"))</f>
        <v>JOSM</v>
      </c>
      <c r="P1015" t="s">
        <v>13694</v>
      </c>
      <c r="Q1015" t="s">
        <v>13814</v>
      </c>
      <c r="W1015" s="60" t="s">
        <v>5321</v>
      </c>
      <c r="X1015" s="60" t="s">
        <v>5505</v>
      </c>
      <c r="Z1015" s="124">
        <v>34171</v>
      </c>
      <c r="AC1015" s="60" t="s">
        <v>5323</v>
      </c>
      <c r="AE1015" s="60" t="s">
        <v>5324</v>
      </c>
      <c r="AL1015" s="60">
        <v>480</v>
      </c>
      <c r="AM1015" s="60">
        <v>4</v>
      </c>
      <c r="AN1015" s="60" t="s">
        <v>5328</v>
      </c>
      <c r="AO1015" s="60" t="s">
        <v>5329</v>
      </c>
    </row>
    <row r="1016" spans="1:41">
      <c r="A1016" s="71">
        <v>84087</v>
      </c>
      <c r="B1016" s="60" t="s">
        <v>1938</v>
      </c>
      <c r="C1016" s="155">
        <v>4426235</v>
      </c>
      <c r="D1016" s="60" t="s">
        <v>1939</v>
      </c>
      <c r="E1016" s="60" t="s">
        <v>1940</v>
      </c>
      <c r="F1016" s="60" t="s">
        <v>751</v>
      </c>
      <c r="G1016" s="60" t="s">
        <v>1358</v>
      </c>
      <c r="I1016" s="60" t="s">
        <v>1941</v>
      </c>
      <c r="J1016" s="60" t="s">
        <v>16616</v>
      </c>
      <c r="K1016" s="60" t="s">
        <v>1943</v>
      </c>
      <c r="L1016" s="60" t="s">
        <v>1944</v>
      </c>
      <c r="M1016" t="str">
        <f>IF(TablVoies[[#This Row],[ID_OSM]]="Non trouvé","Pas de lien",HYPERLINK(("http://www.openstreetmap.org/?"&amp;TablVoies[[#This Row],[OBJET_OSM]]&amp;"="&amp;TablVoies[[#This Row],[ID_OSM]]),"Localiser"))</f>
        <v>Localiser</v>
      </c>
      <c r="N1016" s="61" t="s">
        <v>5316</v>
      </c>
      <c r="O1016" t="str">
        <f>IF(TablVoies[[#This Row],[ID_OSM]]="Non trouvé","Pas de lien",HYPERLINK("http://localhost:8111/import?url=http://api.openstreetmap.org/api/0.6/"&amp;TablVoies[[#This Row],[OBJET_OSM]]&amp;"/"&amp;TablVoies[[#This Row],[ID_OSM]]&amp;"/full","JOSM"))</f>
        <v>JOSM</v>
      </c>
      <c r="Q1016"/>
      <c r="W1016" s="60" t="s">
        <v>5321</v>
      </c>
      <c r="X1016" s="60" t="s">
        <v>5355</v>
      </c>
      <c r="Y1016" s="60">
        <v>1934</v>
      </c>
      <c r="Z1016" s="124">
        <v>12551</v>
      </c>
      <c r="AB1016" s="60">
        <v>21914</v>
      </c>
      <c r="AC1016" s="60" t="s">
        <v>5323</v>
      </c>
      <c r="AE1016" s="60" t="s">
        <v>5324</v>
      </c>
      <c r="AL1016" s="60">
        <v>202</v>
      </c>
      <c r="AM1016" s="60">
        <v>8</v>
      </c>
      <c r="AN1016" s="60" t="s">
        <v>5368</v>
      </c>
      <c r="AO1016" s="60" t="s">
        <v>5349</v>
      </c>
    </row>
    <row r="1017" spans="1:41">
      <c r="A1017" s="71">
        <v>84087</v>
      </c>
      <c r="B1017" s="60" t="s">
        <v>3284</v>
      </c>
      <c r="C1017" s="155">
        <v>4426443</v>
      </c>
      <c r="D1017" s="60" t="s">
        <v>3285</v>
      </c>
      <c r="E1017" s="60" t="s">
        <v>3286</v>
      </c>
      <c r="F1017" s="60" t="s">
        <v>751</v>
      </c>
      <c r="G1017" s="60" t="s">
        <v>1358</v>
      </c>
      <c r="H1017" s="60" t="s">
        <v>119</v>
      </c>
      <c r="I1017" s="60" t="s">
        <v>3287</v>
      </c>
      <c r="J1017" s="60" t="s">
        <v>16617</v>
      </c>
      <c r="K1017" s="60" t="s">
        <v>3289</v>
      </c>
      <c r="L1017" s="60" t="s">
        <v>3290</v>
      </c>
      <c r="M1017" t="str">
        <f>IF(TablVoies[[#This Row],[ID_OSM]]="Non trouvé","Pas de lien",HYPERLINK(("http://www.openstreetmap.org/?"&amp;TablVoies[[#This Row],[OBJET_OSM]]&amp;"="&amp;TablVoies[[#This Row],[ID_OSM]]),"Localiser"))</f>
        <v>Localiser</v>
      </c>
      <c r="N1017" s="61" t="s">
        <v>5316</v>
      </c>
      <c r="O1017" t="str">
        <f>IF(TablVoies[[#This Row],[ID_OSM]]="Non trouvé","Pas de lien",HYPERLINK("http://localhost:8111/import?url=http://api.openstreetmap.org/api/0.6/"&amp;TablVoies[[#This Row],[OBJET_OSM]]&amp;"/"&amp;TablVoies[[#This Row],[ID_OSM]]&amp;"/full","JOSM"))</f>
        <v>JOSM</v>
      </c>
      <c r="Q1017"/>
      <c r="W1017" s="60" t="s">
        <v>5334</v>
      </c>
      <c r="X1017" s="60" t="s">
        <v>5383</v>
      </c>
      <c r="Y1017" s="60">
        <v>1992</v>
      </c>
      <c r="Z1017" s="124"/>
      <c r="AB1017" s="60">
        <v>33930</v>
      </c>
      <c r="AC1017" s="60" t="s">
        <v>5323</v>
      </c>
      <c r="AE1017" s="60" t="s">
        <v>5324</v>
      </c>
      <c r="AL1017" s="60">
        <v>117</v>
      </c>
      <c r="AM1017" s="60">
        <v>6</v>
      </c>
      <c r="AN1017" s="60" t="s">
        <v>5341</v>
      </c>
      <c r="AO1017" s="60" t="s">
        <v>5329</v>
      </c>
    </row>
    <row r="1018" spans="1:41">
      <c r="A1018" s="71">
        <v>84087</v>
      </c>
      <c r="B1018" s="60" t="s">
        <v>5073</v>
      </c>
      <c r="C1018" s="155">
        <v>4422028</v>
      </c>
      <c r="D1018" s="60" t="s">
        <v>5074</v>
      </c>
      <c r="E1018" s="60" t="s">
        <v>5075</v>
      </c>
      <c r="F1018" s="60" t="s">
        <v>751</v>
      </c>
      <c r="G1018" s="60" t="s">
        <v>70</v>
      </c>
      <c r="H1018" s="60" t="s">
        <v>163</v>
      </c>
      <c r="I1018" s="60" t="s">
        <v>3918</v>
      </c>
      <c r="J1018" s="60" t="s">
        <v>16618</v>
      </c>
      <c r="K1018" s="60" t="s">
        <v>5077</v>
      </c>
      <c r="L1018" s="60" t="s">
        <v>3921</v>
      </c>
      <c r="M1018" t="str">
        <f>IF(TablVoies[[#This Row],[ID_OSM]]="Non trouvé","Pas de lien",HYPERLINK(("http://www.openstreetmap.org/?"&amp;TablVoies[[#This Row],[OBJET_OSM]]&amp;"="&amp;TablVoies[[#This Row],[ID_OSM]]),"Localiser"))</f>
        <v>Localiser</v>
      </c>
      <c r="N1018" s="61" t="s">
        <v>5316</v>
      </c>
      <c r="O1018" t="str">
        <f>IF(TablVoies[[#This Row],[ID_OSM]]="Non trouvé","Pas de lien",HYPERLINK("http://localhost:8111/import?url=http://api.openstreetmap.org/api/0.6/"&amp;TablVoies[[#This Row],[OBJET_OSM]]&amp;"/"&amp;TablVoies[[#This Row],[ID_OSM]]&amp;"/full","JOSM"))</f>
        <v>JOSM</v>
      </c>
      <c r="Q1018"/>
      <c r="W1018" s="60" t="s">
        <v>5321</v>
      </c>
      <c r="X1018" s="60" t="s">
        <v>5414</v>
      </c>
      <c r="Z1018" s="124"/>
      <c r="AC1018" s="60" t="s">
        <v>5344</v>
      </c>
      <c r="AE1018" s="60" t="s">
        <v>5345</v>
      </c>
      <c r="AL1018" s="60">
        <v>47</v>
      </c>
      <c r="AM1018" s="60">
        <v>6</v>
      </c>
      <c r="AN1018" s="60" t="s">
        <v>5346</v>
      </c>
      <c r="AO1018" s="60" t="s">
        <v>5329</v>
      </c>
    </row>
    <row r="1019" spans="1:41">
      <c r="A1019" s="71">
        <v>84087</v>
      </c>
      <c r="B1019" s="60" t="s">
        <v>2659</v>
      </c>
      <c r="C1019" s="155">
        <v>4426346</v>
      </c>
      <c r="D1019" s="60" t="s">
        <v>2660</v>
      </c>
      <c r="E1019" s="60" t="s">
        <v>2661</v>
      </c>
      <c r="F1019" s="60" t="s">
        <v>751</v>
      </c>
      <c r="G1019" s="60" t="s">
        <v>1358</v>
      </c>
      <c r="H1019" s="60" t="s">
        <v>134</v>
      </c>
      <c r="I1019" s="60" t="s">
        <v>2662</v>
      </c>
      <c r="J1019" s="60" t="s">
        <v>16619</v>
      </c>
      <c r="K1019" s="60" t="s">
        <v>2664</v>
      </c>
      <c r="L1019" s="60" t="s">
        <v>12997</v>
      </c>
      <c r="M1019" t="str">
        <f>IF(TablVoies[[#This Row],[ID_OSM]]="Non trouvé","Pas de lien",HYPERLINK(("http://www.openstreetmap.org/?"&amp;TablVoies[[#This Row],[OBJET_OSM]]&amp;"="&amp;TablVoies[[#This Row],[ID_OSM]]),"Localiser"))</f>
        <v>Localiser</v>
      </c>
      <c r="N1019" s="61" t="s">
        <v>5316</v>
      </c>
      <c r="O1019" t="str">
        <f>IF(TablVoies[[#This Row],[ID_OSM]]="Non trouvé","Pas de lien",HYPERLINK("http://localhost:8111/import?url=http://api.openstreetmap.org/api/0.6/"&amp;TablVoies[[#This Row],[OBJET_OSM]]&amp;"/"&amp;TablVoies[[#This Row],[ID_OSM]]&amp;"/full","JOSM"))</f>
        <v>JOSM</v>
      </c>
      <c r="Q1019"/>
      <c r="W1019" s="60" t="s">
        <v>5321</v>
      </c>
      <c r="X1019" s="60" t="s">
        <v>5423</v>
      </c>
      <c r="Y1019" s="60">
        <v>1959</v>
      </c>
      <c r="Z1019" s="124">
        <v>21914</v>
      </c>
      <c r="AC1019" s="60" t="s">
        <v>5323</v>
      </c>
      <c r="AE1019" s="60" t="s">
        <v>5324</v>
      </c>
      <c r="AL1019" s="60">
        <v>80</v>
      </c>
      <c r="AM1019" s="60">
        <v>3</v>
      </c>
      <c r="AN1019" s="60" t="s">
        <v>5328</v>
      </c>
      <c r="AO1019" s="60" t="s">
        <v>5329</v>
      </c>
    </row>
    <row r="1020" spans="1:41">
      <c r="A1020" s="71">
        <v>84087</v>
      </c>
      <c r="B1020" s="60" t="s">
        <v>1278</v>
      </c>
      <c r="C1020" s="155">
        <v>4422222</v>
      </c>
      <c r="D1020" s="60" t="s">
        <v>1279</v>
      </c>
      <c r="E1020" s="60" t="s">
        <v>1280</v>
      </c>
      <c r="F1020" s="60" t="s">
        <v>751</v>
      </c>
      <c r="G1020" s="60" t="s">
        <v>245</v>
      </c>
      <c r="H1020" s="60" t="s">
        <v>134</v>
      </c>
      <c r="I1020" s="60" t="s">
        <v>1281</v>
      </c>
      <c r="J1020" s="60" t="s">
        <v>16620</v>
      </c>
      <c r="K1020" s="60" t="s">
        <v>1283</v>
      </c>
      <c r="L1020" s="60" t="s">
        <v>15589</v>
      </c>
      <c r="M1020" t="str">
        <f>IF(TablVoies[[#This Row],[ID_OSM]]="Non trouvé","Pas de lien",HYPERLINK(("http://www.openstreetmap.org/?"&amp;TablVoies[[#This Row],[OBJET_OSM]]&amp;"="&amp;TablVoies[[#This Row],[ID_OSM]]),"Localiser"))</f>
        <v>Localiser</v>
      </c>
      <c r="N1020" s="61" t="s">
        <v>5316</v>
      </c>
      <c r="O1020" t="str">
        <f>IF(TablVoies[[#This Row],[ID_OSM]]="Non trouvé","Pas de lien",HYPERLINK("http://localhost:8111/import?url=http://api.openstreetmap.org/api/0.6/"&amp;TablVoies[[#This Row],[OBJET_OSM]]&amp;"/"&amp;TablVoies[[#This Row],[ID_OSM]]&amp;"/full","JOSM"))</f>
        <v>JOSM</v>
      </c>
      <c r="P1020" t="s">
        <v>13710</v>
      </c>
      <c r="Q1020" t="s">
        <v>13814</v>
      </c>
      <c r="W1020" s="60" t="s">
        <v>5334</v>
      </c>
      <c r="X1020" s="60" t="s">
        <v>5340</v>
      </c>
      <c r="Z1020" s="124"/>
      <c r="AC1020" s="60" t="s">
        <v>5323</v>
      </c>
      <c r="AE1020" s="60" t="s">
        <v>5324</v>
      </c>
      <c r="AL1020" s="60">
        <v>750</v>
      </c>
      <c r="AM1020" s="60">
        <v>3.1</v>
      </c>
      <c r="AN1020" s="60" t="s">
        <v>5328</v>
      </c>
      <c r="AO1020" s="60" t="s">
        <v>5329</v>
      </c>
    </row>
    <row r="1021" spans="1:41">
      <c r="A1021" s="71">
        <v>84087</v>
      </c>
      <c r="B1021" s="60" t="s">
        <v>1051</v>
      </c>
      <c r="C1021" s="155">
        <v>4422127</v>
      </c>
      <c r="D1021" s="60" t="s">
        <v>1052</v>
      </c>
      <c r="E1021" s="60" t="s">
        <v>1053</v>
      </c>
      <c r="F1021" s="60" t="s">
        <v>751</v>
      </c>
      <c r="G1021" s="60" t="s">
        <v>245</v>
      </c>
      <c r="I1021" s="60" t="s">
        <v>1054</v>
      </c>
      <c r="J1021" s="60" t="s">
        <v>16621</v>
      </c>
      <c r="K1021" s="60" t="s">
        <v>1056</v>
      </c>
      <c r="L1021" s="60" t="s">
        <v>1057</v>
      </c>
      <c r="M1021" t="str">
        <f>IF(TablVoies[[#This Row],[ID_OSM]]="Non trouvé","Pas de lien",HYPERLINK(("http://www.openstreetmap.org/?"&amp;TablVoies[[#This Row],[OBJET_OSM]]&amp;"="&amp;TablVoies[[#This Row],[ID_OSM]]),"Localiser"))</f>
        <v>Localiser</v>
      </c>
      <c r="N1021" s="61" t="s">
        <v>5316</v>
      </c>
      <c r="O1021" t="str">
        <f>IF(TablVoies[[#This Row],[ID_OSM]]="Non trouvé","Pas de lien",HYPERLINK("http://localhost:8111/import?url=http://api.openstreetmap.org/api/0.6/"&amp;TablVoies[[#This Row],[OBJET_OSM]]&amp;"/"&amp;TablVoies[[#This Row],[ID_OSM]]&amp;"/full","JOSM"))</f>
        <v>JOSM</v>
      </c>
      <c r="P1021" t="s">
        <v>13623</v>
      </c>
      <c r="Q1021" t="s">
        <v>13814</v>
      </c>
      <c r="W1021" s="60" t="s">
        <v>5321</v>
      </c>
      <c r="X1021" s="60" t="s">
        <v>5354</v>
      </c>
      <c r="Z1021" s="124"/>
      <c r="AC1021" s="60" t="s">
        <v>5323</v>
      </c>
      <c r="AE1021" s="60" t="s">
        <v>5324</v>
      </c>
      <c r="AJ1021" s="60" t="s">
        <v>5452</v>
      </c>
      <c r="AL1021" s="60">
        <v>1020</v>
      </c>
      <c r="AM1021" s="60">
        <v>3</v>
      </c>
      <c r="AN1021" s="60" t="s">
        <v>5328</v>
      </c>
      <c r="AO1021" s="60" t="s">
        <v>5329</v>
      </c>
    </row>
    <row r="1022" spans="1:41">
      <c r="A1022" s="71">
        <v>84087</v>
      </c>
      <c r="B1022" s="60" t="s">
        <v>4390</v>
      </c>
      <c r="C1022" s="155">
        <v>4426647</v>
      </c>
      <c r="D1022" s="60" t="s">
        <v>4391</v>
      </c>
      <c r="E1022" s="60" t="s">
        <v>4392</v>
      </c>
      <c r="F1022" s="60" t="s">
        <v>751</v>
      </c>
      <c r="G1022" s="60" t="s">
        <v>56</v>
      </c>
      <c r="I1022" s="60" t="s">
        <v>4393</v>
      </c>
      <c r="J1022" s="60" t="s">
        <v>16622</v>
      </c>
      <c r="K1022" s="60" t="s">
        <v>4395</v>
      </c>
      <c r="L1022" s="60" t="s">
        <v>15590</v>
      </c>
      <c r="M1022" t="str">
        <f>IF(TablVoies[[#This Row],[ID_OSM]]="Non trouvé","Pas de lien",HYPERLINK(("http://www.openstreetmap.org/?"&amp;TablVoies[[#This Row],[OBJET_OSM]]&amp;"="&amp;TablVoies[[#This Row],[ID_OSM]]),"Localiser"))</f>
        <v>Localiser</v>
      </c>
      <c r="N1022" s="61" t="s">
        <v>5316</v>
      </c>
      <c r="O1022" t="str">
        <f>IF(TablVoies[[#This Row],[ID_OSM]]="Non trouvé","Pas de lien",HYPERLINK("http://localhost:8111/import?url=http://api.openstreetmap.org/api/0.6/"&amp;TablVoies[[#This Row],[OBJET_OSM]]&amp;"/"&amp;TablVoies[[#This Row],[ID_OSM]]&amp;"/full","JOSM"))</f>
        <v>JOSM</v>
      </c>
      <c r="Q1022"/>
      <c r="W1022" s="60" t="s">
        <v>5321</v>
      </c>
      <c r="X1022" s="60" t="s">
        <v>5389</v>
      </c>
      <c r="Z1022" s="124"/>
      <c r="AC1022" s="60" t="s">
        <v>5323</v>
      </c>
      <c r="AE1022" s="60" t="s">
        <v>5324</v>
      </c>
      <c r="AL1022" s="60">
        <v>38</v>
      </c>
      <c r="AM1022" s="60">
        <v>4</v>
      </c>
      <c r="AN1022" s="60" t="s">
        <v>5328</v>
      </c>
      <c r="AO1022" s="60" t="s">
        <v>5329</v>
      </c>
    </row>
    <row r="1023" spans="1:41">
      <c r="A1023" s="71">
        <v>84087</v>
      </c>
      <c r="B1023" s="60" t="s">
        <v>1164</v>
      </c>
      <c r="C1023" s="155">
        <v>4422194</v>
      </c>
      <c r="D1023" s="60" t="s">
        <v>1165</v>
      </c>
      <c r="E1023" s="60" t="s">
        <v>1166</v>
      </c>
      <c r="F1023" s="60" t="s">
        <v>751</v>
      </c>
      <c r="G1023" s="60" t="s">
        <v>245</v>
      </c>
      <c r="H1023" s="60" t="s">
        <v>119</v>
      </c>
      <c r="I1023" s="60" t="s">
        <v>1167</v>
      </c>
      <c r="J1023" s="60" t="s">
        <v>16623</v>
      </c>
      <c r="K1023" s="60" t="s">
        <v>1169</v>
      </c>
      <c r="L1023" s="60" t="s">
        <v>1170</v>
      </c>
      <c r="M1023" t="str">
        <f>IF(TablVoies[[#This Row],[ID_OSM]]="Non trouvé","Pas de lien",HYPERLINK(("http://www.openstreetmap.org/?"&amp;TablVoies[[#This Row],[OBJET_OSM]]&amp;"="&amp;TablVoies[[#This Row],[ID_OSM]]),"Localiser"))</f>
        <v>Localiser</v>
      </c>
      <c r="N1023" s="61" t="s">
        <v>5316</v>
      </c>
      <c r="O1023" t="str">
        <f>IF(TablVoies[[#This Row],[ID_OSM]]="Non trouvé","Pas de lien",HYPERLINK("http://localhost:8111/import?url=http://api.openstreetmap.org/api/0.6/"&amp;TablVoies[[#This Row],[OBJET_OSM]]&amp;"/"&amp;TablVoies[[#This Row],[ID_OSM]]&amp;"/full","JOSM"))</f>
        <v>JOSM</v>
      </c>
      <c r="P1023" t="s">
        <v>5507</v>
      </c>
      <c r="Q1023" t="s">
        <v>13814</v>
      </c>
      <c r="W1023" s="60" t="s">
        <v>5334</v>
      </c>
      <c r="X1023" s="60" t="s">
        <v>5410</v>
      </c>
      <c r="Z1023" s="124"/>
      <c r="AC1023" s="60" t="s">
        <v>5323</v>
      </c>
      <c r="AE1023" s="60" t="s">
        <v>5324</v>
      </c>
      <c r="AJ1023" s="60" t="s">
        <v>5343</v>
      </c>
      <c r="AL1023" s="60">
        <v>4280</v>
      </c>
      <c r="AM1023" s="60">
        <v>5</v>
      </c>
      <c r="AN1023" s="60" t="s">
        <v>5328</v>
      </c>
      <c r="AO1023" s="60" t="s">
        <v>5329</v>
      </c>
    </row>
    <row r="1024" spans="1:41">
      <c r="A1024" s="71">
        <v>84087</v>
      </c>
      <c r="B1024" s="60" t="s">
        <v>823</v>
      </c>
      <c r="C1024" s="155">
        <v>4422064</v>
      </c>
      <c r="D1024" s="60" t="s">
        <v>824</v>
      </c>
      <c r="E1024" s="60" t="s">
        <v>825</v>
      </c>
      <c r="F1024" s="60" t="s">
        <v>751</v>
      </c>
      <c r="G1024" s="60" t="s">
        <v>179</v>
      </c>
      <c r="H1024" s="60" t="s">
        <v>163</v>
      </c>
      <c r="I1024" s="60" t="s">
        <v>826</v>
      </c>
      <c r="J1024" s="60" t="s">
        <v>16624</v>
      </c>
      <c r="K1024" s="60" t="s">
        <v>828</v>
      </c>
      <c r="L1024" s="60" t="s">
        <v>829</v>
      </c>
      <c r="M1024" t="str">
        <f>IF(TablVoies[[#This Row],[ID_OSM]]="Non trouvé","Pas de lien",HYPERLINK(("http://www.openstreetmap.org/?"&amp;TablVoies[[#This Row],[OBJET_OSM]]&amp;"="&amp;TablVoies[[#This Row],[ID_OSM]]),"Localiser"))</f>
        <v>Localiser</v>
      </c>
      <c r="N1024" s="61" t="s">
        <v>5316</v>
      </c>
      <c r="O1024" t="str">
        <f>IF(TablVoies[[#This Row],[ID_OSM]]="Non trouvé","Pas de lien",HYPERLINK("http://localhost:8111/import?url=http://api.openstreetmap.org/api/0.6/"&amp;TablVoies[[#This Row],[OBJET_OSM]]&amp;"/"&amp;TablVoies[[#This Row],[ID_OSM]]&amp;"/full","JOSM"))</f>
        <v>JOSM</v>
      </c>
      <c r="Q1024"/>
      <c r="W1024" s="60" t="s">
        <v>5334</v>
      </c>
      <c r="X1024" s="60" t="s">
        <v>5398</v>
      </c>
      <c r="Y1024" s="60">
        <v>1959</v>
      </c>
      <c r="Z1024" s="124"/>
      <c r="AB1024" s="60">
        <v>21914</v>
      </c>
      <c r="AC1024" s="60" t="s">
        <v>5323</v>
      </c>
      <c r="AE1024" s="60" t="s">
        <v>5324</v>
      </c>
      <c r="AL1024" s="60">
        <v>978</v>
      </c>
      <c r="AM1024" s="60">
        <v>6.5</v>
      </c>
      <c r="AN1024" s="60" t="s">
        <v>5328</v>
      </c>
      <c r="AO1024" s="60" t="s">
        <v>5329</v>
      </c>
    </row>
    <row r="1025" spans="1:41">
      <c r="A1025" s="71">
        <v>84087</v>
      </c>
      <c r="B1025" s="60" t="s">
        <v>1171</v>
      </c>
      <c r="C1025" s="155">
        <v>4422195</v>
      </c>
      <c r="D1025" s="60" t="s">
        <v>1172</v>
      </c>
      <c r="E1025" s="60" t="s">
        <v>1173</v>
      </c>
      <c r="F1025" s="60" t="s">
        <v>751</v>
      </c>
      <c r="G1025" s="60" t="s">
        <v>245</v>
      </c>
      <c r="H1025" s="60" t="s">
        <v>119</v>
      </c>
      <c r="I1025" s="60" t="s">
        <v>1174</v>
      </c>
      <c r="J1025" s="60" t="s">
        <v>16625</v>
      </c>
      <c r="K1025" s="60" t="s">
        <v>1176</v>
      </c>
      <c r="L1025" s="60" t="s">
        <v>1177</v>
      </c>
      <c r="M1025" t="str">
        <f>IF(TablVoies[[#This Row],[ID_OSM]]="Non trouvé","Pas de lien",HYPERLINK(("http://www.openstreetmap.org/?"&amp;TablVoies[[#This Row],[OBJET_OSM]]&amp;"="&amp;TablVoies[[#This Row],[ID_OSM]]),"Localiser"))</f>
        <v>Localiser</v>
      </c>
      <c r="N1025" s="61" t="s">
        <v>5316</v>
      </c>
      <c r="O1025" t="str">
        <f>IF(TablVoies[[#This Row],[ID_OSM]]="Non trouvé","Pas de lien",HYPERLINK("http://localhost:8111/import?url=http://api.openstreetmap.org/api/0.6/"&amp;TablVoies[[#This Row],[OBJET_OSM]]&amp;"/"&amp;TablVoies[[#This Row],[ID_OSM]]&amp;"/full","JOSM"))</f>
        <v>JOSM</v>
      </c>
      <c r="P1025" t="s">
        <v>13682</v>
      </c>
      <c r="Q1025" t="s">
        <v>13814</v>
      </c>
      <c r="W1025" s="60" t="s">
        <v>5321</v>
      </c>
      <c r="X1025" s="60" t="s">
        <v>5365</v>
      </c>
      <c r="Z1025" s="124"/>
      <c r="AC1025" s="60" t="s">
        <v>5323</v>
      </c>
      <c r="AE1025" s="60" t="s">
        <v>5324</v>
      </c>
      <c r="AL1025" s="60">
        <v>1770</v>
      </c>
      <c r="AM1025" s="60">
        <v>3</v>
      </c>
      <c r="AN1025" s="60" t="s">
        <v>5328</v>
      </c>
      <c r="AO1025" s="60" t="s">
        <v>5329</v>
      </c>
    </row>
    <row r="1026" spans="1:41">
      <c r="A1026" s="71">
        <v>84087</v>
      </c>
      <c r="B1026" s="60" t="s">
        <v>3922</v>
      </c>
      <c r="C1026" s="155">
        <v>4426561</v>
      </c>
      <c r="D1026" s="60" t="s">
        <v>3923</v>
      </c>
      <c r="E1026" s="60" t="s">
        <v>3924</v>
      </c>
      <c r="F1026" s="60" t="s">
        <v>751</v>
      </c>
      <c r="G1026" s="60" t="s">
        <v>44</v>
      </c>
      <c r="H1026" s="60" t="s">
        <v>163</v>
      </c>
      <c r="I1026" s="60" t="s">
        <v>3925</v>
      </c>
      <c r="J1026" s="60" t="s">
        <v>16626</v>
      </c>
      <c r="K1026" s="60" t="s">
        <v>3927</v>
      </c>
      <c r="L1026" s="60" t="s">
        <v>3928</v>
      </c>
      <c r="M1026" t="str">
        <f>IF(TablVoies[[#This Row],[ID_OSM]]="Non trouvé","Pas de lien",HYPERLINK(("http://www.openstreetmap.org/?"&amp;TablVoies[[#This Row],[OBJET_OSM]]&amp;"="&amp;TablVoies[[#This Row],[ID_OSM]]),"Localiser"))</f>
        <v>Localiser</v>
      </c>
      <c r="N1026" s="61" t="s">
        <v>5316</v>
      </c>
      <c r="O1026" t="str">
        <f>IF(TablVoies[[#This Row],[ID_OSM]]="Non trouvé","Pas de lien",HYPERLINK("http://localhost:8111/import?url=http://api.openstreetmap.org/api/0.6/"&amp;TablVoies[[#This Row],[OBJET_OSM]]&amp;"/"&amp;TablVoies[[#This Row],[ID_OSM]]&amp;"/full","JOSM"))</f>
        <v>JOSM</v>
      </c>
      <c r="Q1026"/>
      <c r="W1026" s="60" t="s">
        <v>5321</v>
      </c>
      <c r="X1026" s="60" t="s">
        <v>5384</v>
      </c>
      <c r="Z1026" s="124"/>
      <c r="AC1026" s="60" t="s">
        <v>5323</v>
      </c>
      <c r="AE1026" s="60" t="s">
        <v>5324</v>
      </c>
      <c r="AL1026" s="60">
        <v>80</v>
      </c>
      <c r="AM1026" s="60">
        <v>4</v>
      </c>
      <c r="AN1026" s="60" t="s">
        <v>5341</v>
      </c>
      <c r="AO1026" s="60" t="s">
        <v>5329</v>
      </c>
    </row>
    <row r="1027" spans="1:41">
      <c r="A1027" s="71">
        <v>84087</v>
      </c>
      <c r="B1027" s="60" t="s">
        <v>1952</v>
      </c>
      <c r="C1027" s="155">
        <v>4426237</v>
      </c>
      <c r="D1027" s="60" t="s">
        <v>1953</v>
      </c>
      <c r="E1027" s="60" t="s">
        <v>1954</v>
      </c>
      <c r="F1027" s="60" t="s">
        <v>751</v>
      </c>
      <c r="G1027" s="60" t="s">
        <v>1358</v>
      </c>
      <c r="I1027" s="60" t="s">
        <v>1955</v>
      </c>
      <c r="J1027" s="60" t="s">
        <v>16627</v>
      </c>
      <c r="K1027" s="60" t="s">
        <v>1957</v>
      </c>
      <c r="L1027" s="60" t="s">
        <v>1958</v>
      </c>
      <c r="M1027" t="str">
        <f>IF(TablVoies[[#This Row],[ID_OSM]]="Non trouvé","Pas de lien",HYPERLINK(("http://www.openstreetmap.org/?"&amp;TablVoies[[#This Row],[OBJET_OSM]]&amp;"="&amp;TablVoies[[#This Row],[ID_OSM]]),"Localiser"))</f>
        <v>Localiser</v>
      </c>
      <c r="N1027" s="61" t="s">
        <v>5316</v>
      </c>
      <c r="O1027" t="str">
        <f>IF(TablVoies[[#This Row],[ID_OSM]]="Non trouvé","Pas de lien",HYPERLINK("http://localhost:8111/import?url=http://api.openstreetmap.org/api/0.6/"&amp;TablVoies[[#This Row],[OBJET_OSM]]&amp;"/"&amp;TablVoies[[#This Row],[ID_OSM]]&amp;"/full","JOSM"))</f>
        <v>JOSM</v>
      </c>
      <c r="Q1027"/>
      <c r="T1027" s="60" t="s">
        <v>5454</v>
      </c>
      <c r="W1027" s="60" t="s">
        <v>5334</v>
      </c>
      <c r="X1027" s="60" t="s">
        <v>5455</v>
      </c>
      <c r="Y1027" s="60">
        <v>1991</v>
      </c>
      <c r="Z1027" s="124">
        <v>33500</v>
      </c>
      <c r="AC1027" s="60" t="s">
        <v>5323</v>
      </c>
      <c r="AE1027" s="60" t="s">
        <v>5324</v>
      </c>
      <c r="AL1027" s="60">
        <v>170</v>
      </c>
      <c r="AM1027" s="60">
        <v>0</v>
      </c>
      <c r="AN1027" s="60" t="s">
        <v>5348</v>
      </c>
      <c r="AO1027" s="60" t="s">
        <v>5349</v>
      </c>
    </row>
    <row r="1028" spans="1:41">
      <c r="A1028" s="71">
        <v>84087</v>
      </c>
      <c r="B1028" s="60" t="s">
        <v>1966</v>
      </c>
      <c r="C1028" s="155">
        <v>4426239</v>
      </c>
      <c r="D1028" s="60" t="s">
        <v>1967</v>
      </c>
      <c r="E1028" s="60" t="s">
        <v>1968</v>
      </c>
      <c r="F1028" s="60" t="s">
        <v>751</v>
      </c>
      <c r="G1028" s="60" t="s">
        <v>1358</v>
      </c>
      <c r="I1028" s="60" t="s">
        <v>1969</v>
      </c>
      <c r="J1028" s="60" t="s">
        <v>16628</v>
      </c>
      <c r="K1028" s="60" t="s">
        <v>1971</v>
      </c>
      <c r="L1028" s="60" t="s">
        <v>1972</v>
      </c>
      <c r="M1028" t="str">
        <f>IF(TablVoies[[#This Row],[ID_OSM]]="Non trouvé","Pas de lien",HYPERLINK(("http://www.openstreetmap.org/?"&amp;TablVoies[[#This Row],[OBJET_OSM]]&amp;"="&amp;TablVoies[[#This Row],[ID_OSM]]),"Localiser"))</f>
        <v>Localiser</v>
      </c>
      <c r="N1028" s="61" t="s">
        <v>5316</v>
      </c>
      <c r="O1028" t="str">
        <f>IF(TablVoies[[#This Row],[ID_OSM]]="Non trouvé","Pas de lien",HYPERLINK("http://localhost:8111/import?url=http://api.openstreetmap.org/api/0.6/"&amp;TablVoies[[#This Row],[OBJET_OSM]]&amp;"/"&amp;TablVoies[[#This Row],[ID_OSM]]&amp;"/full","JOSM"))</f>
        <v>JOSM</v>
      </c>
      <c r="Q1028"/>
      <c r="W1028" s="60" t="s">
        <v>5321</v>
      </c>
      <c r="X1028" s="60" t="s">
        <v>5398</v>
      </c>
      <c r="Y1028" s="60">
        <v>1968</v>
      </c>
      <c r="Z1028" s="124">
        <v>24908</v>
      </c>
      <c r="AC1028" s="60" t="s">
        <v>5323</v>
      </c>
      <c r="AE1028" s="60" t="s">
        <v>5324</v>
      </c>
      <c r="AL1028" s="60">
        <v>104</v>
      </c>
      <c r="AM1028" s="60">
        <v>5</v>
      </c>
      <c r="AN1028" s="60" t="s">
        <v>5368</v>
      </c>
      <c r="AO1028" s="60" t="s">
        <v>5349</v>
      </c>
    </row>
    <row r="1029" spans="1:41">
      <c r="A1029" s="71">
        <v>84087</v>
      </c>
      <c r="B1029" s="60" t="s">
        <v>1959</v>
      </c>
      <c r="C1029" s="155">
        <v>4426238</v>
      </c>
      <c r="D1029" s="60" t="s">
        <v>1960</v>
      </c>
      <c r="E1029" s="60" t="s">
        <v>1961</v>
      </c>
      <c r="F1029" s="60" t="s">
        <v>751</v>
      </c>
      <c r="G1029" s="60" t="s">
        <v>1358</v>
      </c>
      <c r="I1029" s="60" t="s">
        <v>1962</v>
      </c>
      <c r="J1029" s="60" t="s">
        <v>16629</v>
      </c>
      <c r="K1029" s="60" t="s">
        <v>1964</v>
      </c>
      <c r="L1029" s="60" t="s">
        <v>1965</v>
      </c>
      <c r="M1029" t="str">
        <f>IF(TablVoies[[#This Row],[ID_OSM]]="Non trouvé","Pas de lien",HYPERLINK(("http://www.openstreetmap.org/?"&amp;TablVoies[[#This Row],[OBJET_OSM]]&amp;"="&amp;TablVoies[[#This Row],[ID_OSM]]),"Localiser"))</f>
        <v>Localiser</v>
      </c>
      <c r="N1029" s="61" t="s">
        <v>5316</v>
      </c>
      <c r="O1029" t="str">
        <f>IF(TablVoies[[#This Row],[ID_OSM]]="Non trouvé","Pas de lien",HYPERLINK("http://localhost:8111/import?url=http://api.openstreetmap.org/api/0.6/"&amp;TablVoies[[#This Row],[OBJET_OSM]]&amp;"/"&amp;TablVoies[[#This Row],[ID_OSM]]&amp;"/full","JOSM"))</f>
        <v>JOSM</v>
      </c>
      <c r="Q1029"/>
      <c r="W1029" s="60" t="s">
        <v>5334</v>
      </c>
      <c r="X1029" s="60" t="s">
        <v>5486</v>
      </c>
      <c r="Z1029" s="124"/>
      <c r="AC1029" s="60" t="s">
        <v>5323</v>
      </c>
      <c r="AE1029" s="60" t="s">
        <v>5324</v>
      </c>
      <c r="AL1029" s="60">
        <v>330</v>
      </c>
      <c r="AM1029" s="60">
        <v>5</v>
      </c>
      <c r="AN1029" s="60" t="s">
        <v>5368</v>
      </c>
      <c r="AO1029" s="60" t="s">
        <v>5349</v>
      </c>
    </row>
    <row r="1030" spans="1:41">
      <c r="A1030" s="71">
        <v>84087</v>
      </c>
      <c r="B1030" s="60" t="s">
        <v>3291</v>
      </c>
      <c r="C1030" s="155">
        <v>4426445</v>
      </c>
      <c r="D1030" s="60" t="s">
        <v>3292</v>
      </c>
      <c r="E1030" s="60" t="s">
        <v>3293</v>
      </c>
      <c r="F1030" s="60" t="s">
        <v>751</v>
      </c>
      <c r="G1030" s="60" t="s">
        <v>3294</v>
      </c>
      <c r="I1030" s="60" t="s">
        <v>3295</v>
      </c>
      <c r="J1030" s="60" t="s">
        <v>16630</v>
      </c>
      <c r="K1030" s="60" t="s">
        <v>3297</v>
      </c>
      <c r="L1030" s="60" t="s">
        <v>3298</v>
      </c>
      <c r="M1030" t="str">
        <f>IF(TablVoies[[#This Row],[ID_OSM]]="Non trouvé","Pas de lien",HYPERLINK(("http://www.openstreetmap.org/?"&amp;TablVoies[[#This Row],[OBJET_OSM]]&amp;"="&amp;TablVoies[[#This Row],[ID_OSM]]),"Localiser"))</f>
        <v>Localiser</v>
      </c>
      <c r="N1030" s="61" t="s">
        <v>5316</v>
      </c>
      <c r="O1030" t="str">
        <f>IF(TablVoies[[#This Row],[ID_OSM]]="Non trouvé","Pas de lien",HYPERLINK("http://localhost:8111/import?url=http://api.openstreetmap.org/api/0.6/"&amp;TablVoies[[#This Row],[OBJET_OSM]]&amp;"/"&amp;TablVoies[[#This Row],[ID_OSM]]&amp;"/full","JOSM"))</f>
        <v>JOSM</v>
      </c>
      <c r="Q1030"/>
      <c r="W1030" s="60" t="s">
        <v>5321</v>
      </c>
      <c r="X1030" s="60" t="s">
        <v>5398</v>
      </c>
      <c r="Y1030" s="60">
        <v>1968</v>
      </c>
      <c r="Z1030" s="124">
        <v>24908</v>
      </c>
      <c r="AC1030" s="60" t="s">
        <v>5344</v>
      </c>
      <c r="AE1030" s="60" t="s">
        <v>5345</v>
      </c>
      <c r="AL1030" s="60">
        <v>0</v>
      </c>
      <c r="AM1030" s="60">
        <v>0</v>
      </c>
      <c r="AN1030" s="60" t="s">
        <v>5368</v>
      </c>
      <c r="AO1030" s="60" t="s">
        <v>5349</v>
      </c>
    </row>
    <row r="1031" spans="1:41">
      <c r="A1031" s="71">
        <v>84087</v>
      </c>
      <c r="B1031" s="60" t="s">
        <v>1442</v>
      </c>
      <c r="C1031" s="155">
        <v>4426160</v>
      </c>
      <c r="D1031" s="60" t="s">
        <v>1443</v>
      </c>
      <c r="E1031" s="60" t="s">
        <v>1444</v>
      </c>
      <c r="F1031" s="60" t="s">
        <v>751</v>
      </c>
      <c r="G1031" s="60" t="s">
        <v>1358</v>
      </c>
      <c r="I1031" s="60" t="s">
        <v>1445</v>
      </c>
      <c r="J1031" s="60" t="s">
        <v>16631</v>
      </c>
      <c r="K1031" s="60" t="s">
        <v>1447</v>
      </c>
      <c r="L1031" s="60" t="s">
        <v>1448</v>
      </c>
      <c r="M1031" t="str">
        <f>IF(TablVoies[[#This Row],[ID_OSM]]="Non trouvé","Pas de lien",HYPERLINK(("http://www.openstreetmap.org/?"&amp;TablVoies[[#This Row],[OBJET_OSM]]&amp;"="&amp;TablVoies[[#This Row],[ID_OSM]]),"Localiser"))</f>
        <v>Localiser</v>
      </c>
      <c r="N1031" s="61" t="s">
        <v>5316</v>
      </c>
      <c r="O1031" t="str">
        <f>IF(TablVoies[[#This Row],[ID_OSM]]="Non trouvé","Pas de lien",HYPERLINK("http://localhost:8111/import?url=http://api.openstreetmap.org/api/0.6/"&amp;TablVoies[[#This Row],[OBJET_OSM]]&amp;"/"&amp;TablVoies[[#This Row],[ID_OSM]]&amp;"/full","JOSM"))</f>
        <v>JOSM</v>
      </c>
      <c r="Q1031"/>
      <c r="W1031" s="60" t="s">
        <v>5321</v>
      </c>
      <c r="X1031" s="60" t="s">
        <v>5355</v>
      </c>
      <c r="Y1031" s="60">
        <v>1956</v>
      </c>
      <c r="Z1031" s="124">
        <v>20789</v>
      </c>
      <c r="AC1031" s="60" t="s">
        <v>5323</v>
      </c>
      <c r="AE1031" s="60" t="s">
        <v>5324</v>
      </c>
      <c r="AL1031" s="60">
        <v>150</v>
      </c>
      <c r="AM1031" s="60">
        <v>5</v>
      </c>
      <c r="AN1031" s="60" t="s">
        <v>5368</v>
      </c>
      <c r="AO1031" s="60" t="s">
        <v>5349</v>
      </c>
    </row>
    <row r="1032" spans="1:41">
      <c r="A1032" s="71">
        <v>84087</v>
      </c>
      <c r="B1032" s="60" t="s">
        <v>1945</v>
      </c>
      <c r="C1032" s="155">
        <v>4426236</v>
      </c>
      <c r="D1032" s="60" t="s">
        <v>1946</v>
      </c>
      <c r="E1032" s="60" t="s">
        <v>1947</v>
      </c>
      <c r="F1032" s="60" t="s">
        <v>751</v>
      </c>
      <c r="G1032" s="60" t="s">
        <v>1358</v>
      </c>
      <c r="I1032" s="60" t="s">
        <v>1948</v>
      </c>
      <c r="J1032" s="60" t="s">
        <v>16632</v>
      </c>
      <c r="K1032" s="60" t="s">
        <v>1950</v>
      </c>
      <c r="L1032" s="60" t="s">
        <v>1951</v>
      </c>
      <c r="M1032" t="str">
        <f>IF(TablVoies[[#This Row],[ID_OSM]]="Non trouvé","Pas de lien",HYPERLINK(("http://www.openstreetmap.org/?"&amp;TablVoies[[#This Row],[OBJET_OSM]]&amp;"="&amp;TablVoies[[#This Row],[ID_OSM]]),"Localiser"))</f>
        <v>Localiser</v>
      </c>
      <c r="N1032" s="61" t="s">
        <v>5316</v>
      </c>
      <c r="O1032" t="str">
        <f>IF(TablVoies[[#This Row],[ID_OSM]]="Non trouvé","Pas de lien",HYPERLINK("http://localhost:8111/import?url=http://api.openstreetmap.org/api/0.6/"&amp;TablVoies[[#This Row],[OBJET_OSM]]&amp;"/"&amp;TablVoies[[#This Row],[ID_OSM]]&amp;"/full","JOSM"))</f>
        <v>JOSM</v>
      </c>
      <c r="Q1032"/>
      <c r="W1032" s="60" t="s">
        <v>5321</v>
      </c>
      <c r="X1032" s="60" t="s">
        <v>5379</v>
      </c>
      <c r="Y1032" s="60">
        <v>1985</v>
      </c>
      <c r="Z1032" s="124">
        <v>31218</v>
      </c>
      <c r="AC1032" s="60" t="s">
        <v>5323</v>
      </c>
      <c r="AE1032" s="60" t="s">
        <v>5324</v>
      </c>
      <c r="AL1032" s="60">
        <v>40</v>
      </c>
      <c r="AM1032" s="60">
        <v>10</v>
      </c>
      <c r="AN1032" s="60" t="s">
        <v>5368</v>
      </c>
      <c r="AO1032" s="60" t="s">
        <v>5349</v>
      </c>
    </row>
    <row r="1033" spans="1:41">
      <c r="A1033" s="71">
        <v>84087</v>
      </c>
      <c r="B1033" s="60" t="s">
        <v>763</v>
      </c>
      <c r="C1033" s="155">
        <v>4422052</v>
      </c>
      <c r="D1033" s="60" t="s">
        <v>764</v>
      </c>
      <c r="E1033" s="60" t="s">
        <v>765</v>
      </c>
      <c r="F1033" s="60" t="s">
        <v>751</v>
      </c>
      <c r="G1033" s="60" t="s">
        <v>179</v>
      </c>
      <c r="I1033" s="60" t="s">
        <v>766</v>
      </c>
      <c r="J1033" s="60" t="s">
        <v>16633</v>
      </c>
      <c r="K1033" s="60" t="s">
        <v>768</v>
      </c>
      <c r="L1033" s="60" t="s">
        <v>769</v>
      </c>
      <c r="M1033" t="str">
        <f>IF(TablVoies[[#This Row],[ID_OSM]]="Non trouvé","Pas de lien",HYPERLINK(("http://www.openstreetmap.org/?"&amp;TablVoies[[#This Row],[OBJET_OSM]]&amp;"="&amp;TablVoies[[#This Row],[ID_OSM]]),"Localiser"))</f>
        <v>Localiser</v>
      </c>
      <c r="N1033" s="61" t="s">
        <v>5316</v>
      </c>
      <c r="O1033" t="str">
        <f>IF(TablVoies[[#This Row],[ID_OSM]]="Non trouvé","Pas de lien",HYPERLINK("http://localhost:8111/import?url=http://api.openstreetmap.org/api/0.6/"&amp;TablVoies[[#This Row],[OBJET_OSM]]&amp;"/"&amp;TablVoies[[#This Row],[ID_OSM]]&amp;"/full","JOSM"))</f>
        <v>JOSM</v>
      </c>
      <c r="P1033" t="s">
        <v>13607</v>
      </c>
      <c r="Q1033" t="s">
        <v>13814</v>
      </c>
      <c r="T1033" s="60" t="s">
        <v>5553</v>
      </c>
      <c r="W1033" s="60" t="s">
        <v>5321</v>
      </c>
      <c r="X1033" s="60" t="s">
        <v>5409</v>
      </c>
      <c r="Y1033" s="60">
        <v>1930</v>
      </c>
      <c r="Z1033" s="124">
        <v>11030</v>
      </c>
      <c r="AC1033" s="60" t="s">
        <v>5374</v>
      </c>
      <c r="AE1033" s="60" t="s">
        <v>5375</v>
      </c>
      <c r="AL1033" s="60">
        <v>553</v>
      </c>
      <c r="AM1033" s="60">
        <v>0</v>
      </c>
      <c r="AN1033" s="60" t="s">
        <v>5368</v>
      </c>
      <c r="AO1033" s="60" t="s">
        <v>5349</v>
      </c>
    </row>
    <row r="1034" spans="1:41">
      <c r="A1034" s="71">
        <v>84087</v>
      </c>
      <c r="B1034" s="60" t="s">
        <v>1973</v>
      </c>
      <c r="C1034" s="155">
        <v>4426240</v>
      </c>
      <c r="D1034" s="60" t="s">
        <v>1974</v>
      </c>
      <c r="E1034" s="60" t="s">
        <v>1975</v>
      </c>
      <c r="F1034" s="60" t="s">
        <v>751</v>
      </c>
      <c r="G1034" s="60" t="s">
        <v>1358</v>
      </c>
      <c r="I1034" s="60" t="s">
        <v>1976</v>
      </c>
      <c r="J1034" s="60" t="s">
        <v>16634</v>
      </c>
      <c r="K1034" s="60" t="s">
        <v>1978</v>
      </c>
      <c r="L1034" s="60" t="s">
        <v>1979</v>
      </c>
      <c r="M1034" t="str">
        <f>IF(TablVoies[[#This Row],[ID_OSM]]="Non trouvé","Pas de lien",HYPERLINK(("http://www.openstreetmap.org/?"&amp;TablVoies[[#This Row],[OBJET_OSM]]&amp;"="&amp;TablVoies[[#This Row],[ID_OSM]]),"Localiser"))</f>
        <v>Localiser</v>
      </c>
      <c r="N1034" s="61" t="s">
        <v>5316</v>
      </c>
      <c r="O1034" t="str">
        <f>IF(TablVoies[[#This Row],[ID_OSM]]="Non trouvé","Pas de lien",HYPERLINK("http://localhost:8111/import?url=http://api.openstreetmap.org/api/0.6/"&amp;TablVoies[[#This Row],[OBJET_OSM]]&amp;"/"&amp;TablVoies[[#This Row],[ID_OSM]]&amp;"/full","JOSM"))</f>
        <v>JOSM</v>
      </c>
      <c r="Q1034"/>
      <c r="W1034" s="60" t="s">
        <v>5334</v>
      </c>
      <c r="X1034" s="60" t="s">
        <v>5386</v>
      </c>
      <c r="Y1034" s="60">
        <v>1959</v>
      </c>
      <c r="Z1034" s="124"/>
      <c r="AB1034" s="60">
        <v>21914</v>
      </c>
      <c r="AC1034" s="60" t="s">
        <v>5323</v>
      </c>
      <c r="AE1034" s="60" t="s">
        <v>5324</v>
      </c>
      <c r="AL1034" s="60">
        <v>175</v>
      </c>
      <c r="AM1034" s="60">
        <v>4</v>
      </c>
      <c r="AN1034" s="60" t="s">
        <v>5397</v>
      </c>
      <c r="AO1034" s="60" t="s">
        <v>5349</v>
      </c>
    </row>
    <row r="1035" spans="1:41">
      <c r="A1035" s="71">
        <v>84087</v>
      </c>
      <c r="B1035" s="60" t="s">
        <v>4073</v>
      </c>
      <c r="C1035" s="155">
        <v>4426586</v>
      </c>
      <c r="D1035" s="60" t="s">
        <v>4074</v>
      </c>
      <c r="E1035" s="60" t="s">
        <v>4075</v>
      </c>
      <c r="F1035" s="60" t="s">
        <v>751</v>
      </c>
      <c r="G1035" s="60" t="s">
        <v>44</v>
      </c>
      <c r="H1035" s="60" t="s">
        <v>119</v>
      </c>
      <c r="I1035" s="60" t="s">
        <v>4076</v>
      </c>
      <c r="J1035" s="60" t="s">
        <v>16635</v>
      </c>
      <c r="K1035" s="60" t="s">
        <v>4078</v>
      </c>
      <c r="L1035" s="60" t="s">
        <v>4079</v>
      </c>
      <c r="M1035" t="str">
        <f>IF(TablVoies[[#This Row],[ID_OSM]]="Non trouvé","Pas de lien",HYPERLINK(("http://www.openstreetmap.org/?"&amp;TablVoies[[#This Row],[OBJET_OSM]]&amp;"="&amp;TablVoies[[#This Row],[ID_OSM]]),"Localiser"))</f>
        <v>Localiser</v>
      </c>
      <c r="N1035" s="61" t="s">
        <v>5316</v>
      </c>
      <c r="O1035" t="str">
        <f>IF(TablVoies[[#This Row],[ID_OSM]]="Non trouvé","Pas de lien",HYPERLINK("http://localhost:8111/import?url=http://api.openstreetmap.org/api/0.6/"&amp;TablVoies[[#This Row],[OBJET_OSM]]&amp;"/"&amp;TablVoies[[#This Row],[ID_OSM]]&amp;"/full","JOSM"))</f>
        <v>JOSM</v>
      </c>
      <c r="Q1035"/>
      <c r="W1035" s="60" t="s">
        <v>5321</v>
      </c>
      <c r="X1035" s="60" t="s">
        <v>5423</v>
      </c>
      <c r="Y1035" s="60">
        <v>1934</v>
      </c>
      <c r="Z1035" s="124">
        <v>12551</v>
      </c>
      <c r="AB1035" s="60">
        <v>21914</v>
      </c>
      <c r="AC1035" s="60" t="s">
        <v>5323</v>
      </c>
      <c r="AE1035" s="60" t="s">
        <v>5324</v>
      </c>
      <c r="AL1035" s="60">
        <v>32</v>
      </c>
      <c r="AM1035" s="60">
        <v>3.3</v>
      </c>
      <c r="AN1035" s="60" t="s">
        <v>5362</v>
      </c>
      <c r="AO1035" s="60" t="s">
        <v>5349</v>
      </c>
    </row>
    <row r="1036" spans="1:41">
      <c r="A1036" s="71">
        <v>84087</v>
      </c>
      <c r="B1036" s="60" t="s">
        <v>3418</v>
      </c>
      <c r="C1036" s="155">
        <v>4426468</v>
      </c>
      <c r="D1036" s="60" t="s">
        <v>3419</v>
      </c>
      <c r="E1036" s="60" t="s">
        <v>3420</v>
      </c>
      <c r="F1036" s="60" t="s">
        <v>751</v>
      </c>
      <c r="G1036" s="60" t="s">
        <v>3294</v>
      </c>
      <c r="H1036" s="60" t="s">
        <v>119</v>
      </c>
      <c r="I1036" s="60" t="s">
        <v>3421</v>
      </c>
      <c r="J1036" s="60" t="s">
        <v>16636</v>
      </c>
      <c r="K1036" s="60" t="s">
        <v>3423</v>
      </c>
      <c r="L1036" s="60" t="s">
        <v>3424</v>
      </c>
      <c r="M1036" t="str">
        <f>IF(TablVoies[[#This Row],[ID_OSM]]="Non trouvé","Pas de lien",HYPERLINK(("http://www.openstreetmap.org/?"&amp;TablVoies[[#This Row],[OBJET_OSM]]&amp;"="&amp;TablVoies[[#This Row],[ID_OSM]]),"Localiser"))</f>
        <v>Localiser</v>
      </c>
      <c r="N1036" s="61" t="s">
        <v>5316</v>
      </c>
      <c r="O1036" t="str">
        <f>IF(TablVoies[[#This Row],[ID_OSM]]="Non trouvé","Pas de lien",HYPERLINK("http://localhost:8111/import?url=http://api.openstreetmap.org/api/0.6/"&amp;TablVoies[[#This Row],[OBJET_OSM]]&amp;"/"&amp;TablVoies[[#This Row],[ID_OSM]]&amp;"/full","JOSM"))</f>
        <v>JOSM</v>
      </c>
      <c r="Q1036"/>
      <c r="T1036" s="60" t="s">
        <v>5557</v>
      </c>
      <c r="W1036" s="60" t="s">
        <v>5321</v>
      </c>
      <c r="X1036" s="60" t="s">
        <v>5389</v>
      </c>
      <c r="Y1036" s="60">
        <v>1924</v>
      </c>
      <c r="Z1036" s="124">
        <v>9024</v>
      </c>
      <c r="AB1036" s="60">
        <v>21914</v>
      </c>
      <c r="AC1036" s="60" t="s">
        <v>5323</v>
      </c>
      <c r="AE1036" s="60" t="s">
        <v>5324</v>
      </c>
      <c r="AL1036" s="60">
        <v>112</v>
      </c>
      <c r="AM1036" s="60">
        <v>42</v>
      </c>
      <c r="AN1036" s="60" t="s">
        <v>5368</v>
      </c>
      <c r="AO1036" s="60" t="s">
        <v>5349</v>
      </c>
    </row>
    <row r="1037" spans="1:41">
      <c r="A1037" s="71">
        <v>84087</v>
      </c>
      <c r="B1037" s="60" t="s">
        <v>2382</v>
      </c>
      <c r="C1037" s="155">
        <v>4426304</v>
      </c>
      <c r="D1037" s="60" t="s">
        <v>2383</v>
      </c>
      <c r="E1037" s="60" t="s">
        <v>2384</v>
      </c>
      <c r="F1037" s="60" t="s">
        <v>751</v>
      </c>
      <c r="G1037" s="60" t="s">
        <v>1358</v>
      </c>
      <c r="H1037" s="60" t="s">
        <v>119</v>
      </c>
      <c r="I1037" s="60" t="s">
        <v>2385</v>
      </c>
      <c r="J1037" s="60" t="s">
        <v>16637</v>
      </c>
      <c r="K1037" s="60" t="s">
        <v>2387</v>
      </c>
      <c r="L1037" s="60" t="s">
        <v>2388</v>
      </c>
      <c r="M1037" t="str">
        <f>IF(TablVoies[[#This Row],[ID_OSM]]="Non trouvé","Pas de lien",HYPERLINK(("http://www.openstreetmap.org/?"&amp;TablVoies[[#This Row],[OBJET_OSM]]&amp;"="&amp;TablVoies[[#This Row],[ID_OSM]]),"Localiser"))</f>
        <v>Localiser</v>
      </c>
      <c r="N1037" s="61" t="s">
        <v>5316</v>
      </c>
      <c r="O1037" t="str">
        <f>IF(TablVoies[[#This Row],[ID_OSM]]="Non trouvé","Pas de lien",HYPERLINK("http://localhost:8111/import?url=http://api.openstreetmap.org/api/0.6/"&amp;TablVoies[[#This Row],[OBJET_OSM]]&amp;"/"&amp;TablVoies[[#This Row],[ID_OSM]]&amp;"/full","JOSM"))</f>
        <v>JOSM</v>
      </c>
      <c r="Q1037"/>
      <c r="W1037" s="60" t="s">
        <v>5321</v>
      </c>
      <c r="X1037" s="60" t="s">
        <v>5364</v>
      </c>
      <c r="Y1037" s="60">
        <v>1934</v>
      </c>
      <c r="Z1037" s="124">
        <v>12551</v>
      </c>
      <c r="AB1037" s="60">
        <v>21914</v>
      </c>
      <c r="AC1037" s="60" t="s">
        <v>5323</v>
      </c>
      <c r="AE1037" s="60" t="s">
        <v>5324</v>
      </c>
      <c r="AL1037" s="60">
        <v>26</v>
      </c>
      <c r="AM1037" s="60">
        <v>5</v>
      </c>
      <c r="AN1037" s="60" t="s">
        <v>5348</v>
      </c>
      <c r="AO1037" s="60" t="s">
        <v>5349</v>
      </c>
    </row>
    <row r="1038" spans="1:41">
      <c r="A1038" s="71">
        <v>84087</v>
      </c>
      <c r="B1038" s="60" t="s">
        <v>5092</v>
      </c>
      <c r="C1038" s="155">
        <v>4422114</v>
      </c>
      <c r="D1038" s="60" t="s">
        <v>5093</v>
      </c>
      <c r="E1038" s="60" t="s">
        <v>5094</v>
      </c>
      <c r="F1038" s="60" t="s">
        <v>751</v>
      </c>
      <c r="G1038" s="60" t="s">
        <v>245</v>
      </c>
      <c r="I1038" s="60" t="s">
        <v>5095</v>
      </c>
      <c r="J1038" s="60" t="s">
        <v>16638</v>
      </c>
      <c r="K1038" s="60" t="s">
        <v>5097</v>
      </c>
      <c r="L1038" s="60" t="s">
        <v>5098</v>
      </c>
      <c r="M1038" t="str">
        <f>IF(TablVoies[[#This Row],[ID_OSM]]="Non trouvé","Pas de lien",HYPERLINK(("http://www.openstreetmap.org/?"&amp;TablVoies[[#This Row],[OBJET_OSM]]&amp;"="&amp;TablVoies[[#This Row],[ID_OSM]]),"Localiser"))</f>
        <v>Localiser</v>
      </c>
      <c r="N1038" s="61" t="s">
        <v>5316</v>
      </c>
      <c r="O1038" t="str">
        <f>IF(TablVoies[[#This Row],[ID_OSM]]="Non trouvé","Pas de lien",HYPERLINK("http://localhost:8111/import?url=http://api.openstreetmap.org/api/0.6/"&amp;TablVoies[[#This Row],[OBJET_OSM]]&amp;"/"&amp;TablVoies[[#This Row],[ID_OSM]]&amp;"/full","JOSM"))</f>
        <v>JOSM</v>
      </c>
      <c r="P1038" t="s">
        <v>13725</v>
      </c>
      <c r="Q1038" t="s">
        <v>13814</v>
      </c>
      <c r="W1038" s="60" t="s">
        <v>5321</v>
      </c>
      <c r="X1038" s="60" t="s">
        <v>5468</v>
      </c>
      <c r="Z1038" s="124"/>
      <c r="AC1038" s="60" t="s">
        <v>5323</v>
      </c>
      <c r="AE1038" s="60" t="s">
        <v>5324</v>
      </c>
      <c r="AJ1038" s="60" t="s">
        <v>5476</v>
      </c>
      <c r="AL1038" s="60">
        <v>1310</v>
      </c>
      <c r="AM1038" s="60">
        <v>3</v>
      </c>
      <c r="AN1038" s="60" t="s">
        <v>5328</v>
      </c>
      <c r="AO1038" s="60" t="s">
        <v>5329</v>
      </c>
    </row>
    <row r="1039" spans="1:41">
      <c r="A1039" s="71">
        <v>84087</v>
      </c>
      <c r="B1039" s="60" t="s">
        <v>1987</v>
      </c>
      <c r="C1039" s="155">
        <v>4426242</v>
      </c>
      <c r="D1039" s="60" t="s">
        <v>1988</v>
      </c>
      <c r="E1039" s="60" t="s">
        <v>1989</v>
      </c>
      <c r="F1039" s="60" t="s">
        <v>751</v>
      </c>
      <c r="G1039" s="60" t="s">
        <v>1358</v>
      </c>
      <c r="I1039" s="60" t="s">
        <v>1990</v>
      </c>
      <c r="J1039" s="60" t="s">
        <v>16639</v>
      </c>
      <c r="K1039" s="60" t="s">
        <v>1992</v>
      </c>
      <c r="L1039" s="60" t="s">
        <v>1993</v>
      </c>
      <c r="M1039" t="str">
        <f>IF(TablVoies[[#This Row],[ID_OSM]]="Non trouvé","Pas de lien",HYPERLINK(("http://www.openstreetmap.org/?"&amp;TablVoies[[#This Row],[OBJET_OSM]]&amp;"="&amp;TablVoies[[#This Row],[ID_OSM]]),"Localiser"))</f>
        <v>Localiser</v>
      </c>
      <c r="N1039" s="61" t="s">
        <v>5316</v>
      </c>
      <c r="O1039" t="str">
        <f>IF(TablVoies[[#This Row],[ID_OSM]]="Non trouvé","Pas de lien",HYPERLINK("http://localhost:8111/import?url=http://api.openstreetmap.org/api/0.6/"&amp;TablVoies[[#This Row],[OBJET_OSM]]&amp;"/"&amp;TablVoies[[#This Row],[ID_OSM]]&amp;"/full","JOSM"))</f>
        <v>JOSM</v>
      </c>
      <c r="Q1039"/>
      <c r="W1039" s="60" t="s">
        <v>5321</v>
      </c>
      <c r="X1039" s="60" t="s">
        <v>5424</v>
      </c>
      <c r="Y1039" s="60">
        <v>1959</v>
      </c>
      <c r="Z1039" s="124"/>
      <c r="AB1039" s="60">
        <v>21914</v>
      </c>
      <c r="AC1039" s="60" t="s">
        <v>5323</v>
      </c>
      <c r="AE1039" s="60" t="s">
        <v>5324</v>
      </c>
      <c r="AL1039" s="60">
        <v>37</v>
      </c>
      <c r="AM1039" s="60">
        <v>5</v>
      </c>
      <c r="AN1039" s="60" t="s">
        <v>5368</v>
      </c>
      <c r="AO1039" s="60" t="s">
        <v>5349</v>
      </c>
    </row>
    <row r="1040" spans="1:41">
      <c r="A1040" s="71">
        <v>84087</v>
      </c>
      <c r="B1040" s="60" t="s">
        <v>447</v>
      </c>
      <c r="C1040" s="155">
        <v>4191454</v>
      </c>
      <c r="D1040" s="60" t="s">
        <v>448</v>
      </c>
      <c r="E1040" s="60" t="s">
        <v>449</v>
      </c>
      <c r="F1040" s="60" t="s">
        <v>751</v>
      </c>
      <c r="G1040" s="60" t="s">
        <v>245</v>
      </c>
      <c r="H1040" s="60" t="s">
        <v>221</v>
      </c>
      <c r="I1040" s="60" t="s">
        <v>450</v>
      </c>
      <c r="J1040" s="60" t="s">
        <v>16640</v>
      </c>
      <c r="K1040" s="60" t="s">
        <v>452</v>
      </c>
      <c r="L1040" s="60" t="s">
        <v>453</v>
      </c>
      <c r="M1040" t="str">
        <f>IF(TablVoies[[#This Row],[ID_OSM]]="Non trouvé","Pas de lien",HYPERLINK(("http://www.openstreetmap.org/?"&amp;TablVoies[[#This Row],[OBJET_OSM]]&amp;"="&amp;TablVoies[[#This Row],[ID_OSM]]),"Localiser"))</f>
        <v>Localiser</v>
      </c>
      <c r="N1040" s="61" t="s">
        <v>5316</v>
      </c>
      <c r="O1040" t="str">
        <f>IF(TablVoies[[#This Row],[ID_OSM]]="Non trouvé","Pas de lien",HYPERLINK("http://localhost:8111/import?url=http://api.openstreetmap.org/api/0.6/"&amp;TablVoies[[#This Row],[OBJET_OSM]]&amp;"/"&amp;TablVoies[[#This Row],[ID_OSM]]&amp;"/full","JOSM"))</f>
        <v>JOSM</v>
      </c>
      <c r="P1040" t="s">
        <v>13705</v>
      </c>
      <c r="Q1040" t="s">
        <v>13814</v>
      </c>
      <c r="W1040" s="60" t="s">
        <v>5321</v>
      </c>
      <c r="X1040" s="60" t="s">
        <v>5410</v>
      </c>
      <c r="Z1040" s="124"/>
      <c r="AC1040" s="60" t="s">
        <v>5323</v>
      </c>
      <c r="AE1040" s="60" t="s">
        <v>5324</v>
      </c>
      <c r="AL1040" s="60">
        <v>658</v>
      </c>
      <c r="AM1040" s="60">
        <v>3</v>
      </c>
      <c r="AN1040" s="60" t="s">
        <v>5328</v>
      </c>
      <c r="AO1040" s="60" t="s">
        <v>5329</v>
      </c>
    </row>
    <row r="1041" spans="1:41">
      <c r="A1041" s="71">
        <v>84087</v>
      </c>
      <c r="B1041" s="60" t="s">
        <v>576</v>
      </c>
      <c r="C1041" s="155">
        <v>4191541</v>
      </c>
      <c r="D1041" s="60" t="s">
        <v>577</v>
      </c>
      <c r="E1041" s="60" t="s">
        <v>578</v>
      </c>
      <c r="F1041" s="60" t="s">
        <v>751</v>
      </c>
      <c r="G1041" s="60" t="s">
        <v>245</v>
      </c>
      <c r="H1041" s="60" t="s">
        <v>119</v>
      </c>
      <c r="I1041" s="60" t="s">
        <v>579</v>
      </c>
      <c r="J1041" s="60" t="s">
        <v>16641</v>
      </c>
      <c r="K1041" s="60" t="s">
        <v>581</v>
      </c>
      <c r="L1041" s="60" t="s">
        <v>582</v>
      </c>
      <c r="M1041" t="str">
        <f>IF(TablVoies[[#This Row],[ID_OSM]]="Non trouvé","Pas de lien",HYPERLINK(("http://www.openstreetmap.org/?"&amp;TablVoies[[#This Row],[OBJET_OSM]]&amp;"="&amp;TablVoies[[#This Row],[ID_OSM]]),"Localiser"))</f>
        <v>Localiser</v>
      </c>
      <c r="N1041" s="61" t="s">
        <v>5316</v>
      </c>
      <c r="O1041" t="str">
        <f>IF(TablVoies[[#This Row],[ID_OSM]]="Non trouvé","Pas de lien",HYPERLINK("http://localhost:8111/import?url=http://api.openstreetmap.org/api/0.6/"&amp;TablVoies[[#This Row],[OBJET_OSM]]&amp;"/"&amp;TablVoies[[#This Row],[ID_OSM]]&amp;"/full","JOSM"))</f>
        <v>JOSM</v>
      </c>
      <c r="Q1041"/>
      <c r="W1041" s="60" t="s">
        <v>5334</v>
      </c>
      <c r="X1041" s="60" t="s">
        <v>5378</v>
      </c>
      <c r="Y1041" s="60">
        <v>1959</v>
      </c>
      <c r="Z1041" s="124"/>
      <c r="AB1041" s="60">
        <v>21914</v>
      </c>
      <c r="AC1041" s="60" t="s">
        <v>5323</v>
      </c>
      <c r="AE1041" s="60" t="s">
        <v>5324</v>
      </c>
      <c r="AL1041" s="60">
        <v>455</v>
      </c>
      <c r="AM1041" s="60">
        <v>5.2</v>
      </c>
      <c r="AN1041" s="60" t="s">
        <v>5328</v>
      </c>
      <c r="AO1041" s="60" t="s">
        <v>5329</v>
      </c>
    </row>
    <row r="1042" spans="1:41">
      <c r="A1042" s="71">
        <v>84087</v>
      </c>
      <c r="B1042" s="60" t="s">
        <v>454</v>
      </c>
      <c r="C1042" s="155">
        <v>4191456</v>
      </c>
      <c r="D1042" s="60" t="s">
        <v>455</v>
      </c>
      <c r="E1042" s="60" t="s">
        <v>456</v>
      </c>
      <c r="F1042" s="60" t="s">
        <v>751</v>
      </c>
      <c r="G1042" s="60" t="s">
        <v>245</v>
      </c>
      <c r="H1042" s="60" t="s">
        <v>221</v>
      </c>
      <c r="I1042" s="60" t="s">
        <v>457</v>
      </c>
      <c r="J1042" s="60" t="s">
        <v>16223</v>
      </c>
      <c r="K1042" s="60" t="s">
        <v>459</v>
      </c>
      <c r="L1042" s="60" t="s">
        <v>460</v>
      </c>
      <c r="M1042" t="str">
        <f>IF(TablVoies[[#This Row],[ID_OSM]]="Non trouvé","Pas de lien",HYPERLINK(("http://www.openstreetmap.org/?"&amp;TablVoies[[#This Row],[OBJET_OSM]]&amp;"="&amp;TablVoies[[#This Row],[ID_OSM]]),"Localiser"))</f>
        <v>Localiser</v>
      </c>
      <c r="N1042" s="61" t="s">
        <v>5316</v>
      </c>
      <c r="O1042" t="str">
        <f>IF(TablVoies[[#This Row],[ID_OSM]]="Non trouvé","Pas de lien",HYPERLINK("http://localhost:8111/import?url=http://api.openstreetmap.org/api/0.6/"&amp;TablVoies[[#This Row],[OBJET_OSM]]&amp;"/"&amp;TablVoies[[#This Row],[ID_OSM]]&amp;"/full","JOSM"))</f>
        <v>JOSM</v>
      </c>
      <c r="P1042" t="s">
        <v>13670</v>
      </c>
      <c r="Q1042" t="s">
        <v>13814</v>
      </c>
      <c r="W1042" s="60" t="s">
        <v>5321</v>
      </c>
      <c r="X1042" s="60" t="s">
        <v>5510</v>
      </c>
      <c r="Z1042" s="124"/>
      <c r="AC1042" s="60" t="s">
        <v>5323</v>
      </c>
      <c r="AE1042" s="60" t="s">
        <v>5324</v>
      </c>
      <c r="AJ1042" s="60" t="s">
        <v>5511</v>
      </c>
      <c r="AL1042" s="60">
        <v>1944</v>
      </c>
      <c r="AM1042" s="60">
        <v>3</v>
      </c>
      <c r="AN1042" s="60" t="s">
        <v>5328</v>
      </c>
      <c r="AO1042" s="60" t="s">
        <v>5329</v>
      </c>
    </row>
    <row r="1043" spans="1:41">
      <c r="A1043" s="71">
        <v>84087</v>
      </c>
      <c r="B1043" s="60" t="s">
        <v>1994</v>
      </c>
      <c r="C1043" s="155">
        <v>4426243</v>
      </c>
      <c r="D1043" s="60" t="s">
        <v>1995</v>
      </c>
      <c r="E1043" s="60" t="s">
        <v>1996</v>
      </c>
      <c r="F1043" s="60" t="s">
        <v>751</v>
      </c>
      <c r="G1043" s="60" t="s">
        <v>1358</v>
      </c>
      <c r="I1043" s="60" t="s">
        <v>1997</v>
      </c>
      <c r="J1043" s="60" t="s">
        <v>16642</v>
      </c>
      <c r="K1043" s="60" t="s">
        <v>1999</v>
      </c>
      <c r="L1043" s="60" t="s">
        <v>2000</v>
      </c>
      <c r="M1043" t="str">
        <f>IF(TablVoies[[#This Row],[ID_OSM]]="Non trouvé","Pas de lien",HYPERLINK(("http://www.openstreetmap.org/?"&amp;TablVoies[[#This Row],[OBJET_OSM]]&amp;"="&amp;TablVoies[[#This Row],[ID_OSM]]),"Localiser"))</f>
        <v>Localiser</v>
      </c>
      <c r="N1043" s="61" t="s">
        <v>5316</v>
      </c>
      <c r="O1043" t="str">
        <f>IF(TablVoies[[#This Row],[ID_OSM]]="Non trouvé","Pas de lien",HYPERLINK("http://localhost:8111/import?url=http://api.openstreetmap.org/api/0.6/"&amp;TablVoies[[#This Row],[OBJET_OSM]]&amp;"/"&amp;TablVoies[[#This Row],[ID_OSM]]&amp;"/full","JOSM"))</f>
        <v>JOSM</v>
      </c>
      <c r="Q1043"/>
      <c r="W1043" s="60" t="s">
        <v>5334</v>
      </c>
      <c r="X1043" s="60" t="s">
        <v>5417</v>
      </c>
      <c r="Z1043" s="124"/>
      <c r="AC1043" s="60" t="s">
        <v>5323</v>
      </c>
      <c r="AE1043" s="60" t="s">
        <v>5324</v>
      </c>
      <c r="AL1043" s="60">
        <v>73</v>
      </c>
      <c r="AM1043" s="60">
        <v>4.5</v>
      </c>
      <c r="AN1043" s="60" t="s">
        <v>5380</v>
      </c>
      <c r="AO1043" s="60" t="s">
        <v>5329</v>
      </c>
    </row>
    <row r="1044" spans="1:41">
      <c r="A1044" s="71">
        <v>84087</v>
      </c>
      <c r="B1044" s="60" t="s">
        <v>2389</v>
      </c>
      <c r="C1044" s="155">
        <v>4426305</v>
      </c>
      <c r="D1044" s="60" t="s">
        <v>2390</v>
      </c>
      <c r="E1044" s="60" t="s">
        <v>2391</v>
      </c>
      <c r="F1044" s="60" t="s">
        <v>751</v>
      </c>
      <c r="G1044" s="60" t="s">
        <v>1358</v>
      </c>
      <c r="H1044" s="60" t="s">
        <v>119</v>
      </c>
      <c r="I1044" s="60" t="s">
        <v>2392</v>
      </c>
      <c r="J1044" s="60" t="s">
        <v>16643</v>
      </c>
      <c r="K1044" s="60" t="s">
        <v>2394</v>
      </c>
      <c r="L1044" s="60" t="s">
        <v>2395</v>
      </c>
      <c r="M1044" t="str">
        <f>IF(TablVoies[[#This Row],[ID_OSM]]="Non trouvé","Pas de lien",HYPERLINK(("http://www.openstreetmap.org/?"&amp;TablVoies[[#This Row],[OBJET_OSM]]&amp;"="&amp;TablVoies[[#This Row],[ID_OSM]]),"Localiser"))</f>
        <v>Localiser</v>
      </c>
      <c r="N1044" s="61" t="s">
        <v>5316</v>
      </c>
      <c r="O1044" t="str">
        <f>IF(TablVoies[[#This Row],[ID_OSM]]="Non trouvé","Pas de lien",HYPERLINK("http://localhost:8111/import?url=http://api.openstreetmap.org/api/0.6/"&amp;TablVoies[[#This Row],[OBJET_OSM]]&amp;"/"&amp;TablVoies[[#This Row],[ID_OSM]]&amp;"/full","JOSM"))</f>
        <v>JOSM</v>
      </c>
      <c r="Q1044"/>
      <c r="W1044" s="60" t="s">
        <v>5321</v>
      </c>
      <c r="Z1044" s="124"/>
      <c r="AC1044" s="60" t="s">
        <v>5323</v>
      </c>
      <c r="AE1044" s="60" t="s">
        <v>5324</v>
      </c>
      <c r="AL1044" s="60">
        <v>190</v>
      </c>
      <c r="AM1044" s="60">
        <v>0</v>
      </c>
      <c r="AN1044" s="60" t="s">
        <v>5359</v>
      </c>
      <c r="AO1044" s="60" t="s">
        <v>5329</v>
      </c>
    </row>
    <row r="1045" spans="1:41">
      <c r="A1045" s="71">
        <v>84087</v>
      </c>
      <c r="B1045" s="60" t="s">
        <v>2672</v>
      </c>
      <c r="C1045" s="155">
        <v>4426348</v>
      </c>
      <c r="D1045" s="60" t="s">
        <v>2673</v>
      </c>
      <c r="E1045" s="60" t="s">
        <v>2674</v>
      </c>
      <c r="F1045" s="60" t="s">
        <v>751</v>
      </c>
      <c r="G1045" s="60" t="s">
        <v>1358</v>
      </c>
      <c r="H1045" s="60" t="s">
        <v>134</v>
      </c>
      <c r="I1045" s="60" t="s">
        <v>2675</v>
      </c>
      <c r="J1045" s="60" t="s">
        <v>16644</v>
      </c>
      <c r="K1045" s="60" t="s">
        <v>2677</v>
      </c>
      <c r="L1045" s="60" t="s">
        <v>2678</v>
      </c>
      <c r="M1045" t="str">
        <f>IF(TablVoies[[#This Row],[ID_OSM]]="Non trouvé","Pas de lien",HYPERLINK(("http://www.openstreetmap.org/?"&amp;TablVoies[[#This Row],[OBJET_OSM]]&amp;"="&amp;TablVoies[[#This Row],[ID_OSM]]),"Localiser"))</f>
        <v>Localiser</v>
      </c>
      <c r="N1045" s="61" t="s">
        <v>5316</v>
      </c>
      <c r="O1045" t="str">
        <f>IF(TablVoies[[#This Row],[ID_OSM]]="Non trouvé","Pas de lien",HYPERLINK("http://localhost:8111/import?url=http://api.openstreetmap.org/api/0.6/"&amp;TablVoies[[#This Row],[OBJET_OSM]]&amp;"/"&amp;TablVoies[[#This Row],[ID_OSM]]&amp;"/full","JOSM"))</f>
        <v>JOSM</v>
      </c>
      <c r="Q1045"/>
      <c r="W1045" s="60" t="s">
        <v>5321</v>
      </c>
      <c r="X1045" s="60" t="s">
        <v>5364</v>
      </c>
      <c r="Y1045" s="60">
        <v>1948</v>
      </c>
      <c r="Z1045" s="124">
        <v>17575</v>
      </c>
      <c r="AB1045" s="60">
        <v>21914</v>
      </c>
      <c r="AC1045" s="60" t="s">
        <v>5323</v>
      </c>
      <c r="AE1045" s="60" t="s">
        <v>5324</v>
      </c>
      <c r="AL1045" s="60">
        <v>174</v>
      </c>
      <c r="AM1045" s="60">
        <v>6</v>
      </c>
      <c r="AN1045" s="60" t="s">
        <v>5362</v>
      </c>
      <c r="AO1045" s="60" t="s">
        <v>5349</v>
      </c>
    </row>
    <row r="1046" spans="1:41">
      <c r="A1046" s="71">
        <v>84087</v>
      </c>
      <c r="B1046" s="60" t="s">
        <v>777</v>
      </c>
      <c r="C1046" s="155">
        <v>4422056</v>
      </c>
      <c r="D1046" s="60" t="s">
        <v>778</v>
      </c>
      <c r="E1046" s="60" t="s">
        <v>779</v>
      </c>
      <c r="F1046" s="60" t="s">
        <v>751</v>
      </c>
      <c r="G1046" s="60" t="s">
        <v>179</v>
      </c>
      <c r="I1046" s="60" t="s">
        <v>780</v>
      </c>
      <c r="J1046" s="60" t="s">
        <v>16645</v>
      </c>
      <c r="K1046" s="60" t="s">
        <v>782</v>
      </c>
      <c r="L1046" s="60" t="s">
        <v>783</v>
      </c>
      <c r="M1046" t="str">
        <f>IF(TablVoies[[#This Row],[ID_OSM]]="Non trouvé","Pas de lien",HYPERLINK(("http://www.openstreetmap.org/?"&amp;TablVoies[[#This Row],[OBJET_OSM]]&amp;"="&amp;TablVoies[[#This Row],[ID_OSM]]),"Localiser"))</f>
        <v>Localiser</v>
      </c>
      <c r="N1046" s="61" t="s">
        <v>5316</v>
      </c>
      <c r="O1046" t="str">
        <f>IF(TablVoies[[#This Row],[ID_OSM]]="Non trouvé","Pas de lien",HYPERLINK("http://localhost:8111/import?url=http://api.openstreetmap.org/api/0.6/"&amp;TablVoies[[#This Row],[OBJET_OSM]]&amp;"/"&amp;TablVoies[[#This Row],[ID_OSM]]&amp;"/full","JOSM"))</f>
        <v>JOSM</v>
      </c>
      <c r="Q1046"/>
      <c r="W1046" s="60" t="s">
        <v>5334</v>
      </c>
      <c r="X1046" s="60" t="s">
        <v>5549</v>
      </c>
      <c r="Z1046" s="124"/>
      <c r="AC1046" s="60" t="s">
        <v>5323</v>
      </c>
      <c r="AE1046" s="60" t="s">
        <v>5324</v>
      </c>
      <c r="AL1046" s="60">
        <v>0</v>
      </c>
      <c r="AM1046" s="60">
        <v>0</v>
      </c>
      <c r="AN1046" s="60" t="s">
        <v>5362</v>
      </c>
      <c r="AO1046" s="60" t="s">
        <v>5349</v>
      </c>
    </row>
    <row r="1047" spans="1:41">
      <c r="A1047" s="71">
        <v>84087</v>
      </c>
      <c r="B1047" s="60" t="s">
        <v>4080</v>
      </c>
      <c r="C1047" s="155">
        <v>4426587</v>
      </c>
      <c r="D1047" s="60" t="s">
        <v>4081</v>
      </c>
      <c r="E1047" s="60" t="s">
        <v>4082</v>
      </c>
      <c r="F1047" s="60" t="s">
        <v>751</v>
      </c>
      <c r="G1047" s="60" t="s">
        <v>44</v>
      </c>
      <c r="H1047" s="60" t="s">
        <v>119</v>
      </c>
      <c r="I1047" s="60" t="s">
        <v>4083</v>
      </c>
      <c r="J1047" s="60" t="s">
        <v>16646</v>
      </c>
      <c r="K1047" s="60" t="s">
        <v>4085</v>
      </c>
      <c r="L1047" s="60" t="s">
        <v>4086</v>
      </c>
      <c r="M1047" t="str">
        <f>IF(TablVoies[[#This Row],[ID_OSM]]="Non trouvé","Pas de lien",HYPERLINK(("http://www.openstreetmap.org/?"&amp;TablVoies[[#This Row],[OBJET_OSM]]&amp;"="&amp;TablVoies[[#This Row],[ID_OSM]]),"Localiser"))</f>
        <v>Localiser</v>
      </c>
      <c r="N1047" s="61" t="s">
        <v>5316</v>
      </c>
      <c r="O1047" t="str">
        <f>IF(TablVoies[[#This Row],[ID_OSM]]="Non trouvé","Pas de lien",HYPERLINK("http://localhost:8111/import?url=http://api.openstreetmap.org/api/0.6/"&amp;TablVoies[[#This Row],[OBJET_OSM]]&amp;"/"&amp;TablVoies[[#This Row],[ID_OSM]]&amp;"/full","JOSM"))</f>
        <v>JOSM</v>
      </c>
      <c r="Q1047"/>
      <c r="W1047" s="60" t="s">
        <v>5334</v>
      </c>
      <c r="X1047" s="60" t="s">
        <v>5512</v>
      </c>
      <c r="Z1047" s="124"/>
      <c r="AC1047" s="60" t="s">
        <v>5323</v>
      </c>
      <c r="AE1047" s="60" t="s">
        <v>5324</v>
      </c>
      <c r="AL1047" s="60">
        <v>150</v>
      </c>
      <c r="AM1047" s="60">
        <v>4</v>
      </c>
      <c r="AN1047" s="60" t="s">
        <v>5346</v>
      </c>
      <c r="AO1047" s="60" t="s">
        <v>5329</v>
      </c>
    </row>
    <row r="1048" spans="1:41">
      <c r="A1048" s="71">
        <v>84087</v>
      </c>
      <c r="B1048" s="60" t="s">
        <v>2665</v>
      </c>
      <c r="C1048" s="155">
        <v>4426347</v>
      </c>
      <c r="D1048" s="60" t="s">
        <v>2666</v>
      </c>
      <c r="E1048" s="60" t="s">
        <v>2667</v>
      </c>
      <c r="F1048" s="60" t="s">
        <v>751</v>
      </c>
      <c r="G1048" s="60" t="s">
        <v>1358</v>
      </c>
      <c r="H1048" s="60" t="s">
        <v>134</v>
      </c>
      <c r="I1048" s="60" t="s">
        <v>2668</v>
      </c>
      <c r="J1048" s="60" t="s">
        <v>16647</v>
      </c>
      <c r="K1048" s="60" t="s">
        <v>2670</v>
      </c>
      <c r="L1048" s="60" t="s">
        <v>2671</v>
      </c>
      <c r="M1048" t="str">
        <f>IF(TablVoies[[#This Row],[ID_OSM]]="Non trouvé","Pas de lien",HYPERLINK(("http://www.openstreetmap.org/?"&amp;TablVoies[[#This Row],[OBJET_OSM]]&amp;"="&amp;TablVoies[[#This Row],[ID_OSM]]),"Localiser"))</f>
        <v>Localiser</v>
      </c>
      <c r="N1048" s="61" t="s">
        <v>5316</v>
      </c>
      <c r="O1048" t="str">
        <f>IF(TablVoies[[#This Row],[ID_OSM]]="Non trouvé","Pas de lien",HYPERLINK("http://localhost:8111/import?url=http://api.openstreetmap.org/api/0.6/"&amp;TablVoies[[#This Row],[OBJET_OSM]]&amp;"/"&amp;TablVoies[[#This Row],[ID_OSM]]&amp;"/full","JOSM"))</f>
        <v>JOSM</v>
      </c>
      <c r="Q1048"/>
      <c r="W1048" s="60" t="s">
        <v>5334</v>
      </c>
      <c r="X1048" s="60" t="s">
        <v>5377</v>
      </c>
      <c r="Y1048" s="60">
        <v>1992</v>
      </c>
      <c r="Z1048" s="124">
        <v>33695</v>
      </c>
      <c r="AC1048" s="60" t="s">
        <v>5323</v>
      </c>
      <c r="AE1048" s="60" t="s">
        <v>5324</v>
      </c>
      <c r="AL1048" s="60">
        <v>150</v>
      </c>
      <c r="AM1048" s="60">
        <v>9</v>
      </c>
      <c r="AN1048" s="60" t="s">
        <v>5346</v>
      </c>
      <c r="AO1048" s="60" t="s">
        <v>5329</v>
      </c>
    </row>
    <row r="1049" spans="1:41">
      <c r="A1049" s="71">
        <v>84087</v>
      </c>
      <c r="B1049" s="60" t="s">
        <v>461</v>
      </c>
      <c r="C1049" s="155">
        <v>4191457</v>
      </c>
      <c r="D1049" s="60" t="s">
        <v>462</v>
      </c>
      <c r="E1049" s="60" t="s">
        <v>463</v>
      </c>
      <c r="F1049" s="60" t="s">
        <v>751</v>
      </c>
      <c r="G1049" s="60" t="s">
        <v>245</v>
      </c>
      <c r="H1049" s="60" t="s">
        <v>221</v>
      </c>
      <c r="I1049" s="60" t="s">
        <v>464</v>
      </c>
      <c r="J1049" s="60" t="s">
        <v>16648</v>
      </c>
      <c r="K1049" s="60" t="s">
        <v>466</v>
      </c>
      <c r="L1049" s="60" t="s">
        <v>467</v>
      </c>
      <c r="M1049" t="str">
        <f>IF(TablVoies[[#This Row],[ID_OSM]]="Non trouvé","Pas de lien",HYPERLINK(("http://www.openstreetmap.org/?"&amp;TablVoies[[#This Row],[OBJET_OSM]]&amp;"="&amp;TablVoies[[#This Row],[ID_OSM]]),"Localiser"))</f>
        <v>Localiser</v>
      </c>
      <c r="N1049" s="61" t="s">
        <v>5316</v>
      </c>
      <c r="O1049" t="str">
        <f>IF(TablVoies[[#This Row],[ID_OSM]]="Non trouvé","Pas de lien",HYPERLINK("http://localhost:8111/import?url=http://api.openstreetmap.org/api/0.6/"&amp;TablVoies[[#This Row],[OBJET_OSM]]&amp;"/"&amp;TablVoies[[#This Row],[ID_OSM]]&amp;"/full","JOSM"))</f>
        <v>JOSM</v>
      </c>
      <c r="P1049" t="s">
        <v>5594</v>
      </c>
      <c r="Q1049" t="s">
        <v>13814</v>
      </c>
      <c r="W1049" s="60" t="s">
        <v>5334</v>
      </c>
      <c r="X1049" s="60" t="s">
        <v>5491</v>
      </c>
      <c r="Z1049" s="124">
        <v>34171</v>
      </c>
      <c r="AC1049" s="60" t="s">
        <v>5323</v>
      </c>
      <c r="AE1049" s="60" t="s">
        <v>5324</v>
      </c>
      <c r="AL1049" s="60">
        <v>1430</v>
      </c>
      <c r="AM1049" s="60">
        <v>0</v>
      </c>
      <c r="AN1049" s="60" t="s">
        <v>5328</v>
      </c>
      <c r="AO1049" s="60" t="s">
        <v>5329</v>
      </c>
    </row>
    <row r="1050" spans="1:41">
      <c r="A1050" s="71">
        <v>84087</v>
      </c>
      <c r="B1050" s="60" t="s">
        <v>2001</v>
      </c>
      <c r="C1050" s="155">
        <v>4426244</v>
      </c>
      <c r="D1050" s="60" t="s">
        <v>2002</v>
      </c>
      <c r="E1050" s="60" t="s">
        <v>2003</v>
      </c>
      <c r="F1050" s="60" t="s">
        <v>751</v>
      </c>
      <c r="G1050" s="60" t="s">
        <v>1358</v>
      </c>
      <c r="I1050" s="60" t="s">
        <v>2004</v>
      </c>
      <c r="J1050" s="60" t="s">
        <v>16649</v>
      </c>
      <c r="K1050" s="60" t="s">
        <v>2006</v>
      </c>
      <c r="L1050" s="60" t="s">
        <v>2007</v>
      </c>
      <c r="M1050" t="str">
        <f>IF(TablVoies[[#This Row],[ID_OSM]]="Non trouvé","Pas de lien",HYPERLINK(("http://www.openstreetmap.org/?"&amp;TablVoies[[#This Row],[OBJET_OSM]]&amp;"="&amp;TablVoies[[#This Row],[ID_OSM]]),"Localiser"))</f>
        <v>Localiser</v>
      </c>
      <c r="N1050" s="61" t="s">
        <v>5316</v>
      </c>
      <c r="O1050" t="str">
        <f>IF(TablVoies[[#This Row],[ID_OSM]]="Non trouvé","Pas de lien",HYPERLINK("http://localhost:8111/import?url=http://api.openstreetmap.org/api/0.6/"&amp;TablVoies[[#This Row],[OBJET_OSM]]&amp;"/"&amp;TablVoies[[#This Row],[ID_OSM]]&amp;"/full","JOSM"))</f>
        <v>JOSM</v>
      </c>
      <c r="Q1050"/>
      <c r="W1050" s="60" t="s">
        <v>5321</v>
      </c>
      <c r="X1050" s="60" t="s">
        <v>5416</v>
      </c>
      <c r="Y1050" s="60">
        <v>1973</v>
      </c>
      <c r="Z1050" s="124">
        <v>26707</v>
      </c>
      <c r="AC1050" s="60" t="s">
        <v>5344</v>
      </c>
      <c r="AE1050" s="60" t="s">
        <v>5345</v>
      </c>
      <c r="AL1050" s="60">
        <v>186</v>
      </c>
      <c r="AM1050" s="60">
        <v>9</v>
      </c>
      <c r="AN1050" s="60" t="s">
        <v>5368</v>
      </c>
      <c r="AO1050" s="60" t="s">
        <v>5349</v>
      </c>
    </row>
    <row r="1051" spans="1:41">
      <c r="A1051" s="71">
        <v>84087</v>
      </c>
      <c r="B1051" s="60" t="s">
        <v>2008</v>
      </c>
      <c r="C1051" s="155">
        <v>4426245</v>
      </c>
      <c r="D1051" s="60" t="s">
        <v>2009</v>
      </c>
      <c r="E1051" s="60" t="s">
        <v>2010</v>
      </c>
      <c r="F1051" s="60" t="s">
        <v>751</v>
      </c>
      <c r="G1051" s="60" t="s">
        <v>1358</v>
      </c>
      <c r="I1051" s="60" t="s">
        <v>2011</v>
      </c>
      <c r="J1051" s="60" t="s">
        <v>16650</v>
      </c>
      <c r="K1051" s="60" t="s">
        <v>2013</v>
      </c>
      <c r="L1051" s="60" t="s">
        <v>2014</v>
      </c>
      <c r="M1051" t="str">
        <f>IF(TablVoies[[#This Row],[ID_OSM]]="Non trouvé","Pas de lien",HYPERLINK(("http://www.openstreetmap.org/?"&amp;TablVoies[[#This Row],[OBJET_OSM]]&amp;"="&amp;TablVoies[[#This Row],[ID_OSM]]),"Localiser"))</f>
        <v>Localiser</v>
      </c>
      <c r="N1051" s="61" t="s">
        <v>5316</v>
      </c>
      <c r="O1051" t="str">
        <f>IF(TablVoies[[#This Row],[ID_OSM]]="Non trouvé","Pas de lien",HYPERLINK("http://localhost:8111/import?url=http://api.openstreetmap.org/api/0.6/"&amp;TablVoies[[#This Row],[OBJET_OSM]]&amp;"/"&amp;TablVoies[[#This Row],[ID_OSM]]&amp;"/full","JOSM"))</f>
        <v>JOSM</v>
      </c>
      <c r="Q1051"/>
      <c r="W1051" s="60" t="s">
        <v>5321</v>
      </c>
      <c r="X1051" s="60" t="s">
        <v>5439</v>
      </c>
      <c r="Y1051" s="60">
        <v>1982</v>
      </c>
      <c r="Z1051" s="124"/>
      <c r="AB1051" s="60">
        <v>1982</v>
      </c>
      <c r="AC1051" s="60" t="s">
        <v>5323</v>
      </c>
      <c r="AE1051" s="60" t="s">
        <v>5324</v>
      </c>
      <c r="AL1051" s="60">
        <v>117</v>
      </c>
      <c r="AM1051" s="60">
        <v>4</v>
      </c>
      <c r="AN1051" s="60" t="s">
        <v>5368</v>
      </c>
      <c r="AO1051" s="60" t="s">
        <v>5349</v>
      </c>
    </row>
    <row r="1052" spans="1:41">
      <c r="A1052" s="71">
        <v>84087</v>
      </c>
      <c r="B1052" s="60" t="s">
        <v>3299</v>
      </c>
      <c r="C1052" s="155">
        <v>4426446</v>
      </c>
      <c r="D1052" s="60" t="s">
        <v>3300</v>
      </c>
      <c r="E1052" s="60" t="s">
        <v>3301</v>
      </c>
      <c r="F1052" s="60" t="s">
        <v>751</v>
      </c>
      <c r="G1052" s="60" t="s">
        <v>3294</v>
      </c>
      <c r="I1052" s="60" t="s">
        <v>3302</v>
      </c>
      <c r="J1052" s="60" t="s">
        <v>16651</v>
      </c>
      <c r="K1052" s="60" t="s">
        <v>3304</v>
      </c>
      <c r="L1052" s="60" t="s">
        <v>3305</v>
      </c>
      <c r="M1052" t="str">
        <f>IF(TablVoies[[#This Row],[ID_OSM]]="Non trouvé","Pas de lien",HYPERLINK(("http://www.openstreetmap.org/?"&amp;TablVoies[[#This Row],[OBJET_OSM]]&amp;"="&amp;TablVoies[[#This Row],[ID_OSM]]),"Localiser"))</f>
        <v>Localiser</v>
      </c>
      <c r="N1052" s="61" t="s">
        <v>5316</v>
      </c>
      <c r="O1052" t="str">
        <f>IF(TablVoies[[#This Row],[ID_OSM]]="Non trouvé","Pas de lien",HYPERLINK("http://localhost:8111/import?url=http://api.openstreetmap.org/api/0.6/"&amp;TablVoies[[#This Row],[OBJET_OSM]]&amp;"/"&amp;TablVoies[[#This Row],[ID_OSM]]&amp;"/full","JOSM"))</f>
        <v>JOSM</v>
      </c>
      <c r="Q1052"/>
      <c r="T1052" s="60" t="s">
        <v>5471</v>
      </c>
      <c r="W1052" s="60" t="s">
        <v>5321</v>
      </c>
      <c r="X1052" s="60" t="s">
        <v>5423</v>
      </c>
      <c r="Y1052" s="60">
        <v>1918</v>
      </c>
      <c r="Z1052" s="124">
        <v>6921</v>
      </c>
      <c r="AB1052" s="60">
        <v>21914</v>
      </c>
      <c r="AC1052" s="60" t="s">
        <v>5323</v>
      </c>
      <c r="AE1052" s="60" t="s">
        <v>5324</v>
      </c>
      <c r="AK1052" s="60" t="s">
        <v>5472</v>
      </c>
      <c r="AL1052" s="60">
        <v>80</v>
      </c>
      <c r="AM1052" s="60">
        <v>30</v>
      </c>
      <c r="AN1052" s="60" t="s">
        <v>5353</v>
      </c>
      <c r="AO1052" s="60" t="s">
        <v>5349</v>
      </c>
    </row>
    <row r="1053" spans="1:41">
      <c r="A1053" s="71">
        <v>84087</v>
      </c>
      <c r="B1053" s="60" t="s">
        <v>4384</v>
      </c>
      <c r="C1053" s="155">
        <v>4426646</v>
      </c>
      <c r="D1053" s="60" t="s">
        <v>4385</v>
      </c>
      <c r="E1053" s="60" t="s">
        <v>4386</v>
      </c>
      <c r="F1053" s="60" t="s">
        <v>751</v>
      </c>
      <c r="G1053" s="60" t="s">
        <v>4387</v>
      </c>
      <c r="I1053" s="60" t="s">
        <v>2018</v>
      </c>
      <c r="J1053" s="60" t="s">
        <v>16652</v>
      </c>
      <c r="K1053" s="60" t="s">
        <v>4389</v>
      </c>
      <c r="L1053" s="60" t="s">
        <v>2021</v>
      </c>
      <c r="M1053" t="str">
        <f>IF(TablVoies[[#This Row],[ID_OSM]]="Non trouvé","Pas de lien",HYPERLINK(("http://www.openstreetmap.org/?"&amp;TablVoies[[#This Row],[OBJET_OSM]]&amp;"="&amp;TablVoies[[#This Row],[ID_OSM]]),"Localiser"))</f>
        <v>Localiser</v>
      </c>
      <c r="N1053" s="61" t="s">
        <v>5316</v>
      </c>
      <c r="O1053" t="str">
        <f>IF(TablVoies[[#This Row],[ID_OSM]]="Non trouvé","Pas de lien",HYPERLINK("http://localhost:8111/import?url=http://api.openstreetmap.org/api/0.6/"&amp;TablVoies[[#This Row],[OBJET_OSM]]&amp;"/"&amp;TablVoies[[#This Row],[ID_OSM]]&amp;"/full","JOSM"))</f>
        <v>JOSM</v>
      </c>
      <c r="Q1053"/>
      <c r="W1053" s="60" t="s">
        <v>5321</v>
      </c>
      <c r="X1053" s="60" t="s">
        <v>5588</v>
      </c>
      <c r="Z1053" s="124"/>
      <c r="AC1053" s="60" t="s">
        <v>5323</v>
      </c>
      <c r="AE1053" s="60" t="s">
        <v>5324</v>
      </c>
      <c r="AL1053" s="60">
        <v>0</v>
      </c>
      <c r="AM1053" s="60">
        <v>0</v>
      </c>
      <c r="AN1053" s="60" t="s">
        <v>5368</v>
      </c>
      <c r="AO1053" s="60" t="s">
        <v>5349</v>
      </c>
    </row>
    <row r="1054" spans="1:41">
      <c r="A1054" s="71">
        <v>84087</v>
      </c>
      <c r="B1054" s="60" t="s">
        <v>2015</v>
      </c>
      <c r="C1054" s="155">
        <v>4426246</v>
      </c>
      <c r="D1054" s="60" t="s">
        <v>2016</v>
      </c>
      <c r="E1054" s="60" t="s">
        <v>2017</v>
      </c>
      <c r="F1054" s="60" t="s">
        <v>751</v>
      </c>
      <c r="G1054" s="60" t="s">
        <v>1358</v>
      </c>
      <c r="I1054" s="60" t="s">
        <v>2018</v>
      </c>
      <c r="J1054" s="60" t="s">
        <v>16653</v>
      </c>
      <c r="K1054" s="60" t="s">
        <v>2020</v>
      </c>
      <c r="L1054" s="60" t="s">
        <v>2021</v>
      </c>
      <c r="M1054" t="str">
        <f>IF(TablVoies[[#This Row],[ID_OSM]]="Non trouvé","Pas de lien",HYPERLINK(("http://www.openstreetmap.org/?"&amp;TablVoies[[#This Row],[OBJET_OSM]]&amp;"="&amp;TablVoies[[#This Row],[ID_OSM]]),"Localiser"))</f>
        <v>Localiser</v>
      </c>
      <c r="N1054" s="61" t="s">
        <v>5316</v>
      </c>
      <c r="O1054" t="str">
        <f>IF(TablVoies[[#This Row],[ID_OSM]]="Non trouvé","Pas de lien",HYPERLINK("http://localhost:8111/import?url=http://api.openstreetmap.org/api/0.6/"&amp;TablVoies[[#This Row],[OBJET_OSM]]&amp;"/"&amp;TablVoies[[#This Row],[ID_OSM]]&amp;"/full","JOSM"))</f>
        <v>JOSM</v>
      </c>
      <c r="Q1054"/>
      <c r="W1054" s="60" t="s">
        <v>5334</v>
      </c>
      <c r="X1054" s="60" t="s">
        <v>5587</v>
      </c>
      <c r="Z1054" s="124"/>
      <c r="AC1054" s="60" t="s">
        <v>5344</v>
      </c>
      <c r="AE1054" s="60" t="s">
        <v>5345</v>
      </c>
      <c r="AL1054" s="60">
        <v>0</v>
      </c>
      <c r="AM1054" s="60">
        <v>0</v>
      </c>
      <c r="AN1054" s="60" t="s">
        <v>5368</v>
      </c>
      <c r="AO1054" s="60" t="s">
        <v>5349</v>
      </c>
    </row>
    <row r="1055" spans="1:41">
      <c r="A1055" s="71">
        <v>84087</v>
      </c>
      <c r="B1055" s="60" t="s">
        <v>4115</v>
      </c>
      <c r="C1055" s="155">
        <v>4426592</v>
      </c>
      <c r="D1055" s="60" t="s">
        <v>4116</v>
      </c>
      <c r="E1055" s="60" t="s">
        <v>4117</v>
      </c>
      <c r="F1055" s="60" t="s">
        <v>751</v>
      </c>
      <c r="G1055" s="60" t="s">
        <v>44</v>
      </c>
      <c r="H1055" s="60" t="s">
        <v>119</v>
      </c>
      <c r="I1055" s="60" t="s">
        <v>4118</v>
      </c>
      <c r="J1055" s="60" t="s">
        <v>16654</v>
      </c>
      <c r="K1055" s="60" t="s">
        <v>4120</v>
      </c>
      <c r="L1055" s="60" t="s">
        <v>4121</v>
      </c>
      <c r="M1055" t="str">
        <f>IF(TablVoies[[#This Row],[ID_OSM]]="Non trouvé","Pas de lien",HYPERLINK(("http://www.openstreetmap.org/?"&amp;TablVoies[[#This Row],[OBJET_OSM]]&amp;"="&amp;TablVoies[[#This Row],[ID_OSM]]),"Localiser"))</f>
        <v>Localiser</v>
      </c>
      <c r="N1055" s="61" t="s">
        <v>5316</v>
      </c>
      <c r="O1055" t="str">
        <f>IF(TablVoies[[#This Row],[ID_OSM]]="Non trouvé","Pas de lien",HYPERLINK("http://localhost:8111/import?url=http://api.openstreetmap.org/api/0.6/"&amp;TablVoies[[#This Row],[OBJET_OSM]]&amp;"/"&amp;TablVoies[[#This Row],[ID_OSM]]&amp;"/full","JOSM"))</f>
        <v>JOSM</v>
      </c>
      <c r="Q1055"/>
      <c r="W1055" s="60" t="s">
        <v>5334</v>
      </c>
      <c r="X1055" s="60" t="s">
        <v>5370</v>
      </c>
      <c r="Y1055" s="60">
        <v>1962</v>
      </c>
      <c r="Z1055" s="124">
        <v>22704</v>
      </c>
      <c r="AC1055" s="60" t="s">
        <v>5513</v>
      </c>
      <c r="AE1055" s="60" t="s">
        <v>5324</v>
      </c>
      <c r="AL1055" s="60">
        <v>61</v>
      </c>
      <c r="AM1055" s="60">
        <v>2.5</v>
      </c>
      <c r="AN1055" s="60" t="s">
        <v>5346</v>
      </c>
      <c r="AO1055" s="60" t="s">
        <v>5329</v>
      </c>
    </row>
    <row r="1056" spans="1:41">
      <c r="A1056" s="71">
        <v>84087</v>
      </c>
      <c r="B1056" s="60" t="s">
        <v>2063</v>
      </c>
      <c r="C1056" s="155">
        <v>4426254</v>
      </c>
      <c r="D1056" s="60" t="s">
        <v>2064</v>
      </c>
      <c r="E1056" s="60" t="s">
        <v>2065</v>
      </c>
      <c r="F1056" s="60" t="s">
        <v>751</v>
      </c>
      <c r="G1056" s="60" t="s">
        <v>1358</v>
      </c>
      <c r="I1056" s="60" t="s">
        <v>2066</v>
      </c>
      <c r="J1056" s="60" t="s">
        <v>16655</v>
      </c>
      <c r="K1056" s="60" t="s">
        <v>2068</v>
      </c>
      <c r="L1056" s="60" t="s">
        <v>2069</v>
      </c>
      <c r="M1056" t="str">
        <f>IF(TablVoies[[#This Row],[ID_OSM]]="Non trouvé","Pas de lien",HYPERLINK(("http://www.openstreetmap.org/?"&amp;TablVoies[[#This Row],[OBJET_OSM]]&amp;"="&amp;TablVoies[[#This Row],[ID_OSM]]),"Localiser"))</f>
        <v>Localiser</v>
      </c>
      <c r="N1056" s="61" t="s">
        <v>5316</v>
      </c>
      <c r="O1056" t="str">
        <f>IF(TablVoies[[#This Row],[ID_OSM]]="Non trouvé","Pas de lien",HYPERLINK("http://localhost:8111/import?url=http://api.openstreetmap.org/api/0.6/"&amp;TablVoies[[#This Row],[OBJET_OSM]]&amp;"/"&amp;TablVoies[[#This Row],[ID_OSM]]&amp;"/full","JOSM"))</f>
        <v>JOSM</v>
      </c>
      <c r="Q1056"/>
      <c r="W1056" s="60" t="s">
        <v>5321</v>
      </c>
      <c r="X1056" s="60" t="s">
        <v>5367</v>
      </c>
      <c r="Y1056" s="60">
        <v>1981</v>
      </c>
      <c r="Z1056" s="124"/>
      <c r="AB1056" s="60">
        <v>1981</v>
      </c>
      <c r="AC1056" s="60" t="s">
        <v>5323</v>
      </c>
      <c r="AE1056" s="60" t="s">
        <v>5324</v>
      </c>
      <c r="AL1056" s="60">
        <v>130</v>
      </c>
      <c r="AM1056" s="60">
        <v>6.5</v>
      </c>
      <c r="AN1056" s="60" t="s">
        <v>5368</v>
      </c>
      <c r="AO1056" s="60" t="s">
        <v>5349</v>
      </c>
    </row>
    <row r="1057" spans="1:41">
      <c r="A1057" s="71">
        <v>84087</v>
      </c>
      <c r="B1057" s="60" t="s">
        <v>3819</v>
      </c>
      <c r="C1057" s="155">
        <v>4426543</v>
      </c>
      <c r="D1057" s="60" t="s">
        <v>3820</v>
      </c>
      <c r="E1057" s="60" t="s">
        <v>3821</v>
      </c>
      <c r="F1057" s="60" t="s">
        <v>751</v>
      </c>
      <c r="G1057" s="60" t="s">
        <v>44</v>
      </c>
      <c r="I1057" s="60" t="s">
        <v>3822</v>
      </c>
      <c r="J1057" s="60" t="s">
        <v>16656</v>
      </c>
      <c r="K1057" s="60" t="s">
        <v>3824</v>
      </c>
      <c r="L1057" s="60" t="s">
        <v>3825</v>
      </c>
      <c r="M1057" t="str">
        <f>IF(TablVoies[[#This Row],[ID_OSM]]="Non trouvé","Pas de lien",HYPERLINK(("http://www.openstreetmap.org/?"&amp;TablVoies[[#This Row],[OBJET_OSM]]&amp;"="&amp;TablVoies[[#This Row],[ID_OSM]]),"Localiser"))</f>
        <v>Localiser</v>
      </c>
      <c r="N1057" s="61" t="s">
        <v>5316</v>
      </c>
      <c r="O1057" t="str">
        <f>IF(TablVoies[[#This Row],[ID_OSM]]="Non trouvé","Pas de lien",HYPERLINK("http://localhost:8111/import?url=http://api.openstreetmap.org/api/0.6/"&amp;TablVoies[[#This Row],[OBJET_OSM]]&amp;"/"&amp;TablVoies[[#This Row],[ID_OSM]]&amp;"/full","JOSM"))</f>
        <v>JOSM</v>
      </c>
      <c r="Q1057"/>
      <c r="W1057" s="60" t="s">
        <v>5321</v>
      </c>
      <c r="X1057" s="60" t="s">
        <v>5514</v>
      </c>
      <c r="Z1057" s="124"/>
      <c r="AC1057" s="60" t="s">
        <v>5344</v>
      </c>
      <c r="AE1057" s="60" t="s">
        <v>5345</v>
      </c>
      <c r="AL1057" s="60">
        <v>0</v>
      </c>
      <c r="AM1057" s="60">
        <v>0</v>
      </c>
      <c r="AN1057" s="60" t="s">
        <v>5359</v>
      </c>
      <c r="AO1057" s="60" t="s">
        <v>5329</v>
      </c>
    </row>
    <row r="1058" spans="1:41">
      <c r="A1058" s="71">
        <v>84087</v>
      </c>
      <c r="B1058" s="60" t="s">
        <v>2022</v>
      </c>
      <c r="C1058" s="155">
        <v>4426247</v>
      </c>
      <c r="D1058" s="60" t="s">
        <v>2023</v>
      </c>
      <c r="E1058" s="60" t="s">
        <v>2024</v>
      </c>
      <c r="F1058" s="60" t="s">
        <v>751</v>
      </c>
      <c r="G1058" s="60" t="s">
        <v>1358</v>
      </c>
      <c r="I1058" s="60" t="s">
        <v>2025</v>
      </c>
      <c r="J1058" s="60" t="s">
        <v>16657</v>
      </c>
      <c r="K1058" s="60" t="s">
        <v>2027</v>
      </c>
      <c r="L1058" s="60" t="s">
        <v>2028</v>
      </c>
      <c r="M1058" t="str">
        <f>IF(TablVoies[[#This Row],[ID_OSM]]="Non trouvé","Pas de lien",HYPERLINK(("http://www.openstreetmap.org/?"&amp;TablVoies[[#This Row],[OBJET_OSM]]&amp;"="&amp;TablVoies[[#This Row],[ID_OSM]]),"Localiser"))</f>
        <v>Localiser</v>
      </c>
      <c r="N1058" s="61" t="s">
        <v>5316</v>
      </c>
      <c r="O1058" t="str">
        <f>IF(TablVoies[[#This Row],[ID_OSM]]="Non trouvé","Pas de lien",HYPERLINK("http://localhost:8111/import?url=http://api.openstreetmap.org/api/0.6/"&amp;TablVoies[[#This Row],[OBJET_OSM]]&amp;"/"&amp;TablVoies[[#This Row],[ID_OSM]]&amp;"/full","JOSM"))</f>
        <v>JOSM</v>
      </c>
      <c r="Q1058"/>
      <c r="W1058" s="60" t="s">
        <v>5321</v>
      </c>
      <c r="X1058" s="60" t="s">
        <v>5386</v>
      </c>
      <c r="Y1058" s="60">
        <v>1934</v>
      </c>
      <c r="Z1058" s="124">
        <v>12551</v>
      </c>
      <c r="AB1058" s="60">
        <v>21914</v>
      </c>
      <c r="AC1058" s="60" t="s">
        <v>5323</v>
      </c>
      <c r="AE1058" s="60" t="s">
        <v>5324</v>
      </c>
      <c r="AL1058" s="60">
        <v>68</v>
      </c>
      <c r="AM1058" s="60">
        <v>5</v>
      </c>
      <c r="AN1058" s="60" t="s">
        <v>5397</v>
      </c>
      <c r="AO1058" s="60" t="s">
        <v>5349</v>
      </c>
    </row>
    <row r="1059" spans="1:41">
      <c r="A1059" s="71">
        <v>84087</v>
      </c>
      <c r="B1059" s="60" t="s">
        <v>3826</v>
      </c>
      <c r="C1059" s="155">
        <v>4426544</v>
      </c>
      <c r="D1059" s="60" t="s">
        <v>3827</v>
      </c>
      <c r="E1059" s="60" t="s">
        <v>3828</v>
      </c>
      <c r="F1059" s="60" t="s">
        <v>751</v>
      </c>
      <c r="G1059" s="60" t="s">
        <v>44</v>
      </c>
      <c r="I1059" s="60" t="s">
        <v>3829</v>
      </c>
      <c r="J1059" s="60" t="s">
        <v>16658</v>
      </c>
      <c r="K1059" s="60" t="s">
        <v>3831</v>
      </c>
      <c r="L1059" s="60" t="s">
        <v>3832</v>
      </c>
      <c r="M1059" t="str">
        <f>IF(TablVoies[[#This Row],[ID_OSM]]="Non trouvé","Pas de lien",HYPERLINK(("http://www.openstreetmap.org/?"&amp;TablVoies[[#This Row],[OBJET_OSM]]&amp;"="&amp;TablVoies[[#This Row],[ID_OSM]]),"Localiser"))</f>
        <v>Localiser</v>
      </c>
      <c r="N1059" s="61" t="s">
        <v>5316</v>
      </c>
      <c r="O1059" t="str">
        <f>IF(TablVoies[[#This Row],[ID_OSM]]="Non trouvé","Pas de lien",HYPERLINK("http://localhost:8111/import?url=http://api.openstreetmap.org/api/0.6/"&amp;TablVoies[[#This Row],[OBJET_OSM]]&amp;"/"&amp;TablVoies[[#This Row],[ID_OSM]]&amp;"/full","JOSM"))</f>
        <v>JOSM</v>
      </c>
      <c r="Q1059"/>
      <c r="W1059" s="60" t="s">
        <v>5321</v>
      </c>
      <c r="X1059" s="60" t="s">
        <v>5385</v>
      </c>
      <c r="Z1059" s="124"/>
      <c r="AC1059" s="60" t="s">
        <v>5344</v>
      </c>
      <c r="AE1059" s="60" t="s">
        <v>5345</v>
      </c>
      <c r="AL1059" s="60">
        <v>40</v>
      </c>
      <c r="AM1059" s="60">
        <v>7</v>
      </c>
      <c r="AN1059" s="60" t="s">
        <v>5359</v>
      </c>
      <c r="AO1059" s="60" t="s">
        <v>5329</v>
      </c>
    </row>
    <row r="1060" spans="1:41">
      <c r="A1060" s="71">
        <v>84087</v>
      </c>
      <c r="B1060" s="60" t="s">
        <v>2396</v>
      </c>
      <c r="C1060" s="155">
        <v>4426306</v>
      </c>
      <c r="D1060" s="60" t="s">
        <v>2397</v>
      </c>
      <c r="E1060" s="60" t="s">
        <v>2398</v>
      </c>
      <c r="F1060" s="60" t="s">
        <v>751</v>
      </c>
      <c r="G1060" s="60" t="s">
        <v>1358</v>
      </c>
      <c r="H1060" s="60" t="s">
        <v>119</v>
      </c>
      <c r="I1060" s="60" t="s">
        <v>2399</v>
      </c>
      <c r="J1060" s="60" t="s">
        <v>16659</v>
      </c>
      <c r="K1060" s="60" t="s">
        <v>2401</v>
      </c>
      <c r="L1060" s="60" t="s">
        <v>2402</v>
      </c>
      <c r="M1060" t="str">
        <f>IF(TablVoies[[#This Row],[ID_OSM]]="Non trouvé","Pas de lien",HYPERLINK(("http://www.openstreetmap.org/?"&amp;TablVoies[[#This Row],[OBJET_OSM]]&amp;"="&amp;TablVoies[[#This Row],[ID_OSM]]),"Localiser"))</f>
        <v>Localiser</v>
      </c>
      <c r="N1060" s="61" t="s">
        <v>5316</v>
      </c>
      <c r="O1060" t="str">
        <f>IF(TablVoies[[#This Row],[ID_OSM]]="Non trouvé","Pas de lien",HYPERLINK("http://localhost:8111/import?url=http://api.openstreetmap.org/api/0.6/"&amp;TablVoies[[#This Row],[OBJET_OSM]]&amp;"/"&amp;TablVoies[[#This Row],[ID_OSM]]&amp;"/full","JOSM"))</f>
        <v>JOSM</v>
      </c>
      <c r="Q1060"/>
      <c r="W1060" s="60" t="s">
        <v>5334</v>
      </c>
      <c r="X1060" s="60" t="s">
        <v>5367</v>
      </c>
      <c r="Z1060" s="124"/>
      <c r="AC1060" s="60" t="s">
        <v>5323</v>
      </c>
      <c r="AE1060" s="60" t="s">
        <v>5324</v>
      </c>
      <c r="AL1060" s="60">
        <v>90</v>
      </c>
      <c r="AM1060" s="60">
        <v>7</v>
      </c>
      <c r="AN1060" s="60" t="s">
        <v>5359</v>
      </c>
      <c r="AO1060" s="60" t="s">
        <v>5329</v>
      </c>
    </row>
    <row r="1061" spans="1:41">
      <c r="A1061" s="71">
        <v>84087</v>
      </c>
      <c r="B1061" s="60" t="s">
        <v>4087</v>
      </c>
      <c r="C1061" s="155">
        <v>4426588</v>
      </c>
      <c r="D1061" s="60" t="s">
        <v>4088</v>
      </c>
      <c r="E1061" s="60" t="s">
        <v>4089</v>
      </c>
      <c r="F1061" s="60" t="s">
        <v>751</v>
      </c>
      <c r="G1061" s="60" t="s">
        <v>44</v>
      </c>
      <c r="H1061" s="60" t="s">
        <v>119</v>
      </c>
      <c r="I1061" s="60" t="s">
        <v>4090</v>
      </c>
      <c r="J1061" s="60" t="s">
        <v>16660</v>
      </c>
      <c r="K1061" s="60" t="s">
        <v>4092</v>
      </c>
      <c r="L1061" s="60" t="s">
        <v>4093</v>
      </c>
      <c r="M1061" t="str">
        <f>IF(TablVoies[[#This Row],[ID_OSM]]="Non trouvé","Pas de lien",HYPERLINK(("http://www.openstreetmap.org/?"&amp;TablVoies[[#This Row],[OBJET_OSM]]&amp;"="&amp;TablVoies[[#This Row],[ID_OSM]]),"Localiser"))</f>
        <v>Localiser</v>
      </c>
      <c r="N1061" s="61" t="s">
        <v>5316</v>
      </c>
      <c r="O1061" t="str">
        <f>IF(TablVoies[[#This Row],[ID_OSM]]="Non trouvé","Pas de lien",HYPERLINK("http://localhost:8111/import?url=http://api.openstreetmap.org/api/0.6/"&amp;TablVoies[[#This Row],[OBJET_OSM]]&amp;"/"&amp;TablVoies[[#This Row],[ID_OSM]]&amp;"/full","JOSM"))</f>
        <v>JOSM</v>
      </c>
      <c r="Q1061"/>
      <c r="W1061" s="60" t="s">
        <v>5321</v>
      </c>
      <c r="X1061" s="60" t="s">
        <v>5515</v>
      </c>
      <c r="Y1061" s="60">
        <v>1962</v>
      </c>
      <c r="Z1061" s="124">
        <v>22704</v>
      </c>
      <c r="AB1061" s="60">
        <v>23767</v>
      </c>
      <c r="AC1061" s="60" t="s">
        <v>5344</v>
      </c>
      <c r="AE1061" s="60" t="s">
        <v>5345</v>
      </c>
      <c r="AL1061" s="60">
        <v>55</v>
      </c>
      <c r="AM1061" s="60">
        <v>5</v>
      </c>
      <c r="AN1061" s="60" t="s">
        <v>5346</v>
      </c>
      <c r="AO1061" s="60" t="s">
        <v>5329</v>
      </c>
    </row>
    <row r="1062" spans="1:41">
      <c r="A1062" s="71">
        <v>84087</v>
      </c>
      <c r="B1062" s="60" t="s">
        <v>475</v>
      </c>
      <c r="C1062" s="155">
        <v>4191459</v>
      </c>
      <c r="D1062" s="60" t="s">
        <v>476</v>
      </c>
      <c r="E1062" s="60" t="s">
        <v>477</v>
      </c>
      <c r="F1062" s="60" t="s">
        <v>751</v>
      </c>
      <c r="G1062" s="60" t="s">
        <v>245</v>
      </c>
      <c r="H1062" s="60" t="s">
        <v>221</v>
      </c>
      <c r="I1062" s="60" t="s">
        <v>478</v>
      </c>
      <c r="J1062" s="60" t="s">
        <v>16661</v>
      </c>
      <c r="K1062" s="60" t="s">
        <v>480</v>
      </c>
      <c r="L1062" s="60" t="s">
        <v>474</v>
      </c>
      <c r="M1062" t="str">
        <f>IF(TablVoies[[#This Row],[ID_OSM]]="Non trouvé","Pas de lien",HYPERLINK(("http://www.openstreetmap.org/?"&amp;TablVoies[[#This Row],[OBJET_OSM]]&amp;"="&amp;TablVoies[[#This Row],[ID_OSM]]),"Localiser"))</f>
        <v>Localiser</v>
      </c>
      <c r="N1062" s="61" t="s">
        <v>5316</v>
      </c>
      <c r="O1062" t="str">
        <f>IF(TablVoies[[#This Row],[ID_OSM]]="Non trouvé","Pas de lien",HYPERLINK("http://localhost:8111/import?url=http://api.openstreetmap.org/api/0.6/"&amp;TablVoies[[#This Row],[OBJET_OSM]]&amp;"/"&amp;TablVoies[[#This Row],[ID_OSM]]&amp;"/full","JOSM"))</f>
        <v>JOSM</v>
      </c>
      <c r="P1062" t="s">
        <v>13702</v>
      </c>
      <c r="Q1062" t="s">
        <v>13814</v>
      </c>
      <c r="W1062" s="60" t="s">
        <v>5334</v>
      </c>
      <c r="X1062" s="60" t="s">
        <v>5516</v>
      </c>
      <c r="Z1062" s="124"/>
      <c r="AC1062" s="60" t="s">
        <v>5323</v>
      </c>
      <c r="AE1062" s="60" t="s">
        <v>5324</v>
      </c>
      <c r="AJ1062" s="60" t="s">
        <v>5511</v>
      </c>
      <c r="AL1062" s="60">
        <v>3418</v>
      </c>
      <c r="AM1062" s="60">
        <v>5</v>
      </c>
      <c r="AN1062" s="60" t="s">
        <v>5328</v>
      </c>
      <c r="AO1062" s="60" t="s">
        <v>5329</v>
      </c>
    </row>
    <row r="1063" spans="1:41">
      <c r="A1063" s="71">
        <v>84087</v>
      </c>
      <c r="B1063" s="60" t="s">
        <v>468</v>
      </c>
      <c r="C1063" s="155">
        <v>4191458</v>
      </c>
      <c r="D1063" s="60" t="s">
        <v>469</v>
      </c>
      <c r="E1063" s="60" t="s">
        <v>470</v>
      </c>
      <c r="F1063" s="60" t="s">
        <v>751</v>
      </c>
      <c r="G1063" s="60" t="s">
        <v>245</v>
      </c>
      <c r="H1063" s="60" t="s">
        <v>221</v>
      </c>
      <c r="I1063" s="60" t="s">
        <v>471</v>
      </c>
      <c r="J1063" s="60" t="s">
        <v>16662</v>
      </c>
      <c r="K1063" s="60" t="s">
        <v>473</v>
      </c>
      <c r="L1063" s="60" t="s">
        <v>474</v>
      </c>
      <c r="M1063" t="str">
        <f>IF(TablVoies[[#This Row],[ID_OSM]]="Non trouvé","Pas de lien",HYPERLINK(("http://www.openstreetmap.org/?"&amp;TablVoies[[#This Row],[OBJET_OSM]]&amp;"="&amp;TablVoies[[#This Row],[ID_OSM]]),"Localiser"))</f>
        <v>Localiser</v>
      </c>
      <c r="N1063" s="61" t="s">
        <v>5316</v>
      </c>
      <c r="O1063" t="str">
        <f>IF(TablVoies[[#This Row],[ID_OSM]]="Non trouvé","Pas de lien",HYPERLINK("http://localhost:8111/import?url=http://api.openstreetmap.org/api/0.6/"&amp;TablVoies[[#This Row],[OBJET_OSM]]&amp;"/"&amp;TablVoies[[#This Row],[ID_OSM]]&amp;"/full","JOSM"))</f>
        <v>JOSM</v>
      </c>
      <c r="P1063" t="s">
        <v>5500</v>
      </c>
      <c r="Q1063" t="s">
        <v>13814</v>
      </c>
      <c r="W1063" s="60" t="s">
        <v>5334</v>
      </c>
      <c r="X1063" s="60" t="s">
        <v>5466</v>
      </c>
      <c r="Z1063" s="124"/>
      <c r="AC1063" s="60" t="s">
        <v>5323</v>
      </c>
      <c r="AE1063" s="60" t="s">
        <v>5324</v>
      </c>
      <c r="AL1063" s="60">
        <v>0</v>
      </c>
      <c r="AM1063" s="60">
        <v>0</v>
      </c>
      <c r="AN1063" s="60" t="s">
        <v>5328</v>
      </c>
      <c r="AO1063" s="60" t="s">
        <v>5329</v>
      </c>
    </row>
    <row r="1064" spans="1:41">
      <c r="A1064" s="71">
        <v>84087</v>
      </c>
      <c r="B1064" s="60" t="s">
        <v>4481</v>
      </c>
      <c r="C1064" s="155">
        <v>4426675</v>
      </c>
      <c r="D1064" s="60" t="s">
        <v>4482</v>
      </c>
      <c r="E1064" s="60" t="s">
        <v>4483</v>
      </c>
      <c r="F1064" s="60" t="s">
        <v>751</v>
      </c>
      <c r="G1064" s="60" t="s">
        <v>4484</v>
      </c>
      <c r="I1064" s="60" t="s">
        <v>4485</v>
      </c>
      <c r="J1064" s="60" t="s">
        <v>16663</v>
      </c>
      <c r="K1064" s="60" t="s">
        <v>4487</v>
      </c>
      <c r="L1064" s="60" t="s">
        <v>4488</v>
      </c>
      <c r="M1064" t="str">
        <f>IF(TablVoies[[#This Row],[ID_OSM]]="Non trouvé","Pas de lien",HYPERLINK(("http://www.openstreetmap.org/?"&amp;TablVoies[[#This Row],[OBJET_OSM]]&amp;"="&amp;TablVoies[[#This Row],[ID_OSM]]),"Localiser"))</f>
        <v>Localiser</v>
      </c>
      <c r="N1064" s="61" t="s">
        <v>5316</v>
      </c>
      <c r="O1064" t="str">
        <f>IF(TablVoies[[#This Row],[ID_OSM]]="Non trouvé","Pas de lien",HYPERLINK("http://localhost:8111/import?url=http://api.openstreetmap.org/api/0.6/"&amp;TablVoies[[#This Row],[OBJET_OSM]]&amp;"/"&amp;TablVoies[[#This Row],[ID_OSM]]&amp;"/full","JOSM"))</f>
        <v>JOSM</v>
      </c>
      <c r="Q1064"/>
      <c r="W1064" s="60" t="s">
        <v>5321</v>
      </c>
      <c r="X1064" s="60" t="s">
        <v>5389</v>
      </c>
      <c r="Z1064" s="124"/>
      <c r="AC1064" s="60" t="s">
        <v>5323</v>
      </c>
      <c r="AE1064" s="60" t="s">
        <v>5324</v>
      </c>
      <c r="AL1064" s="60">
        <v>0</v>
      </c>
      <c r="AM1064" s="60">
        <v>0</v>
      </c>
      <c r="AN1064" s="60" t="s">
        <v>5368</v>
      </c>
      <c r="AO1064" s="60" t="s">
        <v>5349</v>
      </c>
    </row>
    <row r="1065" spans="1:41">
      <c r="A1065" s="71">
        <v>84087</v>
      </c>
      <c r="B1065" s="60" t="s">
        <v>4094</v>
      </c>
      <c r="C1065" s="155">
        <v>4426589</v>
      </c>
      <c r="D1065" s="60" t="s">
        <v>4095</v>
      </c>
      <c r="E1065" s="60" t="s">
        <v>4096</v>
      </c>
      <c r="F1065" s="60" t="s">
        <v>751</v>
      </c>
      <c r="G1065" s="60" t="s">
        <v>44</v>
      </c>
      <c r="H1065" s="60" t="s">
        <v>119</v>
      </c>
      <c r="I1065" s="60" t="s">
        <v>4097</v>
      </c>
      <c r="J1065" s="60" t="s">
        <v>16664</v>
      </c>
      <c r="K1065" s="60" t="s">
        <v>4099</v>
      </c>
      <c r="L1065" s="60" t="s">
        <v>4100</v>
      </c>
      <c r="M1065" t="str">
        <f>IF(TablVoies[[#This Row],[ID_OSM]]="Non trouvé","Pas de lien",HYPERLINK(("http://www.openstreetmap.org/?"&amp;TablVoies[[#This Row],[OBJET_OSM]]&amp;"="&amp;TablVoies[[#This Row],[ID_OSM]]),"Localiser"))</f>
        <v>Localiser</v>
      </c>
      <c r="N1065" s="61" t="s">
        <v>5316</v>
      </c>
      <c r="O1065" t="str">
        <f>IF(TablVoies[[#This Row],[ID_OSM]]="Non trouvé","Pas de lien",HYPERLINK("http://localhost:8111/import?url=http://api.openstreetmap.org/api/0.6/"&amp;TablVoies[[#This Row],[OBJET_OSM]]&amp;"/"&amp;TablVoies[[#This Row],[ID_OSM]]&amp;"/full","JOSM"))</f>
        <v>JOSM</v>
      </c>
      <c r="Q1065"/>
      <c r="W1065" s="60" t="s">
        <v>5334</v>
      </c>
      <c r="X1065" s="60" t="s">
        <v>5517</v>
      </c>
      <c r="Y1065" s="60">
        <v>1962</v>
      </c>
      <c r="Z1065" s="124">
        <v>22704</v>
      </c>
      <c r="AB1065" s="60">
        <v>24132</v>
      </c>
      <c r="AC1065" s="60" t="s">
        <v>5344</v>
      </c>
      <c r="AE1065" s="60" t="s">
        <v>5345</v>
      </c>
      <c r="AL1065" s="60">
        <v>138</v>
      </c>
      <c r="AM1065" s="60">
        <v>5</v>
      </c>
      <c r="AN1065" s="60" t="s">
        <v>5346</v>
      </c>
      <c r="AO1065" s="60" t="s">
        <v>5329</v>
      </c>
    </row>
    <row r="1066" spans="1:41">
      <c r="A1066" s="71">
        <v>84087</v>
      </c>
      <c r="B1066" s="60" t="s">
        <v>4101</v>
      </c>
      <c r="C1066" s="155">
        <v>4426590</v>
      </c>
      <c r="D1066" s="60" t="s">
        <v>4102</v>
      </c>
      <c r="E1066" s="60" t="s">
        <v>4103</v>
      </c>
      <c r="F1066" s="60" t="s">
        <v>751</v>
      </c>
      <c r="G1066" s="60" t="s">
        <v>44</v>
      </c>
      <c r="H1066" s="60" t="s">
        <v>119</v>
      </c>
      <c r="I1066" s="60" t="s">
        <v>4104</v>
      </c>
      <c r="J1066" s="60" t="s">
        <v>16665</v>
      </c>
      <c r="K1066" s="60" t="s">
        <v>4106</v>
      </c>
      <c r="L1066" s="60" t="s">
        <v>4107</v>
      </c>
      <c r="M1066" t="str">
        <f>IF(TablVoies[[#This Row],[ID_OSM]]="Non trouvé","Pas de lien",HYPERLINK(("http://www.openstreetmap.org/?"&amp;TablVoies[[#This Row],[OBJET_OSM]]&amp;"="&amp;TablVoies[[#This Row],[ID_OSM]]),"Localiser"))</f>
        <v>Localiser</v>
      </c>
      <c r="N1066" s="61" t="s">
        <v>5316</v>
      </c>
      <c r="O1066" t="str">
        <f>IF(TablVoies[[#This Row],[ID_OSM]]="Non trouvé","Pas de lien",HYPERLINK("http://localhost:8111/import?url=http://api.openstreetmap.org/api/0.6/"&amp;TablVoies[[#This Row],[OBJET_OSM]]&amp;"/"&amp;TablVoies[[#This Row],[ID_OSM]]&amp;"/full","JOSM"))</f>
        <v>JOSM</v>
      </c>
      <c r="Q1066"/>
      <c r="W1066" s="60" t="s">
        <v>5321</v>
      </c>
      <c r="X1066" s="60" t="s">
        <v>5515</v>
      </c>
      <c r="Y1066" s="60">
        <v>1962</v>
      </c>
      <c r="Z1066" s="124">
        <v>22704</v>
      </c>
      <c r="AB1066" s="60">
        <v>24132</v>
      </c>
      <c r="AC1066" s="60" t="s">
        <v>5344</v>
      </c>
      <c r="AE1066" s="60" t="s">
        <v>5345</v>
      </c>
      <c r="AL1066" s="60">
        <v>27</v>
      </c>
      <c r="AM1066" s="60">
        <v>2.5</v>
      </c>
      <c r="AN1066" s="60" t="s">
        <v>5346</v>
      </c>
      <c r="AO1066" s="60" t="s">
        <v>5329</v>
      </c>
    </row>
    <row r="1067" spans="1:41">
      <c r="A1067" s="71">
        <v>84087</v>
      </c>
      <c r="B1067" s="60" t="s">
        <v>1717</v>
      </c>
      <c r="C1067" s="155">
        <v>4426248</v>
      </c>
      <c r="D1067" s="60" t="s">
        <v>1718</v>
      </c>
      <c r="E1067" s="60" t="s">
        <v>1719</v>
      </c>
      <c r="F1067" s="60" t="s">
        <v>751</v>
      </c>
      <c r="G1067" s="60" t="s">
        <v>1358</v>
      </c>
      <c r="I1067" s="60" t="s">
        <v>1720</v>
      </c>
      <c r="J1067" s="60" t="s">
        <v>16666</v>
      </c>
      <c r="K1067" s="60" t="s">
        <v>1722</v>
      </c>
      <c r="L1067" s="60" t="s">
        <v>1723</v>
      </c>
      <c r="M1067" t="str">
        <f>IF(TablVoies[[#This Row],[ID_OSM]]="Non trouvé","Pas de lien",HYPERLINK(("http://www.openstreetmap.org/?"&amp;TablVoies[[#This Row],[OBJET_OSM]]&amp;"="&amp;TablVoies[[#This Row],[ID_OSM]]),"Localiser"))</f>
        <v>Localiser</v>
      </c>
      <c r="N1067" s="61" t="s">
        <v>5316</v>
      </c>
      <c r="O1067" t="str">
        <f>IF(TablVoies[[#This Row],[ID_OSM]]="Non trouvé","Pas de lien",HYPERLINK("http://localhost:8111/import?url=http://api.openstreetmap.org/api/0.6/"&amp;TablVoies[[#This Row],[OBJET_OSM]]&amp;"/"&amp;TablVoies[[#This Row],[ID_OSM]]&amp;"/full","JOSM"))</f>
        <v>JOSM</v>
      </c>
      <c r="Q1067"/>
      <c r="W1067" s="60" t="s">
        <v>5321</v>
      </c>
      <c r="X1067" s="60" t="s">
        <v>5423</v>
      </c>
      <c r="Y1067" s="60">
        <v>1934</v>
      </c>
      <c r="Z1067" s="124">
        <v>12551</v>
      </c>
      <c r="AB1067" s="60">
        <v>21914</v>
      </c>
      <c r="AC1067" s="60" t="s">
        <v>5323</v>
      </c>
      <c r="AE1067" s="60" t="s">
        <v>5324</v>
      </c>
      <c r="AL1067" s="60">
        <v>58</v>
      </c>
      <c r="AM1067" s="60">
        <v>2.8</v>
      </c>
      <c r="AN1067" s="60" t="s">
        <v>5353</v>
      </c>
      <c r="AO1067" s="60" t="s">
        <v>5349</v>
      </c>
    </row>
    <row r="1068" spans="1:41">
      <c r="A1068" s="71">
        <v>84087</v>
      </c>
      <c r="B1068" s="60" t="s">
        <v>2029</v>
      </c>
      <c r="C1068" s="155">
        <v>4426249</v>
      </c>
      <c r="D1068" s="60" t="s">
        <v>2030</v>
      </c>
      <c r="E1068" s="60" t="s">
        <v>2031</v>
      </c>
      <c r="F1068" s="60" t="s">
        <v>751</v>
      </c>
      <c r="G1068" s="60" t="s">
        <v>1358</v>
      </c>
      <c r="I1068" s="60" t="s">
        <v>2032</v>
      </c>
      <c r="J1068" s="60" t="s">
        <v>16667</v>
      </c>
      <c r="K1068" s="60" t="s">
        <v>2034</v>
      </c>
      <c r="L1068" s="60" t="s">
        <v>2035</v>
      </c>
      <c r="M1068" t="str">
        <f>IF(TablVoies[[#This Row],[ID_OSM]]="Non trouvé","Pas de lien",HYPERLINK(("http://www.openstreetmap.org/?"&amp;TablVoies[[#This Row],[OBJET_OSM]]&amp;"="&amp;TablVoies[[#This Row],[ID_OSM]]),"Localiser"))</f>
        <v>Localiser</v>
      </c>
      <c r="N1068" s="61" t="s">
        <v>5316</v>
      </c>
      <c r="O1068" t="str">
        <f>IF(TablVoies[[#This Row],[ID_OSM]]="Non trouvé","Pas de lien",HYPERLINK("http://localhost:8111/import?url=http://api.openstreetmap.org/api/0.6/"&amp;TablVoies[[#This Row],[OBJET_OSM]]&amp;"/"&amp;TablVoies[[#This Row],[ID_OSM]]&amp;"/full","JOSM"))</f>
        <v>JOSM</v>
      </c>
      <c r="Q1068"/>
      <c r="W1068" s="60" t="s">
        <v>5321</v>
      </c>
      <c r="X1068" s="60" t="s">
        <v>5424</v>
      </c>
      <c r="Y1068" s="60">
        <v>1959</v>
      </c>
      <c r="Z1068" s="124"/>
      <c r="AB1068" s="60">
        <v>21914</v>
      </c>
      <c r="AC1068" s="60" t="s">
        <v>5323</v>
      </c>
      <c r="AE1068" s="60" t="s">
        <v>5324</v>
      </c>
      <c r="AL1068" s="60">
        <v>68</v>
      </c>
      <c r="AM1068" s="60">
        <v>3</v>
      </c>
      <c r="AN1068" s="60" t="s">
        <v>5359</v>
      </c>
      <c r="AO1068" s="60" t="s">
        <v>5329</v>
      </c>
    </row>
    <row r="1069" spans="1:41">
      <c r="A1069" s="71">
        <v>84087</v>
      </c>
      <c r="B1069" s="60" t="s">
        <v>5154</v>
      </c>
      <c r="C1069" s="155">
        <v>4426477</v>
      </c>
      <c r="D1069" s="60" t="s">
        <v>5155</v>
      </c>
      <c r="E1069" s="60" t="s">
        <v>5156</v>
      </c>
      <c r="F1069" s="60" t="s">
        <v>751</v>
      </c>
      <c r="G1069" s="60" t="s">
        <v>3294</v>
      </c>
      <c r="H1069" s="60" t="s">
        <v>134</v>
      </c>
      <c r="I1069" s="60" t="s">
        <v>5157</v>
      </c>
      <c r="J1069" s="60" t="s">
        <v>16668</v>
      </c>
      <c r="K1069" s="60" t="s">
        <v>5159</v>
      </c>
      <c r="L1069" s="60" t="s">
        <v>5160</v>
      </c>
      <c r="M1069" t="str">
        <f>IF(TablVoies[[#This Row],[ID_OSM]]="Non trouvé","Pas de lien",HYPERLINK(("http://www.openstreetmap.org/?"&amp;TablVoies[[#This Row],[OBJET_OSM]]&amp;"="&amp;TablVoies[[#This Row],[ID_OSM]]),"Localiser"))</f>
        <v>Localiser</v>
      </c>
      <c r="N1069" s="61" t="s">
        <v>5316</v>
      </c>
      <c r="O1069" t="str">
        <f>IF(TablVoies[[#This Row],[ID_OSM]]="Non trouvé","Pas de lien",HYPERLINK("http://localhost:8111/import?url=http://api.openstreetmap.org/api/0.6/"&amp;TablVoies[[#This Row],[OBJET_OSM]]&amp;"/"&amp;TablVoies[[#This Row],[ID_OSM]]&amp;"/full","JOSM"))</f>
        <v>JOSM</v>
      </c>
      <c r="Q1069"/>
      <c r="W1069" s="60" t="s">
        <v>5321</v>
      </c>
      <c r="X1069" s="60" t="s">
        <v>5358</v>
      </c>
      <c r="Y1069" s="60">
        <v>1999</v>
      </c>
      <c r="Z1069" s="124">
        <v>36161</v>
      </c>
      <c r="AC1069" s="60" t="s">
        <v>5344</v>
      </c>
      <c r="AE1069" s="60" t="s">
        <v>5345</v>
      </c>
      <c r="AL1069" s="60">
        <v>0</v>
      </c>
      <c r="AM1069" s="60">
        <v>0</v>
      </c>
      <c r="AN1069" s="60" t="s">
        <v>5328</v>
      </c>
      <c r="AO1069" s="60" t="s">
        <v>5329</v>
      </c>
    </row>
    <row r="1070" spans="1:41">
      <c r="A1070" s="71">
        <v>84087</v>
      </c>
      <c r="B1070" s="60" t="s">
        <v>4512</v>
      </c>
      <c r="C1070" s="155">
        <v>4426680</v>
      </c>
      <c r="D1070" s="60" t="s">
        <v>4513</v>
      </c>
      <c r="E1070" s="60" t="s">
        <v>4514</v>
      </c>
      <c r="F1070" s="60" t="s">
        <v>751</v>
      </c>
      <c r="G1070" s="60" t="s">
        <v>3294</v>
      </c>
      <c r="I1070" s="60" t="s">
        <v>4515</v>
      </c>
      <c r="J1070" s="60" t="s">
        <v>4515</v>
      </c>
      <c r="K1070" s="60" t="s">
        <v>4517</v>
      </c>
      <c r="L1070" s="60" t="s">
        <v>4518</v>
      </c>
      <c r="M1070" t="str">
        <f>IF(TablVoies[[#This Row],[ID_OSM]]="Non trouvé","Pas de lien",HYPERLINK(("http://www.openstreetmap.org/?"&amp;TablVoies[[#This Row],[OBJET_OSM]]&amp;"="&amp;TablVoies[[#This Row],[ID_OSM]]),"Localiser"))</f>
        <v>Localiser</v>
      </c>
      <c r="N1070" s="61" t="s">
        <v>5316</v>
      </c>
      <c r="O1070" t="str">
        <f>IF(TablVoies[[#This Row],[ID_OSM]]="Non trouvé","Pas de lien",HYPERLINK("http://localhost:8111/import?url=http://api.openstreetmap.org/api/0.6/"&amp;TablVoies[[#This Row],[OBJET_OSM]]&amp;"/"&amp;TablVoies[[#This Row],[ID_OSM]]&amp;"/full","JOSM"))</f>
        <v>JOSM</v>
      </c>
      <c r="Q1070"/>
      <c r="W1070" s="60" t="s">
        <v>5321</v>
      </c>
      <c r="X1070" s="60" t="s">
        <v>5407</v>
      </c>
      <c r="Z1070" s="124"/>
      <c r="AC1070" s="60" t="s">
        <v>5344</v>
      </c>
      <c r="AE1070" s="60" t="s">
        <v>5345</v>
      </c>
      <c r="AL1070" s="60">
        <v>22</v>
      </c>
      <c r="AM1070" s="60">
        <v>22</v>
      </c>
      <c r="AN1070" s="60" t="s">
        <v>5328</v>
      </c>
      <c r="AO1070" s="60" t="s">
        <v>5329</v>
      </c>
    </row>
    <row r="1071" spans="1:41">
      <c r="A1071" s="71">
        <v>84087</v>
      </c>
      <c r="B1071" s="60" t="s">
        <v>2036</v>
      </c>
      <c r="C1071" s="155">
        <v>4426250</v>
      </c>
      <c r="D1071" s="60" t="s">
        <v>2037</v>
      </c>
      <c r="E1071" s="60" t="s">
        <v>2038</v>
      </c>
      <c r="F1071" s="60" t="s">
        <v>751</v>
      </c>
      <c r="G1071" s="60" t="s">
        <v>1358</v>
      </c>
      <c r="I1071" s="60" t="s">
        <v>2039</v>
      </c>
      <c r="J1071" s="60" t="s">
        <v>16669</v>
      </c>
      <c r="K1071" s="60" t="s">
        <v>2041</v>
      </c>
      <c r="L1071" s="60" t="s">
        <v>1785</v>
      </c>
      <c r="M1071" t="str">
        <f>IF(TablVoies[[#This Row],[ID_OSM]]="Non trouvé","Pas de lien",HYPERLINK(("http://www.openstreetmap.org/?"&amp;TablVoies[[#This Row],[OBJET_OSM]]&amp;"="&amp;TablVoies[[#This Row],[ID_OSM]]),"Localiser"))</f>
        <v>Localiser</v>
      </c>
      <c r="N1071" s="61" t="s">
        <v>5316</v>
      </c>
      <c r="O1071" t="str">
        <f>IF(TablVoies[[#This Row],[ID_OSM]]="Non trouvé","Pas de lien",HYPERLINK("http://localhost:8111/import?url=http://api.openstreetmap.org/api/0.6/"&amp;TablVoies[[#This Row],[OBJET_OSM]]&amp;"/"&amp;TablVoies[[#This Row],[ID_OSM]]&amp;"/full","JOSM"))</f>
        <v>JOSM</v>
      </c>
      <c r="Q1071"/>
      <c r="W1071" s="60" t="s">
        <v>5321</v>
      </c>
      <c r="X1071" s="60" t="s">
        <v>5423</v>
      </c>
      <c r="Y1071" s="60">
        <v>1959</v>
      </c>
      <c r="Z1071" s="124"/>
      <c r="AB1071" s="60">
        <v>21914</v>
      </c>
      <c r="AC1071" s="60" t="s">
        <v>5323</v>
      </c>
      <c r="AE1071" s="60" t="s">
        <v>5324</v>
      </c>
      <c r="AL1071" s="60">
        <v>31</v>
      </c>
      <c r="AM1071" s="60">
        <v>4.5</v>
      </c>
      <c r="AN1071" s="60" t="s">
        <v>5328</v>
      </c>
      <c r="AO1071" s="60" t="s">
        <v>5329</v>
      </c>
    </row>
    <row r="1072" spans="1:41">
      <c r="A1072" s="71">
        <v>84087</v>
      </c>
      <c r="B1072" s="60" t="s">
        <v>2403</v>
      </c>
      <c r="C1072" s="155">
        <v>4426307</v>
      </c>
      <c r="D1072" s="60" t="s">
        <v>2404</v>
      </c>
      <c r="E1072" s="60" t="s">
        <v>2405</v>
      </c>
      <c r="F1072" s="60" t="s">
        <v>751</v>
      </c>
      <c r="G1072" s="60" t="s">
        <v>1358</v>
      </c>
      <c r="H1072" s="60" t="s">
        <v>119</v>
      </c>
      <c r="I1072" s="60" t="s">
        <v>2406</v>
      </c>
      <c r="J1072" s="60" t="s">
        <v>16670</v>
      </c>
      <c r="K1072" s="60" t="s">
        <v>2408</v>
      </c>
      <c r="L1072" s="60" t="s">
        <v>2409</v>
      </c>
      <c r="M1072" t="str">
        <f>IF(TablVoies[[#This Row],[ID_OSM]]="Non trouvé","Pas de lien",HYPERLINK(("http://www.openstreetmap.org/?"&amp;TablVoies[[#This Row],[OBJET_OSM]]&amp;"="&amp;TablVoies[[#This Row],[ID_OSM]]),"Localiser"))</f>
        <v>Localiser</v>
      </c>
      <c r="N1072" s="61" t="s">
        <v>5316</v>
      </c>
      <c r="O1072" t="str">
        <f>IF(TablVoies[[#This Row],[ID_OSM]]="Non trouvé","Pas de lien",HYPERLINK("http://localhost:8111/import?url=http://api.openstreetmap.org/api/0.6/"&amp;TablVoies[[#This Row],[OBJET_OSM]]&amp;"/"&amp;TablVoies[[#This Row],[ID_OSM]]&amp;"/full","JOSM"))</f>
        <v>JOSM</v>
      </c>
      <c r="Q1072"/>
      <c r="W1072" s="60" t="s">
        <v>5321</v>
      </c>
      <c r="X1072" s="60" t="s">
        <v>5444</v>
      </c>
      <c r="Z1072" s="124"/>
      <c r="AC1072" s="60" t="s">
        <v>5344</v>
      </c>
      <c r="AE1072" s="60" t="s">
        <v>5345</v>
      </c>
      <c r="AL1072" s="60">
        <v>0</v>
      </c>
      <c r="AM1072" s="60">
        <v>0</v>
      </c>
      <c r="AN1072" s="60" t="s">
        <v>5346</v>
      </c>
      <c r="AO1072" s="60" t="s">
        <v>5329</v>
      </c>
    </row>
    <row r="1073" spans="1:41">
      <c r="A1073" s="71">
        <v>84087</v>
      </c>
      <c r="B1073" s="60" t="s">
        <v>481</v>
      </c>
      <c r="C1073" s="155">
        <v>4191465</v>
      </c>
      <c r="D1073" s="60" t="s">
        <v>482</v>
      </c>
      <c r="E1073" s="60" t="s">
        <v>483</v>
      </c>
      <c r="F1073" s="60" t="s">
        <v>751</v>
      </c>
      <c r="G1073" s="60" t="s">
        <v>245</v>
      </c>
      <c r="H1073" s="60" t="s">
        <v>221</v>
      </c>
      <c r="I1073" s="60" t="s">
        <v>484</v>
      </c>
      <c r="J1073" s="60" t="s">
        <v>16671</v>
      </c>
      <c r="K1073" s="60" t="s">
        <v>486</v>
      </c>
      <c r="L1073" s="60" t="s">
        <v>487</v>
      </c>
      <c r="M1073" t="str">
        <f>IF(TablVoies[[#This Row],[ID_OSM]]="Non trouvé","Pas de lien",HYPERLINK(("http://www.openstreetmap.org/?"&amp;TablVoies[[#This Row],[OBJET_OSM]]&amp;"="&amp;TablVoies[[#This Row],[ID_OSM]]),"Localiser"))</f>
        <v>Localiser</v>
      </c>
      <c r="N1073" s="61" t="s">
        <v>5316</v>
      </c>
      <c r="O1073" t="str">
        <f>IF(TablVoies[[#This Row],[ID_OSM]]="Non trouvé","Pas de lien",HYPERLINK("http://localhost:8111/import?url=http://api.openstreetmap.org/api/0.6/"&amp;TablVoies[[#This Row],[OBJET_OSM]]&amp;"/"&amp;TablVoies[[#This Row],[ID_OSM]]&amp;"/full","JOSM"))</f>
        <v>JOSM</v>
      </c>
      <c r="P1073" t="s">
        <v>13693</v>
      </c>
      <c r="Q1073" t="s">
        <v>13814</v>
      </c>
      <c r="W1073" s="60" t="s">
        <v>5321</v>
      </c>
      <c r="X1073" s="60" t="s">
        <v>5459</v>
      </c>
      <c r="Z1073" s="124"/>
      <c r="AC1073" s="60" t="s">
        <v>5323</v>
      </c>
      <c r="AE1073" s="60" t="s">
        <v>5324</v>
      </c>
      <c r="AL1073" s="60">
        <v>508</v>
      </c>
      <c r="AM1073" s="60">
        <v>4</v>
      </c>
      <c r="AN1073" s="60" t="s">
        <v>5328</v>
      </c>
      <c r="AO1073" s="60" t="s">
        <v>5329</v>
      </c>
    </row>
    <row r="1074" spans="1:41">
      <c r="A1074" s="71">
        <v>84087</v>
      </c>
      <c r="B1074" s="60" t="s">
        <v>1178</v>
      </c>
      <c r="C1074" s="155">
        <v>4422197</v>
      </c>
      <c r="D1074" s="60" t="s">
        <v>1179</v>
      </c>
      <c r="E1074" s="60" t="s">
        <v>1180</v>
      </c>
      <c r="F1074" s="60" t="s">
        <v>751</v>
      </c>
      <c r="G1074" s="60" t="s">
        <v>245</v>
      </c>
      <c r="H1074" s="60" t="s">
        <v>119</v>
      </c>
      <c r="I1074" s="60" t="s">
        <v>1181</v>
      </c>
      <c r="J1074" s="60" t="s">
        <v>16672</v>
      </c>
      <c r="K1074" s="60" t="s">
        <v>1183</v>
      </c>
      <c r="L1074" s="60" t="s">
        <v>1184</v>
      </c>
      <c r="M1074" t="str">
        <f>IF(TablVoies[[#This Row],[ID_OSM]]="Non trouvé","Pas de lien",HYPERLINK(("http://www.openstreetmap.org/?"&amp;TablVoies[[#This Row],[OBJET_OSM]]&amp;"="&amp;TablVoies[[#This Row],[ID_OSM]]),"Localiser"))</f>
        <v>Localiser</v>
      </c>
      <c r="N1074" s="61" t="s">
        <v>5316</v>
      </c>
      <c r="O1074" t="str">
        <f>IF(TablVoies[[#This Row],[ID_OSM]]="Non trouvé","Pas de lien",HYPERLINK("http://localhost:8111/import?url=http://api.openstreetmap.org/api/0.6/"&amp;TablVoies[[#This Row],[OBJET_OSM]]&amp;"/"&amp;TablVoies[[#This Row],[ID_OSM]]&amp;"/full","JOSM"))</f>
        <v>JOSM</v>
      </c>
      <c r="P1074" t="s">
        <v>5518</v>
      </c>
      <c r="Q1074" t="s">
        <v>13814</v>
      </c>
      <c r="W1074" s="60" t="s">
        <v>5321</v>
      </c>
      <c r="X1074" s="60" t="s">
        <v>5519</v>
      </c>
      <c r="Z1074" s="124"/>
      <c r="AC1074" s="60" t="s">
        <v>5323</v>
      </c>
      <c r="AE1074" s="60" t="s">
        <v>5324</v>
      </c>
      <c r="AL1074" s="60">
        <v>690</v>
      </c>
      <c r="AM1074" s="60">
        <v>5.5</v>
      </c>
      <c r="AN1074" s="60" t="s">
        <v>5328</v>
      </c>
      <c r="AO1074" s="60" t="s">
        <v>5329</v>
      </c>
    </row>
    <row r="1075" spans="1:41">
      <c r="A1075" s="71">
        <v>84087</v>
      </c>
      <c r="B1075" s="60" t="s">
        <v>1599</v>
      </c>
      <c r="C1075" s="155">
        <v>4426187</v>
      </c>
      <c r="D1075" s="60" t="s">
        <v>1600</v>
      </c>
      <c r="E1075" s="60" t="s">
        <v>1601</v>
      </c>
      <c r="F1075" s="60" t="s">
        <v>751</v>
      </c>
      <c r="G1075" s="60" t="s">
        <v>429</v>
      </c>
      <c r="H1075" s="60" t="s">
        <v>119</v>
      </c>
      <c r="I1075" s="60" t="s">
        <v>1181</v>
      </c>
      <c r="J1075" s="60" t="s">
        <v>16673</v>
      </c>
      <c r="K1075" s="60" t="s">
        <v>1603</v>
      </c>
      <c r="L1075" s="60" t="s">
        <v>1184</v>
      </c>
      <c r="M1075" t="str">
        <f>IF(TablVoies[[#This Row],[ID_OSM]]="Non trouvé","Pas de lien",HYPERLINK(("http://www.openstreetmap.org/?"&amp;TablVoies[[#This Row],[OBJET_OSM]]&amp;"="&amp;TablVoies[[#This Row],[ID_OSM]]),"Localiser"))</f>
        <v>Localiser</v>
      </c>
      <c r="N1075" s="61" t="s">
        <v>5316</v>
      </c>
      <c r="O1075" t="str">
        <f>IF(TablVoies[[#This Row],[ID_OSM]]="Non trouvé","Pas de lien",HYPERLINK("http://localhost:8111/import?url=http://api.openstreetmap.org/api/0.6/"&amp;TablVoies[[#This Row],[OBJET_OSM]]&amp;"/"&amp;TablVoies[[#This Row],[ID_OSM]]&amp;"/full","JOSM"))</f>
        <v>JOSM</v>
      </c>
      <c r="P1075" t="s">
        <v>13727</v>
      </c>
      <c r="Q1075" t="s">
        <v>13814</v>
      </c>
      <c r="W1075" s="60" t="s">
        <v>5321</v>
      </c>
      <c r="X1075" s="60" t="s">
        <v>5519</v>
      </c>
      <c r="Z1075" s="124"/>
      <c r="AC1075" s="60" t="s">
        <v>5323</v>
      </c>
      <c r="AE1075" s="60" t="s">
        <v>5324</v>
      </c>
      <c r="AL1075" s="60">
        <v>363</v>
      </c>
      <c r="AM1075" s="60">
        <v>4</v>
      </c>
      <c r="AN1075" s="60" t="s">
        <v>5328</v>
      </c>
      <c r="AO1075" s="60" t="s">
        <v>5329</v>
      </c>
    </row>
    <row r="1076" spans="1:41">
      <c r="A1076" s="71">
        <v>84087</v>
      </c>
      <c r="B1076" s="60" t="s">
        <v>830</v>
      </c>
      <c r="C1076" s="155">
        <v>4422065</v>
      </c>
      <c r="D1076" s="60" t="s">
        <v>831</v>
      </c>
      <c r="E1076" s="60" t="s">
        <v>832</v>
      </c>
      <c r="F1076" s="60" t="s">
        <v>751</v>
      </c>
      <c r="G1076" s="60" t="s">
        <v>179</v>
      </c>
      <c r="H1076" s="60" t="s">
        <v>163</v>
      </c>
      <c r="I1076" s="60" t="s">
        <v>833</v>
      </c>
      <c r="J1076" s="60" t="s">
        <v>16674</v>
      </c>
      <c r="K1076" s="60" t="s">
        <v>835</v>
      </c>
      <c r="L1076" s="60" t="s">
        <v>836</v>
      </c>
      <c r="M1076" t="str">
        <f>IF(TablVoies[[#This Row],[ID_OSM]]="Non trouvé","Pas de lien",HYPERLINK(("http://www.openstreetmap.org/?"&amp;TablVoies[[#This Row],[OBJET_OSM]]&amp;"="&amp;TablVoies[[#This Row],[ID_OSM]]),"Localiser"))</f>
        <v>Localiser</v>
      </c>
      <c r="N1076" s="61" t="s">
        <v>5316</v>
      </c>
      <c r="O1076" t="str">
        <f>IF(TablVoies[[#This Row],[ID_OSM]]="Non trouvé","Pas de lien",HYPERLINK("http://localhost:8111/import?url=http://api.openstreetmap.org/api/0.6/"&amp;TablVoies[[#This Row],[OBJET_OSM]]&amp;"/"&amp;TablVoies[[#This Row],[ID_OSM]]&amp;"/full","JOSM"))</f>
        <v>JOSM</v>
      </c>
      <c r="Q1076"/>
      <c r="W1076" s="60" t="s">
        <v>5334</v>
      </c>
      <c r="X1076" s="60" t="s">
        <v>5492</v>
      </c>
      <c r="Z1076" s="124"/>
      <c r="AC1076" s="60" t="s">
        <v>5323</v>
      </c>
      <c r="AE1076" s="60" t="s">
        <v>5324</v>
      </c>
      <c r="AL1076" s="60">
        <v>470</v>
      </c>
      <c r="AM1076" s="60">
        <v>0</v>
      </c>
      <c r="AN1076" s="60" t="s">
        <v>5341</v>
      </c>
      <c r="AO1076" s="60" t="s">
        <v>5329</v>
      </c>
    </row>
    <row r="1077" spans="1:41">
      <c r="A1077" s="71">
        <v>84087</v>
      </c>
      <c r="B1077" s="60" t="s">
        <v>2042</v>
      </c>
      <c r="C1077" s="155">
        <v>4426251</v>
      </c>
      <c r="D1077" s="60" t="s">
        <v>2043</v>
      </c>
      <c r="E1077" s="60" t="s">
        <v>2044</v>
      </c>
      <c r="F1077" s="60" t="s">
        <v>751</v>
      </c>
      <c r="G1077" s="60" t="s">
        <v>1358</v>
      </c>
      <c r="I1077" s="60" t="s">
        <v>2045</v>
      </c>
      <c r="J1077" s="60" t="s">
        <v>16675</v>
      </c>
      <c r="K1077" s="60" t="s">
        <v>2047</v>
      </c>
      <c r="L1077" s="60" t="s">
        <v>2048</v>
      </c>
      <c r="M1077" t="str">
        <f>IF(TablVoies[[#This Row],[ID_OSM]]="Non trouvé","Pas de lien",HYPERLINK(("http://www.openstreetmap.org/?"&amp;TablVoies[[#This Row],[OBJET_OSM]]&amp;"="&amp;TablVoies[[#This Row],[ID_OSM]]),"Localiser"))</f>
        <v>Localiser</v>
      </c>
      <c r="N1077" s="61" t="s">
        <v>5316</v>
      </c>
      <c r="O1077" t="str">
        <f>IF(TablVoies[[#This Row],[ID_OSM]]="Non trouvé","Pas de lien",HYPERLINK("http://localhost:8111/import?url=http://api.openstreetmap.org/api/0.6/"&amp;TablVoies[[#This Row],[OBJET_OSM]]&amp;"/"&amp;TablVoies[[#This Row],[ID_OSM]]&amp;"/full","JOSM"))</f>
        <v>JOSM</v>
      </c>
      <c r="Q1077"/>
      <c r="W1077" s="60" t="s">
        <v>5321</v>
      </c>
      <c r="X1077" s="60" t="s">
        <v>5520</v>
      </c>
      <c r="Z1077" s="124"/>
      <c r="AC1077" s="60" t="s">
        <v>5323</v>
      </c>
      <c r="AE1077" s="60" t="s">
        <v>5324</v>
      </c>
      <c r="AL1077" s="60">
        <v>450</v>
      </c>
      <c r="AM1077" s="60">
        <v>0</v>
      </c>
      <c r="AN1077" s="60" t="s">
        <v>5346</v>
      </c>
      <c r="AO1077" s="60" t="s">
        <v>5329</v>
      </c>
    </row>
    <row r="1078" spans="1:41">
      <c r="A1078" s="71">
        <v>84087</v>
      </c>
      <c r="B1078" s="60" t="s">
        <v>4108</v>
      </c>
      <c r="C1078" s="155">
        <v>4426591</v>
      </c>
      <c r="D1078" s="60" t="s">
        <v>4109</v>
      </c>
      <c r="E1078" s="60" t="s">
        <v>4110</v>
      </c>
      <c r="F1078" s="60" t="s">
        <v>751</v>
      </c>
      <c r="G1078" s="60" t="s">
        <v>44</v>
      </c>
      <c r="H1078" s="60" t="s">
        <v>119</v>
      </c>
      <c r="I1078" s="60" t="s">
        <v>4111</v>
      </c>
      <c r="J1078" s="60" t="s">
        <v>16676</v>
      </c>
      <c r="K1078" s="60" t="s">
        <v>4113</v>
      </c>
      <c r="L1078" s="60" t="s">
        <v>4114</v>
      </c>
      <c r="M1078" t="str">
        <f>IF(TablVoies[[#This Row],[ID_OSM]]="Non trouvé","Pas de lien",HYPERLINK(("http://www.openstreetmap.org/?"&amp;TablVoies[[#This Row],[OBJET_OSM]]&amp;"="&amp;TablVoies[[#This Row],[ID_OSM]]),"Localiser"))</f>
        <v>Localiser</v>
      </c>
      <c r="N1078" s="61" t="s">
        <v>5316</v>
      </c>
      <c r="O1078" t="str">
        <f>IF(TablVoies[[#This Row],[ID_OSM]]="Non trouvé","Pas de lien",HYPERLINK("http://localhost:8111/import?url=http://api.openstreetmap.org/api/0.6/"&amp;TablVoies[[#This Row],[OBJET_OSM]]&amp;"/"&amp;TablVoies[[#This Row],[ID_OSM]]&amp;"/full","JOSM"))</f>
        <v>JOSM</v>
      </c>
      <c r="Q1078"/>
      <c r="W1078" s="60" t="s">
        <v>5321</v>
      </c>
      <c r="X1078" s="60" t="s">
        <v>5395</v>
      </c>
      <c r="Z1078" s="124"/>
      <c r="AC1078" s="60" t="s">
        <v>5323</v>
      </c>
      <c r="AE1078" s="60" t="s">
        <v>5345</v>
      </c>
      <c r="AL1078" s="60">
        <v>0</v>
      </c>
      <c r="AM1078" s="60">
        <v>0</v>
      </c>
      <c r="AN1078" s="60" t="s">
        <v>5346</v>
      </c>
      <c r="AO1078" s="60" t="s">
        <v>5329</v>
      </c>
    </row>
    <row r="1079" spans="1:41">
      <c r="A1079" s="71">
        <v>84087</v>
      </c>
      <c r="B1079" s="60" t="s">
        <v>168</v>
      </c>
      <c r="C1079" s="155">
        <v>4191107</v>
      </c>
      <c r="D1079" s="60" t="s">
        <v>169</v>
      </c>
      <c r="E1079" s="60" t="s">
        <v>170</v>
      </c>
      <c r="F1079" s="60" t="s">
        <v>751</v>
      </c>
      <c r="G1079" s="60" t="s">
        <v>171</v>
      </c>
      <c r="H1079" s="60" t="s">
        <v>134</v>
      </c>
      <c r="I1079" s="60" t="s">
        <v>172</v>
      </c>
      <c r="J1079" s="60" t="s">
        <v>16677</v>
      </c>
      <c r="K1079" s="60" t="s">
        <v>174</v>
      </c>
      <c r="L1079" s="60" t="s">
        <v>175</v>
      </c>
      <c r="M1079" t="str">
        <f>IF(TablVoies[[#This Row],[ID_OSM]]="Non trouvé","Pas de lien",HYPERLINK(("http://www.openstreetmap.org/?"&amp;TablVoies[[#This Row],[OBJET_OSM]]&amp;"="&amp;TablVoies[[#This Row],[ID_OSM]]),"Localiser"))</f>
        <v>Localiser</v>
      </c>
      <c r="N1079" s="61" t="s">
        <v>5316</v>
      </c>
      <c r="O1079" t="str">
        <f>IF(TablVoies[[#This Row],[ID_OSM]]="Non trouvé","Pas de lien",HYPERLINK("http://localhost:8111/import?url=http://api.openstreetmap.org/api/0.6/"&amp;TablVoies[[#This Row],[OBJET_OSM]]&amp;"/"&amp;TablVoies[[#This Row],[ID_OSM]]&amp;"/full","JOSM"))</f>
        <v>JOSM</v>
      </c>
      <c r="P1079" t="s">
        <v>5522</v>
      </c>
      <c r="Q1079" t="s">
        <v>13814</v>
      </c>
      <c r="W1079" s="60" t="s">
        <v>5321</v>
      </c>
      <c r="Z1079" s="124"/>
      <c r="AC1079" s="60" t="s">
        <v>5339</v>
      </c>
      <c r="AE1079" s="60" t="s">
        <v>5324</v>
      </c>
      <c r="AL1079" s="60">
        <v>0</v>
      </c>
      <c r="AM1079" s="60">
        <v>0</v>
      </c>
      <c r="AN1079" s="60" t="s">
        <v>5328</v>
      </c>
      <c r="AO1079" s="60" t="s">
        <v>5329</v>
      </c>
    </row>
    <row r="1080" spans="1:41">
      <c r="A1080" s="71">
        <v>84087</v>
      </c>
      <c r="B1080" s="60" t="s">
        <v>3594</v>
      </c>
      <c r="C1080" s="155">
        <v>4426507</v>
      </c>
      <c r="D1080" s="60" t="s">
        <v>3595</v>
      </c>
      <c r="E1080" s="60" t="s">
        <v>3596</v>
      </c>
      <c r="F1080" s="60" t="s">
        <v>751</v>
      </c>
      <c r="G1080" s="60" t="s">
        <v>1373</v>
      </c>
      <c r="H1080" s="60" t="s">
        <v>134</v>
      </c>
      <c r="I1080" s="60" t="s">
        <v>172</v>
      </c>
      <c r="J1080" s="60" t="s">
        <v>16678</v>
      </c>
      <c r="K1080" s="60" t="s">
        <v>3598</v>
      </c>
      <c r="L1080" s="60" t="s">
        <v>175</v>
      </c>
      <c r="M1080" t="str">
        <f>IF(TablVoies[[#This Row],[ID_OSM]]="Non trouvé","Pas de lien",HYPERLINK(("http://www.openstreetmap.org/?"&amp;TablVoies[[#This Row],[OBJET_OSM]]&amp;"="&amp;TablVoies[[#This Row],[ID_OSM]]),"Localiser"))</f>
        <v>Localiser</v>
      </c>
      <c r="N1080" s="61" t="s">
        <v>5316</v>
      </c>
      <c r="O1080" t="str">
        <f>IF(TablVoies[[#This Row],[ID_OSM]]="Non trouvé","Pas de lien",HYPERLINK("http://localhost:8111/import?url=http://api.openstreetmap.org/api/0.6/"&amp;TablVoies[[#This Row],[OBJET_OSM]]&amp;"/"&amp;TablVoies[[#This Row],[ID_OSM]]&amp;"/full","JOSM"))</f>
        <v>JOSM</v>
      </c>
      <c r="P1080" t="s">
        <v>5521</v>
      </c>
      <c r="Q1080" t="s">
        <v>13814</v>
      </c>
      <c r="W1080" s="60" t="s">
        <v>5321</v>
      </c>
      <c r="X1080" s="60" t="s">
        <v>5419</v>
      </c>
      <c r="Z1080" s="124"/>
      <c r="AC1080" s="60" t="s">
        <v>5323</v>
      </c>
      <c r="AE1080" s="60" t="s">
        <v>5324</v>
      </c>
      <c r="AL1080" s="60">
        <v>2681</v>
      </c>
      <c r="AM1080" s="60">
        <v>4.8</v>
      </c>
      <c r="AN1080" s="60" t="s">
        <v>5328</v>
      </c>
      <c r="AO1080" s="60" t="s">
        <v>5329</v>
      </c>
    </row>
    <row r="1081" spans="1:41">
      <c r="A1081" s="71">
        <v>84087</v>
      </c>
      <c r="B1081" s="60" t="s">
        <v>644</v>
      </c>
      <c r="C1081" s="155">
        <v>4191697</v>
      </c>
      <c r="D1081" s="60" t="s">
        <v>645</v>
      </c>
      <c r="E1081" s="60" t="s">
        <v>646</v>
      </c>
      <c r="F1081" s="60" t="s">
        <v>751</v>
      </c>
      <c r="G1081" s="60" t="s">
        <v>245</v>
      </c>
      <c r="H1081" s="60" t="s">
        <v>134</v>
      </c>
      <c r="I1081" s="60" t="s">
        <v>647</v>
      </c>
      <c r="J1081" s="60" t="s">
        <v>16679</v>
      </c>
      <c r="K1081" s="60" t="s">
        <v>649</v>
      </c>
      <c r="L1081" s="60" t="s">
        <v>650</v>
      </c>
      <c r="M1081" t="str">
        <f>IF(TablVoies[[#This Row],[ID_OSM]]="Non trouvé","Pas de lien",HYPERLINK(("http://www.openstreetmap.org/?"&amp;TablVoies[[#This Row],[OBJET_OSM]]&amp;"="&amp;TablVoies[[#This Row],[ID_OSM]]),"Localiser"))</f>
        <v>Localiser</v>
      </c>
      <c r="N1081" s="61" t="s">
        <v>5316</v>
      </c>
      <c r="O1081" t="str">
        <f>IF(TablVoies[[#This Row],[ID_OSM]]="Non trouvé","Pas de lien",HYPERLINK("http://localhost:8111/import?url=http://api.openstreetmap.org/api/0.6/"&amp;TablVoies[[#This Row],[OBJET_OSM]]&amp;"/"&amp;TablVoies[[#This Row],[ID_OSM]]&amp;"/full","JOSM"))</f>
        <v>JOSM</v>
      </c>
      <c r="P1081" t="s">
        <v>5523</v>
      </c>
      <c r="Q1081" t="s">
        <v>13814</v>
      </c>
      <c r="W1081" s="60" t="s">
        <v>5334</v>
      </c>
      <c r="X1081" s="60" t="s">
        <v>5387</v>
      </c>
      <c r="Z1081" s="124"/>
      <c r="AC1081" s="60" t="s">
        <v>5323</v>
      </c>
      <c r="AE1081" s="60" t="s">
        <v>5324</v>
      </c>
      <c r="AL1081" s="60">
        <v>1400</v>
      </c>
      <c r="AM1081" s="60">
        <v>6</v>
      </c>
      <c r="AN1081" s="60" t="s">
        <v>5328</v>
      </c>
      <c r="AO1081" s="60" t="s">
        <v>5329</v>
      </c>
    </row>
    <row r="1082" spans="1:41">
      <c r="A1082" s="71">
        <v>84087</v>
      </c>
      <c r="B1082" s="60" t="s">
        <v>1284</v>
      </c>
      <c r="C1082" s="155">
        <v>4422225</v>
      </c>
      <c r="D1082" s="60" t="s">
        <v>1285</v>
      </c>
      <c r="E1082" s="60" t="s">
        <v>1286</v>
      </c>
      <c r="F1082" s="60" t="s">
        <v>751</v>
      </c>
      <c r="G1082" s="60" t="s">
        <v>245</v>
      </c>
      <c r="H1082" s="60" t="s">
        <v>134</v>
      </c>
      <c r="I1082" s="60" t="s">
        <v>1287</v>
      </c>
      <c r="J1082" s="60" t="s">
        <v>16680</v>
      </c>
      <c r="K1082" s="60" t="s">
        <v>1289</v>
      </c>
      <c r="L1082" s="60" t="s">
        <v>1290</v>
      </c>
      <c r="M1082" t="str">
        <f>IF(TablVoies[[#This Row],[ID_OSM]]="Non trouvé","Pas de lien",HYPERLINK(("http://www.openstreetmap.org/?"&amp;TablVoies[[#This Row],[OBJET_OSM]]&amp;"="&amp;TablVoies[[#This Row],[ID_OSM]]),"Localiser"))</f>
        <v>Localiser</v>
      </c>
      <c r="N1082" s="61" t="s">
        <v>5316</v>
      </c>
      <c r="O1082" t="str">
        <f>IF(TablVoies[[#This Row],[ID_OSM]]="Non trouvé","Pas de lien",HYPERLINK("http://localhost:8111/import?url=http://api.openstreetmap.org/api/0.6/"&amp;TablVoies[[#This Row],[OBJET_OSM]]&amp;"/"&amp;TablVoies[[#This Row],[ID_OSM]]&amp;"/full","JOSM"))</f>
        <v>JOSM</v>
      </c>
      <c r="P1082" t="s">
        <v>5524</v>
      </c>
      <c r="Q1082" t="s">
        <v>13814</v>
      </c>
      <c r="W1082" s="60" t="s">
        <v>5321</v>
      </c>
      <c r="X1082" s="60" t="s">
        <v>5525</v>
      </c>
      <c r="Z1082" s="124"/>
      <c r="AC1082" s="60" t="s">
        <v>5323</v>
      </c>
      <c r="AE1082" s="60" t="s">
        <v>5324</v>
      </c>
      <c r="AL1082" s="60">
        <v>557</v>
      </c>
      <c r="AM1082" s="60">
        <v>5</v>
      </c>
      <c r="AN1082" s="60" t="s">
        <v>5380</v>
      </c>
      <c r="AO1082" s="60" t="s">
        <v>5329</v>
      </c>
    </row>
    <row r="1083" spans="1:41">
      <c r="A1083" s="71">
        <v>84087</v>
      </c>
      <c r="B1083" s="60" t="s">
        <v>2049</v>
      </c>
      <c r="C1083" s="155">
        <v>4426252</v>
      </c>
      <c r="D1083" s="60" t="s">
        <v>2050</v>
      </c>
      <c r="E1083" s="60" t="s">
        <v>2051</v>
      </c>
      <c r="F1083" s="60" t="s">
        <v>751</v>
      </c>
      <c r="G1083" s="60" t="s">
        <v>1358</v>
      </c>
      <c r="I1083" s="60" t="s">
        <v>2052</v>
      </c>
      <c r="J1083" s="60" t="s">
        <v>16681</v>
      </c>
      <c r="K1083" s="60" t="s">
        <v>2054</v>
      </c>
      <c r="L1083" s="60" t="s">
        <v>2055</v>
      </c>
      <c r="M1083" t="str">
        <f>IF(TablVoies[[#This Row],[ID_OSM]]="Non trouvé","Pas de lien",HYPERLINK(("http://www.openstreetmap.org/?"&amp;TablVoies[[#This Row],[OBJET_OSM]]&amp;"="&amp;TablVoies[[#This Row],[ID_OSM]]),"Localiser"))</f>
        <v>Localiser</v>
      </c>
      <c r="N1083" s="61" t="s">
        <v>5316</v>
      </c>
      <c r="O1083" t="str">
        <f>IF(TablVoies[[#This Row],[ID_OSM]]="Non trouvé","Pas de lien",HYPERLINK("http://localhost:8111/import?url=http://api.openstreetmap.org/api/0.6/"&amp;TablVoies[[#This Row],[OBJET_OSM]]&amp;"/"&amp;TablVoies[[#This Row],[ID_OSM]]&amp;"/full","JOSM"))</f>
        <v>JOSM</v>
      </c>
      <c r="Q1083"/>
      <c r="W1083" s="60" t="s">
        <v>5321</v>
      </c>
      <c r="X1083" s="60" t="s">
        <v>5367</v>
      </c>
      <c r="Y1083" s="60">
        <v>1981</v>
      </c>
      <c r="Z1083" s="124"/>
      <c r="AB1083" s="60">
        <v>1981</v>
      </c>
      <c r="AC1083" s="60" t="s">
        <v>5323</v>
      </c>
      <c r="AE1083" s="60" t="s">
        <v>5324</v>
      </c>
      <c r="AL1083" s="60">
        <v>230</v>
      </c>
      <c r="AM1083" s="60">
        <v>0</v>
      </c>
      <c r="AN1083" s="60" t="s">
        <v>5368</v>
      </c>
      <c r="AO1083" s="60" t="s">
        <v>5349</v>
      </c>
    </row>
    <row r="1084" spans="1:41">
      <c r="A1084" s="71">
        <v>84087</v>
      </c>
      <c r="B1084" s="60" t="s">
        <v>2056</v>
      </c>
      <c r="C1084" s="155">
        <v>4426253</v>
      </c>
      <c r="D1084" s="60" t="s">
        <v>2057</v>
      </c>
      <c r="E1084" s="60" t="s">
        <v>2058</v>
      </c>
      <c r="F1084" s="60" t="s">
        <v>751</v>
      </c>
      <c r="G1084" s="60" t="s">
        <v>1358</v>
      </c>
      <c r="I1084" s="60" t="s">
        <v>2059</v>
      </c>
      <c r="J1084" s="60" t="s">
        <v>16682</v>
      </c>
      <c r="K1084" s="60" t="s">
        <v>2061</v>
      </c>
      <c r="L1084" s="60" t="s">
        <v>2062</v>
      </c>
      <c r="M1084" t="str">
        <f>IF(TablVoies[[#This Row],[ID_OSM]]="Non trouvé","Pas de lien",HYPERLINK(("http://www.openstreetmap.org/?"&amp;TablVoies[[#This Row],[OBJET_OSM]]&amp;"="&amp;TablVoies[[#This Row],[ID_OSM]]),"Localiser"))</f>
        <v>Localiser</v>
      </c>
      <c r="N1084" s="61" t="s">
        <v>5316</v>
      </c>
      <c r="O1084" t="str">
        <f>IF(TablVoies[[#This Row],[ID_OSM]]="Non trouvé","Pas de lien",HYPERLINK("http://localhost:8111/import?url=http://api.openstreetmap.org/api/0.6/"&amp;TablVoies[[#This Row],[OBJET_OSM]]&amp;"/"&amp;TablVoies[[#This Row],[ID_OSM]]&amp;"/full","JOSM"))</f>
        <v>JOSM</v>
      </c>
      <c r="Q1084"/>
      <c r="W1084" s="60" t="s">
        <v>5321</v>
      </c>
      <c r="X1084" s="60" t="s">
        <v>5525</v>
      </c>
      <c r="Z1084" s="124"/>
      <c r="AC1084" s="60" t="s">
        <v>5323</v>
      </c>
      <c r="AE1084" s="60" t="s">
        <v>5324</v>
      </c>
      <c r="AL1084" s="60">
        <v>0</v>
      </c>
      <c r="AM1084" s="60">
        <v>0</v>
      </c>
      <c r="AN1084" s="60" t="s">
        <v>5353</v>
      </c>
      <c r="AO1084" s="60" t="s">
        <v>5349</v>
      </c>
    </row>
    <row r="1085" spans="1:41">
      <c r="A1085" s="71">
        <v>84087</v>
      </c>
      <c r="B1085" s="60" t="s">
        <v>5279</v>
      </c>
      <c r="C1085" s="155">
        <v>4422054</v>
      </c>
      <c r="D1085" s="60" t="s">
        <v>5280</v>
      </c>
      <c r="E1085" s="60" t="s">
        <v>5281</v>
      </c>
      <c r="F1085" s="60" t="s">
        <v>751</v>
      </c>
      <c r="G1085" s="60" t="s">
        <v>179</v>
      </c>
      <c r="I1085" s="60" t="s">
        <v>5282</v>
      </c>
      <c r="J1085" s="60" t="s">
        <v>16683</v>
      </c>
      <c r="K1085" s="60" t="s">
        <v>5284</v>
      </c>
      <c r="L1085" s="60" t="s">
        <v>5285</v>
      </c>
      <c r="M1085" t="str">
        <f>IF(TablVoies[[#This Row],[ID_OSM]]="Non trouvé","Pas de lien",HYPERLINK(("http://www.openstreetmap.org/?"&amp;TablVoies[[#This Row],[OBJET_OSM]]&amp;"="&amp;TablVoies[[#This Row],[ID_OSM]]),"Localiser"))</f>
        <v>Localiser</v>
      </c>
      <c r="N1085" s="61" t="s">
        <v>5316</v>
      </c>
      <c r="O1085" t="str">
        <f>IF(TablVoies[[#This Row],[ID_OSM]]="Non trouvé","Pas de lien",HYPERLINK("http://localhost:8111/import?url=http://api.openstreetmap.org/api/0.6/"&amp;TablVoies[[#This Row],[OBJET_OSM]]&amp;"/"&amp;TablVoies[[#This Row],[ID_OSM]]&amp;"/full","JOSM"))</f>
        <v>JOSM</v>
      </c>
      <c r="Q1085"/>
      <c r="W1085" s="60" t="s">
        <v>5334</v>
      </c>
      <c r="X1085" s="60" t="s">
        <v>5355</v>
      </c>
      <c r="Y1085" s="60">
        <v>1934</v>
      </c>
      <c r="Z1085" s="124">
        <v>12551</v>
      </c>
      <c r="AB1085" s="60">
        <v>21914</v>
      </c>
      <c r="AC1085" s="60" t="s">
        <v>5323</v>
      </c>
      <c r="AE1085" s="60" t="s">
        <v>5324</v>
      </c>
      <c r="AL1085" s="60">
        <v>450</v>
      </c>
      <c r="AM1085" s="60">
        <v>7</v>
      </c>
      <c r="AN1085" s="60" t="s">
        <v>5353</v>
      </c>
      <c r="AO1085" s="60" t="s">
        <v>5349</v>
      </c>
    </row>
    <row r="1086" spans="1:41">
      <c r="A1086" s="71">
        <v>84087</v>
      </c>
      <c r="B1086" s="60" t="s">
        <v>2979</v>
      </c>
      <c r="C1086" s="155">
        <v>4426398</v>
      </c>
      <c r="D1086" s="60" t="s">
        <v>2980</v>
      </c>
      <c r="E1086" s="60" t="s">
        <v>2981</v>
      </c>
      <c r="F1086" s="60" t="s">
        <v>751</v>
      </c>
      <c r="G1086" s="60" t="s">
        <v>1358</v>
      </c>
      <c r="H1086" s="60" t="s">
        <v>163</v>
      </c>
      <c r="I1086" s="60" t="s">
        <v>2982</v>
      </c>
      <c r="J1086" s="60" t="s">
        <v>16684</v>
      </c>
      <c r="K1086" s="60" t="s">
        <v>2984</v>
      </c>
      <c r="L1086" s="60" t="s">
        <v>2985</v>
      </c>
      <c r="M1086" t="str">
        <f>IF(TablVoies[[#This Row],[ID_OSM]]="Non trouvé","Pas de lien",HYPERLINK(("http://www.openstreetmap.org/?"&amp;TablVoies[[#This Row],[OBJET_OSM]]&amp;"="&amp;TablVoies[[#This Row],[ID_OSM]]),"Localiser"))</f>
        <v>Localiser</v>
      </c>
      <c r="N1086" s="61" t="s">
        <v>5316</v>
      </c>
      <c r="O1086" t="str">
        <f>IF(TablVoies[[#This Row],[ID_OSM]]="Non trouvé","Pas de lien",HYPERLINK("http://localhost:8111/import?url=http://api.openstreetmap.org/api/0.6/"&amp;TablVoies[[#This Row],[OBJET_OSM]]&amp;"/"&amp;TablVoies[[#This Row],[ID_OSM]]&amp;"/full","JOSM"))</f>
        <v>JOSM</v>
      </c>
      <c r="Q1086"/>
      <c r="W1086" s="60" t="s">
        <v>5321</v>
      </c>
      <c r="X1086" s="60" t="s">
        <v>5383</v>
      </c>
      <c r="Y1086" s="60">
        <v>1989</v>
      </c>
      <c r="Z1086" s="124">
        <v>32675</v>
      </c>
      <c r="AC1086" s="60" t="s">
        <v>5323</v>
      </c>
      <c r="AE1086" s="60" t="s">
        <v>5324</v>
      </c>
      <c r="AL1086" s="60">
        <v>385</v>
      </c>
      <c r="AM1086" s="60">
        <v>4</v>
      </c>
      <c r="AN1086" s="60" t="s">
        <v>5341</v>
      </c>
      <c r="AO1086" s="60" t="s">
        <v>5329</v>
      </c>
    </row>
    <row r="1087" spans="1:41">
      <c r="A1087" s="71">
        <v>84087</v>
      </c>
      <c r="B1087" s="60" t="s">
        <v>3803</v>
      </c>
      <c r="C1087" s="155">
        <v>4426614</v>
      </c>
      <c r="D1087" s="60" t="s">
        <v>3804</v>
      </c>
      <c r="E1087" s="60" t="s">
        <v>3805</v>
      </c>
      <c r="F1087" s="60" t="s">
        <v>751</v>
      </c>
      <c r="G1087" s="60" t="s">
        <v>44</v>
      </c>
      <c r="H1087" s="60" t="s">
        <v>134</v>
      </c>
      <c r="I1087" s="60" t="s">
        <v>3806</v>
      </c>
      <c r="J1087" s="60" t="s">
        <v>16685</v>
      </c>
      <c r="K1087" s="60" t="s">
        <v>3808</v>
      </c>
      <c r="L1087" s="60" t="s">
        <v>15594</v>
      </c>
      <c r="M1087" t="str">
        <f>IF(TablVoies[[#This Row],[ID_OSM]]="Non trouvé","Pas de lien",HYPERLINK(("http://www.openstreetmap.org/?"&amp;TablVoies[[#This Row],[OBJET_OSM]]&amp;"="&amp;TablVoies[[#This Row],[ID_OSM]]),"Localiser"))</f>
        <v>Localiser</v>
      </c>
      <c r="N1087" s="61" t="s">
        <v>5316</v>
      </c>
      <c r="O1087" t="str">
        <f>IF(TablVoies[[#This Row],[ID_OSM]]="Non trouvé","Pas de lien",HYPERLINK("http://localhost:8111/import?url=http://api.openstreetmap.org/api/0.6/"&amp;TablVoies[[#This Row],[OBJET_OSM]]&amp;"/"&amp;TablVoies[[#This Row],[ID_OSM]]&amp;"/full","JOSM"))</f>
        <v>JOSM</v>
      </c>
      <c r="Q1087"/>
      <c r="W1087" s="60" t="s">
        <v>5321</v>
      </c>
      <c r="X1087" s="60" t="s">
        <v>5483</v>
      </c>
      <c r="Z1087" s="124"/>
      <c r="AC1087" s="60" t="s">
        <v>5323</v>
      </c>
      <c r="AE1087" s="60" t="s">
        <v>5324</v>
      </c>
      <c r="AL1087" s="60">
        <v>210</v>
      </c>
      <c r="AM1087" s="60">
        <v>0</v>
      </c>
      <c r="AN1087" s="60" t="s">
        <v>5328</v>
      </c>
      <c r="AO1087" s="60" t="s">
        <v>5329</v>
      </c>
    </row>
    <row r="1088" spans="1:41">
      <c r="A1088" s="71">
        <v>84087</v>
      </c>
      <c r="B1088" s="60" t="s">
        <v>1291</v>
      </c>
      <c r="C1088" s="155">
        <v>4422226</v>
      </c>
      <c r="D1088" s="60" t="s">
        <v>1292</v>
      </c>
      <c r="E1088" s="60" t="s">
        <v>1293</v>
      </c>
      <c r="F1088" s="60" t="s">
        <v>751</v>
      </c>
      <c r="G1088" s="60" t="s">
        <v>245</v>
      </c>
      <c r="H1088" s="60" t="s">
        <v>134</v>
      </c>
      <c r="I1088" s="60" t="s">
        <v>1294</v>
      </c>
      <c r="J1088" s="60" t="s">
        <v>16686</v>
      </c>
      <c r="K1088" s="60" t="s">
        <v>1296</v>
      </c>
      <c r="L1088" s="60" t="s">
        <v>609</v>
      </c>
      <c r="M1088" t="str">
        <f>IF(TablVoies[[#This Row],[ID_OSM]]="Non trouvé","Pas de lien",HYPERLINK(("http://www.openstreetmap.org/?"&amp;TablVoies[[#This Row],[OBJET_OSM]]&amp;"="&amp;TablVoies[[#This Row],[ID_OSM]]),"Localiser"))</f>
        <v>Localiser</v>
      </c>
      <c r="N1088" s="61" t="s">
        <v>5316</v>
      </c>
      <c r="O1088" t="str">
        <f>IF(TablVoies[[#This Row],[ID_OSM]]="Non trouvé","Pas de lien",HYPERLINK("http://localhost:8111/import?url=http://api.openstreetmap.org/api/0.6/"&amp;TablVoies[[#This Row],[OBJET_OSM]]&amp;"/"&amp;TablVoies[[#This Row],[ID_OSM]]&amp;"/full","JOSM"))</f>
        <v>JOSM</v>
      </c>
      <c r="P1088" t="s">
        <v>13641</v>
      </c>
      <c r="Q1088" t="s">
        <v>13814</v>
      </c>
      <c r="W1088" s="60" t="s">
        <v>5334</v>
      </c>
      <c r="X1088" s="60" t="s">
        <v>5330</v>
      </c>
      <c r="Z1088" s="124"/>
      <c r="AC1088" s="60" t="s">
        <v>5323</v>
      </c>
      <c r="AE1088" s="60" t="s">
        <v>5324</v>
      </c>
      <c r="AL1088" s="60">
        <v>821</v>
      </c>
      <c r="AM1088" s="60">
        <v>3.5</v>
      </c>
      <c r="AN1088" s="60" t="s">
        <v>5328</v>
      </c>
      <c r="AO1088" s="60" t="s">
        <v>5329</v>
      </c>
    </row>
    <row r="1089" spans="1:41">
      <c r="A1089" s="71">
        <v>84087</v>
      </c>
      <c r="B1089" s="60" t="s">
        <v>2070</v>
      </c>
      <c r="C1089" s="155">
        <v>4426255</v>
      </c>
      <c r="D1089" s="60" t="s">
        <v>2071</v>
      </c>
      <c r="E1089" s="60" t="s">
        <v>2072</v>
      </c>
      <c r="F1089" s="60" t="s">
        <v>751</v>
      </c>
      <c r="G1089" s="60" t="s">
        <v>1358</v>
      </c>
      <c r="I1089" s="60" t="s">
        <v>2073</v>
      </c>
      <c r="J1089" s="60" t="s">
        <v>16687</v>
      </c>
      <c r="K1089" s="60" t="s">
        <v>2075</v>
      </c>
      <c r="L1089" s="60" t="s">
        <v>2076</v>
      </c>
      <c r="M1089" t="str">
        <f>IF(TablVoies[[#This Row],[ID_OSM]]="Non trouvé","Pas de lien",HYPERLINK(("http://www.openstreetmap.org/?"&amp;TablVoies[[#This Row],[OBJET_OSM]]&amp;"="&amp;TablVoies[[#This Row],[ID_OSM]]),"Localiser"))</f>
        <v>Localiser</v>
      </c>
      <c r="N1089" s="61" t="s">
        <v>5316</v>
      </c>
      <c r="O1089" t="str">
        <f>IF(TablVoies[[#This Row],[ID_OSM]]="Non trouvé","Pas de lien",HYPERLINK("http://localhost:8111/import?url=http://api.openstreetmap.org/api/0.6/"&amp;TablVoies[[#This Row],[OBJET_OSM]]&amp;"/"&amp;TablVoies[[#This Row],[ID_OSM]]&amp;"/full","JOSM"))</f>
        <v>JOSM</v>
      </c>
      <c r="Q1089"/>
      <c r="W1089" s="60" t="s">
        <v>5334</v>
      </c>
      <c r="X1089" s="60" t="s">
        <v>5416</v>
      </c>
      <c r="Y1089" s="60">
        <v>1973</v>
      </c>
      <c r="Z1089" s="124">
        <v>27018</v>
      </c>
      <c r="AC1089" s="60" t="s">
        <v>5344</v>
      </c>
      <c r="AE1089" s="60" t="s">
        <v>5345</v>
      </c>
      <c r="AL1089" s="60">
        <v>269</v>
      </c>
      <c r="AM1089" s="60">
        <v>8</v>
      </c>
      <c r="AN1089" s="60" t="s">
        <v>5368</v>
      </c>
      <c r="AO1089" s="60" t="s">
        <v>5349</v>
      </c>
    </row>
    <row r="1090" spans="1:41">
      <c r="A1090" s="71">
        <v>84087</v>
      </c>
      <c r="B1090" s="60" t="s">
        <v>2077</v>
      </c>
      <c r="C1090" s="155">
        <v>4426256</v>
      </c>
      <c r="D1090" s="60" t="s">
        <v>2078</v>
      </c>
      <c r="E1090" s="60" t="s">
        <v>2079</v>
      </c>
      <c r="F1090" s="60" t="s">
        <v>751</v>
      </c>
      <c r="G1090" s="60" t="s">
        <v>1358</v>
      </c>
      <c r="I1090" s="60" t="s">
        <v>2080</v>
      </c>
      <c r="J1090" s="60" t="s">
        <v>16688</v>
      </c>
      <c r="K1090" s="60" t="s">
        <v>2082</v>
      </c>
      <c r="L1090" s="60" t="s">
        <v>2083</v>
      </c>
      <c r="M1090" t="str">
        <f>IF(TablVoies[[#This Row],[ID_OSM]]="Non trouvé","Pas de lien",HYPERLINK(("http://www.openstreetmap.org/?"&amp;TablVoies[[#This Row],[OBJET_OSM]]&amp;"="&amp;TablVoies[[#This Row],[ID_OSM]]),"Localiser"))</f>
        <v>Localiser</v>
      </c>
      <c r="N1090" s="61" t="s">
        <v>5316</v>
      </c>
      <c r="O1090" t="str">
        <f>IF(TablVoies[[#This Row],[ID_OSM]]="Non trouvé","Pas de lien",HYPERLINK("http://localhost:8111/import?url=http://api.openstreetmap.org/api/0.6/"&amp;TablVoies[[#This Row],[OBJET_OSM]]&amp;"/"&amp;TablVoies[[#This Row],[ID_OSM]]&amp;"/full","JOSM"))</f>
        <v>JOSM</v>
      </c>
      <c r="Q1090"/>
      <c r="W1090" s="60" t="s">
        <v>5334</v>
      </c>
      <c r="X1090" s="60" t="s">
        <v>5367</v>
      </c>
      <c r="Y1090" s="60">
        <v>1985</v>
      </c>
      <c r="Z1090" s="124">
        <v>31048</v>
      </c>
      <c r="AC1090" s="60" t="s">
        <v>5323</v>
      </c>
      <c r="AE1090" s="60" t="s">
        <v>5324</v>
      </c>
      <c r="AL1090" s="60">
        <v>97</v>
      </c>
      <c r="AM1090" s="60">
        <v>6</v>
      </c>
      <c r="AN1090" s="60" t="s">
        <v>5368</v>
      </c>
      <c r="AO1090" s="60" t="s">
        <v>5349</v>
      </c>
    </row>
    <row r="1091" spans="1:41">
      <c r="A1091" s="71">
        <v>84087</v>
      </c>
      <c r="B1091" s="60" t="s">
        <v>2084</v>
      </c>
      <c r="C1091" s="155">
        <v>4426257</v>
      </c>
      <c r="D1091" s="60" t="s">
        <v>2085</v>
      </c>
      <c r="E1091" s="60" t="s">
        <v>2086</v>
      </c>
      <c r="F1091" s="60" t="s">
        <v>751</v>
      </c>
      <c r="G1091" s="60" t="s">
        <v>1358</v>
      </c>
      <c r="I1091" s="60" t="s">
        <v>2087</v>
      </c>
      <c r="J1091" s="60" t="s">
        <v>16689</v>
      </c>
      <c r="K1091" s="60" t="s">
        <v>2089</v>
      </c>
      <c r="L1091" s="60" t="s">
        <v>2090</v>
      </c>
      <c r="M1091" t="str">
        <f>IF(TablVoies[[#This Row],[ID_OSM]]="Non trouvé","Pas de lien",HYPERLINK(("http://www.openstreetmap.org/?"&amp;TablVoies[[#This Row],[OBJET_OSM]]&amp;"="&amp;TablVoies[[#This Row],[ID_OSM]]),"Localiser"))</f>
        <v>Localiser</v>
      </c>
      <c r="N1091" s="61" t="s">
        <v>5316</v>
      </c>
      <c r="O1091" t="str">
        <f>IF(TablVoies[[#This Row],[ID_OSM]]="Non trouvé","Pas de lien",HYPERLINK("http://localhost:8111/import?url=http://api.openstreetmap.org/api/0.6/"&amp;TablVoies[[#This Row],[OBJET_OSM]]&amp;"/"&amp;TablVoies[[#This Row],[ID_OSM]]&amp;"/full","JOSM"))</f>
        <v>JOSM</v>
      </c>
      <c r="Q1091"/>
      <c r="W1091" s="60" t="s">
        <v>5321</v>
      </c>
      <c r="X1091" s="60" t="s">
        <v>5367</v>
      </c>
      <c r="Y1091" s="60">
        <v>1981</v>
      </c>
      <c r="Z1091" s="124"/>
      <c r="AB1091" s="60">
        <v>1981</v>
      </c>
      <c r="AC1091" s="60" t="s">
        <v>5323</v>
      </c>
      <c r="AE1091" s="60" t="s">
        <v>5324</v>
      </c>
      <c r="AL1091" s="60">
        <v>86</v>
      </c>
      <c r="AM1091" s="60">
        <v>10</v>
      </c>
      <c r="AN1091" s="60" t="s">
        <v>5368</v>
      </c>
      <c r="AO1091" s="60" t="s">
        <v>5349</v>
      </c>
    </row>
    <row r="1092" spans="1:41">
      <c r="A1092" s="71">
        <v>84087</v>
      </c>
      <c r="B1092" s="60" t="s">
        <v>2091</v>
      </c>
      <c r="C1092" s="155">
        <v>4426258</v>
      </c>
      <c r="D1092" s="60" t="s">
        <v>2092</v>
      </c>
      <c r="E1092" s="60" t="s">
        <v>2093</v>
      </c>
      <c r="F1092" s="60" t="s">
        <v>751</v>
      </c>
      <c r="G1092" s="60" t="s">
        <v>1358</v>
      </c>
      <c r="I1092" s="60" t="s">
        <v>2094</v>
      </c>
      <c r="J1092" s="60" t="s">
        <v>16690</v>
      </c>
      <c r="K1092" s="60" t="s">
        <v>2096</v>
      </c>
      <c r="L1092" s="60" t="s">
        <v>2097</v>
      </c>
      <c r="M1092" t="str">
        <f>IF(TablVoies[[#This Row],[ID_OSM]]="Non trouvé","Pas de lien",HYPERLINK(("http://www.openstreetmap.org/?"&amp;TablVoies[[#This Row],[OBJET_OSM]]&amp;"="&amp;TablVoies[[#This Row],[ID_OSM]]),"Localiser"))</f>
        <v>Localiser</v>
      </c>
      <c r="N1092" s="61" t="s">
        <v>5316</v>
      </c>
      <c r="O1092" t="str">
        <f>IF(TablVoies[[#This Row],[ID_OSM]]="Non trouvé","Pas de lien",HYPERLINK("http://localhost:8111/import?url=http://api.openstreetmap.org/api/0.6/"&amp;TablVoies[[#This Row],[OBJET_OSM]]&amp;"/"&amp;TablVoies[[#This Row],[ID_OSM]]&amp;"/full","JOSM"))</f>
        <v>JOSM</v>
      </c>
      <c r="Q1092"/>
      <c r="T1092" s="60" t="s">
        <v>5445</v>
      </c>
      <c r="W1092" s="60" t="s">
        <v>5321</v>
      </c>
      <c r="X1092" s="60" t="s">
        <v>5386</v>
      </c>
      <c r="Y1092" s="60">
        <v>1934</v>
      </c>
      <c r="Z1092" s="124">
        <v>12551</v>
      </c>
      <c r="AB1092" s="60">
        <v>21914</v>
      </c>
      <c r="AC1092" s="60" t="s">
        <v>5323</v>
      </c>
      <c r="AE1092" s="60" t="s">
        <v>5324</v>
      </c>
      <c r="AL1092" s="60">
        <v>138</v>
      </c>
      <c r="AM1092" s="60">
        <v>3.5</v>
      </c>
      <c r="AN1092" s="60" t="s">
        <v>5353</v>
      </c>
      <c r="AO1092" s="60" t="s">
        <v>5349</v>
      </c>
    </row>
    <row r="1093" spans="1:41">
      <c r="A1093" s="71">
        <v>84087</v>
      </c>
      <c r="B1093" s="60" t="s">
        <v>2098</v>
      </c>
      <c r="C1093" s="155">
        <v>4426259</v>
      </c>
      <c r="D1093" s="60" t="s">
        <v>2099</v>
      </c>
      <c r="E1093" s="60" t="s">
        <v>2100</v>
      </c>
      <c r="F1093" s="60" t="s">
        <v>751</v>
      </c>
      <c r="G1093" s="60" t="s">
        <v>1358</v>
      </c>
      <c r="I1093" s="60" t="s">
        <v>2101</v>
      </c>
      <c r="J1093" s="60" t="s">
        <v>16691</v>
      </c>
      <c r="K1093" s="60" t="s">
        <v>2103</v>
      </c>
      <c r="L1093" s="60" t="s">
        <v>2104</v>
      </c>
      <c r="M1093" t="str">
        <f>IF(TablVoies[[#This Row],[ID_OSM]]="Non trouvé","Pas de lien",HYPERLINK(("http://www.openstreetmap.org/?"&amp;TablVoies[[#This Row],[OBJET_OSM]]&amp;"="&amp;TablVoies[[#This Row],[ID_OSM]]),"Localiser"))</f>
        <v>Localiser</v>
      </c>
      <c r="N1093" s="61" t="s">
        <v>5316</v>
      </c>
      <c r="O1093" t="str">
        <f>IF(TablVoies[[#This Row],[ID_OSM]]="Non trouvé","Pas de lien",HYPERLINK("http://localhost:8111/import?url=http://api.openstreetmap.org/api/0.6/"&amp;TablVoies[[#This Row],[OBJET_OSM]]&amp;"/"&amp;TablVoies[[#This Row],[ID_OSM]]&amp;"/full","JOSM"))</f>
        <v>JOSM</v>
      </c>
      <c r="Q1093"/>
      <c r="W1093" s="60" t="s">
        <v>5334</v>
      </c>
      <c r="X1093" s="60" t="s">
        <v>5367</v>
      </c>
      <c r="Y1093" s="60">
        <v>1981</v>
      </c>
      <c r="Z1093" s="124">
        <v>29924</v>
      </c>
      <c r="AC1093" s="60" t="s">
        <v>5323</v>
      </c>
      <c r="AE1093" s="60" t="s">
        <v>5324</v>
      </c>
      <c r="AL1093" s="60">
        <v>1175</v>
      </c>
      <c r="AM1093" s="60">
        <v>7</v>
      </c>
      <c r="AN1093" s="60" t="s">
        <v>5397</v>
      </c>
      <c r="AO1093" s="60" t="s">
        <v>5349</v>
      </c>
    </row>
    <row r="1094" spans="1:41">
      <c r="A1094" s="71">
        <v>84087</v>
      </c>
      <c r="B1094" s="60" t="s">
        <v>2105</v>
      </c>
      <c r="C1094" s="155">
        <v>4426260</v>
      </c>
      <c r="D1094" s="60" t="s">
        <v>2106</v>
      </c>
      <c r="E1094" s="60" t="s">
        <v>2107</v>
      </c>
      <c r="F1094" s="60" t="s">
        <v>751</v>
      </c>
      <c r="G1094" s="60" t="s">
        <v>1358</v>
      </c>
      <c r="I1094" s="60" t="s">
        <v>2108</v>
      </c>
      <c r="J1094" s="60" t="s">
        <v>16692</v>
      </c>
      <c r="K1094" s="60" t="s">
        <v>2110</v>
      </c>
      <c r="L1094" s="60" t="s">
        <v>2111</v>
      </c>
      <c r="M1094" t="str">
        <f>IF(TablVoies[[#This Row],[ID_OSM]]="Non trouvé","Pas de lien",HYPERLINK(("http://www.openstreetmap.org/?"&amp;TablVoies[[#This Row],[OBJET_OSM]]&amp;"="&amp;TablVoies[[#This Row],[ID_OSM]]),"Localiser"))</f>
        <v>Localiser</v>
      </c>
      <c r="N1094" s="61" t="s">
        <v>5316</v>
      </c>
      <c r="O1094" t="str">
        <f>IF(TablVoies[[#This Row],[ID_OSM]]="Non trouvé","Pas de lien",HYPERLINK("http://localhost:8111/import?url=http://api.openstreetmap.org/api/0.6/"&amp;TablVoies[[#This Row],[OBJET_OSM]]&amp;"/"&amp;TablVoies[[#This Row],[ID_OSM]]&amp;"/full","JOSM"))</f>
        <v>JOSM</v>
      </c>
      <c r="Q1094"/>
      <c r="W1094" s="60" t="s">
        <v>5321</v>
      </c>
      <c r="X1094" s="60" t="s">
        <v>5367</v>
      </c>
      <c r="Y1094" s="60">
        <v>1985</v>
      </c>
      <c r="Z1094" s="124"/>
      <c r="AB1094" s="60">
        <v>31187</v>
      </c>
      <c r="AC1094" s="60" t="s">
        <v>5323</v>
      </c>
      <c r="AE1094" s="60" t="s">
        <v>5324</v>
      </c>
      <c r="AL1094" s="60">
        <v>61</v>
      </c>
      <c r="AM1094" s="60">
        <v>5</v>
      </c>
      <c r="AN1094" s="60" t="s">
        <v>5368</v>
      </c>
      <c r="AO1094" s="60" t="s">
        <v>5349</v>
      </c>
    </row>
    <row r="1095" spans="1:41">
      <c r="A1095" s="71">
        <v>84087</v>
      </c>
      <c r="B1095" s="60" t="s">
        <v>2112</v>
      </c>
      <c r="C1095" s="155">
        <v>4426261</v>
      </c>
      <c r="D1095" s="60" t="s">
        <v>2113</v>
      </c>
      <c r="E1095" s="60" t="s">
        <v>2114</v>
      </c>
      <c r="F1095" s="60" t="s">
        <v>751</v>
      </c>
      <c r="G1095" s="60" t="s">
        <v>1358</v>
      </c>
      <c r="I1095" s="60" t="s">
        <v>2115</v>
      </c>
      <c r="J1095" s="60" t="s">
        <v>16693</v>
      </c>
      <c r="K1095" s="60" t="s">
        <v>2117</v>
      </c>
      <c r="L1095" s="60" t="s">
        <v>2118</v>
      </c>
      <c r="M1095" t="str">
        <f>IF(TablVoies[[#This Row],[ID_OSM]]="Non trouvé","Pas de lien",HYPERLINK(("http://www.openstreetmap.org/?"&amp;TablVoies[[#This Row],[OBJET_OSM]]&amp;"="&amp;TablVoies[[#This Row],[ID_OSM]]),"Localiser"))</f>
        <v>Localiser</v>
      </c>
      <c r="N1095" s="61" t="s">
        <v>5316</v>
      </c>
      <c r="O1095" t="str">
        <f>IF(TablVoies[[#This Row],[ID_OSM]]="Non trouvé","Pas de lien",HYPERLINK("http://localhost:8111/import?url=http://api.openstreetmap.org/api/0.6/"&amp;TablVoies[[#This Row],[OBJET_OSM]]&amp;"/"&amp;TablVoies[[#This Row],[ID_OSM]]&amp;"/full","JOSM"))</f>
        <v>JOSM</v>
      </c>
      <c r="Q1095"/>
      <c r="W1095" s="60" t="s">
        <v>5334</v>
      </c>
      <c r="X1095" s="60" t="s">
        <v>5373</v>
      </c>
      <c r="Z1095" s="124"/>
      <c r="AC1095" s="60" t="s">
        <v>5323</v>
      </c>
      <c r="AE1095" s="60" t="s">
        <v>5324</v>
      </c>
      <c r="AL1095" s="60">
        <v>500</v>
      </c>
      <c r="AM1095" s="60">
        <v>0</v>
      </c>
      <c r="AN1095" s="60" t="s">
        <v>5353</v>
      </c>
      <c r="AO1095" s="60" t="s">
        <v>5349</v>
      </c>
    </row>
    <row r="1096" spans="1:41">
      <c r="A1096" s="71">
        <v>84087</v>
      </c>
      <c r="B1096" s="60" t="s">
        <v>4417</v>
      </c>
      <c r="C1096" s="155">
        <v>4426653</v>
      </c>
      <c r="D1096" s="60" t="s">
        <v>4418</v>
      </c>
      <c r="E1096" s="60" t="s">
        <v>4419</v>
      </c>
      <c r="F1096" s="60" t="s">
        <v>751</v>
      </c>
      <c r="G1096" s="60" t="s">
        <v>3294</v>
      </c>
      <c r="H1096" s="60" t="s">
        <v>4420</v>
      </c>
      <c r="I1096" s="60" t="s">
        <v>4421</v>
      </c>
      <c r="J1096" s="60" t="s">
        <v>16694</v>
      </c>
      <c r="K1096" s="60" t="s">
        <v>4423</v>
      </c>
      <c r="L1096" s="60" t="s">
        <v>4424</v>
      </c>
      <c r="M1096" t="str">
        <f>IF(TablVoies[[#This Row],[ID_OSM]]="Non trouvé","Pas de lien",HYPERLINK(("http://www.openstreetmap.org/?"&amp;TablVoies[[#This Row],[OBJET_OSM]]&amp;"="&amp;TablVoies[[#This Row],[ID_OSM]]),"Localiser"))</f>
        <v>Localiser</v>
      </c>
      <c r="N1096" s="61" t="s">
        <v>5316</v>
      </c>
      <c r="O1096" t="str">
        <f>IF(TablVoies[[#This Row],[ID_OSM]]="Non trouvé","Pas de lien",HYPERLINK("http://localhost:8111/import?url=http://api.openstreetmap.org/api/0.6/"&amp;TablVoies[[#This Row],[OBJET_OSM]]&amp;"/"&amp;TablVoies[[#This Row],[ID_OSM]]&amp;"/full","JOSM"))</f>
        <v>JOSM</v>
      </c>
      <c r="Q1096"/>
      <c r="W1096" s="60" t="s">
        <v>5321</v>
      </c>
      <c r="X1096" s="60" t="s">
        <v>5424</v>
      </c>
      <c r="Y1096" s="60">
        <v>1959</v>
      </c>
      <c r="Z1096" s="124"/>
      <c r="AB1096" s="60">
        <v>21914</v>
      </c>
      <c r="AC1096" s="60" t="s">
        <v>5323</v>
      </c>
      <c r="AE1096" s="60" t="s">
        <v>5324</v>
      </c>
      <c r="AL1096" s="60">
        <v>24</v>
      </c>
      <c r="AM1096" s="60">
        <v>20</v>
      </c>
      <c r="AN1096" s="60" t="s">
        <v>5328</v>
      </c>
      <c r="AO1096" s="60" t="s">
        <v>5329</v>
      </c>
    </row>
    <row r="1097" spans="1:41">
      <c r="A1097" s="71">
        <v>84087</v>
      </c>
      <c r="B1097" s="60" t="s">
        <v>2119</v>
      </c>
      <c r="C1097" s="155">
        <v>4426262</v>
      </c>
      <c r="D1097" s="60" t="s">
        <v>2120</v>
      </c>
      <c r="E1097" s="60" t="s">
        <v>2121</v>
      </c>
      <c r="F1097" s="60" t="s">
        <v>751</v>
      </c>
      <c r="G1097" s="60" t="s">
        <v>1358</v>
      </c>
      <c r="I1097" s="60" t="s">
        <v>2122</v>
      </c>
      <c r="J1097" s="60" t="s">
        <v>16695</v>
      </c>
      <c r="K1097" s="60" t="s">
        <v>2124</v>
      </c>
      <c r="L1097" s="60" t="s">
        <v>2125</v>
      </c>
      <c r="M1097" t="str">
        <f>IF(TablVoies[[#This Row],[ID_OSM]]="Non trouvé","Pas de lien",HYPERLINK(("http://www.openstreetmap.org/?"&amp;TablVoies[[#This Row],[OBJET_OSM]]&amp;"="&amp;TablVoies[[#This Row],[ID_OSM]]),"Localiser"))</f>
        <v>Localiser</v>
      </c>
      <c r="N1097" s="61" t="s">
        <v>5316</v>
      </c>
      <c r="O1097" t="str">
        <f>IF(TablVoies[[#This Row],[ID_OSM]]="Non trouvé","Pas de lien",HYPERLINK("http://localhost:8111/import?url=http://api.openstreetmap.org/api/0.6/"&amp;TablVoies[[#This Row],[OBJET_OSM]]&amp;"/"&amp;TablVoies[[#This Row],[ID_OSM]]&amp;"/full","JOSM"))</f>
        <v>JOSM</v>
      </c>
      <c r="Q1097"/>
      <c r="W1097" s="60" t="s">
        <v>5334</v>
      </c>
      <c r="X1097" s="60" t="s">
        <v>5526</v>
      </c>
      <c r="Z1097" s="124"/>
      <c r="AC1097" s="60" t="s">
        <v>5323</v>
      </c>
      <c r="AE1097" s="60" t="s">
        <v>5324</v>
      </c>
      <c r="AL1097" s="60">
        <v>0</v>
      </c>
      <c r="AM1097" s="60">
        <v>0</v>
      </c>
      <c r="AN1097" s="60" t="s">
        <v>5368</v>
      </c>
      <c r="AO1097" s="60" t="s">
        <v>5349</v>
      </c>
    </row>
    <row r="1098" spans="1:41">
      <c r="A1098" s="71">
        <v>84087</v>
      </c>
      <c r="B1098" s="60" t="s">
        <v>2138</v>
      </c>
      <c r="C1098" s="155">
        <v>4426264</v>
      </c>
      <c r="D1098" s="60" t="s">
        <v>2139</v>
      </c>
      <c r="E1098" s="60" t="s">
        <v>2140</v>
      </c>
      <c r="F1098" s="60" t="s">
        <v>751</v>
      </c>
      <c r="G1098" s="60" t="s">
        <v>1358</v>
      </c>
      <c r="I1098" s="60" t="s">
        <v>2141</v>
      </c>
      <c r="J1098" s="60" t="s">
        <v>16696</v>
      </c>
      <c r="K1098" s="60" t="s">
        <v>2143</v>
      </c>
      <c r="L1098" s="60" t="s">
        <v>2144</v>
      </c>
      <c r="M1098" t="str">
        <f>IF(TablVoies[[#This Row],[ID_OSM]]="Non trouvé","Pas de lien",HYPERLINK(("http://www.openstreetmap.org/?"&amp;TablVoies[[#This Row],[OBJET_OSM]]&amp;"="&amp;TablVoies[[#This Row],[ID_OSM]]),"Localiser"))</f>
        <v>Localiser</v>
      </c>
      <c r="N1098" s="61" t="s">
        <v>5316</v>
      </c>
      <c r="O1098" t="str">
        <f>IF(TablVoies[[#This Row],[ID_OSM]]="Non trouvé","Pas de lien",HYPERLINK("http://localhost:8111/import?url=http://api.openstreetmap.org/api/0.6/"&amp;TablVoies[[#This Row],[OBJET_OSM]]&amp;"/"&amp;TablVoies[[#This Row],[ID_OSM]]&amp;"/full","JOSM"))</f>
        <v>JOSM</v>
      </c>
      <c r="Q1098"/>
      <c r="W1098" s="60" t="s">
        <v>5321</v>
      </c>
      <c r="X1098" s="60" t="s">
        <v>5398</v>
      </c>
      <c r="Y1098" s="60">
        <v>1968</v>
      </c>
      <c r="Z1098" s="124">
        <v>24908</v>
      </c>
      <c r="AC1098" s="60" t="s">
        <v>5344</v>
      </c>
      <c r="AE1098" s="60" t="s">
        <v>5345</v>
      </c>
      <c r="AL1098" s="60">
        <v>0</v>
      </c>
      <c r="AM1098" s="60">
        <v>0</v>
      </c>
      <c r="AN1098" s="60" t="s">
        <v>5368</v>
      </c>
      <c r="AO1098" s="60" t="s">
        <v>5349</v>
      </c>
    </row>
    <row r="1099" spans="1:41">
      <c r="A1099" s="71">
        <v>84087</v>
      </c>
      <c r="B1099" s="60" t="s">
        <v>4122</v>
      </c>
      <c r="C1099" s="155">
        <v>4426593</v>
      </c>
      <c r="D1099" s="60" t="s">
        <v>4123</v>
      </c>
      <c r="E1099" s="60" t="s">
        <v>4124</v>
      </c>
      <c r="F1099" s="60" t="s">
        <v>751</v>
      </c>
      <c r="G1099" s="60" t="s">
        <v>44</v>
      </c>
      <c r="H1099" s="60" t="s">
        <v>119</v>
      </c>
      <c r="I1099" s="60" t="s">
        <v>4125</v>
      </c>
      <c r="J1099" s="60" t="s">
        <v>16697</v>
      </c>
      <c r="K1099" s="60" t="s">
        <v>4127</v>
      </c>
      <c r="L1099" s="60" t="s">
        <v>4128</v>
      </c>
      <c r="M1099" t="str">
        <f>IF(TablVoies[[#This Row],[ID_OSM]]="Non trouvé","Pas de lien",HYPERLINK(("http://www.openstreetmap.org/?"&amp;TablVoies[[#This Row],[OBJET_OSM]]&amp;"="&amp;TablVoies[[#This Row],[ID_OSM]]),"Localiser"))</f>
        <v>Localiser</v>
      </c>
      <c r="N1099" s="61" t="s">
        <v>5316</v>
      </c>
      <c r="O1099" t="str">
        <f>IF(TablVoies[[#This Row],[ID_OSM]]="Non trouvé","Pas de lien",HYPERLINK("http://localhost:8111/import?url=http://api.openstreetmap.org/api/0.6/"&amp;TablVoies[[#This Row],[OBJET_OSM]]&amp;"/"&amp;TablVoies[[#This Row],[ID_OSM]]&amp;"/full","JOSM"))</f>
        <v>JOSM</v>
      </c>
      <c r="Q1099"/>
      <c r="W1099" s="60" t="s">
        <v>5334</v>
      </c>
      <c r="X1099" s="60" t="s">
        <v>5530</v>
      </c>
      <c r="Y1099" s="60">
        <v>1966</v>
      </c>
      <c r="Z1099" s="124"/>
      <c r="AB1099" s="60">
        <v>24132</v>
      </c>
      <c r="AC1099" s="60" t="s">
        <v>5323</v>
      </c>
      <c r="AE1099" s="60" t="s">
        <v>5324</v>
      </c>
      <c r="AL1099" s="60">
        <v>147</v>
      </c>
      <c r="AM1099" s="60">
        <v>6</v>
      </c>
      <c r="AN1099" s="60" t="s">
        <v>5346</v>
      </c>
      <c r="AO1099" s="60" t="s">
        <v>5329</v>
      </c>
    </row>
    <row r="1100" spans="1:41">
      <c r="A1100" s="71">
        <v>84087</v>
      </c>
      <c r="B1100" s="60" t="s">
        <v>3520</v>
      </c>
      <c r="C1100" s="155">
        <v>4426490</v>
      </c>
      <c r="D1100" s="60" t="s">
        <v>3521</v>
      </c>
      <c r="E1100" s="60" t="s">
        <v>751</v>
      </c>
      <c r="F1100" s="60" t="s">
        <v>751</v>
      </c>
      <c r="G1100" s="60" t="s">
        <v>3515</v>
      </c>
      <c r="H1100" s="60" t="s">
        <v>661</v>
      </c>
      <c r="I1100" s="60" t="s">
        <v>3522</v>
      </c>
      <c r="J1100" s="60" t="s">
        <v>16698</v>
      </c>
      <c r="K1100" s="60" t="s">
        <v>3524</v>
      </c>
      <c r="L1100" s="60" t="s">
        <v>3525</v>
      </c>
      <c r="M1100" t="str">
        <f>IF(TablVoies[[#This Row],[ID_OSM]]="Non trouvé","Pas de lien",HYPERLINK(("http://www.openstreetmap.org/?"&amp;TablVoies[[#This Row],[OBJET_OSM]]&amp;"="&amp;TablVoies[[#This Row],[ID_OSM]]),"Localiser"))</f>
        <v>Localiser</v>
      </c>
      <c r="N1100" s="61" t="s">
        <v>5316</v>
      </c>
      <c r="O1100" t="str">
        <f>IF(TablVoies[[#This Row],[ID_OSM]]="Non trouvé","Pas de lien",HYPERLINK("http://localhost:8111/import?url=http://api.openstreetmap.org/api/0.6/"&amp;TablVoies[[#This Row],[OBJET_OSM]]&amp;"/"&amp;TablVoies[[#This Row],[ID_OSM]]&amp;"/full","JOSM"))</f>
        <v>JOSM</v>
      </c>
      <c r="Q1100"/>
      <c r="W1100" s="60" t="s">
        <v>5321</v>
      </c>
      <c r="X1100" s="60" t="s">
        <v>5416</v>
      </c>
      <c r="Y1100" s="60">
        <v>1999</v>
      </c>
      <c r="Z1100" s="124">
        <v>36161</v>
      </c>
      <c r="AC1100" s="60" t="s">
        <v>5323</v>
      </c>
      <c r="AE1100" s="60" t="s">
        <v>5324</v>
      </c>
      <c r="AL1100" s="60">
        <v>0</v>
      </c>
      <c r="AM1100" s="60">
        <v>0</v>
      </c>
      <c r="AN1100" s="60" t="s">
        <v>5359</v>
      </c>
      <c r="AO1100" s="60" t="s">
        <v>5329</v>
      </c>
    </row>
    <row r="1101" spans="1:41">
      <c r="A1101" s="71">
        <v>84087</v>
      </c>
      <c r="B1101" s="60" t="s">
        <v>4129</v>
      </c>
      <c r="C1101" s="155">
        <v>4426594</v>
      </c>
      <c r="D1101" s="60" t="s">
        <v>4130</v>
      </c>
      <c r="E1101" s="60" t="s">
        <v>4131</v>
      </c>
      <c r="F1101" s="60" t="s">
        <v>751</v>
      </c>
      <c r="G1101" s="60" t="s">
        <v>44</v>
      </c>
      <c r="H1101" s="60" t="s">
        <v>119</v>
      </c>
      <c r="I1101" s="60" t="s">
        <v>4132</v>
      </c>
      <c r="J1101" s="60" t="s">
        <v>16699</v>
      </c>
      <c r="K1101" s="60" t="s">
        <v>4134</v>
      </c>
      <c r="L1101" s="60" t="s">
        <v>4135</v>
      </c>
      <c r="M1101" t="str">
        <f>IF(TablVoies[[#This Row],[ID_OSM]]="Non trouvé","Pas de lien",HYPERLINK(("http://www.openstreetmap.org/?"&amp;TablVoies[[#This Row],[OBJET_OSM]]&amp;"="&amp;TablVoies[[#This Row],[ID_OSM]]),"Localiser"))</f>
        <v>Localiser</v>
      </c>
      <c r="N1101" s="61" t="s">
        <v>5316</v>
      </c>
      <c r="O1101" t="str">
        <f>IF(TablVoies[[#This Row],[ID_OSM]]="Non trouvé","Pas de lien",HYPERLINK("http://localhost:8111/import?url=http://api.openstreetmap.org/api/0.6/"&amp;TablVoies[[#This Row],[OBJET_OSM]]&amp;"/"&amp;TablVoies[[#This Row],[ID_OSM]]&amp;"/full","JOSM"))</f>
        <v>JOSM</v>
      </c>
      <c r="Q1101"/>
      <c r="W1101" s="60" t="s">
        <v>5334</v>
      </c>
      <c r="X1101" s="60" t="s">
        <v>5530</v>
      </c>
      <c r="Y1101" s="60">
        <v>1962</v>
      </c>
      <c r="Z1101" s="124">
        <v>22704</v>
      </c>
      <c r="AB1101" s="60">
        <v>24283</v>
      </c>
      <c r="AC1101" s="60" t="s">
        <v>5323</v>
      </c>
      <c r="AE1101" s="60" t="s">
        <v>5324</v>
      </c>
      <c r="AL1101" s="60">
        <v>90</v>
      </c>
      <c r="AM1101" s="60">
        <v>5</v>
      </c>
      <c r="AN1101" s="60" t="s">
        <v>5346</v>
      </c>
      <c r="AO1101" s="60" t="s">
        <v>5329</v>
      </c>
    </row>
    <row r="1102" spans="1:41">
      <c r="A1102" s="71">
        <v>84087</v>
      </c>
      <c r="B1102" s="60" t="s">
        <v>2944</v>
      </c>
      <c r="C1102" s="155">
        <v>4426393</v>
      </c>
      <c r="D1102" s="60" t="s">
        <v>2945</v>
      </c>
      <c r="E1102" s="60" t="s">
        <v>2946</v>
      </c>
      <c r="F1102" s="60" t="s">
        <v>751</v>
      </c>
      <c r="G1102" s="60" t="s">
        <v>1358</v>
      </c>
      <c r="H1102" s="60" t="s">
        <v>661</v>
      </c>
      <c r="I1102" s="60" t="s">
        <v>2947</v>
      </c>
      <c r="J1102" s="60" t="s">
        <v>16700</v>
      </c>
      <c r="K1102" s="60" t="s">
        <v>2949</v>
      </c>
      <c r="L1102" s="60" t="s">
        <v>2950</v>
      </c>
      <c r="M1102" t="str">
        <f>IF(TablVoies[[#This Row],[ID_OSM]]="Non trouvé","Pas de lien",HYPERLINK(("http://www.openstreetmap.org/?"&amp;TablVoies[[#This Row],[OBJET_OSM]]&amp;"="&amp;TablVoies[[#This Row],[ID_OSM]]),"Localiser"))</f>
        <v>Localiser</v>
      </c>
      <c r="N1102" s="61" t="s">
        <v>5316</v>
      </c>
      <c r="O1102" t="str">
        <f>IF(TablVoies[[#This Row],[ID_OSM]]="Non trouvé","Pas de lien",HYPERLINK("http://localhost:8111/import?url=http://api.openstreetmap.org/api/0.6/"&amp;TablVoies[[#This Row],[OBJET_OSM]]&amp;"/"&amp;TablVoies[[#This Row],[ID_OSM]]&amp;"/full","JOSM"))</f>
        <v>JOSM</v>
      </c>
      <c r="Q1102"/>
      <c r="W1102" s="60" t="s">
        <v>5334</v>
      </c>
      <c r="X1102" s="60" t="s">
        <v>5492</v>
      </c>
      <c r="Y1102" s="60">
        <v>2000</v>
      </c>
      <c r="Z1102" s="124"/>
      <c r="AB1102" s="60">
        <v>2000</v>
      </c>
      <c r="AC1102" s="60" t="s">
        <v>5323</v>
      </c>
      <c r="AE1102" s="60" t="s">
        <v>5324</v>
      </c>
      <c r="AL1102" s="60">
        <v>300</v>
      </c>
      <c r="AM1102" s="60">
        <v>8</v>
      </c>
      <c r="AN1102" s="60" t="s">
        <v>5341</v>
      </c>
      <c r="AO1102" s="60" t="s">
        <v>5329</v>
      </c>
    </row>
    <row r="1103" spans="1:41">
      <c r="A1103" s="71">
        <v>84087</v>
      </c>
      <c r="B1103" s="60" t="s">
        <v>2951</v>
      </c>
      <c r="C1103" s="155">
        <v>4426394</v>
      </c>
      <c r="D1103" s="60" t="s">
        <v>2952</v>
      </c>
      <c r="E1103" s="60" t="s">
        <v>2953</v>
      </c>
      <c r="F1103" s="60" t="s">
        <v>751</v>
      </c>
      <c r="G1103" s="60" t="s">
        <v>1358</v>
      </c>
      <c r="H1103" s="60" t="s">
        <v>661</v>
      </c>
      <c r="I1103" s="60" t="s">
        <v>2954</v>
      </c>
      <c r="J1103" s="60" t="s">
        <v>16701</v>
      </c>
      <c r="K1103" s="60" t="s">
        <v>2956</v>
      </c>
      <c r="L1103" s="60" t="s">
        <v>2957</v>
      </c>
      <c r="M1103" t="str">
        <f>IF(TablVoies[[#This Row],[ID_OSM]]="Non trouvé","Pas de lien",HYPERLINK(("http://www.openstreetmap.org/?"&amp;TablVoies[[#This Row],[OBJET_OSM]]&amp;"="&amp;TablVoies[[#This Row],[ID_OSM]]),"Localiser"))</f>
        <v>Localiser</v>
      </c>
      <c r="N1103" s="61" t="s">
        <v>5316</v>
      </c>
      <c r="O1103" t="str">
        <f>IF(TablVoies[[#This Row],[ID_OSM]]="Non trouvé","Pas de lien",HYPERLINK("http://localhost:8111/import?url=http://api.openstreetmap.org/api/0.6/"&amp;TablVoies[[#This Row],[OBJET_OSM]]&amp;"/"&amp;TablVoies[[#This Row],[ID_OSM]]&amp;"/full","JOSM"))</f>
        <v>JOSM</v>
      </c>
      <c r="Q1103"/>
      <c r="W1103" s="60" t="s">
        <v>5321</v>
      </c>
      <c r="X1103" s="60" t="s">
        <v>5415</v>
      </c>
      <c r="Y1103" s="60">
        <v>1988</v>
      </c>
      <c r="Z1103" s="124">
        <v>32463</v>
      </c>
      <c r="AB1103" s="60">
        <v>1990</v>
      </c>
      <c r="AC1103" s="60" t="s">
        <v>5323</v>
      </c>
      <c r="AE1103" s="60" t="s">
        <v>5324</v>
      </c>
      <c r="AL1103" s="60">
        <v>370</v>
      </c>
      <c r="AM1103" s="60">
        <v>6</v>
      </c>
      <c r="AN1103" s="60" t="s">
        <v>5341</v>
      </c>
      <c r="AO1103" s="60" t="s">
        <v>5329</v>
      </c>
    </row>
    <row r="1104" spans="1:41">
      <c r="A1104" s="71">
        <v>84087</v>
      </c>
      <c r="B1104" s="60" t="s">
        <v>2410</v>
      </c>
      <c r="C1104" s="155">
        <v>4426308</v>
      </c>
      <c r="D1104" s="60" t="s">
        <v>2411</v>
      </c>
      <c r="E1104" s="60" t="s">
        <v>2412</v>
      </c>
      <c r="F1104" s="60" t="s">
        <v>751</v>
      </c>
      <c r="G1104" s="60" t="s">
        <v>1358</v>
      </c>
      <c r="H1104" s="60" t="s">
        <v>119</v>
      </c>
      <c r="I1104" s="60" t="s">
        <v>2413</v>
      </c>
      <c r="J1104" s="60" t="s">
        <v>16702</v>
      </c>
      <c r="K1104" s="60" t="s">
        <v>2415</v>
      </c>
      <c r="L1104" s="60" t="s">
        <v>2416</v>
      </c>
      <c r="M1104" t="str">
        <f>IF(TablVoies[[#This Row],[ID_OSM]]="Non trouvé","Pas de lien",HYPERLINK(("http://www.openstreetmap.org/?"&amp;TablVoies[[#This Row],[OBJET_OSM]]&amp;"="&amp;TablVoies[[#This Row],[ID_OSM]]),"Localiser"))</f>
        <v>Localiser</v>
      </c>
      <c r="N1104" s="61" t="s">
        <v>5316</v>
      </c>
      <c r="O1104" t="str">
        <f>IF(TablVoies[[#This Row],[ID_OSM]]="Non trouvé","Pas de lien",HYPERLINK("http://localhost:8111/import?url=http://api.openstreetmap.org/api/0.6/"&amp;TablVoies[[#This Row],[OBJET_OSM]]&amp;"/"&amp;TablVoies[[#This Row],[ID_OSM]]&amp;"/full","JOSM"))</f>
        <v>JOSM</v>
      </c>
      <c r="Q1104"/>
      <c r="W1104" s="60" t="s">
        <v>5321</v>
      </c>
      <c r="X1104" s="60" t="s">
        <v>5387</v>
      </c>
      <c r="Y1104" s="60">
        <v>1989</v>
      </c>
      <c r="Z1104" s="124">
        <v>32831</v>
      </c>
      <c r="AC1104" s="60" t="s">
        <v>5323</v>
      </c>
      <c r="AE1104" s="60" t="s">
        <v>5324</v>
      </c>
      <c r="AL1104" s="60">
        <v>140</v>
      </c>
      <c r="AM1104" s="60">
        <v>0</v>
      </c>
      <c r="AN1104" s="60" t="s">
        <v>5346</v>
      </c>
      <c r="AO1104" s="60" t="s">
        <v>5329</v>
      </c>
    </row>
    <row r="1105" spans="1:41">
      <c r="A1105" s="71">
        <v>84087</v>
      </c>
      <c r="B1105" s="60" t="s">
        <v>3313</v>
      </c>
      <c r="C1105" s="155">
        <v>4426448</v>
      </c>
      <c r="D1105" s="60" t="s">
        <v>3314</v>
      </c>
      <c r="E1105" s="60" t="s">
        <v>3315</v>
      </c>
      <c r="F1105" s="60" t="s">
        <v>751</v>
      </c>
      <c r="G1105" s="60" t="s">
        <v>3294</v>
      </c>
      <c r="I1105" s="60" t="s">
        <v>3316</v>
      </c>
      <c r="J1105" s="60" t="s">
        <v>16703</v>
      </c>
      <c r="K1105" s="60" t="s">
        <v>3318</v>
      </c>
      <c r="L1105" s="60" t="s">
        <v>3319</v>
      </c>
      <c r="M1105" t="str">
        <f>IF(TablVoies[[#This Row],[ID_OSM]]="Non trouvé","Pas de lien",HYPERLINK(("http://www.openstreetmap.org/?"&amp;TablVoies[[#This Row],[OBJET_OSM]]&amp;"="&amp;TablVoies[[#This Row],[ID_OSM]]),"Localiser"))</f>
        <v>Localiser</v>
      </c>
      <c r="N1105" s="61" t="s">
        <v>5316</v>
      </c>
      <c r="O1105" t="str">
        <f>IF(TablVoies[[#This Row],[ID_OSM]]="Non trouvé","Pas de lien",HYPERLINK("http://localhost:8111/import?url=http://api.openstreetmap.org/api/0.6/"&amp;TablVoies[[#This Row],[OBJET_OSM]]&amp;"/"&amp;TablVoies[[#This Row],[ID_OSM]]&amp;"/full","JOSM"))</f>
        <v>JOSM</v>
      </c>
      <c r="Q1105"/>
      <c r="W1105" s="60" t="s">
        <v>5321</v>
      </c>
      <c r="X1105" s="60" t="s">
        <v>5398</v>
      </c>
      <c r="Y1105" s="60">
        <v>1968</v>
      </c>
      <c r="Z1105" s="124">
        <v>24908</v>
      </c>
      <c r="AC1105" s="60" t="s">
        <v>5344</v>
      </c>
      <c r="AE1105" s="60" t="s">
        <v>5345</v>
      </c>
      <c r="AK1105" s="60" t="s">
        <v>5429</v>
      </c>
      <c r="AL1105" s="60">
        <v>80</v>
      </c>
      <c r="AM1105" s="60">
        <v>30</v>
      </c>
      <c r="AN1105" s="60" t="s">
        <v>5368</v>
      </c>
      <c r="AO1105" s="60" t="s">
        <v>5349</v>
      </c>
    </row>
    <row r="1106" spans="1:41">
      <c r="A1106" s="71">
        <v>84087</v>
      </c>
      <c r="B1106" s="60" t="s">
        <v>788</v>
      </c>
      <c r="C1106" s="155">
        <v>4422058</v>
      </c>
      <c r="D1106" s="60" t="s">
        <v>789</v>
      </c>
      <c r="E1106" s="60" t="s">
        <v>790</v>
      </c>
      <c r="F1106" s="60" t="s">
        <v>751</v>
      </c>
      <c r="G1106" s="60" t="s">
        <v>179</v>
      </c>
      <c r="I1106" s="60" t="s">
        <v>791</v>
      </c>
      <c r="J1106" s="60" t="s">
        <v>16704</v>
      </c>
      <c r="K1106" s="60" t="s">
        <v>793</v>
      </c>
      <c r="L1106" s="60" t="s">
        <v>794</v>
      </c>
      <c r="M1106" t="str">
        <f>IF(TablVoies[[#This Row],[ID_OSM]]="Non trouvé","Pas de lien",HYPERLINK(("http://www.openstreetmap.org/?"&amp;TablVoies[[#This Row],[OBJET_OSM]]&amp;"="&amp;TablVoies[[#This Row],[ID_OSM]]),"Localiser"))</f>
        <v>Localiser</v>
      </c>
      <c r="N1106" s="61" t="s">
        <v>5316</v>
      </c>
      <c r="O1106" t="str">
        <f>IF(TablVoies[[#This Row],[ID_OSM]]="Non trouvé","Pas de lien",HYPERLINK("http://localhost:8111/import?url=http://api.openstreetmap.org/api/0.6/"&amp;TablVoies[[#This Row],[OBJET_OSM]]&amp;"/"&amp;TablVoies[[#This Row],[ID_OSM]]&amp;"/full","JOSM"))</f>
        <v>JOSM</v>
      </c>
      <c r="Q1106"/>
      <c r="W1106" s="60" t="s">
        <v>5321</v>
      </c>
      <c r="X1106" s="60" t="s">
        <v>5486</v>
      </c>
      <c r="Y1106" s="60">
        <v>1981</v>
      </c>
      <c r="Z1106" s="124"/>
      <c r="AB1106" s="60">
        <v>1981</v>
      </c>
      <c r="AC1106" s="60" t="s">
        <v>5323</v>
      </c>
      <c r="AE1106" s="60" t="s">
        <v>5324</v>
      </c>
      <c r="AL1106" s="60">
        <v>300</v>
      </c>
      <c r="AM1106" s="60">
        <v>7</v>
      </c>
      <c r="AN1106" s="60" t="s">
        <v>5353</v>
      </c>
      <c r="AO1106" s="60" t="s">
        <v>5349</v>
      </c>
    </row>
    <row r="1107" spans="1:41">
      <c r="A1107" s="71">
        <v>84087</v>
      </c>
      <c r="B1107" s="60" t="s">
        <v>3833</v>
      </c>
      <c r="C1107" s="155">
        <v>4426545</v>
      </c>
      <c r="D1107" s="60" t="s">
        <v>3834</v>
      </c>
      <c r="E1107" s="60" t="s">
        <v>3835</v>
      </c>
      <c r="F1107" s="60" t="s">
        <v>751</v>
      </c>
      <c r="G1107" s="60" t="s">
        <v>44</v>
      </c>
      <c r="I1107" s="60" t="s">
        <v>791</v>
      </c>
      <c r="J1107" s="60" t="s">
        <v>16705</v>
      </c>
      <c r="K1107" s="60" t="s">
        <v>3837</v>
      </c>
      <c r="L1107" s="60" t="s">
        <v>794</v>
      </c>
      <c r="M1107" t="str">
        <f>IF(TablVoies[[#This Row],[ID_OSM]]="Non trouvé","Pas de lien",HYPERLINK(("http://www.openstreetmap.org/?"&amp;TablVoies[[#This Row],[OBJET_OSM]]&amp;"="&amp;TablVoies[[#This Row],[ID_OSM]]),"Localiser"))</f>
        <v>Localiser</v>
      </c>
      <c r="N1107" s="61" t="s">
        <v>5316</v>
      </c>
      <c r="O1107" t="str">
        <f>IF(TablVoies[[#This Row],[ID_OSM]]="Non trouvé","Pas de lien",HYPERLINK("http://localhost:8111/import?url=http://api.openstreetmap.org/api/0.6/"&amp;TablVoies[[#This Row],[OBJET_OSM]]&amp;"/"&amp;TablVoies[[#This Row],[ID_OSM]]&amp;"/full","JOSM"))</f>
        <v>JOSM</v>
      </c>
      <c r="Q1107"/>
      <c r="W1107" s="60" t="s">
        <v>5321</v>
      </c>
      <c r="X1107" s="60" t="s">
        <v>5486</v>
      </c>
      <c r="Z1107" s="124"/>
      <c r="AC1107" s="60" t="s">
        <v>5344</v>
      </c>
      <c r="AE1107" s="60" t="s">
        <v>5345</v>
      </c>
      <c r="AL1107" s="60">
        <v>130</v>
      </c>
      <c r="AM1107" s="60">
        <v>0</v>
      </c>
      <c r="AN1107" s="60" t="s">
        <v>5353</v>
      </c>
      <c r="AO1107" s="60" t="s">
        <v>5349</v>
      </c>
    </row>
    <row r="1108" spans="1:41">
      <c r="A1108" s="71">
        <v>84087</v>
      </c>
      <c r="B1108" s="60" t="s">
        <v>2145</v>
      </c>
      <c r="C1108" s="155">
        <v>4426265</v>
      </c>
      <c r="D1108" s="60" t="s">
        <v>2146</v>
      </c>
      <c r="E1108" s="60" t="s">
        <v>2147</v>
      </c>
      <c r="F1108" s="60" t="s">
        <v>751</v>
      </c>
      <c r="G1108" s="60" t="s">
        <v>1358</v>
      </c>
      <c r="I1108" s="60" t="s">
        <v>2148</v>
      </c>
      <c r="J1108" s="60" t="s">
        <v>16706</v>
      </c>
      <c r="K1108" s="60" t="s">
        <v>2150</v>
      </c>
      <c r="L1108" s="60" t="s">
        <v>2151</v>
      </c>
      <c r="M1108" t="str">
        <f>IF(TablVoies[[#This Row],[ID_OSM]]="Non trouvé","Pas de lien",HYPERLINK(("http://www.openstreetmap.org/?"&amp;TablVoies[[#This Row],[OBJET_OSM]]&amp;"="&amp;TablVoies[[#This Row],[ID_OSM]]),"Localiser"))</f>
        <v>Localiser</v>
      </c>
      <c r="N1108" s="61" t="s">
        <v>5316</v>
      </c>
      <c r="O1108" t="str">
        <f>IF(TablVoies[[#This Row],[ID_OSM]]="Non trouvé","Pas de lien",HYPERLINK("http://localhost:8111/import?url=http://api.openstreetmap.org/api/0.6/"&amp;TablVoies[[#This Row],[OBJET_OSM]]&amp;"/"&amp;TablVoies[[#This Row],[ID_OSM]]&amp;"/full","JOSM"))</f>
        <v>JOSM</v>
      </c>
      <c r="Q1108"/>
      <c r="W1108" s="60" t="s">
        <v>5321</v>
      </c>
      <c r="X1108" s="60" t="s">
        <v>5554</v>
      </c>
      <c r="Y1108" s="60">
        <v>1984</v>
      </c>
      <c r="Z1108" s="124"/>
      <c r="AB1108" s="60">
        <v>1984</v>
      </c>
      <c r="AC1108" s="60" t="s">
        <v>5323</v>
      </c>
      <c r="AE1108" s="60" t="s">
        <v>5324</v>
      </c>
      <c r="AL1108" s="60">
        <v>38</v>
      </c>
      <c r="AM1108" s="60">
        <v>10</v>
      </c>
      <c r="AN1108" s="60" t="s">
        <v>5348</v>
      </c>
      <c r="AO1108" s="60" t="s">
        <v>5349</v>
      </c>
    </row>
    <row r="1109" spans="1:41">
      <c r="A1109" s="71">
        <v>84087</v>
      </c>
      <c r="B1109" s="60" t="s">
        <v>2152</v>
      </c>
      <c r="C1109" s="155">
        <v>4426266</v>
      </c>
      <c r="D1109" s="60" t="s">
        <v>2153</v>
      </c>
      <c r="E1109" s="60" t="s">
        <v>2154</v>
      </c>
      <c r="F1109" s="60" t="s">
        <v>751</v>
      </c>
      <c r="G1109" s="60" t="s">
        <v>1358</v>
      </c>
      <c r="I1109" s="60" t="s">
        <v>2155</v>
      </c>
      <c r="J1109" s="60" t="s">
        <v>16707</v>
      </c>
      <c r="K1109" s="60" t="s">
        <v>2157</v>
      </c>
      <c r="L1109" s="60" t="s">
        <v>2158</v>
      </c>
      <c r="M1109" t="str">
        <f>IF(TablVoies[[#This Row],[ID_OSM]]="Non trouvé","Pas de lien",HYPERLINK(("http://www.openstreetmap.org/?"&amp;TablVoies[[#This Row],[OBJET_OSM]]&amp;"="&amp;TablVoies[[#This Row],[ID_OSM]]),"Localiser"))</f>
        <v>Localiser</v>
      </c>
      <c r="N1109" s="61" t="s">
        <v>5316</v>
      </c>
      <c r="O1109" t="str">
        <f>IF(TablVoies[[#This Row],[ID_OSM]]="Non trouvé","Pas de lien",HYPERLINK("http://localhost:8111/import?url=http://api.openstreetmap.org/api/0.6/"&amp;TablVoies[[#This Row],[OBJET_OSM]]&amp;"/"&amp;TablVoies[[#This Row],[ID_OSM]]&amp;"/full","JOSM"))</f>
        <v>JOSM</v>
      </c>
      <c r="Q1109"/>
      <c r="W1109" s="60" t="s">
        <v>5334</v>
      </c>
      <c r="X1109" s="60" t="s">
        <v>5573</v>
      </c>
      <c r="Z1109" s="124"/>
      <c r="AC1109" s="60" t="s">
        <v>5323</v>
      </c>
      <c r="AE1109" s="60" t="s">
        <v>5324</v>
      </c>
      <c r="AL1109" s="60">
        <v>0</v>
      </c>
      <c r="AM1109" s="60">
        <v>0</v>
      </c>
      <c r="AN1109" s="60" t="s">
        <v>5359</v>
      </c>
      <c r="AO1109" s="60" t="s">
        <v>5329</v>
      </c>
    </row>
    <row r="1110" spans="1:41">
      <c r="A1110" s="71">
        <v>84087</v>
      </c>
      <c r="B1110" s="60" t="s">
        <v>3306</v>
      </c>
      <c r="C1110" s="155">
        <v>4426447</v>
      </c>
      <c r="D1110" s="60" t="s">
        <v>3307</v>
      </c>
      <c r="E1110" s="60" t="s">
        <v>3308</v>
      </c>
      <c r="F1110" s="60" t="s">
        <v>751</v>
      </c>
      <c r="G1110" s="60" t="s">
        <v>3294</v>
      </c>
      <c r="I1110" s="60" t="s">
        <v>3309</v>
      </c>
      <c r="J1110" s="60" t="s">
        <v>16708</v>
      </c>
      <c r="K1110" s="60" t="s">
        <v>3311</v>
      </c>
      <c r="L1110" s="60" t="s">
        <v>3312</v>
      </c>
      <c r="M1110" t="str">
        <f>IF(TablVoies[[#This Row],[ID_OSM]]="Non trouvé","Pas de lien",HYPERLINK(("http://www.openstreetmap.org/?"&amp;TablVoies[[#This Row],[OBJET_OSM]]&amp;"="&amp;TablVoies[[#This Row],[ID_OSM]]),"Localiser"))</f>
        <v>Localiser</v>
      </c>
      <c r="N1110" s="61" t="s">
        <v>5316</v>
      </c>
      <c r="O1110" t="str">
        <f>IF(TablVoies[[#This Row],[ID_OSM]]="Non trouvé","Pas de lien",HYPERLINK("http://localhost:8111/import?url=http://api.openstreetmap.org/api/0.6/"&amp;TablVoies[[#This Row],[OBJET_OSM]]&amp;"/"&amp;TablVoies[[#This Row],[ID_OSM]]&amp;"/full","JOSM"))</f>
        <v>JOSM</v>
      </c>
      <c r="Q1110"/>
      <c r="W1110" s="60" t="s">
        <v>5334</v>
      </c>
      <c r="X1110" s="60" t="s">
        <v>5367</v>
      </c>
      <c r="Z1110" s="124"/>
      <c r="AC1110" s="60" t="s">
        <v>5323</v>
      </c>
      <c r="AE1110" s="60" t="s">
        <v>5324</v>
      </c>
      <c r="AL1110" s="60">
        <v>51</v>
      </c>
      <c r="AM1110" s="60">
        <v>16</v>
      </c>
      <c r="AN1110" s="60" t="s">
        <v>5368</v>
      </c>
      <c r="AO1110" s="60" t="s">
        <v>5349</v>
      </c>
    </row>
    <row r="1111" spans="1:41">
      <c r="A1111" s="71">
        <v>84087</v>
      </c>
      <c r="B1111" s="60" t="s">
        <v>2679</v>
      </c>
      <c r="C1111" s="155">
        <v>4426349</v>
      </c>
      <c r="D1111" s="60" t="s">
        <v>2680</v>
      </c>
      <c r="E1111" s="60" t="s">
        <v>2681</v>
      </c>
      <c r="F1111" s="60" t="s">
        <v>751</v>
      </c>
      <c r="G1111" s="60" t="s">
        <v>1358</v>
      </c>
      <c r="H1111" s="60" t="s">
        <v>134</v>
      </c>
      <c r="I1111" s="60" t="s">
        <v>2682</v>
      </c>
      <c r="J1111" s="60" t="s">
        <v>16709</v>
      </c>
      <c r="K1111" s="60" t="s">
        <v>2684</v>
      </c>
      <c r="L1111" s="60" t="s">
        <v>15596</v>
      </c>
      <c r="M1111" t="str">
        <f>IF(TablVoies[[#This Row],[ID_OSM]]="Non trouvé","Pas de lien",HYPERLINK(("http://www.openstreetmap.org/?"&amp;TablVoies[[#This Row],[OBJET_OSM]]&amp;"="&amp;TablVoies[[#This Row],[ID_OSM]]),"Localiser"))</f>
        <v>Localiser</v>
      </c>
      <c r="N1111" s="61" t="s">
        <v>5316</v>
      </c>
      <c r="O1111" t="str">
        <f>IF(TablVoies[[#This Row],[ID_OSM]]="Non trouvé","Pas de lien",HYPERLINK("http://localhost:8111/import?url=http://api.openstreetmap.org/api/0.6/"&amp;TablVoies[[#This Row],[OBJET_OSM]]&amp;"/"&amp;TablVoies[[#This Row],[ID_OSM]]&amp;"/full","JOSM"))</f>
        <v>JOSM</v>
      </c>
      <c r="Q1111"/>
      <c r="W1111" s="60" t="s">
        <v>5321</v>
      </c>
      <c r="X1111" s="60" t="s">
        <v>5395</v>
      </c>
      <c r="Z1111" s="124"/>
      <c r="AC1111" s="60" t="s">
        <v>5323</v>
      </c>
      <c r="AE1111" s="60" t="s">
        <v>5345</v>
      </c>
      <c r="AL1111" s="60">
        <v>0</v>
      </c>
      <c r="AM1111" s="60">
        <v>0</v>
      </c>
      <c r="AN1111" s="60" t="s">
        <v>5346</v>
      </c>
      <c r="AO1111" s="60" t="s">
        <v>5329</v>
      </c>
    </row>
    <row r="1112" spans="1:41">
      <c r="A1112" s="71">
        <v>84087</v>
      </c>
      <c r="B1112" s="60" t="s">
        <v>2685</v>
      </c>
      <c r="C1112" s="155">
        <v>4426350</v>
      </c>
      <c r="D1112" s="60" t="s">
        <v>2686</v>
      </c>
      <c r="E1112" s="60" t="s">
        <v>2687</v>
      </c>
      <c r="F1112" s="60" t="s">
        <v>751</v>
      </c>
      <c r="G1112" s="60" t="s">
        <v>1358</v>
      </c>
      <c r="H1112" s="60" t="s">
        <v>134</v>
      </c>
      <c r="I1112" s="60" t="s">
        <v>2688</v>
      </c>
      <c r="J1112" s="60" t="s">
        <v>16710</v>
      </c>
      <c r="K1112" s="60" t="s">
        <v>2690</v>
      </c>
      <c r="L1112" s="60" t="s">
        <v>2691</v>
      </c>
      <c r="M1112" t="str">
        <f>IF(TablVoies[[#This Row],[ID_OSM]]="Non trouvé","Pas de lien",HYPERLINK(("http://www.openstreetmap.org/?"&amp;TablVoies[[#This Row],[OBJET_OSM]]&amp;"="&amp;TablVoies[[#This Row],[ID_OSM]]),"Localiser"))</f>
        <v>Localiser</v>
      </c>
      <c r="N1112" s="61" t="s">
        <v>5316</v>
      </c>
      <c r="O1112" t="str">
        <f>IF(TablVoies[[#This Row],[ID_OSM]]="Non trouvé","Pas de lien",HYPERLINK("http://localhost:8111/import?url=http://api.openstreetmap.org/api/0.6/"&amp;TablVoies[[#This Row],[OBJET_OSM]]&amp;"/"&amp;TablVoies[[#This Row],[ID_OSM]]&amp;"/full","JOSM"))</f>
        <v>JOSM</v>
      </c>
      <c r="Q1112"/>
      <c r="W1112" s="60" t="s">
        <v>5321</v>
      </c>
      <c r="X1112" s="60" t="s">
        <v>5416</v>
      </c>
      <c r="Y1112" s="60">
        <v>2000</v>
      </c>
      <c r="Z1112" s="124">
        <v>36526</v>
      </c>
      <c r="AC1112" s="60" t="s">
        <v>5323</v>
      </c>
      <c r="AE1112" s="60" t="s">
        <v>5324</v>
      </c>
      <c r="AJ1112" s="60" t="s">
        <v>5533</v>
      </c>
      <c r="AL1112" s="60">
        <v>0</v>
      </c>
      <c r="AM1112" s="60">
        <v>0</v>
      </c>
      <c r="AN1112" s="60" t="s">
        <v>5346</v>
      </c>
      <c r="AO1112" s="60" t="s">
        <v>5329</v>
      </c>
    </row>
    <row r="1113" spans="1:41">
      <c r="A1113" s="71">
        <v>84087</v>
      </c>
      <c r="B1113" s="60" t="s">
        <v>495</v>
      </c>
      <c r="C1113" s="155">
        <v>4191469</v>
      </c>
      <c r="D1113" s="60" t="s">
        <v>496</v>
      </c>
      <c r="E1113" s="60" t="s">
        <v>497</v>
      </c>
      <c r="F1113" s="60" t="s">
        <v>751</v>
      </c>
      <c r="G1113" s="60" t="s">
        <v>245</v>
      </c>
      <c r="H1113" s="60" t="s">
        <v>221</v>
      </c>
      <c r="I1113" s="60" t="s">
        <v>498</v>
      </c>
      <c r="J1113" s="60" t="s">
        <v>16711</v>
      </c>
      <c r="K1113" s="60" t="s">
        <v>500</v>
      </c>
      <c r="L1113" s="60" t="s">
        <v>501</v>
      </c>
      <c r="M1113" t="str">
        <f>IF(TablVoies[[#This Row],[ID_OSM]]="Non trouvé","Pas de lien",HYPERLINK(("http://www.openstreetmap.org/?"&amp;TablVoies[[#This Row],[OBJET_OSM]]&amp;"="&amp;TablVoies[[#This Row],[ID_OSM]]),"Localiser"))</f>
        <v>Localiser</v>
      </c>
      <c r="N1113" s="61" t="s">
        <v>5316</v>
      </c>
      <c r="O1113" t="str">
        <f>IF(TablVoies[[#This Row],[ID_OSM]]="Non trouvé","Pas de lien",HYPERLINK("http://localhost:8111/import?url=http://api.openstreetmap.org/api/0.6/"&amp;TablVoies[[#This Row],[OBJET_OSM]]&amp;"/"&amp;TablVoies[[#This Row],[ID_OSM]]&amp;"/full","JOSM"))</f>
        <v>JOSM</v>
      </c>
      <c r="P1113" t="s">
        <v>5534</v>
      </c>
      <c r="Q1113" t="s">
        <v>13814</v>
      </c>
      <c r="W1113" s="60" t="s">
        <v>5334</v>
      </c>
      <c r="X1113" s="60" t="s">
        <v>5492</v>
      </c>
      <c r="Z1113" s="124"/>
      <c r="AC1113" s="60" t="s">
        <v>5323</v>
      </c>
      <c r="AE1113" s="60" t="s">
        <v>5324</v>
      </c>
      <c r="AL1113" s="60">
        <v>3370</v>
      </c>
      <c r="AM1113" s="60">
        <v>3.5</v>
      </c>
      <c r="AN1113" s="60" t="s">
        <v>5346</v>
      </c>
      <c r="AO1113" s="60" t="s">
        <v>5329</v>
      </c>
    </row>
    <row r="1114" spans="1:41">
      <c r="A1114" s="71">
        <v>84087</v>
      </c>
      <c r="B1114" s="60" t="s">
        <v>4136</v>
      </c>
      <c r="C1114" s="155">
        <v>4426595</v>
      </c>
      <c r="D1114" s="60" t="s">
        <v>4137</v>
      </c>
      <c r="E1114" s="60" t="s">
        <v>4138</v>
      </c>
      <c r="F1114" s="60" t="s">
        <v>751</v>
      </c>
      <c r="G1114" s="60" t="s">
        <v>44</v>
      </c>
      <c r="H1114" s="60" t="s">
        <v>119</v>
      </c>
      <c r="I1114" s="60" t="s">
        <v>2426</v>
      </c>
      <c r="J1114" s="60" t="s">
        <v>16712</v>
      </c>
      <c r="K1114" s="60" t="s">
        <v>4140</v>
      </c>
      <c r="L1114" s="60" t="s">
        <v>2429</v>
      </c>
      <c r="M1114" t="str">
        <f>IF(TablVoies[[#This Row],[ID_OSM]]="Non trouvé","Pas de lien",HYPERLINK(("http://www.openstreetmap.org/?"&amp;TablVoies[[#This Row],[OBJET_OSM]]&amp;"="&amp;TablVoies[[#This Row],[ID_OSM]]),"Localiser"))</f>
        <v>Localiser</v>
      </c>
      <c r="N1114" s="61" t="s">
        <v>5316</v>
      </c>
      <c r="O1114" t="str">
        <f>IF(TablVoies[[#This Row],[ID_OSM]]="Non trouvé","Pas de lien",HYPERLINK("http://localhost:8111/import?url=http://api.openstreetmap.org/api/0.6/"&amp;TablVoies[[#This Row],[OBJET_OSM]]&amp;"/"&amp;TablVoies[[#This Row],[ID_OSM]]&amp;"/full","JOSM"))</f>
        <v>JOSM</v>
      </c>
      <c r="Q1114"/>
      <c r="W1114" s="60" t="s">
        <v>5334</v>
      </c>
      <c r="Z1114" s="124"/>
      <c r="AC1114" s="60" t="s">
        <v>5339</v>
      </c>
      <c r="AE1114" s="60" t="s">
        <v>5345</v>
      </c>
      <c r="AL1114" s="60">
        <v>0</v>
      </c>
      <c r="AM1114" s="60">
        <v>0</v>
      </c>
      <c r="AN1114" s="60" t="s">
        <v>5346</v>
      </c>
      <c r="AO1114" s="60" t="s">
        <v>5329</v>
      </c>
    </row>
    <row r="1115" spans="1:41">
      <c r="A1115" s="71">
        <v>84087</v>
      </c>
      <c r="B1115" s="60" t="s">
        <v>2423</v>
      </c>
      <c r="C1115" s="155">
        <v>4426310</v>
      </c>
      <c r="D1115" s="60" t="s">
        <v>2424</v>
      </c>
      <c r="E1115" s="60" t="s">
        <v>2425</v>
      </c>
      <c r="F1115" s="60" t="s">
        <v>751</v>
      </c>
      <c r="G1115" s="60" t="s">
        <v>1358</v>
      </c>
      <c r="H1115" s="60" t="s">
        <v>119</v>
      </c>
      <c r="I1115" s="60" t="s">
        <v>2426</v>
      </c>
      <c r="J1115" s="60" t="s">
        <v>16713</v>
      </c>
      <c r="K1115" s="60" t="s">
        <v>2428</v>
      </c>
      <c r="L1115" s="60" t="s">
        <v>2429</v>
      </c>
      <c r="M1115" t="str">
        <f>IF(TablVoies[[#This Row],[ID_OSM]]="Non trouvé","Pas de lien",HYPERLINK(("http://www.openstreetmap.org/?"&amp;TablVoies[[#This Row],[OBJET_OSM]]&amp;"="&amp;TablVoies[[#This Row],[ID_OSM]]),"Localiser"))</f>
        <v>Localiser</v>
      </c>
      <c r="N1115" s="61" t="s">
        <v>5316</v>
      </c>
      <c r="O1115" t="str">
        <f>IF(TablVoies[[#This Row],[ID_OSM]]="Non trouvé","Pas de lien",HYPERLINK("http://localhost:8111/import?url=http://api.openstreetmap.org/api/0.6/"&amp;TablVoies[[#This Row],[OBJET_OSM]]&amp;"/"&amp;TablVoies[[#This Row],[ID_OSM]]&amp;"/full","JOSM"))</f>
        <v>JOSM</v>
      </c>
      <c r="Q1115"/>
      <c r="W1115" s="60" t="s">
        <v>5321</v>
      </c>
      <c r="X1115" s="60" t="s">
        <v>5417</v>
      </c>
      <c r="Y1115" s="60">
        <v>1959</v>
      </c>
      <c r="Z1115" s="124"/>
      <c r="AB1115" s="60">
        <v>21914</v>
      </c>
      <c r="AC1115" s="60" t="s">
        <v>5323</v>
      </c>
      <c r="AE1115" s="60" t="s">
        <v>5324</v>
      </c>
      <c r="AL1115" s="60">
        <v>93</v>
      </c>
      <c r="AM1115" s="60">
        <v>4</v>
      </c>
      <c r="AN1115" s="60" t="s">
        <v>5346</v>
      </c>
      <c r="AO1115" s="60" t="s">
        <v>5329</v>
      </c>
    </row>
    <row r="1116" spans="1:41">
      <c r="A1116" s="71">
        <v>84087</v>
      </c>
      <c r="B1116" s="60" t="s">
        <v>2417</v>
      </c>
      <c r="C1116" s="155">
        <v>4426309</v>
      </c>
      <c r="D1116" s="60" t="s">
        <v>2418</v>
      </c>
      <c r="E1116" s="60" t="s">
        <v>2419</v>
      </c>
      <c r="F1116" s="60" t="s">
        <v>751</v>
      </c>
      <c r="G1116" s="60" t="s">
        <v>1358</v>
      </c>
      <c r="H1116" s="60" t="s">
        <v>119</v>
      </c>
      <c r="I1116" s="60" t="s">
        <v>2420</v>
      </c>
      <c r="J1116" s="60" t="s">
        <v>16714</v>
      </c>
      <c r="K1116" s="60" t="s">
        <v>2422</v>
      </c>
      <c r="L1116" s="60" t="s">
        <v>2429</v>
      </c>
      <c r="M1116" t="str">
        <f>IF(TablVoies[[#This Row],[ID_OSM]]="Non trouvé","Pas de lien",HYPERLINK(("http://www.openstreetmap.org/?"&amp;TablVoies[[#This Row],[OBJET_OSM]]&amp;"="&amp;TablVoies[[#This Row],[ID_OSM]]),"Localiser"))</f>
        <v>Localiser</v>
      </c>
      <c r="N1116" s="61" t="s">
        <v>5316</v>
      </c>
      <c r="O1116" t="str">
        <f>IF(TablVoies[[#This Row],[ID_OSM]]="Non trouvé","Pas de lien",HYPERLINK("http://localhost:8111/import?url=http://api.openstreetmap.org/api/0.6/"&amp;TablVoies[[#This Row],[OBJET_OSM]]&amp;"/"&amp;TablVoies[[#This Row],[ID_OSM]]&amp;"/full","JOSM"))</f>
        <v>JOSM</v>
      </c>
      <c r="Q1116"/>
      <c r="W1116" s="60" t="s">
        <v>5334</v>
      </c>
      <c r="X1116" s="60" t="s">
        <v>5455</v>
      </c>
      <c r="Y1116" s="60">
        <v>1990</v>
      </c>
      <c r="Z1116" s="124"/>
      <c r="AB1116" s="60">
        <v>1990</v>
      </c>
      <c r="AC1116" s="60" t="s">
        <v>5323</v>
      </c>
      <c r="AE1116" s="60" t="s">
        <v>5324</v>
      </c>
      <c r="AL1116" s="60">
        <v>410</v>
      </c>
      <c r="AM1116" s="60">
        <v>0</v>
      </c>
      <c r="AN1116" s="60" t="s">
        <v>5380</v>
      </c>
      <c r="AO1116" s="60" t="s">
        <v>5329</v>
      </c>
    </row>
    <row r="1117" spans="1:41">
      <c r="A1117" s="71">
        <v>84087</v>
      </c>
      <c r="B1117" s="60" t="s">
        <v>4250</v>
      </c>
      <c r="C1117" s="155">
        <v>4426615</v>
      </c>
      <c r="D1117" s="60" t="s">
        <v>4251</v>
      </c>
      <c r="E1117" s="60" t="s">
        <v>4252</v>
      </c>
      <c r="F1117" s="60" t="s">
        <v>751</v>
      </c>
      <c r="G1117" s="60" t="s">
        <v>44</v>
      </c>
      <c r="H1117" s="60" t="s">
        <v>134</v>
      </c>
      <c r="I1117" s="60" t="s">
        <v>4253</v>
      </c>
      <c r="J1117" s="60" t="s">
        <v>16715</v>
      </c>
      <c r="K1117" s="60" t="s">
        <v>4255</v>
      </c>
      <c r="L1117" s="60" t="s">
        <v>4256</v>
      </c>
      <c r="M1117" t="str">
        <f>IF(TablVoies[[#This Row],[ID_OSM]]="Non trouvé","Pas de lien",HYPERLINK(("http://www.openstreetmap.org/?"&amp;TablVoies[[#This Row],[OBJET_OSM]]&amp;"="&amp;TablVoies[[#This Row],[ID_OSM]]),"Localiser"))</f>
        <v>Localiser</v>
      </c>
      <c r="N1117" s="61" t="s">
        <v>5316</v>
      </c>
      <c r="O1117" t="str">
        <f>IF(TablVoies[[#This Row],[ID_OSM]]="Non trouvé","Pas de lien",HYPERLINK("http://localhost:8111/import?url=http://api.openstreetmap.org/api/0.6/"&amp;TablVoies[[#This Row],[OBJET_OSM]]&amp;"/"&amp;TablVoies[[#This Row],[ID_OSM]]&amp;"/full","JOSM"))</f>
        <v>JOSM</v>
      </c>
      <c r="Q1117"/>
      <c r="W1117" s="60" t="s">
        <v>5321</v>
      </c>
      <c r="X1117" s="60" t="s">
        <v>5455</v>
      </c>
      <c r="Z1117" s="124"/>
      <c r="AC1117" s="60" t="s">
        <v>5344</v>
      </c>
      <c r="AE1117" s="60" t="s">
        <v>5345</v>
      </c>
      <c r="AL1117" s="60">
        <v>0</v>
      </c>
      <c r="AM1117" s="60">
        <v>0</v>
      </c>
      <c r="AN1117" s="60" t="s">
        <v>5346</v>
      </c>
      <c r="AO1117" s="60" t="s">
        <v>5329</v>
      </c>
    </row>
    <row r="1118" spans="1:41">
      <c r="A1118" s="71">
        <v>84087</v>
      </c>
      <c r="B1118" s="60" t="s">
        <v>963</v>
      </c>
      <c r="C1118" s="155">
        <v>4422115</v>
      </c>
      <c r="D1118" s="60" t="s">
        <v>964</v>
      </c>
      <c r="E1118" s="60" t="s">
        <v>965</v>
      </c>
      <c r="F1118" s="60" t="s">
        <v>751</v>
      </c>
      <c r="G1118" s="60" t="s">
        <v>245</v>
      </c>
      <c r="I1118" s="60" t="s">
        <v>966</v>
      </c>
      <c r="J1118" s="60" t="s">
        <v>16716</v>
      </c>
      <c r="K1118" s="60" t="s">
        <v>968</v>
      </c>
      <c r="L1118" s="60" t="s">
        <v>969</v>
      </c>
      <c r="M1118" t="str">
        <f>IF(TablVoies[[#This Row],[ID_OSM]]="Non trouvé","Pas de lien",HYPERLINK(("http://www.openstreetmap.org/?"&amp;TablVoies[[#This Row],[OBJET_OSM]]&amp;"="&amp;TablVoies[[#This Row],[ID_OSM]]),"Localiser"))</f>
        <v>Localiser</v>
      </c>
      <c r="N1118" s="61" t="s">
        <v>5316</v>
      </c>
      <c r="O1118" t="str">
        <f>IF(TablVoies[[#This Row],[ID_OSM]]="Non trouvé","Pas de lien",HYPERLINK("http://localhost:8111/import?url=http://api.openstreetmap.org/api/0.6/"&amp;TablVoies[[#This Row],[OBJET_OSM]]&amp;"/"&amp;TablVoies[[#This Row],[ID_OSM]]&amp;"/full","JOSM"))</f>
        <v>JOSM</v>
      </c>
      <c r="P1118" t="s">
        <v>13672</v>
      </c>
      <c r="Q1118" t="s">
        <v>13814</v>
      </c>
      <c r="W1118" s="60" t="s">
        <v>5321</v>
      </c>
      <c r="X1118" s="60" t="s">
        <v>5422</v>
      </c>
      <c r="Z1118" s="124"/>
      <c r="AC1118" s="60" t="s">
        <v>5323</v>
      </c>
      <c r="AE1118" s="60" t="s">
        <v>5324</v>
      </c>
      <c r="AL1118" s="60">
        <v>770</v>
      </c>
      <c r="AM1118" s="60">
        <v>3.5</v>
      </c>
      <c r="AN1118" s="60" t="s">
        <v>5328</v>
      </c>
      <c r="AO1118" s="60" t="s">
        <v>5329</v>
      </c>
    </row>
    <row r="1119" spans="1:41">
      <c r="A1119" s="71">
        <v>84087</v>
      </c>
      <c r="B1119" s="60" t="s">
        <v>1185</v>
      </c>
      <c r="C1119" s="155">
        <v>4422198</v>
      </c>
      <c r="D1119" s="60" t="s">
        <v>1186</v>
      </c>
      <c r="E1119" s="60" t="s">
        <v>1187</v>
      </c>
      <c r="F1119" s="60" t="s">
        <v>751</v>
      </c>
      <c r="G1119" s="60" t="s">
        <v>245</v>
      </c>
      <c r="H1119" s="60" t="s">
        <v>119</v>
      </c>
      <c r="I1119" s="60" t="s">
        <v>1188</v>
      </c>
      <c r="J1119" s="60" t="s">
        <v>16717</v>
      </c>
      <c r="K1119" s="60" t="s">
        <v>1190</v>
      </c>
      <c r="L1119" s="60" t="s">
        <v>1191</v>
      </c>
      <c r="M1119" t="str">
        <f>IF(TablVoies[[#This Row],[ID_OSM]]="Non trouvé","Pas de lien",HYPERLINK(("http://www.openstreetmap.org/?"&amp;TablVoies[[#This Row],[OBJET_OSM]]&amp;"="&amp;TablVoies[[#This Row],[ID_OSM]]),"Localiser"))</f>
        <v>Localiser</v>
      </c>
      <c r="N1119" s="61" t="s">
        <v>5316</v>
      </c>
      <c r="O1119" t="str">
        <f>IF(TablVoies[[#This Row],[ID_OSM]]="Non trouvé","Pas de lien",HYPERLINK("http://localhost:8111/import?url=http://api.openstreetmap.org/api/0.6/"&amp;TablVoies[[#This Row],[OBJET_OSM]]&amp;"/"&amp;TablVoies[[#This Row],[ID_OSM]]&amp;"/full","JOSM"))</f>
        <v>JOSM</v>
      </c>
      <c r="P1119" t="s">
        <v>13684</v>
      </c>
      <c r="Q1119" t="s">
        <v>13814</v>
      </c>
      <c r="W1119" s="60" t="s">
        <v>5321</v>
      </c>
      <c r="X1119" s="60" t="s">
        <v>5440</v>
      </c>
      <c r="Z1119" s="124"/>
      <c r="AC1119" s="60" t="s">
        <v>5323</v>
      </c>
      <c r="AE1119" s="60" t="s">
        <v>5324</v>
      </c>
      <c r="AL1119" s="60">
        <v>1180</v>
      </c>
      <c r="AM1119" s="60">
        <v>3</v>
      </c>
      <c r="AN1119" s="60" t="s">
        <v>5328</v>
      </c>
      <c r="AO1119" s="60" t="s">
        <v>5329</v>
      </c>
    </row>
    <row r="1120" spans="1:41">
      <c r="A1120" s="71">
        <v>84087</v>
      </c>
      <c r="B1120" s="60" t="s">
        <v>3738</v>
      </c>
      <c r="C1120" s="155">
        <v>4426276</v>
      </c>
      <c r="D1120" s="60" t="s">
        <v>3739</v>
      </c>
      <c r="E1120" s="60" t="s">
        <v>3740</v>
      </c>
      <c r="F1120" s="60" t="s">
        <v>751</v>
      </c>
      <c r="G1120" s="60" t="s">
        <v>1358</v>
      </c>
      <c r="I1120" s="60" t="s">
        <v>3741</v>
      </c>
      <c r="J1120" s="60" t="s">
        <v>16718</v>
      </c>
      <c r="K1120" s="60" t="s">
        <v>3743</v>
      </c>
      <c r="L1120" s="60" t="s">
        <v>3744</v>
      </c>
      <c r="M1120" t="str">
        <f>IF(TablVoies[[#This Row],[ID_OSM]]="Non trouvé","Pas de lien",HYPERLINK(("http://www.openstreetmap.org/?"&amp;TablVoies[[#This Row],[OBJET_OSM]]&amp;"="&amp;TablVoies[[#This Row],[ID_OSM]]),"Localiser"))</f>
        <v>Localiser</v>
      </c>
      <c r="N1120" s="61" t="s">
        <v>5316</v>
      </c>
      <c r="O1120" t="str">
        <f>IF(TablVoies[[#This Row],[ID_OSM]]="Non trouvé","Pas de lien",HYPERLINK("http://localhost:8111/import?url=http://api.openstreetmap.org/api/0.6/"&amp;TablVoies[[#This Row],[OBJET_OSM]]&amp;"/"&amp;TablVoies[[#This Row],[ID_OSM]]&amp;"/full","JOSM"))</f>
        <v>JOSM</v>
      </c>
      <c r="Q1120"/>
      <c r="W1120" s="60" t="s">
        <v>5321</v>
      </c>
      <c r="X1120" s="60" t="s">
        <v>5403</v>
      </c>
      <c r="Y1120" s="60">
        <v>1982</v>
      </c>
      <c r="Z1120" s="124">
        <v>30056</v>
      </c>
      <c r="AC1120" s="60" t="s">
        <v>5323</v>
      </c>
      <c r="AE1120" s="60" t="s">
        <v>5324</v>
      </c>
      <c r="AL1120" s="60">
        <v>110</v>
      </c>
      <c r="AM1120" s="60">
        <v>5</v>
      </c>
      <c r="AN1120" s="60" t="s">
        <v>5368</v>
      </c>
      <c r="AO1120" s="60" t="s">
        <v>5349</v>
      </c>
    </row>
    <row r="1121" spans="1:41">
      <c r="A1121" s="71">
        <v>84087</v>
      </c>
      <c r="B1121" s="60" t="s">
        <v>2214</v>
      </c>
      <c r="C1121" s="155">
        <v>4426275</v>
      </c>
      <c r="D1121" s="60" t="s">
        <v>2215</v>
      </c>
      <c r="E1121" s="60" t="s">
        <v>2216</v>
      </c>
      <c r="F1121" s="60" t="s">
        <v>751</v>
      </c>
      <c r="G1121" s="60" t="s">
        <v>1358</v>
      </c>
      <c r="I1121" s="60" t="s">
        <v>2217</v>
      </c>
      <c r="J1121" s="60" t="s">
        <v>16719</v>
      </c>
      <c r="K1121" s="60" t="s">
        <v>2219</v>
      </c>
      <c r="L1121" s="60" t="s">
        <v>2220</v>
      </c>
      <c r="M1121" t="str">
        <f>IF(TablVoies[[#This Row],[ID_OSM]]="Non trouvé","Pas de lien",HYPERLINK(("http://www.openstreetmap.org/?"&amp;TablVoies[[#This Row],[OBJET_OSM]]&amp;"="&amp;TablVoies[[#This Row],[ID_OSM]]),"Localiser"))</f>
        <v>Localiser</v>
      </c>
      <c r="N1121" s="61" t="s">
        <v>5316</v>
      </c>
      <c r="O1121" t="str">
        <f>IF(TablVoies[[#This Row],[ID_OSM]]="Non trouvé","Pas de lien",HYPERLINK("http://localhost:8111/import?url=http://api.openstreetmap.org/api/0.6/"&amp;TablVoies[[#This Row],[OBJET_OSM]]&amp;"/"&amp;TablVoies[[#This Row],[ID_OSM]]&amp;"/full","JOSM"))</f>
        <v>JOSM</v>
      </c>
      <c r="Q1121"/>
      <c r="W1121" s="60" t="s">
        <v>5321</v>
      </c>
      <c r="X1121" s="60" t="s">
        <v>5416</v>
      </c>
      <c r="Y1121" s="60">
        <v>1973</v>
      </c>
      <c r="Z1121" s="124">
        <v>26707</v>
      </c>
      <c r="AC1121" s="60" t="s">
        <v>5344</v>
      </c>
      <c r="AE1121" s="60" t="s">
        <v>5345</v>
      </c>
      <c r="AL1121" s="60">
        <v>341</v>
      </c>
      <c r="AM1121" s="60">
        <v>6</v>
      </c>
      <c r="AN1121" s="60" t="s">
        <v>5368</v>
      </c>
      <c r="AO1121" s="60" t="s">
        <v>5349</v>
      </c>
    </row>
    <row r="1122" spans="1:41">
      <c r="A1122" s="71">
        <v>84087</v>
      </c>
      <c r="B1122" s="60" t="s">
        <v>2159</v>
      </c>
      <c r="C1122" s="155">
        <v>4426267</v>
      </c>
      <c r="D1122" s="60" t="s">
        <v>2160</v>
      </c>
      <c r="E1122" s="60" t="s">
        <v>2161</v>
      </c>
      <c r="F1122" s="60" t="s">
        <v>751</v>
      </c>
      <c r="G1122" s="60" t="s">
        <v>1358</v>
      </c>
      <c r="I1122" s="60" t="s">
        <v>2162</v>
      </c>
      <c r="J1122" s="60" t="s">
        <v>16720</v>
      </c>
      <c r="K1122" s="60" t="s">
        <v>2164</v>
      </c>
      <c r="L1122" s="60" t="s">
        <v>2165</v>
      </c>
      <c r="M1122" t="str">
        <f>IF(TablVoies[[#This Row],[ID_OSM]]="Non trouvé","Pas de lien",HYPERLINK(("http://www.openstreetmap.org/?"&amp;TablVoies[[#This Row],[OBJET_OSM]]&amp;"="&amp;TablVoies[[#This Row],[ID_OSM]]),"Localiser"))</f>
        <v>Localiser</v>
      </c>
      <c r="N1122" s="61" t="s">
        <v>5316</v>
      </c>
      <c r="O1122" t="str">
        <f>IF(TablVoies[[#This Row],[ID_OSM]]="Non trouvé","Pas de lien",HYPERLINK("http://localhost:8111/import?url=http://api.openstreetmap.org/api/0.6/"&amp;TablVoies[[#This Row],[OBJET_OSM]]&amp;"/"&amp;TablVoies[[#This Row],[ID_OSM]]&amp;"/full","JOSM"))</f>
        <v>JOSM</v>
      </c>
      <c r="Q1122"/>
      <c r="W1122" s="60" t="s">
        <v>5321</v>
      </c>
      <c r="X1122" s="60" t="s">
        <v>5370</v>
      </c>
      <c r="Y1122" s="60">
        <v>1979</v>
      </c>
      <c r="Z1122" s="124"/>
      <c r="AB1122" s="60">
        <v>29118</v>
      </c>
      <c r="AC1122" s="60" t="s">
        <v>5323</v>
      </c>
      <c r="AE1122" s="60" t="s">
        <v>5324</v>
      </c>
      <c r="AL1122" s="60">
        <v>140</v>
      </c>
      <c r="AM1122" s="60">
        <v>5.5</v>
      </c>
      <c r="AN1122" s="60" t="s">
        <v>5368</v>
      </c>
      <c r="AO1122" s="60" t="s">
        <v>5349</v>
      </c>
    </row>
    <row r="1123" spans="1:41">
      <c r="A1123" s="71">
        <v>84087</v>
      </c>
      <c r="B1123" s="60" t="s">
        <v>2166</v>
      </c>
      <c r="C1123" s="155">
        <v>4426268</v>
      </c>
      <c r="D1123" s="60" t="s">
        <v>2167</v>
      </c>
      <c r="E1123" s="60" t="s">
        <v>2168</v>
      </c>
      <c r="F1123" s="60" t="s">
        <v>751</v>
      </c>
      <c r="G1123" s="60" t="s">
        <v>1358</v>
      </c>
      <c r="I1123" s="60" t="s">
        <v>2169</v>
      </c>
      <c r="J1123" s="60" t="s">
        <v>16721</v>
      </c>
      <c r="K1123" s="60" t="s">
        <v>2171</v>
      </c>
      <c r="L1123" s="60" t="s">
        <v>2172</v>
      </c>
      <c r="M1123" t="str">
        <f>IF(TablVoies[[#This Row],[ID_OSM]]="Non trouvé","Pas de lien",HYPERLINK(("http://www.openstreetmap.org/?"&amp;TablVoies[[#This Row],[OBJET_OSM]]&amp;"="&amp;TablVoies[[#This Row],[ID_OSM]]),"Localiser"))</f>
        <v>Localiser</v>
      </c>
      <c r="N1123" s="61" t="s">
        <v>5316</v>
      </c>
      <c r="O1123" t="str">
        <f>IF(TablVoies[[#This Row],[ID_OSM]]="Non trouvé","Pas de lien",HYPERLINK("http://localhost:8111/import?url=http://api.openstreetmap.org/api/0.6/"&amp;TablVoies[[#This Row],[OBJET_OSM]]&amp;"/"&amp;TablVoies[[#This Row],[ID_OSM]]&amp;"/full","JOSM"))</f>
        <v>JOSM</v>
      </c>
      <c r="Q1123"/>
      <c r="W1123" s="60" t="s">
        <v>5321</v>
      </c>
      <c r="X1123" s="60" t="s">
        <v>5416</v>
      </c>
      <c r="Y1123" s="60">
        <v>1976</v>
      </c>
      <c r="Z1123" s="124">
        <v>27971</v>
      </c>
      <c r="AC1123" s="60" t="s">
        <v>5344</v>
      </c>
      <c r="AE1123" s="60" t="s">
        <v>5345</v>
      </c>
      <c r="AL1123" s="60">
        <v>242</v>
      </c>
      <c r="AM1123" s="60">
        <v>0</v>
      </c>
      <c r="AN1123" s="60" t="s">
        <v>5368</v>
      </c>
      <c r="AO1123" s="60" t="s">
        <v>5349</v>
      </c>
    </row>
    <row r="1124" spans="1:41">
      <c r="A1124" s="71">
        <v>84087</v>
      </c>
      <c r="B1124" s="60" t="s">
        <v>2221</v>
      </c>
      <c r="C1124" s="155">
        <v>4426277</v>
      </c>
      <c r="D1124" s="60" t="s">
        <v>2222</v>
      </c>
      <c r="E1124" s="60" t="s">
        <v>2223</v>
      </c>
      <c r="F1124" s="60" t="s">
        <v>751</v>
      </c>
      <c r="G1124" s="60" t="s">
        <v>1358</v>
      </c>
      <c r="I1124" s="60" t="s">
        <v>2224</v>
      </c>
      <c r="J1124" s="60" t="s">
        <v>16722</v>
      </c>
      <c r="K1124" s="60" t="s">
        <v>2226</v>
      </c>
      <c r="L1124" s="60" t="s">
        <v>2227</v>
      </c>
      <c r="M1124" t="str">
        <f>IF(TablVoies[[#This Row],[ID_OSM]]="Non trouvé","Pas de lien",HYPERLINK(("http://www.openstreetmap.org/?"&amp;TablVoies[[#This Row],[OBJET_OSM]]&amp;"="&amp;TablVoies[[#This Row],[ID_OSM]]),"Localiser"))</f>
        <v>Localiser</v>
      </c>
      <c r="N1124" s="61" t="s">
        <v>5316</v>
      </c>
      <c r="O1124" t="str">
        <f>IF(TablVoies[[#This Row],[ID_OSM]]="Non trouvé","Pas de lien",HYPERLINK("http://localhost:8111/import?url=http://api.openstreetmap.org/api/0.6/"&amp;TablVoies[[#This Row],[OBJET_OSM]]&amp;"/"&amp;TablVoies[[#This Row],[ID_OSM]]&amp;"/full","JOSM"))</f>
        <v>JOSM</v>
      </c>
      <c r="Q1124"/>
      <c r="W1124" s="60" t="s">
        <v>5321</v>
      </c>
      <c r="X1124" s="60" t="s">
        <v>5355</v>
      </c>
      <c r="Z1124" s="124"/>
      <c r="AC1124" s="60" t="s">
        <v>5344</v>
      </c>
      <c r="AE1124" s="60" t="s">
        <v>5345</v>
      </c>
      <c r="AL1124" s="60">
        <v>0</v>
      </c>
      <c r="AM1124" s="60">
        <v>0</v>
      </c>
      <c r="AN1124" s="60" t="s">
        <v>5368</v>
      </c>
      <c r="AO1124" s="60" t="s">
        <v>5349</v>
      </c>
    </row>
    <row r="1125" spans="1:41">
      <c r="A1125" s="71">
        <v>84087</v>
      </c>
      <c r="B1125" s="60" t="s">
        <v>2173</v>
      </c>
      <c r="C1125" s="155">
        <v>4426269</v>
      </c>
      <c r="D1125" s="60" t="s">
        <v>2174</v>
      </c>
      <c r="E1125" s="60" t="s">
        <v>2175</v>
      </c>
      <c r="F1125" s="60" t="s">
        <v>751</v>
      </c>
      <c r="G1125" s="60" t="s">
        <v>1358</v>
      </c>
      <c r="I1125" s="60" t="s">
        <v>2176</v>
      </c>
      <c r="J1125" s="60" t="s">
        <v>16723</v>
      </c>
      <c r="K1125" s="60" t="s">
        <v>2178</v>
      </c>
      <c r="L1125" s="60" t="s">
        <v>2179</v>
      </c>
      <c r="M1125" t="str">
        <f>IF(TablVoies[[#This Row],[ID_OSM]]="Non trouvé","Pas de lien",HYPERLINK(("http://www.openstreetmap.org/?"&amp;TablVoies[[#This Row],[OBJET_OSM]]&amp;"="&amp;TablVoies[[#This Row],[ID_OSM]]),"Localiser"))</f>
        <v>Localiser</v>
      </c>
      <c r="N1125" s="61" t="s">
        <v>5316</v>
      </c>
      <c r="O1125" t="str">
        <f>IF(TablVoies[[#This Row],[ID_OSM]]="Non trouvé","Pas de lien",HYPERLINK("http://localhost:8111/import?url=http://api.openstreetmap.org/api/0.6/"&amp;TablVoies[[#This Row],[OBJET_OSM]]&amp;"/"&amp;TablVoies[[#This Row],[ID_OSM]]&amp;"/full","JOSM"))</f>
        <v>JOSM</v>
      </c>
      <c r="Q1125"/>
      <c r="W1125" s="60" t="s">
        <v>5334</v>
      </c>
      <c r="X1125" s="60" t="s">
        <v>5409</v>
      </c>
      <c r="Y1125" s="60">
        <v>1934</v>
      </c>
      <c r="Z1125" s="124">
        <v>12551</v>
      </c>
      <c r="AB1125" s="60">
        <v>21914</v>
      </c>
      <c r="AC1125" s="60" t="s">
        <v>5323</v>
      </c>
      <c r="AE1125" s="60" t="s">
        <v>5324</v>
      </c>
      <c r="AL1125" s="60">
        <v>259</v>
      </c>
      <c r="AM1125" s="60">
        <v>5</v>
      </c>
      <c r="AN1125" s="60" t="s">
        <v>5353</v>
      </c>
      <c r="AO1125" s="60" t="s">
        <v>5349</v>
      </c>
    </row>
    <row r="1126" spans="1:41">
      <c r="A1126" s="71">
        <v>84087</v>
      </c>
      <c r="B1126" s="60" t="s">
        <v>2180</v>
      </c>
      <c r="C1126" s="155">
        <v>4426270</v>
      </c>
      <c r="D1126" s="60" t="s">
        <v>2181</v>
      </c>
      <c r="E1126" s="60" t="s">
        <v>2182</v>
      </c>
      <c r="F1126" s="60" t="s">
        <v>751</v>
      </c>
      <c r="G1126" s="60" t="s">
        <v>1358</v>
      </c>
      <c r="I1126" s="60" t="s">
        <v>2183</v>
      </c>
      <c r="J1126" s="60" t="s">
        <v>16724</v>
      </c>
      <c r="K1126" s="60" t="s">
        <v>2185</v>
      </c>
      <c r="L1126" s="60" t="s">
        <v>2186</v>
      </c>
      <c r="M1126" t="str">
        <f>IF(TablVoies[[#This Row],[ID_OSM]]="Non trouvé","Pas de lien",HYPERLINK(("http://www.openstreetmap.org/?"&amp;TablVoies[[#This Row],[OBJET_OSM]]&amp;"="&amp;TablVoies[[#This Row],[ID_OSM]]),"Localiser"))</f>
        <v>Localiser</v>
      </c>
      <c r="N1126" s="61" t="s">
        <v>5316</v>
      </c>
      <c r="O1126" t="str">
        <f>IF(TablVoies[[#This Row],[ID_OSM]]="Non trouvé","Pas de lien",HYPERLINK("http://localhost:8111/import?url=http://api.openstreetmap.org/api/0.6/"&amp;TablVoies[[#This Row],[OBJET_OSM]]&amp;"/"&amp;TablVoies[[#This Row],[ID_OSM]]&amp;"/full","JOSM"))</f>
        <v>JOSM</v>
      </c>
      <c r="Q1126"/>
      <c r="W1126" s="60" t="s">
        <v>5321</v>
      </c>
      <c r="X1126" s="60" t="s">
        <v>5383</v>
      </c>
      <c r="Z1126" s="124"/>
      <c r="AC1126" s="60" t="s">
        <v>5344</v>
      </c>
      <c r="AE1126" s="60" t="s">
        <v>5345</v>
      </c>
      <c r="AL1126" s="60">
        <v>0</v>
      </c>
      <c r="AM1126" s="60">
        <v>0</v>
      </c>
      <c r="AN1126" s="60" t="s">
        <v>5368</v>
      </c>
      <c r="AO1126" s="60" t="s">
        <v>5349</v>
      </c>
    </row>
    <row r="1127" spans="1:41">
      <c r="A1127" s="71">
        <v>84087</v>
      </c>
      <c r="B1127" s="60" t="s">
        <v>3838</v>
      </c>
      <c r="C1127" s="155">
        <v>4426546</v>
      </c>
      <c r="D1127" s="60" t="s">
        <v>3839</v>
      </c>
      <c r="E1127" s="60" t="s">
        <v>3840</v>
      </c>
      <c r="F1127" s="60" t="s">
        <v>751</v>
      </c>
      <c r="G1127" s="60" t="s">
        <v>44</v>
      </c>
      <c r="I1127" s="60" t="s">
        <v>3841</v>
      </c>
      <c r="J1127" s="60" t="s">
        <v>16725</v>
      </c>
      <c r="K1127" s="60" t="s">
        <v>3843</v>
      </c>
      <c r="L1127" s="60" t="s">
        <v>3844</v>
      </c>
      <c r="M1127" t="str">
        <f>IF(TablVoies[[#This Row],[ID_OSM]]="Non trouvé","Pas de lien",HYPERLINK(("http://www.openstreetmap.org/?"&amp;TablVoies[[#This Row],[OBJET_OSM]]&amp;"="&amp;TablVoies[[#This Row],[ID_OSM]]),"Localiser"))</f>
        <v>Localiser</v>
      </c>
      <c r="N1127" s="61" t="s">
        <v>5316</v>
      </c>
      <c r="O1127" t="str">
        <f>IF(TablVoies[[#This Row],[ID_OSM]]="Non trouvé","Pas de lien",HYPERLINK("http://localhost:8111/import?url=http://api.openstreetmap.org/api/0.6/"&amp;TablVoies[[#This Row],[OBJET_OSM]]&amp;"/"&amp;TablVoies[[#This Row],[ID_OSM]]&amp;"/full","JOSM"))</f>
        <v>JOSM</v>
      </c>
      <c r="Q1127"/>
      <c r="W1127" s="60" t="s">
        <v>5321</v>
      </c>
      <c r="X1127" s="60" t="s">
        <v>5409</v>
      </c>
      <c r="Y1127" s="60">
        <v>1977</v>
      </c>
      <c r="Z1127" s="124">
        <v>28126</v>
      </c>
      <c r="AC1127" s="60" t="s">
        <v>5344</v>
      </c>
      <c r="AE1127" s="60" t="s">
        <v>5345</v>
      </c>
      <c r="AL1127" s="60">
        <v>100</v>
      </c>
      <c r="AM1127" s="60">
        <v>4</v>
      </c>
      <c r="AN1127" s="60" t="s">
        <v>5348</v>
      </c>
      <c r="AO1127" s="60" t="s">
        <v>5349</v>
      </c>
    </row>
    <row r="1128" spans="1:41">
      <c r="A1128" s="71">
        <v>84087</v>
      </c>
      <c r="B1128" s="60" t="s">
        <v>795</v>
      </c>
      <c r="C1128" s="155">
        <v>4422059</v>
      </c>
      <c r="D1128" s="60" t="s">
        <v>796</v>
      </c>
      <c r="E1128" s="60" t="s">
        <v>797</v>
      </c>
      <c r="F1128" s="60" t="s">
        <v>751</v>
      </c>
      <c r="G1128" s="60" t="s">
        <v>179</v>
      </c>
      <c r="I1128" s="60" t="s">
        <v>798</v>
      </c>
      <c r="J1128" s="60" t="s">
        <v>16726</v>
      </c>
      <c r="K1128" s="60" t="s">
        <v>800</v>
      </c>
      <c r="L1128" s="60" t="s">
        <v>801</v>
      </c>
      <c r="M1128" t="str">
        <f>IF(TablVoies[[#This Row],[ID_OSM]]="Non trouvé","Pas de lien",HYPERLINK(("http://www.openstreetmap.org/?"&amp;TablVoies[[#This Row],[OBJET_OSM]]&amp;"="&amp;TablVoies[[#This Row],[ID_OSM]]),"Localiser"))</f>
        <v>Localiser</v>
      </c>
      <c r="N1128" s="61" t="s">
        <v>5316</v>
      </c>
      <c r="O1128" t="str">
        <f>IF(TablVoies[[#This Row],[ID_OSM]]="Non trouvé","Pas de lien",HYPERLINK("http://localhost:8111/import?url=http://api.openstreetmap.org/api/0.6/"&amp;TablVoies[[#This Row],[OBJET_OSM]]&amp;"/"&amp;TablVoies[[#This Row],[ID_OSM]]&amp;"/full","JOSM"))</f>
        <v>JOSM</v>
      </c>
      <c r="Q1128"/>
      <c r="W1128" s="60" t="s">
        <v>5334</v>
      </c>
      <c r="X1128" s="60" t="s">
        <v>5355</v>
      </c>
      <c r="Y1128" s="60">
        <v>1977</v>
      </c>
      <c r="Z1128" s="124">
        <v>28261</v>
      </c>
      <c r="AC1128" s="60" t="s">
        <v>5323</v>
      </c>
      <c r="AE1128" s="60" t="s">
        <v>5324</v>
      </c>
      <c r="AL1128" s="60">
        <v>1243</v>
      </c>
      <c r="AM1128" s="60">
        <v>7</v>
      </c>
      <c r="AN1128" s="60" t="s">
        <v>5353</v>
      </c>
      <c r="AO1128" s="60" t="s">
        <v>5349</v>
      </c>
    </row>
    <row r="1129" spans="1:41">
      <c r="A1129" s="71">
        <v>84087</v>
      </c>
      <c r="B1129" s="60" t="s">
        <v>2228</v>
      </c>
      <c r="C1129" s="155">
        <v>4426278</v>
      </c>
      <c r="D1129" s="60" t="s">
        <v>2229</v>
      </c>
      <c r="E1129" s="60" t="s">
        <v>2230</v>
      </c>
      <c r="F1129" s="60" t="s">
        <v>751</v>
      </c>
      <c r="G1129" s="60" t="s">
        <v>1358</v>
      </c>
      <c r="I1129" s="60" t="s">
        <v>2231</v>
      </c>
      <c r="J1129" s="60" t="s">
        <v>16727</v>
      </c>
      <c r="K1129" s="60" t="s">
        <v>2233</v>
      </c>
      <c r="L1129" s="60" t="s">
        <v>2234</v>
      </c>
      <c r="M1129" t="str">
        <f>IF(TablVoies[[#This Row],[ID_OSM]]="Non trouvé","Pas de lien",HYPERLINK(("http://www.openstreetmap.org/?"&amp;TablVoies[[#This Row],[OBJET_OSM]]&amp;"="&amp;TablVoies[[#This Row],[ID_OSM]]),"Localiser"))</f>
        <v>Localiser</v>
      </c>
      <c r="N1129" s="61" t="s">
        <v>5316</v>
      </c>
      <c r="O1129" t="str">
        <f>IF(TablVoies[[#This Row],[ID_OSM]]="Non trouvé","Pas de lien",HYPERLINK("http://localhost:8111/import?url=http://api.openstreetmap.org/api/0.6/"&amp;TablVoies[[#This Row],[OBJET_OSM]]&amp;"/"&amp;TablVoies[[#This Row],[ID_OSM]]&amp;"/full","JOSM"))</f>
        <v>JOSM</v>
      </c>
      <c r="Q1129"/>
      <c r="W1129" s="60" t="s">
        <v>5321</v>
      </c>
      <c r="X1129" s="60" t="s">
        <v>5367</v>
      </c>
      <c r="Y1129" s="60">
        <v>1983</v>
      </c>
      <c r="Z1129" s="124"/>
      <c r="AB1129" s="60">
        <v>1983</v>
      </c>
      <c r="AC1129" s="60" t="s">
        <v>5323</v>
      </c>
      <c r="AE1129" s="60" t="s">
        <v>5324</v>
      </c>
      <c r="AL1129" s="60">
        <v>307</v>
      </c>
      <c r="AM1129" s="60">
        <v>6</v>
      </c>
      <c r="AN1129" s="60" t="s">
        <v>5368</v>
      </c>
      <c r="AO1129" s="60" t="s">
        <v>5349</v>
      </c>
    </row>
    <row r="1130" spans="1:41">
      <c r="A1130" s="71">
        <v>84087</v>
      </c>
      <c r="B1130" s="60" t="s">
        <v>2193</v>
      </c>
      <c r="C1130" s="155">
        <v>4426272</v>
      </c>
      <c r="D1130" s="60" t="s">
        <v>2194</v>
      </c>
      <c r="E1130" s="60" t="s">
        <v>2195</v>
      </c>
      <c r="F1130" s="60" t="s">
        <v>751</v>
      </c>
      <c r="G1130" s="60" t="s">
        <v>1358</v>
      </c>
      <c r="I1130" s="60" t="s">
        <v>2196</v>
      </c>
      <c r="J1130" s="60" t="s">
        <v>16728</v>
      </c>
      <c r="K1130" s="60" t="s">
        <v>2198</v>
      </c>
      <c r="L1130" s="60" t="s">
        <v>2199</v>
      </c>
      <c r="M1130" t="str">
        <f>IF(TablVoies[[#This Row],[ID_OSM]]="Non trouvé","Pas de lien",HYPERLINK(("http://www.openstreetmap.org/?"&amp;TablVoies[[#This Row],[OBJET_OSM]]&amp;"="&amp;TablVoies[[#This Row],[ID_OSM]]),"Localiser"))</f>
        <v>Localiser</v>
      </c>
      <c r="N1130" s="61" t="s">
        <v>5316</v>
      </c>
      <c r="O1130" t="str">
        <f>IF(TablVoies[[#This Row],[ID_OSM]]="Non trouvé","Pas de lien",HYPERLINK("http://localhost:8111/import?url=http://api.openstreetmap.org/api/0.6/"&amp;TablVoies[[#This Row],[OBJET_OSM]]&amp;"/"&amp;TablVoies[[#This Row],[ID_OSM]]&amp;"/full","JOSM"))</f>
        <v>JOSM</v>
      </c>
      <c r="Q1130"/>
      <c r="W1130" s="60" t="s">
        <v>5321</v>
      </c>
      <c r="X1130" s="60" t="s">
        <v>5554</v>
      </c>
      <c r="Y1130" s="60">
        <v>1984</v>
      </c>
      <c r="Z1130" s="124"/>
      <c r="AB1130" s="60">
        <v>1984</v>
      </c>
      <c r="AC1130" s="60" t="s">
        <v>5323</v>
      </c>
      <c r="AE1130" s="60" t="s">
        <v>5324</v>
      </c>
      <c r="AL1130" s="60">
        <v>69</v>
      </c>
      <c r="AM1130" s="60">
        <v>5.5</v>
      </c>
      <c r="AN1130" s="60" t="s">
        <v>5362</v>
      </c>
      <c r="AO1130" s="60" t="s">
        <v>5349</v>
      </c>
    </row>
    <row r="1131" spans="1:41">
      <c r="A1131" s="71">
        <v>84087</v>
      </c>
      <c r="B1131" s="60" t="s">
        <v>2200</v>
      </c>
      <c r="C1131" s="155">
        <v>4426273</v>
      </c>
      <c r="D1131" s="60" t="s">
        <v>2201</v>
      </c>
      <c r="E1131" s="60" t="s">
        <v>2202</v>
      </c>
      <c r="F1131" s="60" t="s">
        <v>751</v>
      </c>
      <c r="G1131" s="60" t="s">
        <v>1358</v>
      </c>
      <c r="I1131" s="60" t="s">
        <v>2203</v>
      </c>
      <c r="J1131" s="60" t="s">
        <v>16729</v>
      </c>
      <c r="K1131" s="60" t="s">
        <v>2205</v>
      </c>
      <c r="L1131" s="60" t="s">
        <v>2206</v>
      </c>
      <c r="M1131" t="str">
        <f>IF(TablVoies[[#This Row],[ID_OSM]]="Non trouvé","Pas de lien",HYPERLINK(("http://www.openstreetmap.org/?"&amp;TablVoies[[#This Row],[OBJET_OSM]]&amp;"="&amp;TablVoies[[#This Row],[ID_OSM]]),"Localiser"))</f>
        <v>Localiser</v>
      </c>
      <c r="N1131" s="61" t="s">
        <v>5316</v>
      </c>
      <c r="O1131" t="str">
        <f>IF(TablVoies[[#This Row],[ID_OSM]]="Non trouvé","Pas de lien",HYPERLINK("http://localhost:8111/import?url=http://api.openstreetmap.org/api/0.6/"&amp;TablVoies[[#This Row],[OBJET_OSM]]&amp;"/"&amp;TablVoies[[#This Row],[ID_OSM]]&amp;"/full","JOSM"))</f>
        <v>JOSM</v>
      </c>
      <c r="Q1131"/>
      <c r="W1131" s="60" t="s">
        <v>5321</v>
      </c>
      <c r="X1131" s="60" t="s">
        <v>5416</v>
      </c>
      <c r="Y1131" s="60">
        <v>1973</v>
      </c>
      <c r="Z1131" s="124"/>
      <c r="AB1131" s="60">
        <v>26707</v>
      </c>
      <c r="AC1131" s="60" t="s">
        <v>5344</v>
      </c>
      <c r="AE1131" s="60" t="s">
        <v>5345</v>
      </c>
      <c r="AL1131" s="60">
        <v>65</v>
      </c>
      <c r="AM1131" s="60">
        <v>6</v>
      </c>
      <c r="AN1131" s="60" t="s">
        <v>5368</v>
      </c>
      <c r="AO1131" s="60" t="s">
        <v>5349</v>
      </c>
    </row>
    <row r="1132" spans="1:41">
      <c r="A1132" s="71">
        <v>84087</v>
      </c>
      <c r="B1132" s="60" t="s">
        <v>2207</v>
      </c>
      <c r="C1132" s="155">
        <v>4426274</v>
      </c>
      <c r="D1132" s="60" t="s">
        <v>2208</v>
      </c>
      <c r="E1132" s="60" t="s">
        <v>2209</v>
      </c>
      <c r="F1132" s="60" t="s">
        <v>751</v>
      </c>
      <c r="G1132" s="60" t="s">
        <v>1358</v>
      </c>
      <c r="I1132" s="60" t="s">
        <v>2210</v>
      </c>
      <c r="J1132" s="60" t="s">
        <v>16730</v>
      </c>
      <c r="K1132" s="60" t="s">
        <v>2212</v>
      </c>
      <c r="L1132" s="60" t="s">
        <v>2213</v>
      </c>
      <c r="M1132" t="str">
        <f>IF(TablVoies[[#This Row],[ID_OSM]]="Non trouvé","Pas de lien",HYPERLINK(("http://www.openstreetmap.org/?"&amp;TablVoies[[#This Row],[OBJET_OSM]]&amp;"="&amp;TablVoies[[#This Row],[ID_OSM]]),"Localiser"))</f>
        <v>Localiser</v>
      </c>
      <c r="N1132" s="61" t="s">
        <v>5316</v>
      </c>
      <c r="O1132" t="str">
        <f>IF(TablVoies[[#This Row],[ID_OSM]]="Non trouvé","Pas de lien",HYPERLINK("http://localhost:8111/import?url=http://api.openstreetmap.org/api/0.6/"&amp;TablVoies[[#This Row],[OBJET_OSM]]&amp;"/"&amp;TablVoies[[#This Row],[ID_OSM]]&amp;"/full","JOSM"))</f>
        <v>JOSM</v>
      </c>
      <c r="Q1132"/>
      <c r="W1132" s="60" t="s">
        <v>5334</v>
      </c>
      <c r="X1132" s="60" t="s">
        <v>5409</v>
      </c>
      <c r="Y1132" s="60">
        <v>1959</v>
      </c>
      <c r="Z1132" s="124"/>
      <c r="AB1132" s="60">
        <v>21914</v>
      </c>
      <c r="AC1132" s="60" t="s">
        <v>5323</v>
      </c>
      <c r="AE1132" s="60" t="s">
        <v>5324</v>
      </c>
      <c r="AL1132" s="60">
        <v>212</v>
      </c>
      <c r="AM1132" s="60">
        <v>4.5999999999999996</v>
      </c>
      <c r="AN1132" s="60" t="s">
        <v>5380</v>
      </c>
      <c r="AO1132" s="60" t="s">
        <v>5349</v>
      </c>
    </row>
    <row r="1133" spans="1:41">
      <c r="A1133" s="71">
        <v>84087</v>
      </c>
      <c r="B1133" s="60" t="s">
        <v>802</v>
      </c>
      <c r="C1133" s="155">
        <v>4422060</v>
      </c>
      <c r="D1133" s="60" t="s">
        <v>803</v>
      </c>
      <c r="E1133" s="60" t="s">
        <v>804</v>
      </c>
      <c r="F1133" s="60" t="s">
        <v>751</v>
      </c>
      <c r="G1133" s="60" t="s">
        <v>179</v>
      </c>
      <c r="I1133" s="60" t="s">
        <v>805</v>
      </c>
      <c r="J1133" s="60" t="s">
        <v>16731</v>
      </c>
      <c r="K1133" s="60" t="s">
        <v>807</v>
      </c>
      <c r="L1133" s="60" t="s">
        <v>808</v>
      </c>
      <c r="M1133" t="str">
        <f>IF(TablVoies[[#This Row],[ID_OSM]]="Non trouvé","Pas de lien",HYPERLINK(("http://www.openstreetmap.org/?"&amp;TablVoies[[#This Row],[OBJET_OSM]]&amp;"="&amp;TablVoies[[#This Row],[ID_OSM]]),"Localiser"))</f>
        <v>Localiser</v>
      </c>
      <c r="N1133" s="61" t="s">
        <v>5316</v>
      </c>
      <c r="O1133" t="str">
        <f>IF(TablVoies[[#This Row],[ID_OSM]]="Non trouvé","Pas de lien",HYPERLINK("http://localhost:8111/import?url=http://api.openstreetmap.org/api/0.6/"&amp;TablVoies[[#This Row],[OBJET_OSM]]&amp;"/"&amp;TablVoies[[#This Row],[ID_OSM]]&amp;"/full","JOSM"))</f>
        <v>JOSM</v>
      </c>
      <c r="P1133" t="s">
        <v>13613</v>
      </c>
      <c r="Q1133" t="s">
        <v>13814</v>
      </c>
      <c r="T1133" s="60" t="s">
        <v>5503</v>
      </c>
      <c r="W1133" s="60" t="s">
        <v>5321</v>
      </c>
      <c r="X1133" s="60" t="s">
        <v>5384</v>
      </c>
      <c r="Y1133" s="60">
        <v>1930</v>
      </c>
      <c r="Z1133" s="124">
        <v>11058</v>
      </c>
      <c r="AC1133" s="60" t="s">
        <v>5374</v>
      </c>
      <c r="AE1133" s="60" t="s">
        <v>5375</v>
      </c>
      <c r="AL1133" s="60">
        <v>190</v>
      </c>
      <c r="AM1133" s="60">
        <v>0</v>
      </c>
      <c r="AN1133" s="60" t="s">
        <v>5348</v>
      </c>
      <c r="AO1133" s="60" t="s">
        <v>5349</v>
      </c>
    </row>
    <row r="1134" spans="1:41">
      <c r="A1134" s="71">
        <v>84087</v>
      </c>
      <c r="B1134" s="60" t="s">
        <v>2235</v>
      </c>
      <c r="C1134" s="155">
        <v>4426279</v>
      </c>
      <c r="D1134" s="60" t="s">
        <v>2236</v>
      </c>
      <c r="E1134" s="60" t="s">
        <v>2237</v>
      </c>
      <c r="F1134" s="60" t="s">
        <v>751</v>
      </c>
      <c r="G1134" s="60" t="s">
        <v>1358</v>
      </c>
      <c r="I1134" s="60" t="s">
        <v>2238</v>
      </c>
      <c r="J1134" s="60" t="s">
        <v>16732</v>
      </c>
      <c r="K1134" s="60" t="s">
        <v>2240</v>
      </c>
      <c r="L1134" s="60" t="s">
        <v>2241</v>
      </c>
      <c r="M1134" t="str">
        <f>IF(TablVoies[[#This Row],[ID_OSM]]="Non trouvé","Pas de lien",HYPERLINK(("http://www.openstreetmap.org/?"&amp;TablVoies[[#This Row],[OBJET_OSM]]&amp;"="&amp;TablVoies[[#This Row],[ID_OSM]]),"Localiser"))</f>
        <v>Localiser</v>
      </c>
      <c r="N1134" s="61" t="s">
        <v>5316</v>
      </c>
      <c r="O1134" t="str">
        <f>IF(TablVoies[[#This Row],[ID_OSM]]="Non trouvé","Pas de lien",HYPERLINK("http://localhost:8111/import?url=http://api.openstreetmap.org/api/0.6/"&amp;TablVoies[[#This Row],[OBJET_OSM]]&amp;"/"&amp;TablVoies[[#This Row],[ID_OSM]]&amp;"/full","JOSM"))</f>
        <v>JOSM</v>
      </c>
      <c r="Q1134"/>
      <c r="W1134" s="60" t="s">
        <v>5321</v>
      </c>
      <c r="X1134" s="60" t="s">
        <v>5398</v>
      </c>
      <c r="Y1134" s="60">
        <v>1968</v>
      </c>
      <c r="Z1134" s="124">
        <v>24908</v>
      </c>
      <c r="AB1134" s="60">
        <v>24908</v>
      </c>
      <c r="AC1134" s="60" t="s">
        <v>5323</v>
      </c>
      <c r="AE1134" s="60" t="s">
        <v>5324</v>
      </c>
      <c r="AL1134" s="60">
        <v>190</v>
      </c>
      <c r="AM1134" s="60">
        <v>5</v>
      </c>
      <c r="AN1134" s="60" t="s">
        <v>5368</v>
      </c>
      <c r="AO1134" s="60" t="s">
        <v>5349</v>
      </c>
    </row>
    <row r="1135" spans="1:41">
      <c r="A1135" s="71">
        <v>84087</v>
      </c>
      <c r="B1135" s="60" t="s">
        <v>658</v>
      </c>
      <c r="C1135" s="155">
        <v>4298612</v>
      </c>
      <c r="D1135" s="60" t="s">
        <v>659</v>
      </c>
      <c r="E1135" s="60" t="s">
        <v>660</v>
      </c>
      <c r="F1135" s="60" t="s">
        <v>751</v>
      </c>
      <c r="G1135" s="60" t="s">
        <v>171</v>
      </c>
      <c r="H1135" s="60" t="s">
        <v>661</v>
      </c>
      <c r="I1135" s="60" t="s">
        <v>662</v>
      </c>
      <c r="J1135" s="60" t="s">
        <v>16733</v>
      </c>
      <c r="K1135" s="60" t="s">
        <v>664</v>
      </c>
      <c r="L1135" s="60" t="s">
        <v>665</v>
      </c>
      <c r="M1135" t="str">
        <f>IF(TablVoies[[#This Row],[ID_OSM]]="Non trouvé","Pas de lien",HYPERLINK(("http://www.openstreetmap.org/?"&amp;TablVoies[[#This Row],[OBJET_OSM]]&amp;"="&amp;TablVoies[[#This Row],[ID_OSM]]),"Localiser"))</f>
        <v>Localiser</v>
      </c>
      <c r="N1135" s="61" t="s">
        <v>5316</v>
      </c>
      <c r="O1135" t="str">
        <f>IF(TablVoies[[#This Row],[ID_OSM]]="Non trouvé","Pas de lien",HYPERLINK("http://localhost:8111/import?url=http://api.openstreetmap.org/api/0.6/"&amp;TablVoies[[#This Row],[OBJET_OSM]]&amp;"/"&amp;TablVoies[[#This Row],[ID_OSM]]&amp;"/full","JOSM"))</f>
        <v>JOSM</v>
      </c>
      <c r="P1135" t="s">
        <v>13622</v>
      </c>
      <c r="Q1135" t="s">
        <v>13814</v>
      </c>
      <c r="W1135" s="60" t="s">
        <v>5321</v>
      </c>
      <c r="X1135" s="60" t="s">
        <v>5354</v>
      </c>
      <c r="Z1135" s="124"/>
      <c r="AC1135" s="60" t="s">
        <v>5323</v>
      </c>
      <c r="AE1135" s="60" t="s">
        <v>5324</v>
      </c>
      <c r="AL1135" s="60">
        <v>2173</v>
      </c>
      <c r="AM1135" s="60">
        <v>5.0999999999999996</v>
      </c>
      <c r="AN1135" s="60" t="s">
        <v>5341</v>
      </c>
      <c r="AO1135" s="60" t="s">
        <v>5329</v>
      </c>
    </row>
    <row r="1136" spans="1:41">
      <c r="A1136" s="71">
        <v>84087</v>
      </c>
      <c r="B1136" s="60" t="s">
        <v>3576</v>
      </c>
      <c r="C1136" s="155">
        <v>4426500</v>
      </c>
      <c r="D1136" s="60" t="s">
        <v>3577</v>
      </c>
      <c r="E1136" s="60" t="s">
        <v>3578</v>
      </c>
      <c r="F1136" s="60" t="s">
        <v>751</v>
      </c>
      <c r="G1136" s="60" t="s">
        <v>1373</v>
      </c>
      <c r="H1136" s="60" t="s">
        <v>163</v>
      </c>
      <c r="I1136" s="60" t="s">
        <v>3579</v>
      </c>
      <c r="J1136" s="60" t="s">
        <v>16084</v>
      </c>
      <c r="K1136" s="60" t="s">
        <v>3581</v>
      </c>
      <c r="L1136" s="60" t="s">
        <v>665</v>
      </c>
      <c r="M1136" t="str">
        <f>IF(TablVoies[[#This Row],[ID_OSM]]="Non trouvé","Pas de lien",HYPERLINK(("http://www.openstreetmap.org/?"&amp;TablVoies[[#This Row],[OBJET_OSM]]&amp;"="&amp;TablVoies[[#This Row],[ID_OSM]]),"Localiser"))</f>
        <v>Localiser</v>
      </c>
      <c r="N1136" s="61" t="s">
        <v>5316</v>
      </c>
      <c r="O1136" t="str">
        <f>IF(TablVoies[[#This Row],[ID_OSM]]="Non trouvé","Pas de lien",HYPERLINK("http://localhost:8111/import?url=http://api.openstreetmap.org/api/0.6/"&amp;TablVoies[[#This Row],[OBJET_OSM]]&amp;"/"&amp;TablVoies[[#This Row],[ID_OSM]]&amp;"/full","JOSM"))</f>
        <v>JOSM</v>
      </c>
      <c r="P1136" t="s">
        <v>13612</v>
      </c>
      <c r="Q1136" t="s">
        <v>13814</v>
      </c>
      <c r="W1136" s="60" t="s">
        <v>5334</v>
      </c>
      <c r="X1136" s="60" t="s">
        <v>5369</v>
      </c>
      <c r="Z1136" s="124"/>
      <c r="AC1136" s="60" t="s">
        <v>5323</v>
      </c>
      <c r="AE1136" s="60" t="s">
        <v>5375</v>
      </c>
      <c r="AJ1136" s="60" t="s">
        <v>5452</v>
      </c>
      <c r="AL1136" s="60">
        <v>4320</v>
      </c>
      <c r="AM1136" s="60">
        <v>0</v>
      </c>
      <c r="AN1136" s="60" t="s">
        <v>5341</v>
      </c>
      <c r="AO1136" s="60" t="s">
        <v>5329</v>
      </c>
    </row>
    <row r="1137" spans="1:41">
      <c r="A1137" s="71">
        <v>84087</v>
      </c>
      <c r="B1137" s="60" t="s">
        <v>4141</v>
      </c>
      <c r="C1137" s="155">
        <v>4426596</v>
      </c>
      <c r="D1137" s="60" t="s">
        <v>4142</v>
      </c>
      <c r="E1137" s="60" t="s">
        <v>4143</v>
      </c>
      <c r="F1137" s="60" t="s">
        <v>751</v>
      </c>
      <c r="G1137" s="60" t="s">
        <v>44</v>
      </c>
      <c r="H1137" s="60" t="s">
        <v>119</v>
      </c>
      <c r="I1137" s="60" t="s">
        <v>2433</v>
      </c>
      <c r="J1137" s="60" t="s">
        <v>16734</v>
      </c>
      <c r="K1137" s="60" t="s">
        <v>4145</v>
      </c>
      <c r="L1137" s="60" t="s">
        <v>2436</v>
      </c>
      <c r="M1137" t="str">
        <f>IF(TablVoies[[#This Row],[ID_OSM]]="Non trouvé","Pas de lien",HYPERLINK(("http://www.openstreetmap.org/?"&amp;TablVoies[[#This Row],[OBJET_OSM]]&amp;"="&amp;TablVoies[[#This Row],[ID_OSM]]),"Localiser"))</f>
        <v>Localiser</v>
      </c>
      <c r="N1137" s="61" t="s">
        <v>5316</v>
      </c>
      <c r="O1137" t="str">
        <f>IF(TablVoies[[#This Row],[ID_OSM]]="Non trouvé","Pas de lien",HYPERLINK("http://localhost:8111/import?url=http://api.openstreetmap.org/api/0.6/"&amp;TablVoies[[#This Row],[OBJET_OSM]]&amp;"/"&amp;TablVoies[[#This Row],[ID_OSM]]&amp;"/full","JOSM"))</f>
        <v>JOSM</v>
      </c>
      <c r="Q1137"/>
      <c r="W1137" s="60" t="s">
        <v>5334</v>
      </c>
      <c r="X1137" s="60" t="s">
        <v>5535</v>
      </c>
      <c r="Y1137" s="60">
        <v>1977</v>
      </c>
      <c r="Z1137" s="124"/>
      <c r="AB1137" s="60">
        <v>28181</v>
      </c>
      <c r="AC1137" s="60" t="s">
        <v>5323</v>
      </c>
      <c r="AE1137" s="60" t="s">
        <v>5324</v>
      </c>
      <c r="AL1137" s="60">
        <v>0</v>
      </c>
      <c r="AM1137" s="60">
        <v>0</v>
      </c>
      <c r="AN1137" s="60" t="s">
        <v>5346</v>
      </c>
      <c r="AO1137" s="60" t="s">
        <v>5329</v>
      </c>
    </row>
    <row r="1138" spans="1:41">
      <c r="A1138" s="71">
        <v>84087</v>
      </c>
      <c r="B1138" s="60" t="s">
        <v>2430</v>
      </c>
      <c r="C1138" s="155">
        <v>4426311</v>
      </c>
      <c r="D1138" s="60" t="s">
        <v>2431</v>
      </c>
      <c r="E1138" s="60" t="s">
        <v>2432</v>
      </c>
      <c r="F1138" s="60" t="s">
        <v>751</v>
      </c>
      <c r="G1138" s="60" t="s">
        <v>1358</v>
      </c>
      <c r="H1138" s="60" t="s">
        <v>119</v>
      </c>
      <c r="I1138" s="60" t="s">
        <v>2433</v>
      </c>
      <c r="J1138" s="60" t="s">
        <v>16735</v>
      </c>
      <c r="K1138" s="60" t="s">
        <v>2435</v>
      </c>
      <c r="L1138" s="60" t="s">
        <v>2436</v>
      </c>
      <c r="M1138" t="str">
        <f>IF(TablVoies[[#This Row],[ID_OSM]]="Non trouvé","Pas de lien",HYPERLINK(("http://www.openstreetmap.org/?"&amp;TablVoies[[#This Row],[OBJET_OSM]]&amp;"="&amp;TablVoies[[#This Row],[ID_OSM]]),"Localiser"))</f>
        <v>Localiser</v>
      </c>
      <c r="N1138" s="61" t="s">
        <v>5316</v>
      </c>
      <c r="O1138" t="str">
        <f>IF(TablVoies[[#This Row],[ID_OSM]]="Non trouvé","Pas de lien",HYPERLINK("http://localhost:8111/import?url=http://api.openstreetmap.org/api/0.6/"&amp;TablVoies[[#This Row],[OBJET_OSM]]&amp;"/"&amp;TablVoies[[#This Row],[ID_OSM]]&amp;"/full","JOSM"))</f>
        <v>JOSM</v>
      </c>
      <c r="Q1138"/>
      <c r="W1138" s="60" t="s">
        <v>5334</v>
      </c>
      <c r="X1138" s="60" t="s">
        <v>5377</v>
      </c>
      <c r="Z1138" s="124"/>
      <c r="AC1138" s="60" t="s">
        <v>5323</v>
      </c>
      <c r="AE1138" s="60" t="s">
        <v>5324</v>
      </c>
      <c r="AL1138" s="60">
        <v>518</v>
      </c>
      <c r="AM1138" s="60">
        <v>3</v>
      </c>
      <c r="AN1138" s="60" t="s">
        <v>5346</v>
      </c>
      <c r="AO1138" s="60" t="s">
        <v>5329</v>
      </c>
    </row>
    <row r="1139" spans="1:41">
      <c r="A1139" s="71">
        <v>84087</v>
      </c>
      <c r="B1139" s="60" t="s">
        <v>2242</v>
      </c>
      <c r="C1139" s="155">
        <v>4426280</v>
      </c>
      <c r="D1139" s="60" t="s">
        <v>2243</v>
      </c>
      <c r="E1139" s="60" t="s">
        <v>2244</v>
      </c>
      <c r="F1139" s="60" t="s">
        <v>751</v>
      </c>
      <c r="G1139" s="60" t="s">
        <v>1358</v>
      </c>
      <c r="I1139" s="60" t="s">
        <v>2245</v>
      </c>
      <c r="J1139" s="60" t="s">
        <v>16736</v>
      </c>
      <c r="K1139" s="60" t="s">
        <v>2247</v>
      </c>
      <c r="L1139" s="60" t="s">
        <v>2248</v>
      </c>
      <c r="M1139" t="str">
        <f>IF(TablVoies[[#This Row],[ID_OSM]]="Non trouvé","Pas de lien",HYPERLINK(("http://www.openstreetmap.org/?"&amp;TablVoies[[#This Row],[OBJET_OSM]]&amp;"="&amp;TablVoies[[#This Row],[ID_OSM]]),"Localiser"))</f>
        <v>Localiser</v>
      </c>
      <c r="N1139" s="61" t="s">
        <v>5316</v>
      </c>
      <c r="O1139" t="str">
        <f>IF(TablVoies[[#This Row],[ID_OSM]]="Non trouvé","Pas de lien",HYPERLINK("http://localhost:8111/import?url=http://api.openstreetmap.org/api/0.6/"&amp;TablVoies[[#This Row],[OBJET_OSM]]&amp;"/"&amp;TablVoies[[#This Row],[ID_OSM]]&amp;"/full","JOSM"))</f>
        <v>JOSM</v>
      </c>
      <c r="Q1139"/>
      <c r="W1139" s="60" t="s">
        <v>5334</v>
      </c>
      <c r="X1139" s="60" t="s">
        <v>5364</v>
      </c>
      <c r="Y1139" s="60">
        <v>1934</v>
      </c>
      <c r="Z1139" s="124">
        <v>12551</v>
      </c>
      <c r="AB1139" s="60">
        <v>29219</v>
      </c>
      <c r="AC1139" s="60" t="s">
        <v>5323</v>
      </c>
      <c r="AE1139" s="60" t="s">
        <v>5324</v>
      </c>
      <c r="AL1139" s="60">
        <v>74</v>
      </c>
      <c r="AM1139" s="60">
        <v>5</v>
      </c>
      <c r="AN1139" s="60" t="s">
        <v>5348</v>
      </c>
      <c r="AO1139" s="60" t="s">
        <v>5349</v>
      </c>
    </row>
    <row r="1140" spans="1:41">
      <c r="A1140" s="71">
        <v>84087</v>
      </c>
      <c r="B1140" s="60" t="s">
        <v>3845</v>
      </c>
      <c r="C1140" s="155">
        <v>4426547</v>
      </c>
      <c r="D1140" s="60" t="s">
        <v>3846</v>
      </c>
      <c r="E1140" s="60" t="s">
        <v>3847</v>
      </c>
      <c r="F1140" s="60" t="s">
        <v>751</v>
      </c>
      <c r="G1140" s="60" t="s">
        <v>44</v>
      </c>
      <c r="I1140" s="60" t="s">
        <v>3848</v>
      </c>
      <c r="J1140" s="60" t="s">
        <v>16737</v>
      </c>
      <c r="K1140" s="60" t="s">
        <v>3850</v>
      </c>
      <c r="L1140" s="60" t="s">
        <v>3851</v>
      </c>
      <c r="M1140" t="str">
        <f>IF(TablVoies[[#This Row],[ID_OSM]]="Non trouvé","Pas de lien",HYPERLINK(("http://www.openstreetmap.org/?"&amp;TablVoies[[#This Row],[OBJET_OSM]]&amp;"="&amp;TablVoies[[#This Row],[ID_OSM]]),"Localiser"))</f>
        <v>Localiser</v>
      </c>
      <c r="N1140" s="61" t="s">
        <v>5316</v>
      </c>
      <c r="O1140" t="str">
        <f>IF(TablVoies[[#This Row],[ID_OSM]]="Non trouvé","Pas de lien",HYPERLINK("http://localhost:8111/import?url=http://api.openstreetmap.org/api/0.6/"&amp;TablVoies[[#This Row],[OBJET_OSM]]&amp;"/"&amp;TablVoies[[#This Row],[ID_OSM]]&amp;"/full","JOSM"))</f>
        <v>JOSM</v>
      </c>
      <c r="Q1140"/>
      <c r="W1140" s="60" t="s">
        <v>5334</v>
      </c>
      <c r="X1140" s="60" t="s">
        <v>5605</v>
      </c>
      <c r="Z1140" s="124"/>
      <c r="AC1140" s="60" t="s">
        <v>5323</v>
      </c>
      <c r="AE1140" s="60" t="s">
        <v>5324</v>
      </c>
      <c r="AL1140" s="60">
        <v>0</v>
      </c>
      <c r="AM1140" s="60">
        <v>0</v>
      </c>
      <c r="AN1140" s="60" t="s">
        <v>5359</v>
      </c>
      <c r="AO1140" s="60" t="s">
        <v>5329</v>
      </c>
    </row>
    <row r="1141" spans="1:41">
      <c r="A1141" s="71">
        <v>84087</v>
      </c>
      <c r="B1141" s="60" t="s">
        <v>2249</v>
      </c>
      <c r="C1141" s="155">
        <v>4426281</v>
      </c>
      <c r="D1141" s="60" t="s">
        <v>2250</v>
      </c>
      <c r="E1141" s="60" t="s">
        <v>2251</v>
      </c>
      <c r="F1141" s="60" t="s">
        <v>751</v>
      </c>
      <c r="G1141" s="60" t="s">
        <v>1358</v>
      </c>
      <c r="I1141" s="60" t="s">
        <v>2252</v>
      </c>
      <c r="J1141" s="60" t="s">
        <v>16738</v>
      </c>
      <c r="K1141" s="60" t="s">
        <v>2254</v>
      </c>
      <c r="L1141" s="60" t="s">
        <v>2255</v>
      </c>
      <c r="M1141" t="str">
        <f>IF(TablVoies[[#This Row],[ID_OSM]]="Non trouvé","Pas de lien",HYPERLINK(("http://www.openstreetmap.org/?"&amp;TablVoies[[#This Row],[OBJET_OSM]]&amp;"="&amp;TablVoies[[#This Row],[ID_OSM]]),"Localiser"))</f>
        <v>Localiser</v>
      </c>
      <c r="N1141" s="61" t="s">
        <v>5316</v>
      </c>
      <c r="O1141" t="str">
        <f>IF(TablVoies[[#This Row],[ID_OSM]]="Non trouvé","Pas de lien",HYPERLINK("http://localhost:8111/import?url=http://api.openstreetmap.org/api/0.6/"&amp;TablVoies[[#This Row],[OBJET_OSM]]&amp;"/"&amp;TablVoies[[#This Row],[ID_OSM]]&amp;"/full","JOSM"))</f>
        <v>JOSM</v>
      </c>
      <c r="Q1141"/>
      <c r="W1141" s="60" t="s">
        <v>5321</v>
      </c>
      <c r="X1141" s="60" t="s">
        <v>5364</v>
      </c>
      <c r="Y1141" s="60">
        <v>1966</v>
      </c>
      <c r="Z1141" s="124"/>
      <c r="AB1141" s="60">
        <v>24132</v>
      </c>
      <c r="AC1141" s="60" t="s">
        <v>5323</v>
      </c>
      <c r="AE1141" s="60" t="s">
        <v>5324</v>
      </c>
      <c r="AL1141" s="60">
        <v>235</v>
      </c>
      <c r="AM1141" s="60">
        <v>5</v>
      </c>
      <c r="AN1141" s="60" t="s">
        <v>5353</v>
      </c>
      <c r="AO1141" s="60" t="s">
        <v>5349</v>
      </c>
    </row>
    <row r="1142" spans="1:41">
      <c r="A1142" s="71">
        <v>84087</v>
      </c>
      <c r="B1142" s="60" t="s">
        <v>2256</v>
      </c>
      <c r="C1142" s="155">
        <v>4426282</v>
      </c>
      <c r="D1142" s="60" t="s">
        <v>2257</v>
      </c>
      <c r="E1142" s="60" t="s">
        <v>2258</v>
      </c>
      <c r="F1142" s="60" t="s">
        <v>751</v>
      </c>
      <c r="G1142" s="60" t="s">
        <v>1358</v>
      </c>
      <c r="I1142" s="60" t="s">
        <v>2259</v>
      </c>
      <c r="J1142" s="60" t="s">
        <v>16739</v>
      </c>
      <c r="K1142" s="60" t="s">
        <v>2261</v>
      </c>
      <c r="L1142" s="60" t="s">
        <v>2262</v>
      </c>
      <c r="M1142" t="str">
        <f>IF(TablVoies[[#This Row],[ID_OSM]]="Non trouvé","Pas de lien",HYPERLINK(("http://www.openstreetmap.org/?"&amp;TablVoies[[#This Row],[OBJET_OSM]]&amp;"="&amp;TablVoies[[#This Row],[ID_OSM]]),"Localiser"))</f>
        <v>Localiser</v>
      </c>
      <c r="N1142" s="61" t="s">
        <v>5316</v>
      </c>
      <c r="O1142" t="str">
        <f>IF(TablVoies[[#This Row],[ID_OSM]]="Non trouvé","Pas de lien",HYPERLINK("http://localhost:8111/import?url=http://api.openstreetmap.org/api/0.6/"&amp;TablVoies[[#This Row],[OBJET_OSM]]&amp;"/"&amp;TablVoies[[#This Row],[ID_OSM]]&amp;"/full","JOSM"))</f>
        <v>JOSM</v>
      </c>
      <c r="Q1142"/>
      <c r="W1142" s="60" t="s">
        <v>5334</v>
      </c>
      <c r="X1142" s="60" t="s">
        <v>5389</v>
      </c>
      <c r="Y1142" s="60">
        <v>1956</v>
      </c>
      <c r="Z1142" s="124">
        <v>20789</v>
      </c>
      <c r="AB1142" s="60">
        <v>21914</v>
      </c>
      <c r="AC1142" s="60" t="s">
        <v>5323</v>
      </c>
      <c r="AE1142" s="60" t="s">
        <v>5324</v>
      </c>
      <c r="AL1142" s="60">
        <v>58</v>
      </c>
      <c r="AM1142" s="60">
        <v>4</v>
      </c>
      <c r="AN1142" s="60" t="s">
        <v>5348</v>
      </c>
      <c r="AO1142" s="60" t="s">
        <v>5349</v>
      </c>
    </row>
    <row r="1143" spans="1:41">
      <c r="A1143" s="71">
        <v>84087</v>
      </c>
      <c r="B1143" s="60" t="s">
        <v>3320</v>
      </c>
      <c r="C1143" s="155">
        <v>4426449</v>
      </c>
      <c r="D1143" s="60" t="s">
        <v>3321</v>
      </c>
      <c r="E1143" s="60" t="s">
        <v>3322</v>
      </c>
      <c r="F1143" s="60" t="s">
        <v>751</v>
      </c>
      <c r="G1143" s="60" t="s">
        <v>3294</v>
      </c>
      <c r="I1143" s="60" t="s">
        <v>3323</v>
      </c>
      <c r="J1143" s="60" t="s">
        <v>16740</v>
      </c>
      <c r="K1143" s="60" t="s">
        <v>3325</v>
      </c>
      <c r="L1143" s="60" t="s">
        <v>3326</v>
      </c>
      <c r="M1143" t="str">
        <f>IF(TablVoies[[#This Row],[ID_OSM]]="Non trouvé","Pas de lien",HYPERLINK(("http://www.openstreetmap.org/?"&amp;TablVoies[[#This Row],[OBJET_OSM]]&amp;"="&amp;TablVoies[[#This Row],[ID_OSM]]),"Localiser"))</f>
        <v>Localiser</v>
      </c>
      <c r="N1143" s="61" t="s">
        <v>5316</v>
      </c>
      <c r="O1143" t="str">
        <f>IF(TablVoies[[#This Row],[ID_OSM]]="Non trouvé","Pas de lien",HYPERLINK("http://localhost:8111/import?url=http://api.openstreetmap.org/api/0.6/"&amp;TablVoies[[#This Row],[OBJET_OSM]]&amp;"/"&amp;TablVoies[[#This Row],[ID_OSM]]&amp;"/full","JOSM"))</f>
        <v>JOSM</v>
      </c>
      <c r="Q1143"/>
      <c r="W1143" s="60" t="s">
        <v>5321</v>
      </c>
      <c r="X1143" s="60" t="s">
        <v>5398</v>
      </c>
      <c r="Y1143" s="60">
        <v>1968</v>
      </c>
      <c r="Z1143" s="124">
        <v>24908</v>
      </c>
      <c r="AC1143" s="60" t="s">
        <v>5344</v>
      </c>
      <c r="AE1143" s="60" t="s">
        <v>5345</v>
      </c>
      <c r="AL1143" s="60">
        <v>32</v>
      </c>
      <c r="AM1143" s="60">
        <v>20</v>
      </c>
      <c r="AN1143" s="60" t="s">
        <v>5348</v>
      </c>
      <c r="AO1143" s="60" t="s">
        <v>5349</v>
      </c>
    </row>
    <row r="1144" spans="1:41">
      <c r="A1144" s="71">
        <v>84087</v>
      </c>
      <c r="B1144" s="60" t="s">
        <v>5236</v>
      </c>
      <c r="C1144" s="155" t="s">
        <v>751</v>
      </c>
      <c r="D1144" s="60" t="s">
        <v>5237</v>
      </c>
      <c r="E1144" s="60" t="s">
        <v>5238</v>
      </c>
      <c r="F1144" s="60" t="s">
        <v>751</v>
      </c>
      <c r="G1144" s="60" t="s">
        <v>44</v>
      </c>
      <c r="I1144" s="60" t="s">
        <v>5239</v>
      </c>
      <c r="J1144" s="60" t="s">
        <v>16741</v>
      </c>
      <c r="K1144" s="60" t="s">
        <v>5240</v>
      </c>
      <c r="L1144" s="60" t="s">
        <v>5241</v>
      </c>
      <c r="M1144" t="str">
        <f>IF(TablVoies[[#This Row],[ID_OSM]]="Non trouvé","Pas de lien",HYPERLINK(("http://www.openstreetmap.org/?"&amp;TablVoies[[#This Row],[OBJET_OSM]]&amp;"="&amp;TablVoies[[#This Row],[ID_OSM]]),"Localiser"))</f>
        <v>Pas de lien</v>
      </c>
      <c r="N1144" s="61" t="s">
        <v>5316</v>
      </c>
      <c r="O1144" t="str">
        <f>IF(TablVoies[[#This Row],[ID_OSM]]="Non trouvé","Pas de lien",HYPERLINK("http://localhost:8111/import?url=http://api.openstreetmap.org/api/0.6/"&amp;TablVoies[[#This Row],[OBJET_OSM]]&amp;"/"&amp;TablVoies[[#This Row],[ID_OSM]]&amp;"/full","JOSM"))</f>
        <v>Pas de lien</v>
      </c>
      <c r="Q1144"/>
      <c r="W1144" s="60" t="s">
        <v>5321</v>
      </c>
      <c r="Z1144" s="124"/>
      <c r="AC1144" s="60" t="s">
        <v>5339</v>
      </c>
      <c r="AE1144" s="60" t="s">
        <v>5345</v>
      </c>
      <c r="AL1144" s="60">
        <v>0</v>
      </c>
      <c r="AM1144" s="60">
        <v>0</v>
      </c>
      <c r="AN1144" s="60" t="s">
        <v>5368</v>
      </c>
      <c r="AO1144" s="60" t="s">
        <v>5349</v>
      </c>
    </row>
    <row r="1145" spans="1:41">
      <c r="A1145" s="71">
        <v>84087</v>
      </c>
      <c r="B1145" s="60" t="s">
        <v>4346</v>
      </c>
      <c r="C1145" s="155">
        <v>4426636</v>
      </c>
      <c r="D1145" s="60" t="s">
        <v>4347</v>
      </c>
      <c r="E1145" s="60" t="s">
        <v>4348</v>
      </c>
      <c r="F1145" s="60" t="s">
        <v>751</v>
      </c>
      <c r="G1145" s="60" t="s">
        <v>4341</v>
      </c>
      <c r="I1145" s="60" t="s">
        <v>4349</v>
      </c>
      <c r="J1145" s="60" t="s">
        <v>16742</v>
      </c>
      <c r="K1145" s="60" t="s">
        <v>4351</v>
      </c>
      <c r="L1145" s="60" t="s">
        <v>4352</v>
      </c>
      <c r="M1145" t="str">
        <f>IF(TablVoies[[#This Row],[ID_OSM]]="Non trouvé","Pas de lien",HYPERLINK(("http://www.openstreetmap.org/?"&amp;TablVoies[[#This Row],[OBJET_OSM]]&amp;"="&amp;TablVoies[[#This Row],[ID_OSM]]),"Localiser"))</f>
        <v>Localiser</v>
      </c>
      <c r="N1145" s="61" t="s">
        <v>5316</v>
      </c>
      <c r="O1145" t="str">
        <f>IF(TablVoies[[#This Row],[ID_OSM]]="Non trouvé","Pas de lien",HYPERLINK("http://localhost:8111/import?url=http://api.openstreetmap.org/api/0.6/"&amp;TablVoies[[#This Row],[OBJET_OSM]]&amp;"/"&amp;TablVoies[[#This Row],[ID_OSM]]&amp;"/full","JOSM"))</f>
        <v>JOSM</v>
      </c>
      <c r="Q1145"/>
      <c r="W1145" s="60" t="s">
        <v>5334</v>
      </c>
      <c r="X1145" s="60" t="s">
        <v>5389</v>
      </c>
      <c r="Y1145" s="60">
        <v>1959</v>
      </c>
      <c r="Z1145" s="124"/>
      <c r="AB1145" s="60">
        <v>21914</v>
      </c>
      <c r="AC1145" s="60" t="s">
        <v>5323</v>
      </c>
      <c r="AE1145" s="60" t="s">
        <v>5324</v>
      </c>
      <c r="AK1145" s="60" t="s">
        <v>5404</v>
      </c>
      <c r="AL1145" s="60">
        <v>65</v>
      </c>
      <c r="AM1145" s="60">
        <v>3</v>
      </c>
      <c r="AN1145" s="60" t="s">
        <v>5368</v>
      </c>
      <c r="AO1145" s="60" t="s">
        <v>5405</v>
      </c>
    </row>
    <row r="1146" spans="1:41">
      <c r="A1146" s="71">
        <v>84087</v>
      </c>
      <c r="B1146" s="60" t="s">
        <v>2263</v>
      </c>
      <c r="C1146" s="155">
        <v>4426283</v>
      </c>
      <c r="D1146" s="60" t="s">
        <v>2264</v>
      </c>
      <c r="E1146" s="60" t="s">
        <v>2265</v>
      </c>
      <c r="F1146" s="60" t="s">
        <v>751</v>
      </c>
      <c r="G1146" s="60" t="s">
        <v>1358</v>
      </c>
      <c r="I1146" s="60" t="s">
        <v>2266</v>
      </c>
      <c r="J1146" s="60" t="s">
        <v>16743</v>
      </c>
      <c r="K1146" s="60" t="s">
        <v>2268</v>
      </c>
      <c r="L1146" s="60" t="s">
        <v>2269</v>
      </c>
      <c r="M1146" t="str">
        <f>IF(TablVoies[[#This Row],[ID_OSM]]="Non trouvé","Pas de lien",HYPERLINK(("http://www.openstreetmap.org/?"&amp;TablVoies[[#This Row],[OBJET_OSM]]&amp;"="&amp;TablVoies[[#This Row],[ID_OSM]]),"Localiser"))</f>
        <v>Localiser</v>
      </c>
      <c r="N1146" s="61" t="s">
        <v>5316</v>
      </c>
      <c r="O1146" t="str">
        <f>IF(TablVoies[[#This Row],[ID_OSM]]="Non trouvé","Pas de lien",HYPERLINK("http://localhost:8111/import?url=http://api.openstreetmap.org/api/0.6/"&amp;TablVoies[[#This Row],[OBJET_OSM]]&amp;"/"&amp;TablVoies[[#This Row],[ID_OSM]]&amp;"/full","JOSM"))</f>
        <v>JOSM</v>
      </c>
      <c r="Q1146"/>
      <c r="W1146" s="60" t="s">
        <v>5321</v>
      </c>
      <c r="X1146" s="60" t="s">
        <v>5536</v>
      </c>
      <c r="Z1146" s="124"/>
      <c r="AC1146" s="60" t="s">
        <v>5323</v>
      </c>
      <c r="AE1146" s="60" t="s">
        <v>5324</v>
      </c>
      <c r="AL1146" s="60">
        <v>410</v>
      </c>
      <c r="AM1146" s="60">
        <v>0</v>
      </c>
      <c r="AN1146" s="60" t="s">
        <v>5341</v>
      </c>
      <c r="AO1146" s="60" t="s">
        <v>5329</v>
      </c>
    </row>
    <row r="1147" spans="1:41">
      <c r="A1147" s="71">
        <v>84087</v>
      </c>
      <c r="B1147" s="60" t="s">
        <v>2270</v>
      </c>
      <c r="C1147" s="155">
        <v>4426284</v>
      </c>
      <c r="D1147" s="60" t="s">
        <v>2271</v>
      </c>
      <c r="E1147" s="60" t="s">
        <v>2272</v>
      </c>
      <c r="F1147" s="60" t="s">
        <v>751</v>
      </c>
      <c r="G1147" s="60" t="s">
        <v>1358</v>
      </c>
      <c r="I1147" s="60" t="s">
        <v>2273</v>
      </c>
      <c r="J1147" s="60" t="s">
        <v>16744</v>
      </c>
      <c r="K1147" s="60" t="s">
        <v>2275</v>
      </c>
      <c r="L1147" s="60" t="s">
        <v>2276</v>
      </c>
      <c r="M1147" t="str">
        <f>IF(TablVoies[[#This Row],[ID_OSM]]="Non trouvé","Pas de lien",HYPERLINK(("http://www.openstreetmap.org/?"&amp;TablVoies[[#This Row],[OBJET_OSM]]&amp;"="&amp;TablVoies[[#This Row],[ID_OSM]]),"Localiser"))</f>
        <v>Localiser</v>
      </c>
      <c r="N1147" s="61" t="s">
        <v>5316</v>
      </c>
      <c r="O1147" t="str">
        <f>IF(TablVoies[[#This Row],[ID_OSM]]="Non trouvé","Pas de lien",HYPERLINK("http://localhost:8111/import?url=http://api.openstreetmap.org/api/0.6/"&amp;TablVoies[[#This Row],[OBJET_OSM]]&amp;"/"&amp;TablVoies[[#This Row],[ID_OSM]]&amp;"/full","JOSM"))</f>
        <v>JOSM</v>
      </c>
      <c r="Q1147"/>
      <c r="W1147" s="60" t="s">
        <v>5321</v>
      </c>
      <c r="X1147" s="60" t="s">
        <v>5537</v>
      </c>
      <c r="Z1147" s="124"/>
      <c r="AC1147" s="60" t="s">
        <v>5323</v>
      </c>
      <c r="AE1147" s="60" t="s">
        <v>5324</v>
      </c>
      <c r="AL1147" s="60">
        <v>90</v>
      </c>
      <c r="AM1147" s="60">
        <v>0</v>
      </c>
      <c r="AN1147" s="60" t="s">
        <v>5341</v>
      </c>
      <c r="AO1147" s="60" t="s">
        <v>5329</v>
      </c>
    </row>
    <row r="1148" spans="1:41">
      <c r="A1148" s="71">
        <v>84087</v>
      </c>
      <c r="B1148" s="60" t="s">
        <v>1297</v>
      </c>
      <c r="C1148" s="155">
        <v>4422227</v>
      </c>
      <c r="D1148" s="60" t="s">
        <v>1298</v>
      </c>
      <c r="E1148" s="60" t="s">
        <v>1299</v>
      </c>
      <c r="F1148" s="60" t="s">
        <v>751</v>
      </c>
      <c r="G1148" s="60" t="s">
        <v>245</v>
      </c>
      <c r="H1148" s="60" t="s">
        <v>134</v>
      </c>
      <c r="I1148" s="60" t="s">
        <v>1300</v>
      </c>
      <c r="J1148" s="60" t="s">
        <v>16745</v>
      </c>
      <c r="K1148" s="60" t="s">
        <v>1302</v>
      </c>
      <c r="L1148" s="60" t="s">
        <v>1303</v>
      </c>
      <c r="M1148" t="str">
        <f>IF(TablVoies[[#This Row],[ID_OSM]]="Non trouvé","Pas de lien",HYPERLINK(("http://www.openstreetmap.org/?"&amp;TablVoies[[#This Row],[OBJET_OSM]]&amp;"="&amp;TablVoies[[#This Row],[ID_OSM]]),"Localiser"))</f>
        <v>Localiser</v>
      </c>
      <c r="N1148" s="61" t="s">
        <v>5316</v>
      </c>
      <c r="O1148" t="str">
        <f>IF(TablVoies[[#This Row],[ID_OSM]]="Non trouvé","Pas de lien",HYPERLINK("http://localhost:8111/import?url=http://api.openstreetmap.org/api/0.6/"&amp;TablVoies[[#This Row],[OBJET_OSM]]&amp;"/"&amp;TablVoies[[#This Row],[ID_OSM]]&amp;"/full","JOSM"))</f>
        <v>JOSM</v>
      </c>
      <c r="P1148" t="s">
        <v>13698</v>
      </c>
      <c r="Q1148" t="s">
        <v>13814</v>
      </c>
      <c r="W1148" s="60" t="s">
        <v>5321</v>
      </c>
      <c r="X1148" s="60" t="s">
        <v>5538</v>
      </c>
      <c r="Z1148" s="124">
        <v>34171</v>
      </c>
      <c r="AC1148" s="60" t="s">
        <v>5323</v>
      </c>
      <c r="AE1148" s="60" t="s">
        <v>5324</v>
      </c>
      <c r="AL1148" s="60">
        <v>270</v>
      </c>
      <c r="AM1148" s="60">
        <v>3.5</v>
      </c>
      <c r="AN1148" s="60" t="s">
        <v>5328</v>
      </c>
      <c r="AO1148" s="60" t="s">
        <v>5329</v>
      </c>
    </row>
    <row r="1149" spans="1:41">
      <c r="A1149" s="71">
        <v>84087</v>
      </c>
      <c r="B1149" s="60" t="s">
        <v>3501</v>
      </c>
      <c r="C1149" s="155">
        <v>4426482</v>
      </c>
      <c r="D1149" s="60" t="s">
        <v>3502</v>
      </c>
      <c r="E1149" s="60" t="s">
        <v>751</v>
      </c>
      <c r="F1149" s="60" t="s">
        <v>751</v>
      </c>
      <c r="G1149" s="60" t="s">
        <v>3503</v>
      </c>
      <c r="H1149" s="60" t="s">
        <v>163</v>
      </c>
      <c r="I1149" s="60" t="s">
        <v>3370</v>
      </c>
      <c r="J1149" s="60" t="s">
        <v>16746</v>
      </c>
      <c r="K1149" s="60" t="s">
        <v>3505</v>
      </c>
      <c r="L1149" s="60" t="s">
        <v>3373</v>
      </c>
      <c r="M1149" t="str">
        <f>IF(TablVoies[[#This Row],[ID_OSM]]="Non trouvé","Pas de lien",HYPERLINK(("http://www.openstreetmap.org/?"&amp;TablVoies[[#This Row],[OBJET_OSM]]&amp;"="&amp;TablVoies[[#This Row],[ID_OSM]]),"Localiser"))</f>
        <v>Localiser</v>
      </c>
      <c r="N1149" s="61" t="s">
        <v>5316</v>
      </c>
      <c r="O1149" t="str">
        <f>IF(TablVoies[[#This Row],[ID_OSM]]="Non trouvé","Pas de lien",HYPERLINK("http://localhost:8111/import?url=http://api.openstreetmap.org/api/0.6/"&amp;TablVoies[[#This Row],[OBJET_OSM]]&amp;"/"&amp;TablVoies[[#This Row],[ID_OSM]]&amp;"/full","JOSM"))</f>
        <v>JOSM</v>
      </c>
      <c r="P1149" t="s">
        <v>13661</v>
      </c>
      <c r="Q1149" t="s">
        <v>13814</v>
      </c>
      <c r="W1149" s="60" t="s">
        <v>5321</v>
      </c>
      <c r="Z1149" s="124"/>
      <c r="AC1149" s="60" t="s">
        <v>5339</v>
      </c>
      <c r="AE1149" s="60" t="s">
        <v>5345</v>
      </c>
      <c r="AL1149" s="60">
        <v>0</v>
      </c>
      <c r="AM1149" s="60">
        <v>0</v>
      </c>
      <c r="AN1149" s="60" t="s">
        <v>5380</v>
      </c>
      <c r="AO1149" s="60" t="s">
        <v>5329</v>
      </c>
    </row>
    <row r="1150" spans="1:41">
      <c r="A1150" s="71">
        <v>84087</v>
      </c>
      <c r="B1150" s="60" t="s">
        <v>3929</v>
      </c>
      <c r="C1150" s="155">
        <v>4426562</v>
      </c>
      <c r="D1150" s="60" t="s">
        <v>3930</v>
      </c>
      <c r="E1150" s="60" t="s">
        <v>3931</v>
      </c>
      <c r="F1150" s="60" t="s">
        <v>751</v>
      </c>
      <c r="G1150" s="60" t="s">
        <v>44</v>
      </c>
      <c r="H1150" s="60" t="s">
        <v>163</v>
      </c>
      <c r="I1150" s="60" t="s">
        <v>3370</v>
      </c>
      <c r="J1150" s="60" t="s">
        <v>16747</v>
      </c>
      <c r="K1150" s="60" t="s">
        <v>3933</v>
      </c>
      <c r="L1150" s="60" t="s">
        <v>3373</v>
      </c>
      <c r="M1150" t="str">
        <f>IF(TablVoies[[#This Row],[ID_OSM]]="Non trouvé","Pas de lien",HYPERLINK(("http://www.openstreetmap.org/?"&amp;TablVoies[[#This Row],[OBJET_OSM]]&amp;"="&amp;TablVoies[[#This Row],[ID_OSM]]),"Localiser"))</f>
        <v>Localiser</v>
      </c>
      <c r="N1150" s="61" t="s">
        <v>5316</v>
      </c>
      <c r="O1150" t="str">
        <f>IF(TablVoies[[#This Row],[ID_OSM]]="Non trouvé","Pas de lien",HYPERLINK("http://localhost:8111/import?url=http://api.openstreetmap.org/api/0.6/"&amp;TablVoies[[#This Row],[OBJET_OSM]]&amp;"/"&amp;TablVoies[[#This Row],[ID_OSM]]&amp;"/full","JOSM"))</f>
        <v>JOSM</v>
      </c>
      <c r="Q1150"/>
      <c r="W1150" s="60" t="s">
        <v>5321</v>
      </c>
      <c r="X1150" s="60" t="s">
        <v>5423</v>
      </c>
      <c r="Y1150" s="60">
        <v>1959</v>
      </c>
      <c r="Z1150" s="124"/>
      <c r="AB1150" s="60">
        <v>21914</v>
      </c>
      <c r="AC1150" s="60" t="s">
        <v>5323</v>
      </c>
      <c r="AE1150" s="60" t="s">
        <v>5324</v>
      </c>
      <c r="AL1150" s="60">
        <v>34</v>
      </c>
      <c r="AM1150" s="60">
        <v>2</v>
      </c>
      <c r="AN1150" s="60" t="s">
        <v>5380</v>
      </c>
      <c r="AO1150" s="60" t="s">
        <v>5329</v>
      </c>
    </row>
    <row r="1151" spans="1:41">
      <c r="A1151" s="71">
        <v>84087</v>
      </c>
      <c r="B1151" s="60" t="s">
        <v>3367</v>
      </c>
      <c r="C1151" s="155">
        <v>4426458</v>
      </c>
      <c r="D1151" s="60" t="s">
        <v>3368</v>
      </c>
      <c r="E1151" s="60" t="s">
        <v>3369</v>
      </c>
      <c r="F1151" s="60" t="s">
        <v>751</v>
      </c>
      <c r="G1151" s="60" t="s">
        <v>3294</v>
      </c>
      <c r="H1151" s="60" t="s">
        <v>163</v>
      </c>
      <c r="I1151" s="60" t="s">
        <v>3370</v>
      </c>
      <c r="J1151" s="60" t="s">
        <v>16748</v>
      </c>
      <c r="K1151" s="60" t="s">
        <v>3372</v>
      </c>
      <c r="L1151" s="60" t="s">
        <v>3373</v>
      </c>
      <c r="M1151" t="str">
        <f>IF(TablVoies[[#This Row],[ID_OSM]]="Non trouvé","Pas de lien",HYPERLINK(("http://www.openstreetmap.org/?"&amp;TablVoies[[#This Row],[OBJET_OSM]]&amp;"="&amp;TablVoies[[#This Row],[ID_OSM]]),"Localiser"))</f>
        <v>Localiser</v>
      </c>
      <c r="N1151" s="61" t="s">
        <v>5316</v>
      </c>
      <c r="O1151" t="str">
        <f>IF(TablVoies[[#This Row],[ID_OSM]]="Non trouvé","Pas de lien",HYPERLINK("http://localhost:8111/import?url=http://api.openstreetmap.org/api/0.6/"&amp;TablVoies[[#This Row],[OBJET_OSM]]&amp;"/"&amp;TablVoies[[#This Row],[ID_OSM]]&amp;"/full","JOSM"))</f>
        <v>JOSM</v>
      </c>
      <c r="Q1151"/>
      <c r="T1151" s="60" t="s">
        <v>5539</v>
      </c>
      <c r="W1151" s="60" t="s">
        <v>5321</v>
      </c>
      <c r="X1151" s="60" t="s">
        <v>5423</v>
      </c>
      <c r="Y1151" s="60">
        <v>1840</v>
      </c>
      <c r="Z1151" s="124" t="s">
        <v>5540</v>
      </c>
      <c r="AB1151" s="60">
        <v>21914</v>
      </c>
      <c r="AC1151" s="60" t="s">
        <v>5323</v>
      </c>
      <c r="AE1151" s="60" t="s">
        <v>5324</v>
      </c>
      <c r="AL1151" s="60">
        <v>35</v>
      </c>
      <c r="AM1151" s="60">
        <v>17</v>
      </c>
      <c r="AN1151" s="60" t="s">
        <v>5380</v>
      </c>
      <c r="AO1151" s="60" t="s">
        <v>5329</v>
      </c>
    </row>
    <row r="1152" spans="1:41">
      <c r="A1152" s="71">
        <v>84087</v>
      </c>
      <c r="B1152" s="60" t="s">
        <v>4257</v>
      </c>
      <c r="C1152" s="155">
        <v>4426616</v>
      </c>
      <c r="D1152" s="60" t="s">
        <v>4258</v>
      </c>
      <c r="E1152" s="60" t="s">
        <v>4259</v>
      </c>
      <c r="F1152" s="60" t="s">
        <v>751</v>
      </c>
      <c r="G1152" s="60" t="s">
        <v>44</v>
      </c>
      <c r="H1152" s="60" t="s">
        <v>134</v>
      </c>
      <c r="I1152" s="60" t="s">
        <v>2695</v>
      </c>
      <c r="J1152" s="60" t="s">
        <v>16749</v>
      </c>
      <c r="K1152" s="60" t="s">
        <v>4261</v>
      </c>
      <c r="L1152" s="60" t="s">
        <v>2698</v>
      </c>
      <c r="M1152" t="str">
        <f>IF(TablVoies[[#This Row],[ID_OSM]]="Non trouvé","Pas de lien",HYPERLINK(("http://www.openstreetmap.org/?"&amp;TablVoies[[#This Row],[OBJET_OSM]]&amp;"="&amp;TablVoies[[#This Row],[ID_OSM]]),"Localiser"))</f>
        <v>Localiser</v>
      </c>
      <c r="N1152" s="61" t="s">
        <v>5316</v>
      </c>
      <c r="O1152" t="str">
        <f>IF(TablVoies[[#This Row],[ID_OSM]]="Non trouvé","Pas de lien",HYPERLINK("http://localhost:8111/import?url=http://api.openstreetmap.org/api/0.6/"&amp;TablVoies[[#This Row],[OBJET_OSM]]&amp;"/"&amp;TablVoies[[#This Row],[ID_OSM]]&amp;"/full","JOSM"))</f>
        <v>JOSM</v>
      </c>
      <c r="Q1152"/>
      <c r="W1152" s="60" t="s">
        <v>5321</v>
      </c>
      <c r="X1152" s="60" t="s">
        <v>5356</v>
      </c>
      <c r="Z1152" s="124"/>
      <c r="AC1152" s="60" t="s">
        <v>5323</v>
      </c>
      <c r="AE1152" s="60" t="s">
        <v>5324</v>
      </c>
      <c r="AL1152" s="60">
        <v>35</v>
      </c>
      <c r="AM1152" s="60">
        <v>0</v>
      </c>
      <c r="AN1152" s="60" t="s">
        <v>5341</v>
      </c>
      <c r="AO1152" s="60" t="s">
        <v>5329</v>
      </c>
    </row>
    <row r="1153" spans="1:41">
      <c r="A1153" s="71">
        <v>84087</v>
      </c>
      <c r="B1153" s="60" t="s">
        <v>2692</v>
      </c>
      <c r="C1153" s="155">
        <v>4426351</v>
      </c>
      <c r="D1153" s="60" t="s">
        <v>2693</v>
      </c>
      <c r="E1153" s="60" t="s">
        <v>2694</v>
      </c>
      <c r="F1153" s="60" t="s">
        <v>751</v>
      </c>
      <c r="G1153" s="60" t="s">
        <v>1358</v>
      </c>
      <c r="H1153" s="60" t="s">
        <v>134</v>
      </c>
      <c r="I1153" s="60" t="s">
        <v>2695</v>
      </c>
      <c r="J1153" s="60" t="s">
        <v>16750</v>
      </c>
      <c r="K1153" s="60" t="s">
        <v>2697</v>
      </c>
      <c r="L1153" s="60" t="s">
        <v>2698</v>
      </c>
      <c r="M1153" t="str">
        <f>IF(TablVoies[[#This Row],[ID_OSM]]="Non trouvé","Pas de lien",HYPERLINK(("http://www.openstreetmap.org/?"&amp;TablVoies[[#This Row],[OBJET_OSM]]&amp;"="&amp;TablVoies[[#This Row],[ID_OSM]]),"Localiser"))</f>
        <v>Localiser</v>
      </c>
      <c r="N1153" s="61" t="s">
        <v>5316</v>
      </c>
      <c r="O1153" t="str">
        <f>IF(TablVoies[[#This Row],[ID_OSM]]="Non trouvé","Pas de lien",HYPERLINK("http://localhost:8111/import?url=http://api.openstreetmap.org/api/0.6/"&amp;TablVoies[[#This Row],[OBJET_OSM]]&amp;"/"&amp;TablVoies[[#This Row],[ID_OSM]]&amp;"/full","JOSM"))</f>
        <v>JOSM</v>
      </c>
      <c r="Q1153"/>
      <c r="W1153" s="60" t="s">
        <v>5334</v>
      </c>
      <c r="X1153" s="60" t="s">
        <v>5356</v>
      </c>
      <c r="Y1153" s="60">
        <v>1966</v>
      </c>
      <c r="Z1153" s="124">
        <v>24132</v>
      </c>
      <c r="AC1153" s="60" t="s">
        <v>5323</v>
      </c>
      <c r="AE1153" s="60" t="s">
        <v>5324</v>
      </c>
      <c r="AL1153" s="60">
        <v>322</v>
      </c>
      <c r="AM1153" s="60">
        <v>5</v>
      </c>
      <c r="AN1153" s="60" t="s">
        <v>5341</v>
      </c>
      <c r="AO1153" s="60" t="s">
        <v>5329</v>
      </c>
    </row>
    <row r="1154" spans="1:41">
      <c r="A1154" s="71">
        <v>84087</v>
      </c>
      <c r="B1154" s="60" t="s">
        <v>751</v>
      </c>
      <c r="C1154" s="155">
        <v>4426628</v>
      </c>
      <c r="D1154" s="60" t="s">
        <v>4326</v>
      </c>
      <c r="E1154" s="60" t="s">
        <v>751</v>
      </c>
      <c r="F1154" s="60" t="s">
        <v>751</v>
      </c>
      <c r="G1154" s="60" t="s">
        <v>752</v>
      </c>
      <c r="H1154" s="60" t="s">
        <v>4327</v>
      </c>
      <c r="I1154" s="60" t="s">
        <v>4328</v>
      </c>
      <c r="J1154" s="60" t="s">
        <v>16751</v>
      </c>
      <c r="K1154" s="60" t="s">
        <v>4330</v>
      </c>
      <c r="L1154" s="60" t="s">
        <v>4331</v>
      </c>
      <c r="M1154" t="str">
        <f>IF(TablVoies[[#This Row],[ID_OSM]]="Non trouvé","Pas de lien",HYPERLINK(("http://www.openstreetmap.org/?"&amp;TablVoies[[#This Row],[OBJET_OSM]]&amp;"="&amp;TablVoies[[#This Row],[ID_OSM]]),"Localiser"))</f>
        <v>Localiser</v>
      </c>
      <c r="N1154" s="61" t="s">
        <v>5316</v>
      </c>
      <c r="O1154" t="str">
        <f>IF(TablVoies[[#This Row],[ID_OSM]]="Non trouvé","Pas de lien",HYPERLINK("http://localhost:8111/import?url=http://api.openstreetmap.org/api/0.6/"&amp;TablVoies[[#This Row],[OBJET_OSM]]&amp;"/"&amp;TablVoies[[#This Row],[ID_OSM]]&amp;"/full","JOSM"))</f>
        <v>JOSM</v>
      </c>
      <c r="P1154" t="s">
        <v>5541</v>
      </c>
      <c r="Q1154" t="s">
        <v>13814</v>
      </c>
      <c r="W1154" s="60" t="s">
        <v>5321</v>
      </c>
      <c r="Y1154" s="60">
        <v>1964</v>
      </c>
      <c r="Z1154" s="124">
        <v>23720</v>
      </c>
      <c r="AC1154" s="60" t="s">
        <v>5339</v>
      </c>
      <c r="AE1154" s="60" t="s">
        <v>5542</v>
      </c>
      <c r="AJ1154" s="60" t="s">
        <v>5543</v>
      </c>
      <c r="AL1154" s="60">
        <v>0</v>
      </c>
      <c r="AM1154" s="60">
        <v>0</v>
      </c>
      <c r="AN1154" s="60" t="s">
        <v>5341</v>
      </c>
      <c r="AO1154" s="60" t="s">
        <v>5329</v>
      </c>
    </row>
    <row r="1155" spans="1:41">
      <c r="A1155" s="71">
        <v>84087</v>
      </c>
      <c r="B1155" s="60" t="s">
        <v>3852</v>
      </c>
      <c r="C1155" s="155">
        <v>4426548</v>
      </c>
      <c r="D1155" s="60" t="s">
        <v>3853</v>
      </c>
      <c r="E1155" s="60" t="s">
        <v>3854</v>
      </c>
      <c r="F1155" s="60" t="s">
        <v>751</v>
      </c>
      <c r="G1155" s="60" t="s">
        <v>44</v>
      </c>
      <c r="I1155" s="60" t="s">
        <v>3855</v>
      </c>
      <c r="J1155" s="60" t="s">
        <v>16752</v>
      </c>
      <c r="K1155" s="60" t="s">
        <v>3857</v>
      </c>
      <c r="L1155" s="60" t="s">
        <v>3858</v>
      </c>
      <c r="M1155" t="str">
        <f>IF(TablVoies[[#This Row],[ID_OSM]]="Non trouvé","Pas de lien",HYPERLINK(("http://www.openstreetmap.org/?"&amp;TablVoies[[#This Row],[OBJET_OSM]]&amp;"="&amp;TablVoies[[#This Row],[ID_OSM]]),"Localiser"))</f>
        <v>Localiser</v>
      </c>
      <c r="N1155" s="61" t="s">
        <v>5316</v>
      </c>
      <c r="O1155" t="str">
        <f>IF(TablVoies[[#This Row],[ID_OSM]]="Non trouvé","Pas de lien",HYPERLINK("http://localhost:8111/import?url=http://api.openstreetmap.org/api/0.6/"&amp;TablVoies[[#This Row],[OBJET_OSM]]&amp;"/"&amp;TablVoies[[#This Row],[ID_OSM]]&amp;"/full","JOSM"))</f>
        <v>JOSM</v>
      </c>
      <c r="Q1155"/>
      <c r="W1155" s="60" t="s">
        <v>5321</v>
      </c>
      <c r="X1155" s="60" t="s">
        <v>5389</v>
      </c>
      <c r="Y1155" s="60">
        <v>1959</v>
      </c>
      <c r="Z1155" s="124"/>
      <c r="AB1155" s="60">
        <v>21914</v>
      </c>
      <c r="AC1155" s="60" t="s">
        <v>5323</v>
      </c>
      <c r="AE1155" s="60" t="s">
        <v>5324</v>
      </c>
      <c r="AL1155" s="60">
        <v>38</v>
      </c>
      <c r="AM1155" s="60">
        <v>4</v>
      </c>
      <c r="AN1155" s="60" t="s">
        <v>5380</v>
      </c>
      <c r="AO1155" s="60" t="s">
        <v>5329</v>
      </c>
    </row>
    <row r="1156" spans="1:41">
      <c r="A1156" s="71">
        <v>84087</v>
      </c>
      <c r="B1156" s="60" t="s">
        <v>3468</v>
      </c>
      <c r="C1156" s="155">
        <v>4426549</v>
      </c>
      <c r="D1156" s="60" t="s">
        <v>3469</v>
      </c>
      <c r="E1156" s="60" t="s">
        <v>3470</v>
      </c>
      <c r="F1156" s="60" t="s">
        <v>751</v>
      </c>
      <c r="G1156" s="60" t="s">
        <v>44</v>
      </c>
      <c r="I1156" s="60" t="s">
        <v>3471</v>
      </c>
      <c r="J1156" s="60" t="s">
        <v>16753</v>
      </c>
      <c r="K1156" s="60" t="s">
        <v>3473</v>
      </c>
      <c r="L1156" s="60" t="s">
        <v>3474</v>
      </c>
      <c r="M1156" t="str">
        <f>IF(TablVoies[[#This Row],[ID_OSM]]="Non trouvé","Pas de lien",HYPERLINK(("http://www.openstreetmap.org/?"&amp;TablVoies[[#This Row],[OBJET_OSM]]&amp;"="&amp;TablVoies[[#This Row],[ID_OSM]]),"Localiser"))</f>
        <v>Localiser</v>
      </c>
      <c r="N1156" s="61" t="s">
        <v>5316</v>
      </c>
      <c r="O1156" t="str">
        <f>IF(TablVoies[[#This Row],[ID_OSM]]="Non trouvé","Pas de lien",HYPERLINK("http://localhost:8111/import?url=http://api.openstreetmap.org/api/0.6/"&amp;TablVoies[[#This Row],[OBJET_OSM]]&amp;"/"&amp;TablVoies[[#This Row],[ID_OSM]]&amp;"/full","JOSM"))</f>
        <v>JOSM</v>
      </c>
      <c r="Q1156"/>
      <c r="W1156" s="60" t="s">
        <v>5321</v>
      </c>
      <c r="X1156" s="60" t="s">
        <v>5384</v>
      </c>
      <c r="Y1156" s="60">
        <v>1966</v>
      </c>
      <c r="Z1156" s="124"/>
      <c r="AB1156" s="60">
        <v>24132</v>
      </c>
      <c r="AC1156" s="60" t="s">
        <v>5344</v>
      </c>
      <c r="AE1156" s="60" t="s">
        <v>5345</v>
      </c>
      <c r="AL1156" s="60">
        <v>71</v>
      </c>
      <c r="AM1156" s="60">
        <v>3.7</v>
      </c>
      <c r="AN1156" s="60" t="s">
        <v>5380</v>
      </c>
      <c r="AO1156" s="60" t="s">
        <v>5329</v>
      </c>
    </row>
    <row r="1157" spans="1:41">
      <c r="A1157" s="71">
        <v>84087</v>
      </c>
      <c r="B1157" s="60" t="s">
        <v>4146</v>
      </c>
      <c r="C1157" s="155">
        <v>4426597</v>
      </c>
      <c r="D1157" s="60" t="s">
        <v>4147</v>
      </c>
      <c r="E1157" s="60" t="s">
        <v>4148</v>
      </c>
      <c r="F1157" s="60" t="s">
        <v>751</v>
      </c>
      <c r="G1157" s="60" t="s">
        <v>44</v>
      </c>
      <c r="H1157" s="60" t="s">
        <v>119</v>
      </c>
      <c r="I1157" s="60" t="s">
        <v>4149</v>
      </c>
      <c r="J1157" s="60" t="s">
        <v>16754</v>
      </c>
      <c r="K1157" s="60" t="s">
        <v>4151</v>
      </c>
      <c r="L1157" s="60" t="s">
        <v>4152</v>
      </c>
      <c r="M1157" t="str">
        <f>IF(TablVoies[[#This Row],[ID_OSM]]="Non trouvé","Pas de lien",HYPERLINK(("http://www.openstreetmap.org/?"&amp;TablVoies[[#This Row],[OBJET_OSM]]&amp;"="&amp;TablVoies[[#This Row],[ID_OSM]]),"Localiser"))</f>
        <v>Localiser</v>
      </c>
      <c r="N1157" s="61" t="s">
        <v>5316</v>
      </c>
      <c r="O1157" t="str">
        <f>IF(TablVoies[[#This Row],[ID_OSM]]="Non trouvé","Pas de lien",HYPERLINK("http://localhost:8111/import?url=http://api.openstreetmap.org/api/0.6/"&amp;TablVoies[[#This Row],[OBJET_OSM]]&amp;"/"&amp;TablVoies[[#This Row],[ID_OSM]]&amp;"/full","JOSM"))</f>
        <v>JOSM</v>
      </c>
      <c r="Q1157"/>
      <c r="W1157" s="60" t="s">
        <v>5321</v>
      </c>
      <c r="X1157" s="60" t="s">
        <v>5395</v>
      </c>
      <c r="Z1157" s="124"/>
      <c r="AC1157" s="60" t="s">
        <v>5323</v>
      </c>
      <c r="AE1157" s="60" t="s">
        <v>5345</v>
      </c>
      <c r="AL1157" s="60">
        <v>0</v>
      </c>
      <c r="AM1157" s="60">
        <v>0</v>
      </c>
      <c r="AN1157" s="60" t="s">
        <v>5346</v>
      </c>
      <c r="AO1157" s="60" t="s">
        <v>5329</v>
      </c>
    </row>
    <row r="1158" spans="1:41">
      <c r="A1158" s="71">
        <v>84087</v>
      </c>
      <c r="B1158" s="60" t="s">
        <v>327</v>
      </c>
      <c r="C1158" s="155">
        <v>4191341</v>
      </c>
      <c r="D1158" s="60" t="s">
        <v>328</v>
      </c>
      <c r="E1158" s="60" t="s">
        <v>329</v>
      </c>
      <c r="F1158" s="60" t="s">
        <v>751</v>
      </c>
      <c r="G1158" s="60" t="s">
        <v>245</v>
      </c>
      <c r="H1158" s="60" t="s">
        <v>163</v>
      </c>
      <c r="I1158" s="60" t="s">
        <v>330</v>
      </c>
      <c r="J1158" s="60" t="s">
        <v>16755</v>
      </c>
      <c r="K1158" s="60" t="s">
        <v>332</v>
      </c>
      <c r="L1158" s="60" t="s">
        <v>333</v>
      </c>
      <c r="M1158" t="str">
        <f>IF(TablVoies[[#This Row],[ID_OSM]]="Non trouvé","Pas de lien",HYPERLINK(("http://www.openstreetmap.org/?"&amp;TablVoies[[#This Row],[OBJET_OSM]]&amp;"="&amp;TablVoies[[#This Row],[ID_OSM]]),"Localiser"))</f>
        <v>Localiser</v>
      </c>
      <c r="N1158" s="61" t="s">
        <v>5316</v>
      </c>
      <c r="O1158" t="str">
        <f>IF(TablVoies[[#This Row],[ID_OSM]]="Non trouvé","Pas de lien",HYPERLINK("http://localhost:8111/import?url=http://api.openstreetmap.org/api/0.6/"&amp;TablVoies[[#This Row],[OBJET_OSM]]&amp;"/"&amp;TablVoies[[#This Row],[ID_OSM]]&amp;"/full","JOSM"))</f>
        <v>JOSM</v>
      </c>
      <c r="P1158" t="s">
        <v>13640</v>
      </c>
      <c r="Q1158" t="s">
        <v>13814</v>
      </c>
      <c r="U1158" s="60" t="s">
        <v>5544</v>
      </c>
      <c r="W1158" s="60" t="s">
        <v>5321</v>
      </c>
      <c r="X1158" s="60" t="s">
        <v>5458</v>
      </c>
      <c r="Z1158" s="124"/>
      <c r="AC1158" s="60" t="s">
        <v>5323</v>
      </c>
      <c r="AE1158" s="60" t="s">
        <v>5324</v>
      </c>
      <c r="AL1158" s="60">
        <v>876</v>
      </c>
      <c r="AM1158" s="60">
        <v>3.5</v>
      </c>
      <c r="AN1158" s="60" t="s">
        <v>5380</v>
      </c>
      <c r="AO1158" s="60" t="s">
        <v>5329</v>
      </c>
    </row>
    <row r="1159" spans="1:41">
      <c r="A1159" s="71">
        <v>84087</v>
      </c>
      <c r="B1159" s="60" t="s">
        <v>3993</v>
      </c>
      <c r="C1159" s="155">
        <v>4426573</v>
      </c>
      <c r="D1159" s="60" t="s">
        <v>3994</v>
      </c>
      <c r="E1159" s="60" t="s">
        <v>3995</v>
      </c>
      <c r="F1159" s="60" t="s">
        <v>751</v>
      </c>
      <c r="G1159" s="60" t="s">
        <v>44</v>
      </c>
      <c r="H1159" s="60" t="s">
        <v>221</v>
      </c>
      <c r="I1159" s="60" t="s">
        <v>3996</v>
      </c>
      <c r="J1159" s="60" t="s">
        <v>16756</v>
      </c>
      <c r="K1159" s="60" t="s">
        <v>3998</v>
      </c>
      <c r="L1159" s="60" t="s">
        <v>3999</v>
      </c>
      <c r="M1159" t="str">
        <f>IF(TablVoies[[#This Row],[ID_OSM]]="Non trouvé","Pas de lien",HYPERLINK(("http://www.openstreetmap.org/?"&amp;TablVoies[[#This Row],[OBJET_OSM]]&amp;"="&amp;TablVoies[[#This Row],[ID_OSM]]),"Localiser"))</f>
        <v>Localiser</v>
      </c>
      <c r="N1159" s="61" t="s">
        <v>5316</v>
      </c>
      <c r="O1159" t="str">
        <f>IF(TablVoies[[#This Row],[ID_OSM]]="Non trouvé","Pas de lien",HYPERLINK("http://localhost:8111/import?url=http://api.openstreetmap.org/api/0.6/"&amp;TablVoies[[#This Row],[OBJET_OSM]]&amp;"/"&amp;TablVoies[[#This Row],[ID_OSM]]&amp;"/full","JOSM"))</f>
        <v>JOSM</v>
      </c>
      <c r="Q1159"/>
      <c r="W1159" s="60" t="s">
        <v>5334</v>
      </c>
      <c r="X1159" s="60" t="s">
        <v>5517</v>
      </c>
      <c r="Z1159" s="124"/>
      <c r="AC1159" s="60" t="s">
        <v>5344</v>
      </c>
      <c r="AE1159" s="60" t="s">
        <v>5345</v>
      </c>
      <c r="AL1159" s="60">
        <v>125</v>
      </c>
      <c r="AM1159" s="60">
        <v>3.5</v>
      </c>
      <c r="AN1159" s="60" t="s">
        <v>5346</v>
      </c>
      <c r="AO1159" s="60" t="s">
        <v>5329</v>
      </c>
    </row>
    <row r="1160" spans="1:41">
      <c r="A1160" s="71">
        <v>84087</v>
      </c>
      <c r="B1160" s="60" t="s">
        <v>844</v>
      </c>
      <c r="C1160" s="155">
        <v>4422067</v>
      </c>
      <c r="D1160" s="60" t="s">
        <v>845</v>
      </c>
      <c r="E1160" s="60" t="s">
        <v>846</v>
      </c>
      <c r="F1160" s="60" t="s">
        <v>751</v>
      </c>
      <c r="G1160" s="60" t="s">
        <v>179</v>
      </c>
      <c r="H1160" s="60" t="s">
        <v>163</v>
      </c>
      <c r="I1160" s="60" t="s">
        <v>847</v>
      </c>
      <c r="J1160" s="60" t="s">
        <v>16757</v>
      </c>
      <c r="K1160" s="60" t="s">
        <v>849</v>
      </c>
      <c r="L1160" s="60" t="s">
        <v>850</v>
      </c>
      <c r="M1160" t="str">
        <f>IF(TablVoies[[#This Row],[ID_OSM]]="Non trouvé","Pas de lien",HYPERLINK(("http://www.openstreetmap.org/?"&amp;TablVoies[[#This Row],[OBJET_OSM]]&amp;"="&amp;TablVoies[[#This Row],[ID_OSM]]),"Localiser"))</f>
        <v>Localiser</v>
      </c>
      <c r="N1160" s="61" t="s">
        <v>5316</v>
      </c>
      <c r="O1160" t="str">
        <f>IF(TablVoies[[#This Row],[ID_OSM]]="Non trouvé","Pas de lien",HYPERLINK("http://localhost:8111/import?url=http://api.openstreetmap.org/api/0.6/"&amp;TablVoies[[#This Row],[OBJET_OSM]]&amp;"/"&amp;TablVoies[[#This Row],[ID_OSM]]&amp;"/full","JOSM"))</f>
        <v>JOSM</v>
      </c>
      <c r="P1160" t="s">
        <v>5331</v>
      </c>
      <c r="Q1160" t="s">
        <v>13814</v>
      </c>
      <c r="W1160" s="60" t="s">
        <v>5334</v>
      </c>
      <c r="X1160" s="60" t="s">
        <v>5545</v>
      </c>
      <c r="Z1160" s="124"/>
      <c r="AC1160" s="60" t="s">
        <v>5323</v>
      </c>
      <c r="AE1160" s="60" t="s">
        <v>5324</v>
      </c>
      <c r="AL1160" s="60">
        <v>0</v>
      </c>
      <c r="AM1160" s="60">
        <v>0</v>
      </c>
      <c r="AN1160" s="60" t="s">
        <v>5359</v>
      </c>
      <c r="AO1160" s="60" t="s">
        <v>5329</v>
      </c>
    </row>
    <row r="1161" spans="1:41">
      <c r="A1161" s="71">
        <v>84087</v>
      </c>
      <c r="B1161" s="60" t="s">
        <v>4365</v>
      </c>
      <c r="C1161" s="155">
        <v>4426639</v>
      </c>
      <c r="D1161" s="60" t="s">
        <v>4366</v>
      </c>
      <c r="E1161" s="60" t="s">
        <v>4367</v>
      </c>
      <c r="F1161" s="60" t="s">
        <v>751</v>
      </c>
      <c r="G1161" s="60" t="s">
        <v>4341</v>
      </c>
      <c r="H1161" s="60" t="s">
        <v>163</v>
      </c>
      <c r="I1161" s="60" t="s">
        <v>4368</v>
      </c>
      <c r="J1161" s="60" t="s">
        <v>16758</v>
      </c>
      <c r="K1161" s="60" t="s">
        <v>4370</v>
      </c>
      <c r="L1161" s="60" t="s">
        <v>4371</v>
      </c>
      <c r="M1161" t="str">
        <f>IF(TablVoies[[#This Row],[ID_OSM]]="Non trouvé","Pas de lien",HYPERLINK(("http://www.openstreetmap.org/?"&amp;TablVoies[[#This Row],[OBJET_OSM]]&amp;"="&amp;TablVoies[[#This Row],[ID_OSM]]),"Localiser"))</f>
        <v>Localiser</v>
      </c>
      <c r="N1161" s="61" t="s">
        <v>5316</v>
      </c>
      <c r="O1161" t="str">
        <f>IF(TablVoies[[#This Row],[ID_OSM]]="Non trouvé","Pas de lien",HYPERLINK("http://localhost:8111/import?url=http://api.openstreetmap.org/api/0.6/"&amp;TablVoies[[#This Row],[OBJET_OSM]]&amp;"/"&amp;TablVoies[[#This Row],[ID_OSM]]&amp;"/full","JOSM"))</f>
        <v>JOSM</v>
      </c>
      <c r="Q1161"/>
      <c r="W1161" s="60" t="s">
        <v>5321</v>
      </c>
      <c r="X1161" s="60" t="s">
        <v>5389</v>
      </c>
      <c r="Y1161" s="60">
        <v>1959</v>
      </c>
      <c r="Z1161" s="124"/>
      <c r="AB1161" s="60">
        <v>21914</v>
      </c>
      <c r="AC1161" s="60" t="s">
        <v>5323</v>
      </c>
      <c r="AE1161" s="60" t="s">
        <v>5324</v>
      </c>
      <c r="AL1161" s="60">
        <v>15</v>
      </c>
      <c r="AM1161" s="60">
        <v>4</v>
      </c>
      <c r="AN1161" s="60" t="s">
        <v>5380</v>
      </c>
      <c r="AO1161" s="60" t="s">
        <v>5329</v>
      </c>
    </row>
    <row r="1162" spans="1:41">
      <c r="A1162" s="71">
        <v>84087</v>
      </c>
      <c r="B1162" s="60" t="s">
        <v>3661</v>
      </c>
      <c r="C1162" s="155">
        <v>4426517</v>
      </c>
      <c r="D1162" s="60" t="s">
        <v>3662</v>
      </c>
      <c r="E1162" s="60" t="s">
        <v>3663</v>
      </c>
      <c r="F1162" s="60" t="s">
        <v>751</v>
      </c>
      <c r="G1162" s="60" t="s">
        <v>1358</v>
      </c>
      <c r="I1162" s="60" t="s">
        <v>3664</v>
      </c>
      <c r="J1162" s="60" t="s">
        <v>16759</v>
      </c>
      <c r="K1162" s="60" t="s">
        <v>3666</v>
      </c>
      <c r="L1162" s="60" t="s">
        <v>3667</v>
      </c>
      <c r="M1162" t="str">
        <f>IF(TablVoies[[#This Row],[ID_OSM]]="Non trouvé","Pas de lien",HYPERLINK(("http://www.openstreetmap.org/?"&amp;TablVoies[[#This Row],[OBJET_OSM]]&amp;"="&amp;TablVoies[[#This Row],[ID_OSM]]),"Localiser"))</f>
        <v>Localiser</v>
      </c>
      <c r="N1162" s="61" t="s">
        <v>5316</v>
      </c>
      <c r="O1162" t="str">
        <f>IF(TablVoies[[#This Row],[ID_OSM]]="Non trouvé","Pas de lien",HYPERLINK("http://localhost:8111/import?url=http://api.openstreetmap.org/api/0.6/"&amp;TablVoies[[#This Row],[OBJET_OSM]]&amp;"/"&amp;TablVoies[[#This Row],[ID_OSM]]&amp;"/full","JOSM"))</f>
        <v>JOSM</v>
      </c>
      <c r="Q1162"/>
      <c r="W1162" s="60" t="s">
        <v>5321</v>
      </c>
      <c r="X1162" s="60" t="s">
        <v>5355</v>
      </c>
      <c r="Y1162" s="60">
        <v>1973</v>
      </c>
      <c r="Z1162" s="124">
        <v>26796</v>
      </c>
      <c r="AC1162" s="60" t="s">
        <v>5323</v>
      </c>
      <c r="AE1162" s="60" t="s">
        <v>5324</v>
      </c>
      <c r="AL1162" s="60">
        <v>191</v>
      </c>
      <c r="AM1162" s="60">
        <v>6</v>
      </c>
      <c r="AN1162" s="60" t="s">
        <v>5353</v>
      </c>
      <c r="AO1162" s="60" t="s">
        <v>5349</v>
      </c>
    </row>
    <row r="1163" spans="1:41">
      <c r="A1163" s="71">
        <v>84087</v>
      </c>
      <c r="B1163" s="60" t="s">
        <v>2284</v>
      </c>
      <c r="C1163" s="155">
        <v>4426286</v>
      </c>
      <c r="D1163" s="60" t="s">
        <v>2285</v>
      </c>
      <c r="E1163" s="60" t="s">
        <v>2286</v>
      </c>
      <c r="F1163" s="60" t="s">
        <v>751</v>
      </c>
      <c r="G1163" s="60" t="s">
        <v>1358</v>
      </c>
      <c r="I1163" s="60" t="s">
        <v>2287</v>
      </c>
      <c r="J1163" s="60" t="s">
        <v>16760</v>
      </c>
      <c r="K1163" s="60" t="s">
        <v>2289</v>
      </c>
      <c r="L1163" s="60" t="s">
        <v>2290</v>
      </c>
      <c r="M1163" t="str">
        <f>IF(TablVoies[[#This Row],[ID_OSM]]="Non trouvé","Pas de lien",HYPERLINK(("http://www.openstreetmap.org/?"&amp;TablVoies[[#This Row],[OBJET_OSM]]&amp;"="&amp;TablVoies[[#This Row],[ID_OSM]]),"Localiser"))</f>
        <v>Localiser</v>
      </c>
      <c r="N1163" s="61" t="s">
        <v>5316</v>
      </c>
      <c r="O1163" t="str">
        <f>IF(TablVoies[[#This Row],[ID_OSM]]="Non trouvé","Pas de lien",HYPERLINK("http://localhost:8111/import?url=http://api.openstreetmap.org/api/0.6/"&amp;TablVoies[[#This Row],[OBJET_OSM]]&amp;"/"&amp;TablVoies[[#This Row],[ID_OSM]]&amp;"/full","JOSM"))</f>
        <v>JOSM</v>
      </c>
      <c r="Q1163"/>
      <c r="T1163" s="60" t="s">
        <v>5509</v>
      </c>
      <c r="W1163" s="60" t="s">
        <v>5321</v>
      </c>
      <c r="X1163" s="60" t="s">
        <v>5364</v>
      </c>
      <c r="Y1163" s="60">
        <v>1914</v>
      </c>
      <c r="Z1163" s="124">
        <v>5255</v>
      </c>
      <c r="AB1163" s="60">
        <v>21914</v>
      </c>
      <c r="AC1163" s="60" t="s">
        <v>5323</v>
      </c>
      <c r="AE1163" s="60" t="s">
        <v>5324</v>
      </c>
      <c r="AL1163" s="60">
        <v>195</v>
      </c>
      <c r="AM1163" s="60">
        <v>4</v>
      </c>
      <c r="AN1163" s="60" t="s">
        <v>5353</v>
      </c>
      <c r="AO1163" s="60" t="s">
        <v>5349</v>
      </c>
    </row>
    <row r="1164" spans="1:41">
      <c r="A1164" s="71">
        <v>84087</v>
      </c>
      <c r="B1164" s="60" t="s">
        <v>3084</v>
      </c>
      <c r="C1164" s="155">
        <v>4426415</v>
      </c>
      <c r="D1164" s="60" t="s">
        <v>3085</v>
      </c>
      <c r="E1164" s="60" t="s">
        <v>3086</v>
      </c>
      <c r="F1164" s="60" t="s">
        <v>751</v>
      </c>
      <c r="G1164" s="60" t="s">
        <v>1358</v>
      </c>
      <c r="H1164" s="60" t="s">
        <v>221</v>
      </c>
      <c r="I1164" s="60" t="s">
        <v>3087</v>
      </c>
      <c r="J1164" s="60" t="s">
        <v>16761</v>
      </c>
      <c r="K1164" s="60" t="s">
        <v>3089</v>
      </c>
      <c r="L1164" s="60" t="s">
        <v>3090</v>
      </c>
      <c r="M1164" t="str">
        <f>IF(TablVoies[[#This Row],[ID_OSM]]="Non trouvé","Pas de lien",HYPERLINK(("http://www.openstreetmap.org/?"&amp;TablVoies[[#This Row],[OBJET_OSM]]&amp;"="&amp;TablVoies[[#This Row],[ID_OSM]]),"Localiser"))</f>
        <v>Localiser</v>
      </c>
      <c r="N1164" s="61" t="s">
        <v>5316</v>
      </c>
      <c r="O1164" t="str">
        <f>IF(TablVoies[[#This Row],[ID_OSM]]="Non trouvé","Pas de lien",HYPERLINK("http://localhost:8111/import?url=http://api.openstreetmap.org/api/0.6/"&amp;TablVoies[[#This Row],[OBJET_OSM]]&amp;"/"&amp;TablVoies[[#This Row],[ID_OSM]]&amp;"/full","JOSM"))</f>
        <v>JOSM</v>
      </c>
      <c r="Q1164"/>
      <c r="W1164" s="60" t="s">
        <v>5321</v>
      </c>
      <c r="X1164" s="60" t="s">
        <v>5384</v>
      </c>
      <c r="Z1164" s="124"/>
      <c r="AC1164" s="60" t="s">
        <v>5323</v>
      </c>
      <c r="AE1164" s="60" t="s">
        <v>5324</v>
      </c>
      <c r="AL1164" s="60">
        <v>155</v>
      </c>
      <c r="AM1164" s="60">
        <v>5</v>
      </c>
      <c r="AN1164" s="60" t="s">
        <v>5328</v>
      </c>
      <c r="AO1164" s="60" t="s">
        <v>5329</v>
      </c>
    </row>
    <row r="1165" spans="1:41">
      <c r="A1165" s="71">
        <v>84087</v>
      </c>
      <c r="B1165" s="60" t="s">
        <v>3475</v>
      </c>
      <c r="C1165" s="155">
        <v>4426478</v>
      </c>
      <c r="D1165" s="60" t="s">
        <v>3476</v>
      </c>
      <c r="E1165" s="60" t="s">
        <v>3477</v>
      </c>
      <c r="F1165" s="60" t="s">
        <v>751</v>
      </c>
      <c r="G1165" s="60" t="s">
        <v>3294</v>
      </c>
      <c r="H1165" s="60" t="s">
        <v>134</v>
      </c>
      <c r="I1165" s="60" t="s">
        <v>3478</v>
      </c>
      <c r="J1165" s="60" t="s">
        <v>16762</v>
      </c>
      <c r="K1165" s="60" t="s">
        <v>3480</v>
      </c>
      <c r="L1165" s="60" t="s">
        <v>3481</v>
      </c>
      <c r="M1165" t="str">
        <f>IF(TablVoies[[#This Row],[ID_OSM]]="Non trouvé","Pas de lien",HYPERLINK(("http://www.openstreetmap.org/?"&amp;TablVoies[[#This Row],[OBJET_OSM]]&amp;"="&amp;TablVoies[[#This Row],[ID_OSM]]),"Localiser"))</f>
        <v>Localiser</v>
      </c>
      <c r="N1165" s="61" t="s">
        <v>5316</v>
      </c>
      <c r="O1165" t="str">
        <f>IF(TablVoies[[#This Row],[ID_OSM]]="Non trouvé","Pas de lien",HYPERLINK("http://localhost:8111/import?url=http://api.openstreetmap.org/api/0.6/"&amp;TablVoies[[#This Row],[OBJET_OSM]]&amp;"/"&amp;TablVoies[[#This Row],[ID_OSM]]&amp;"/full","JOSM"))</f>
        <v>JOSM</v>
      </c>
      <c r="Q1165"/>
      <c r="W1165" s="60" t="s">
        <v>5321</v>
      </c>
      <c r="X1165" s="60" t="s">
        <v>5407</v>
      </c>
      <c r="Z1165" s="124"/>
      <c r="AC1165" s="60" t="s">
        <v>5323</v>
      </c>
      <c r="AE1165" s="60" t="s">
        <v>5324</v>
      </c>
      <c r="AL1165" s="60">
        <v>15</v>
      </c>
      <c r="AM1165" s="60">
        <v>0</v>
      </c>
      <c r="AN1165" s="60" t="s">
        <v>5328</v>
      </c>
      <c r="AO1165" s="60" t="s">
        <v>5329</v>
      </c>
    </row>
    <row r="1166" spans="1:41">
      <c r="A1166" s="71">
        <v>84087</v>
      </c>
      <c r="B1166" s="60" t="s">
        <v>2867</v>
      </c>
      <c r="C1166" s="155">
        <v>4426379</v>
      </c>
      <c r="D1166" s="60" t="s">
        <v>2868</v>
      </c>
      <c r="E1166" s="60" t="s">
        <v>2869</v>
      </c>
      <c r="F1166" s="60" t="s">
        <v>751</v>
      </c>
      <c r="G1166" s="60" t="s">
        <v>1358</v>
      </c>
      <c r="I1166" s="60" t="s">
        <v>2870</v>
      </c>
      <c r="J1166" s="60" t="s">
        <v>16763</v>
      </c>
      <c r="K1166" s="60" t="s">
        <v>2872</v>
      </c>
      <c r="L1166" s="60" t="s">
        <v>2873</v>
      </c>
      <c r="M1166" t="str">
        <f>IF(TablVoies[[#This Row],[ID_OSM]]="Non trouvé","Pas de lien",HYPERLINK(("http://www.openstreetmap.org/?"&amp;TablVoies[[#This Row],[OBJET_OSM]]&amp;"="&amp;TablVoies[[#This Row],[ID_OSM]]),"Localiser"))</f>
        <v>Localiser</v>
      </c>
      <c r="N1166" s="61" t="s">
        <v>5316</v>
      </c>
      <c r="O1166" t="str">
        <f>IF(TablVoies[[#This Row],[ID_OSM]]="Non trouvé","Pas de lien",HYPERLINK("http://localhost:8111/import?url=http://api.openstreetmap.org/api/0.6/"&amp;TablVoies[[#This Row],[OBJET_OSM]]&amp;"/"&amp;TablVoies[[#This Row],[ID_OSM]]&amp;"/full","JOSM"))</f>
        <v>JOSM</v>
      </c>
      <c r="Q1166"/>
      <c r="W1166" s="60" t="s">
        <v>5321</v>
      </c>
      <c r="X1166" s="60" t="s">
        <v>5364</v>
      </c>
      <c r="Y1166" s="60">
        <v>1934</v>
      </c>
      <c r="Z1166" s="124">
        <v>12551</v>
      </c>
      <c r="AB1166" s="60">
        <v>25202</v>
      </c>
      <c r="AC1166" s="60" t="s">
        <v>5323</v>
      </c>
      <c r="AE1166" s="60" t="s">
        <v>5324</v>
      </c>
      <c r="AL1166" s="60">
        <v>92</v>
      </c>
      <c r="AM1166" s="60">
        <v>4</v>
      </c>
      <c r="AN1166" s="60" t="s">
        <v>5380</v>
      </c>
      <c r="AO1166" s="60" t="s">
        <v>5329</v>
      </c>
    </row>
    <row r="1167" spans="1:41">
      <c r="A1167" s="71">
        <v>84087</v>
      </c>
      <c r="B1167" s="60" t="s">
        <v>3379</v>
      </c>
      <c r="C1167" s="155">
        <v>4426460</v>
      </c>
      <c r="D1167" s="60" t="s">
        <v>3380</v>
      </c>
      <c r="E1167" s="60" t="s">
        <v>3381</v>
      </c>
      <c r="F1167" s="60" t="s">
        <v>751</v>
      </c>
      <c r="G1167" s="60" t="s">
        <v>3294</v>
      </c>
      <c r="H1167" s="60" t="s">
        <v>221</v>
      </c>
      <c r="I1167" s="60" t="s">
        <v>3382</v>
      </c>
      <c r="J1167" s="60" t="s">
        <v>16764</v>
      </c>
      <c r="K1167" s="60" t="s">
        <v>3384</v>
      </c>
      <c r="L1167" s="60" t="s">
        <v>3385</v>
      </c>
      <c r="M1167" t="str">
        <f>IF(TablVoies[[#This Row],[ID_OSM]]="Non trouvé","Pas de lien",HYPERLINK(("http://www.openstreetmap.org/?"&amp;TablVoies[[#This Row],[OBJET_OSM]]&amp;"="&amp;TablVoies[[#This Row],[ID_OSM]]),"Localiser"))</f>
        <v>Localiser</v>
      </c>
      <c r="N1167" s="61" t="s">
        <v>5316</v>
      </c>
      <c r="O1167" t="str">
        <f>IF(TablVoies[[#This Row],[ID_OSM]]="Non trouvé","Pas de lien",HYPERLINK("http://localhost:8111/import?url=http://api.openstreetmap.org/api/0.6/"&amp;TablVoies[[#This Row],[OBJET_OSM]]&amp;"/"&amp;TablVoies[[#This Row],[ID_OSM]]&amp;"/full","JOSM"))</f>
        <v>JOSM</v>
      </c>
      <c r="P1167" t="s">
        <v>13607</v>
      </c>
      <c r="Q1167" t="s">
        <v>13814</v>
      </c>
      <c r="W1167" s="60" t="s">
        <v>5321</v>
      </c>
      <c r="X1167" s="60" t="s">
        <v>5546</v>
      </c>
      <c r="Y1167" s="60">
        <v>1994</v>
      </c>
      <c r="Z1167" s="124">
        <v>34605</v>
      </c>
      <c r="AC1167" s="60" t="s">
        <v>5323</v>
      </c>
      <c r="AE1167" s="60" t="s">
        <v>5324</v>
      </c>
      <c r="AJ1167" s="60" t="s">
        <v>5547</v>
      </c>
      <c r="AL1167" s="60">
        <v>0</v>
      </c>
      <c r="AM1167" s="60">
        <v>0</v>
      </c>
      <c r="AN1167" s="60" t="s">
        <v>5362</v>
      </c>
      <c r="AO1167" s="60" t="s">
        <v>5329</v>
      </c>
    </row>
    <row r="1168" spans="1:41">
      <c r="A1168" s="71">
        <v>84087</v>
      </c>
      <c r="B1168" s="60" t="s">
        <v>3374</v>
      </c>
      <c r="C1168" s="155">
        <v>4426459</v>
      </c>
      <c r="D1168" s="60" t="s">
        <v>3375</v>
      </c>
      <c r="E1168" s="60" t="s">
        <v>3376</v>
      </c>
      <c r="F1168" s="60" t="s">
        <v>751</v>
      </c>
      <c r="G1168" s="60" t="s">
        <v>3294</v>
      </c>
      <c r="H1168" s="60" t="s">
        <v>221</v>
      </c>
      <c r="I1168" s="60" t="s">
        <v>3094</v>
      </c>
      <c r="J1168" s="60" t="s">
        <v>16765</v>
      </c>
      <c r="K1168" s="60" t="s">
        <v>3378</v>
      </c>
      <c r="L1168" s="60" t="s">
        <v>3097</v>
      </c>
      <c r="M1168" t="str">
        <f>IF(TablVoies[[#This Row],[ID_OSM]]="Non trouvé","Pas de lien",HYPERLINK(("http://www.openstreetmap.org/?"&amp;TablVoies[[#This Row],[OBJET_OSM]]&amp;"="&amp;TablVoies[[#This Row],[ID_OSM]]),"Localiser"))</f>
        <v>Localiser</v>
      </c>
      <c r="N1168" s="61" t="s">
        <v>5316</v>
      </c>
      <c r="O1168" t="str">
        <f>IF(TablVoies[[#This Row],[ID_OSM]]="Non trouvé","Pas de lien",HYPERLINK("http://localhost:8111/import?url=http://api.openstreetmap.org/api/0.6/"&amp;TablVoies[[#This Row],[OBJET_OSM]]&amp;"/"&amp;TablVoies[[#This Row],[ID_OSM]]&amp;"/full","JOSM"))</f>
        <v>JOSM</v>
      </c>
      <c r="Q1168"/>
      <c r="W1168" s="60" t="s">
        <v>5321</v>
      </c>
      <c r="X1168" s="60" t="s">
        <v>5389</v>
      </c>
      <c r="Y1168" s="60">
        <v>1959</v>
      </c>
      <c r="Z1168" s="124"/>
      <c r="AB1168" s="60">
        <v>21914</v>
      </c>
      <c r="AC1168" s="60" t="s">
        <v>5323</v>
      </c>
      <c r="AE1168" s="60" t="s">
        <v>5324</v>
      </c>
      <c r="AL1168" s="60">
        <v>14</v>
      </c>
      <c r="AM1168" s="60">
        <v>26</v>
      </c>
      <c r="AN1168" s="60" t="s">
        <v>5366</v>
      </c>
      <c r="AO1168" s="60" t="s">
        <v>5329</v>
      </c>
    </row>
    <row r="1169" spans="1:41">
      <c r="A1169" s="71">
        <v>84087</v>
      </c>
      <c r="B1169" s="60" t="s">
        <v>3091</v>
      </c>
      <c r="C1169" s="155">
        <v>4426416</v>
      </c>
      <c r="D1169" s="60" t="s">
        <v>3092</v>
      </c>
      <c r="E1169" s="60" t="s">
        <v>3093</v>
      </c>
      <c r="F1169" s="60" t="s">
        <v>751</v>
      </c>
      <c r="G1169" s="60" t="s">
        <v>1358</v>
      </c>
      <c r="H1169" s="60" t="s">
        <v>221</v>
      </c>
      <c r="I1169" s="60" t="s">
        <v>3094</v>
      </c>
      <c r="J1169" s="60" t="s">
        <v>16129</v>
      </c>
      <c r="K1169" s="60" t="s">
        <v>3096</v>
      </c>
      <c r="L1169" s="60" t="s">
        <v>3097</v>
      </c>
      <c r="M1169" t="str">
        <f>IF(TablVoies[[#This Row],[ID_OSM]]="Non trouvé","Pas de lien",HYPERLINK(("http://www.openstreetmap.org/?"&amp;TablVoies[[#This Row],[OBJET_OSM]]&amp;"="&amp;TablVoies[[#This Row],[ID_OSM]]),"Localiser"))</f>
        <v>Localiser</v>
      </c>
      <c r="N1169" s="61" t="s">
        <v>5316</v>
      </c>
      <c r="O1169" t="str">
        <f>IF(TablVoies[[#This Row],[ID_OSM]]="Non trouvé","Pas de lien",HYPERLINK("http://localhost:8111/import?url=http://api.openstreetmap.org/api/0.6/"&amp;TablVoies[[#This Row],[OBJET_OSM]]&amp;"/"&amp;TablVoies[[#This Row],[ID_OSM]]&amp;"/full","JOSM"))</f>
        <v>JOSM</v>
      </c>
      <c r="Q1169"/>
      <c r="W1169" s="60" t="s">
        <v>5321</v>
      </c>
      <c r="X1169" s="60" t="s">
        <v>5364</v>
      </c>
      <c r="Y1169" s="60">
        <v>1934</v>
      </c>
      <c r="Z1169" s="124">
        <v>12551</v>
      </c>
      <c r="AB1169" s="60">
        <v>21914</v>
      </c>
      <c r="AC1169" s="60" t="s">
        <v>5323</v>
      </c>
      <c r="AE1169" s="60" t="s">
        <v>5324</v>
      </c>
      <c r="AL1169" s="60">
        <v>389</v>
      </c>
      <c r="AM1169" s="60">
        <v>7.8</v>
      </c>
      <c r="AN1169" s="60" t="s">
        <v>5366</v>
      </c>
      <c r="AO1169" s="60" t="s">
        <v>5329</v>
      </c>
    </row>
    <row r="1170" spans="1:41">
      <c r="A1170" s="71">
        <v>84087</v>
      </c>
      <c r="B1170" s="60" t="s">
        <v>3425</v>
      </c>
      <c r="C1170" s="155">
        <v>4426469</v>
      </c>
      <c r="D1170" s="60" t="s">
        <v>3426</v>
      </c>
      <c r="E1170" s="60" t="s">
        <v>3427</v>
      </c>
      <c r="F1170" s="60" t="s">
        <v>751</v>
      </c>
      <c r="G1170" s="60" t="s">
        <v>3294</v>
      </c>
      <c r="H1170" s="60" t="s">
        <v>119</v>
      </c>
      <c r="I1170" s="60" t="s">
        <v>3428</v>
      </c>
      <c r="J1170" s="60" t="s">
        <v>16766</v>
      </c>
      <c r="K1170" s="60" t="s">
        <v>3430</v>
      </c>
      <c r="L1170" s="60" t="s">
        <v>3431</v>
      </c>
      <c r="M1170" t="str">
        <f>IF(TablVoies[[#This Row],[ID_OSM]]="Non trouvé","Pas de lien",HYPERLINK(("http://www.openstreetmap.org/?"&amp;TablVoies[[#This Row],[OBJET_OSM]]&amp;"="&amp;TablVoies[[#This Row],[ID_OSM]]),"Localiser"))</f>
        <v>Localiser</v>
      </c>
      <c r="N1170" s="61" t="s">
        <v>5316</v>
      </c>
      <c r="O1170" t="str">
        <f>IF(TablVoies[[#This Row],[ID_OSM]]="Non trouvé","Pas de lien",HYPERLINK("http://localhost:8111/import?url=http://api.openstreetmap.org/api/0.6/"&amp;TablVoies[[#This Row],[OBJET_OSM]]&amp;"/"&amp;TablVoies[[#This Row],[ID_OSM]]&amp;"/full","JOSM"))</f>
        <v>JOSM</v>
      </c>
      <c r="Q1170"/>
      <c r="W1170" s="60" t="s">
        <v>5334</v>
      </c>
      <c r="X1170" s="60" t="s">
        <v>5548</v>
      </c>
      <c r="Z1170" s="124"/>
      <c r="AC1170" s="60" t="s">
        <v>5323</v>
      </c>
      <c r="AE1170" s="60" t="s">
        <v>5324</v>
      </c>
      <c r="AL1170" s="60">
        <v>240</v>
      </c>
      <c r="AM1170" s="60">
        <v>0</v>
      </c>
      <c r="AN1170" s="60" t="s">
        <v>5359</v>
      </c>
      <c r="AO1170" s="60" t="s">
        <v>5329</v>
      </c>
    </row>
    <row r="1171" spans="1:41">
      <c r="A1171" s="71">
        <v>84087</v>
      </c>
      <c r="B1171" s="60" t="s">
        <v>4153</v>
      </c>
      <c r="C1171" s="155">
        <v>4426598</v>
      </c>
      <c r="D1171" s="60" t="s">
        <v>4154</v>
      </c>
      <c r="E1171" s="60" t="s">
        <v>4155</v>
      </c>
      <c r="F1171" s="60" t="s">
        <v>751</v>
      </c>
      <c r="G1171" s="60" t="s">
        <v>44</v>
      </c>
      <c r="H1171" s="60" t="s">
        <v>119</v>
      </c>
      <c r="I1171" s="60" t="s">
        <v>2440</v>
      </c>
      <c r="J1171" s="60" t="s">
        <v>16321</v>
      </c>
      <c r="K1171" s="60" t="s">
        <v>4157</v>
      </c>
      <c r="L1171" s="60" t="s">
        <v>2443</v>
      </c>
      <c r="M1171" t="str">
        <f>IF(TablVoies[[#This Row],[ID_OSM]]="Non trouvé","Pas de lien",HYPERLINK(("http://www.openstreetmap.org/?"&amp;TablVoies[[#This Row],[OBJET_OSM]]&amp;"="&amp;TablVoies[[#This Row],[ID_OSM]]),"Localiser"))</f>
        <v>Localiser</v>
      </c>
      <c r="N1171" s="61" t="s">
        <v>5316</v>
      </c>
      <c r="O1171" t="str">
        <f>IF(TablVoies[[#This Row],[ID_OSM]]="Non trouvé","Pas de lien",HYPERLINK("http://localhost:8111/import?url=http://api.openstreetmap.org/api/0.6/"&amp;TablVoies[[#This Row],[OBJET_OSM]]&amp;"/"&amp;TablVoies[[#This Row],[ID_OSM]]&amp;"/full","JOSM"))</f>
        <v>JOSM</v>
      </c>
      <c r="Q1171"/>
      <c r="W1171" s="60" t="s">
        <v>5334</v>
      </c>
      <c r="X1171" s="60" t="s">
        <v>5409</v>
      </c>
      <c r="Y1171" s="60">
        <v>1934</v>
      </c>
      <c r="Z1171" s="124">
        <v>12551</v>
      </c>
      <c r="AB1171" s="60">
        <v>21914</v>
      </c>
      <c r="AC1171" s="60" t="s">
        <v>5323</v>
      </c>
      <c r="AE1171" s="60" t="s">
        <v>5324</v>
      </c>
      <c r="AL1171" s="60">
        <v>96</v>
      </c>
      <c r="AM1171" s="60">
        <v>4</v>
      </c>
      <c r="AN1171" s="60" t="s">
        <v>5346</v>
      </c>
      <c r="AO1171" s="60" t="s">
        <v>5329</v>
      </c>
    </row>
    <row r="1172" spans="1:41">
      <c r="A1172" s="71">
        <v>84087</v>
      </c>
      <c r="B1172" s="60" t="s">
        <v>2437</v>
      </c>
      <c r="C1172" s="155">
        <v>4426312</v>
      </c>
      <c r="D1172" s="60" t="s">
        <v>2438</v>
      </c>
      <c r="E1172" s="60" t="s">
        <v>2439</v>
      </c>
      <c r="F1172" s="60" t="s">
        <v>751</v>
      </c>
      <c r="G1172" s="60" t="s">
        <v>1358</v>
      </c>
      <c r="H1172" s="60" t="s">
        <v>119</v>
      </c>
      <c r="I1172" s="60" t="s">
        <v>2440</v>
      </c>
      <c r="J1172" s="60" t="s">
        <v>16767</v>
      </c>
      <c r="K1172" s="60" t="s">
        <v>2442</v>
      </c>
      <c r="L1172" s="60" t="s">
        <v>2443</v>
      </c>
      <c r="M1172" t="str">
        <f>IF(TablVoies[[#This Row],[ID_OSM]]="Non trouvé","Pas de lien",HYPERLINK(("http://www.openstreetmap.org/?"&amp;TablVoies[[#This Row],[OBJET_OSM]]&amp;"="&amp;TablVoies[[#This Row],[ID_OSM]]),"Localiser"))</f>
        <v>Localiser</v>
      </c>
      <c r="N1172" s="61" t="s">
        <v>5316</v>
      </c>
      <c r="O1172" t="str">
        <f>IF(TablVoies[[#This Row],[ID_OSM]]="Non trouvé","Pas de lien",HYPERLINK("http://localhost:8111/import?url=http://api.openstreetmap.org/api/0.6/"&amp;TablVoies[[#This Row],[OBJET_OSM]]&amp;"/"&amp;TablVoies[[#This Row],[ID_OSM]]&amp;"/full","JOSM"))</f>
        <v>JOSM</v>
      </c>
      <c r="Q1172"/>
      <c r="W1172" s="60" t="s">
        <v>5334</v>
      </c>
      <c r="X1172" s="60" t="s">
        <v>5409</v>
      </c>
      <c r="Y1172" s="60">
        <v>1962</v>
      </c>
      <c r="Z1172" s="124">
        <v>22793</v>
      </c>
      <c r="AB1172" s="60">
        <v>21914</v>
      </c>
      <c r="AC1172" s="60" t="s">
        <v>5323</v>
      </c>
      <c r="AE1172" s="60" t="s">
        <v>5324</v>
      </c>
      <c r="AL1172" s="60">
        <v>355</v>
      </c>
      <c r="AM1172" s="60">
        <v>4</v>
      </c>
      <c r="AN1172" s="60" t="s">
        <v>5346</v>
      </c>
      <c r="AO1172" s="60" t="s">
        <v>5329</v>
      </c>
    </row>
    <row r="1173" spans="1:41">
      <c r="A1173" s="71">
        <v>84087</v>
      </c>
      <c r="B1173" s="60" t="s">
        <v>2699</v>
      </c>
      <c r="C1173" s="155">
        <v>4426352</v>
      </c>
      <c r="D1173" s="60" t="s">
        <v>2700</v>
      </c>
      <c r="E1173" s="60" t="s">
        <v>2701</v>
      </c>
      <c r="F1173" s="60" t="s">
        <v>751</v>
      </c>
      <c r="G1173" s="60" t="s">
        <v>1358</v>
      </c>
      <c r="H1173" s="60" t="s">
        <v>134</v>
      </c>
      <c r="I1173" s="60" t="s">
        <v>2702</v>
      </c>
      <c r="J1173" s="60" t="s">
        <v>16768</v>
      </c>
      <c r="K1173" s="60" t="s">
        <v>2704</v>
      </c>
      <c r="L1173" s="60" t="s">
        <v>2705</v>
      </c>
      <c r="M1173" t="str">
        <f>IF(TablVoies[[#This Row],[ID_OSM]]="Non trouvé","Pas de lien",HYPERLINK(("http://www.openstreetmap.org/?"&amp;TablVoies[[#This Row],[OBJET_OSM]]&amp;"="&amp;TablVoies[[#This Row],[ID_OSM]]),"Localiser"))</f>
        <v>Localiser</v>
      </c>
      <c r="N1173" s="61" t="s">
        <v>5316</v>
      </c>
      <c r="O1173" t="str">
        <f>IF(TablVoies[[#This Row],[ID_OSM]]="Non trouvé","Pas de lien",HYPERLINK("http://localhost:8111/import?url=http://api.openstreetmap.org/api/0.6/"&amp;TablVoies[[#This Row],[OBJET_OSM]]&amp;"/"&amp;TablVoies[[#This Row],[ID_OSM]]&amp;"/full","JOSM"))</f>
        <v>JOSM</v>
      </c>
      <c r="Q1173"/>
      <c r="W1173" s="60" t="s">
        <v>5334</v>
      </c>
      <c r="X1173" s="60" t="s">
        <v>5373</v>
      </c>
      <c r="Y1173" s="60">
        <v>1966</v>
      </c>
      <c r="Z1173" s="124"/>
      <c r="AB1173" s="60">
        <v>24132</v>
      </c>
      <c r="AC1173" s="60" t="s">
        <v>5323</v>
      </c>
      <c r="AE1173" s="60" t="s">
        <v>5324</v>
      </c>
      <c r="AL1173" s="60">
        <v>483</v>
      </c>
      <c r="AM1173" s="60">
        <v>3.5</v>
      </c>
      <c r="AN1173" s="60" t="s">
        <v>5341</v>
      </c>
      <c r="AO1173" s="60" t="s">
        <v>5329</v>
      </c>
    </row>
    <row r="1174" spans="1:41">
      <c r="A1174" s="71">
        <v>84087</v>
      </c>
      <c r="B1174" s="60" t="s">
        <v>1304</v>
      </c>
      <c r="C1174" s="155">
        <v>4422228</v>
      </c>
      <c r="D1174" s="60" t="s">
        <v>1305</v>
      </c>
      <c r="E1174" s="60" t="s">
        <v>1306</v>
      </c>
      <c r="F1174" s="60" t="s">
        <v>751</v>
      </c>
      <c r="G1174" s="60" t="s">
        <v>245</v>
      </c>
      <c r="H1174" s="60" t="s">
        <v>134</v>
      </c>
      <c r="I1174" s="60" t="s">
        <v>1307</v>
      </c>
      <c r="J1174" s="60" t="s">
        <v>16769</v>
      </c>
      <c r="K1174" s="60" t="s">
        <v>1309</v>
      </c>
      <c r="L1174" s="60" t="s">
        <v>15598</v>
      </c>
      <c r="M1174" t="str">
        <f>IF(TablVoies[[#This Row],[ID_OSM]]="Non trouvé","Pas de lien",HYPERLINK(("http://www.openstreetmap.org/?"&amp;TablVoies[[#This Row],[OBJET_OSM]]&amp;"="&amp;TablVoies[[#This Row],[ID_OSM]]),"Localiser"))</f>
        <v>Localiser</v>
      </c>
      <c r="N1174" s="61" t="s">
        <v>5316</v>
      </c>
      <c r="O1174" t="str">
        <f>IF(TablVoies[[#This Row],[ID_OSM]]="Non trouvé","Pas de lien",HYPERLINK("http://localhost:8111/import?url=http://api.openstreetmap.org/api/0.6/"&amp;TablVoies[[#This Row],[OBJET_OSM]]&amp;"/"&amp;TablVoies[[#This Row],[ID_OSM]]&amp;"/full","JOSM"))</f>
        <v>JOSM</v>
      </c>
      <c r="P1174" t="s">
        <v>13728</v>
      </c>
      <c r="Q1174" t="s">
        <v>13814</v>
      </c>
      <c r="W1174" s="60" t="s">
        <v>5321</v>
      </c>
      <c r="X1174" s="60" t="s">
        <v>5410</v>
      </c>
      <c r="Z1174" s="124"/>
      <c r="AC1174" s="60" t="s">
        <v>5323</v>
      </c>
      <c r="AE1174" s="60" t="s">
        <v>5324</v>
      </c>
      <c r="AL1174" s="60">
        <v>1220</v>
      </c>
      <c r="AM1174" s="60">
        <v>3</v>
      </c>
      <c r="AN1174" s="60" t="s">
        <v>5328</v>
      </c>
      <c r="AO1174" s="60" t="s">
        <v>5329</v>
      </c>
    </row>
    <row r="1175" spans="1:41">
      <c r="A1175" s="71">
        <v>84087</v>
      </c>
      <c r="B1175" s="60" t="s">
        <v>2277</v>
      </c>
      <c r="C1175" s="155">
        <v>4426285</v>
      </c>
      <c r="D1175" s="60" t="s">
        <v>2278</v>
      </c>
      <c r="E1175" s="60" t="s">
        <v>2279</v>
      </c>
      <c r="F1175" s="60" t="s">
        <v>751</v>
      </c>
      <c r="G1175" s="60" t="s">
        <v>1358</v>
      </c>
      <c r="I1175" s="60" t="s">
        <v>2280</v>
      </c>
      <c r="J1175" s="60" t="s">
        <v>16770</v>
      </c>
      <c r="K1175" s="60" t="s">
        <v>2282</v>
      </c>
      <c r="L1175" s="60" t="s">
        <v>2283</v>
      </c>
      <c r="M1175" t="str">
        <f>IF(TablVoies[[#This Row],[ID_OSM]]="Non trouvé","Pas de lien",HYPERLINK(("http://www.openstreetmap.org/?"&amp;TablVoies[[#This Row],[OBJET_OSM]]&amp;"="&amp;TablVoies[[#This Row],[ID_OSM]]),"Localiser"))</f>
        <v>Localiser</v>
      </c>
      <c r="N1175" s="61" t="s">
        <v>5316</v>
      </c>
      <c r="O1175" t="str">
        <f>IF(TablVoies[[#This Row],[ID_OSM]]="Non trouvé","Pas de lien",HYPERLINK("http://localhost:8111/import?url=http://api.openstreetmap.org/api/0.6/"&amp;TablVoies[[#This Row],[OBJET_OSM]]&amp;"/"&amp;TablVoies[[#This Row],[ID_OSM]]&amp;"/full","JOSM"))</f>
        <v>JOSM</v>
      </c>
      <c r="Q1175"/>
      <c r="W1175" s="60" t="s">
        <v>5321</v>
      </c>
      <c r="X1175" s="60" t="s">
        <v>5370</v>
      </c>
      <c r="Y1175" s="60">
        <v>1980</v>
      </c>
      <c r="Z1175" s="124">
        <v>29301</v>
      </c>
      <c r="AC1175" s="60" t="s">
        <v>5323</v>
      </c>
      <c r="AE1175" s="60" t="s">
        <v>5324</v>
      </c>
      <c r="AL1175" s="60">
        <v>137</v>
      </c>
      <c r="AM1175" s="60">
        <v>7</v>
      </c>
      <c r="AN1175" s="60" t="s">
        <v>5348</v>
      </c>
      <c r="AO1175" s="60" t="s">
        <v>5349</v>
      </c>
    </row>
    <row r="1176" spans="1:41">
      <c r="A1176" s="71">
        <v>84087</v>
      </c>
      <c r="B1176" s="60" t="s">
        <v>1619</v>
      </c>
      <c r="C1176" s="155">
        <v>4426191</v>
      </c>
      <c r="D1176" s="60" t="s">
        <v>1620</v>
      </c>
      <c r="E1176" s="60" t="s">
        <v>1621</v>
      </c>
      <c r="F1176" s="60" t="s">
        <v>751</v>
      </c>
      <c r="G1176" s="60" t="s">
        <v>1358</v>
      </c>
      <c r="I1176" s="60" t="s">
        <v>1622</v>
      </c>
      <c r="J1176" s="60" t="s">
        <v>16771</v>
      </c>
      <c r="K1176" s="60" t="s">
        <v>1624</v>
      </c>
      <c r="L1176" s="60" t="s">
        <v>1625</v>
      </c>
      <c r="M1176" t="str">
        <f>IF(TablVoies[[#This Row],[ID_OSM]]="Non trouvé","Pas de lien",HYPERLINK(("http://www.openstreetmap.org/?"&amp;TablVoies[[#This Row],[OBJET_OSM]]&amp;"="&amp;TablVoies[[#This Row],[ID_OSM]]),"Localiser"))</f>
        <v>Localiser</v>
      </c>
      <c r="N1176" s="61" t="s">
        <v>5316</v>
      </c>
      <c r="O1176" t="str">
        <f>IF(TablVoies[[#This Row],[ID_OSM]]="Non trouvé","Pas de lien",HYPERLINK("http://localhost:8111/import?url=http://api.openstreetmap.org/api/0.6/"&amp;TablVoies[[#This Row],[OBJET_OSM]]&amp;"/"&amp;TablVoies[[#This Row],[ID_OSM]]&amp;"/full","JOSM"))</f>
        <v>JOSM</v>
      </c>
      <c r="Q1176"/>
      <c r="W1176" s="60" t="s">
        <v>5321</v>
      </c>
      <c r="X1176" s="60" t="s">
        <v>5367</v>
      </c>
      <c r="Y1176" s="60">
        <v>1980</v>
      </c>
      <c r="Z1176" s="124">
        <v>29224</v>
      </c>
      <c r="AC1176" s="60" t="s">
        <v>5323</v>
      </c>
      <c r="AE1176" s="60" t="s">
        <v>5324</v>
      </c>
      <c r="AL1176" s="60">
        <v>29</v>
      </c>
      <c r="AM1176" s="60">
        <v>9</v>
      </c>
      <c r="AN1176" s="60" t="s">
        <v>5368</v>
      </c>
      <c r="AO1176" s="60" t="s">
        <v>5349</v>
      </c>
    </row>
    <row r="1177" spans="1:41">
      <c r="A1177" s="71">
        <v>84087</v>
      </c>
      <c r="B1177" s="60" t="s">
        <v>5106</v>
      </c>
      <c r="C1177" s="155" t="s">
        <v>751</v>
      </c>
      <c r="D1177" s="60" t="s">
        <v>5107</v>
      </c>
      <c r="E1177" s="60" t="s">
        <v>5108</v>
      </c>
      <c r="F1177" s="60" t="s">
        <v>751</v>
      </c>
      <c r="G1177" s="60" t="s">
        <v>3294</v>
      </c>
      <c r="I1177" s="60" t="s">
        <v>5109</v>
      </c>
      <c r="J1177" s="60" t="s">
        <v>16772</v>
      </c>
      <c r="K1177" s="60" t="s">
        <v>5111</v>
      </c>
      <c r="L1177" s="60" t="s">
        <v>5112</v>
      </c>
      <c r="M1177" t="str">
        <f>IF(TablVoies[[#This Row],[ID_OSM]]="Non trouvé","Pas de lien",HYPERLINK(("http://www.openstreetmap.org/?"&amp;TablVoies[[#This Row],[OBJET_OSM]]&amp;"="&amp;TablVoies[[#This Row],[ID_OSM]]),"Localiser"))</f>
        <v>Pas de lien</v>
      </c>
      <c r="N1177" s="61" t="s">
        <v>5316</v>
      </c>
      <c r="O1177" t="str">
        <f>IF(TablVoies[[#This Row],[ID_OSM]]="Non trouvé","Pas de lien",HYPERLINK("http://localhost:8111/import?url=http://api.openstreetmap.org/api/0.6/"&amp;TablVoies[[#This Row],[OBJET_OSM]]&amp;"/"&amp;TablVoies[[#This Row],[ID_OSM]]&amp;"/full","JOSM"))</f>
        <v>Pas de lien</v>
      </c>
      <c r="Q1177"/>
      <c r="W1177" s="60" t="s">
        <v>5321</v>
      </c>
      <c r="X1177" s="60" t="s">
        <v>5424</v>
      </c>
      <c r="Z1177" s="124"/>
      <c r="AC1177" s="60" t="s">
        <v>5344</v>
      </c>
      <c r="AE1177" s="60" t="s">
        <v>5345</v>
      </c>
      <c r="AL1177" s="60">
        <v>0</v>
      </c>
      <c r="AM1177" s="60">
        <v>0</v>
      </c>
      <c r="AN1177" s="60" t="s">
        <v>5353</v>
      </c>
      <c r="AO1177" s="60" t="s">
        <v>5349</v>
      </c>
    </row>
    <row r="1178" spans="1:41">
      <c r="A1178" s="71">
        <v>84087</v>
      </c>
      <c r="B1178" s="60" t="s">
        <v>1626</v>
      </c>
      <c r="C1178" s="155">
        <v>4426192</v>
      </c>
      <c r="D1178" s="60" t="s">
        <v>1627</v>
      </c>
      <c r="E1178" s="60" t="s">
        <v>1628</v>
      </c>
      <c r="F1178" s="60" t="s">
        <v>751</v>
      </c>
      <c r="G1178" s="60" t="s">
        <v>1358</v>
      </c>
      <c r="I1178" s="60" t="s">
        <v>1629</v>
      </c>
      <c r="J1178" s="60" t="s">
        <v>16773</v>
      </c>
      <c r="K1178" s="60" t="s">
        <v>1631</v>
      </c>
      <c r="L1178" s="60" t="s">
        <v>1632</v>
      </c>
      <c r="M1178" t="str">
        <f>IF(TablVoies[[#This Row],[ID_OSM]]="Non trouvé","Pas de lien",HYPERLINK(("http://www.openstreetmap.org/?"&amp;TablVoies[[#This Row],[OBJET_OSM]]&amp;"="&amp;TablVoies[[#This Row],[ID_OSM]]),"Localiser"))</f>
        <v>Localiser</v>
      </c>
      <c r="N1178" s="61" t="s">
        <v>5316</v>
      </c>
      <c r="O1178" t="str">
        <f>IF(TablVoies[[#This Row],[ID_OSM]]="Non trouvé","Pas de lien",HYPERLINK("http://localhost:8111/import?url=http://api.openstreetmap.org/api/0.6/"&amp;TablVoies[[#This Row],[OBJET_OSM]]&amp;"/"&amp;TablVoies[[#This Row],[ID_OSM]]&amp;"/full","JOSM"))</f>
        <v>JOSM</v>
      </c>
      <c r="Q1178"/>
      <c r="W1178" s="60" t="s">
        <v>5321</v>
      </c>
      <c r="X1178" s="60" t="s">
        <v>5398</v>
      </c>
      <c r="Y1178" s="60">
        <v>1966</v>
      </c>
      <c r="Z1178" s="124">
        <v>24441</v>
      </c>
      <c r="AC1178" s="60" t="s">
        <v>5323</v>
      </c>
      <c r="AE1178" s="60" t="s">
        <v>5324</v>
      </c>
      <c r="AL1178" s="60">
        <v>174</v>
      </c>
      <c r="AM1178" s="60">
        <v>8</v>
      </c>
      <c r="AN1178" s="60" t="s">
        <v>5353</v>
      </c>
      <c r="AO1178" s="60" t="s">
        <v>5349</v>
      </c>
    </row>
    <row r="1179" spans="1:41">
      <c r="A1179" s="71">
        <v>84087</v>
      </c>
      <c r="B1179" s="60" t="s">
        <v>75</v>
      </c>
      <c r="C1179" s="155">
        <v>4191030</v>
      </c>
      <c r="D1179" s="60" t="s">
        <v>76</v>
      </c>
      <c r="E1179" s="60" t="s">
        <v>77</v>
      </c>
      <c r="F1179" s="60" t="s">
        <v>751</v>
      </c>
      <c r="G1179" s="60" t="s">
        <v>70</v>
      </c>
      <c r="I1179" s="60" t="s">
        <v>78</v>
      </c>
      <c r="J1179" s="60" t="s">
        <v>16774</v>
      </c>
      <c r="K1179" s="60" t="s">
        <v>80</v>
      </c>
      <c r="L1179" s="60" t="s">
        <v>81</v>
      </c>
      <c r="M1179" t="str">
        <f>IF(TablVoies[[#This Row],[ID_OSM]]="Non trouvé","Pas de lien",HYPERLINK(("http://www.openstreetmap.org/?"&amp;TablVoies[[#This Row],[OBJET_OSM]]&amp;"="&amp;TablVoies[[#This Row],[ID_OSM]]),"Localiser"))</f>
        <v>Localiser</v>
      </c>
      <c r="N1179" s="61" t="s">
        <v>5316</v>
      </c>
      <c r="O1179" t="str">
        <f>IF(TablVoies[[#This Row],[ID_OSM]]="Non trouvé","Pas de lien",HYPERLINK("http://localhost:8111/import?url=http://api.openstreetmap.org/api/0.6/"&amp;TablVoies[[#This Row],[OBJET_OSM]]&amp;"/"&amp;TablVoies[[#This Row],[ID_OSM]]&amp;"/full","JOSM"))</f>
        <v>JOSM</v>
      </c>
      <c r="Q1179"/>
      <c r="W1179" s="60" t="s">
        <v>5321</v>
      </c>
      <c r="X1179" s="60" t="s">
        <v>5347</v>
      </c>
      <c r="Y1179" s="60">
        <v>1977</v>
      </c>
      <c r="Z1179" s="124">
        <v>28126</v>
      </c>
      <c r="AC1179" s="60" t="s">
        <v>5344</v>
      </c>
      <c r="AE1179" s="60" t="s">
        <v>5345</v>
      </c>
      <c r="AL1179" s="60">
        <v>160</v>
      </c>
      <c r="AM1179" s="60">
        <v>7</v>
      </c>
      <c r="AN1179" s="60" t="s">
        <v>5368</v>
      </c>
      <c r="AO1179" s="60" t="s">
        <v>5349</v>
      </c>
    </row>
    <row r="1180" spans="1:41">
      <c r="A1180" s="71">
        <v>84087</v>
      </c>
      <c r="B1180" s="60" t="s">
        <v>1633</v>
      </c>
      <c r="C1180" s="155">
        <v>4426193</v>
      </c>
      <c r="D1180" s="60" t="s">
        <v>1634</v>
      </c>
      <c r="E1180" s="60" t="s">
        <v>1635</v>
      </c>
      <c r="F1180" s="60" t="s">
        <v>751</v>
      </c>
      <c r="G1180" s="60" t="s">
        <v>1358</v>
      </c>
      <c r="I1180" s="60" t="s">
        <v>1636</v>
      </c>
      <c r="J1180" s="60" t="s">
        <v>16775</v>
      </c>
      <c r="K1180" s="60" t="s">
        <v>1638</v>
      </c>
      <c r="L1180" s="60" t="s">
        <v>1639</v>
      </c>
      <c r="M1180" t="str">
        <f>IF(TablVoies[[#This Row],[ID_OSM]]="Non trouvé","Pas de lien",HYPERLINK(("http://www.openstreetmap.org/?"&amp;TablVoies[[#This Row],[OBJET_OSM]]&amp;"="&amp;TablVoies[[#This Row],[ID_OSM]]),"Localiser"))</f>
        <v>Localiser</v>
      </c>
      <c r="N1180" s="61" t="s">
        <v>5316</v>
      </c>
      <c r="O1180" t="str">
        <f>IF(TablVoies[[#This Row],[ID_OSM]]="Non trouvé","Pas de lien",HYPERLINK("http://localhost:8111/import?url=http://api.openstreetmap.org/api/0.6/"&amp;TablVoies[[#This Row],[OBJET_OSM]]&amp;"/"&amp;TablVoies[[#This Row],[ID_OSM]]&amp;"/full","JOSM"))</f>
        <v>JOSM</v>
      </c>
      <c r="Q1180"/>
      <c r="W1180" s="60" t="s">
        <v>5321</v>
      </c>
      <c r="X1180" s="60" t="s">
        <v>5386</v>
      </c>
      <c r="Y1180" s="60">
        <v>1959</v>
      </c>
      <c r="Z1180" s="124"/>
      <c r="AB1180" s="60">
        <v>21914</v>
      </c>
      <c r="AC1180" s="60" t="s">
        <v>5323</v>
      </c>
      <c r="AE1180" s="60" t="s">
        <v>5324</v>
      </c>
      <c r="AL1180" s="60">
        <v>83</v>
      </c>
      <c r="AM1180" s="60">
        <v>7</v>
      </c>
      <c r="AN1180" s="60" t="s">
        <v>5348</v>
      </c>
      <c r="AO1180" s="60" t="s">
        <v>5349</v>
      </c>
    </row>
    <row r="1181" spans="1:41">
      <c r="A1181" s="71">
        <v>84087</v>
      </c>
      <c r="B1181" s="60" t="s">
        <v>4262</v>
      </c>
      <c r="C1181" s="155">
        <v>4426617</v>
      </c>
      <c r="D1181" s="60" t="s">
        <v>4263</v>
      </c>
      <c r="E1181" s="60" t="s">
        <v>4264</v>
      </c>
      <c r="F1181" s="60" t="s">
        <v>751</v>
      </c>
      <c r="G1181" s="60" t="s">
        <v>44</v>
      </c>
      <c r="H1181" s="60" t="s">
        <v>134</v>
      </c>
      <c r="I1181" s="60" t="s">
        <v>4265</v>
      </c>
      <c r="J1181" s="60" t="s">
        <v>16776</v>
      </c>
      <c r="K1181" s="60" t="s">
        <v>4267</v>
      </c>
      <c r="L1181" s="60" t="s">
        <v>4268</v>
      </c>
      <c r="M1181" t="str">
        <f>IF(TablVoies[[#This Row],[ID_OSM]]="Non trouvé","Pas de lien",HYPERLINK(("http://www.openstreetmap.org/?"&amp;TablVoies[[#This Row],[OBJET_OSM]]&amp;"="&amp;TablVoies[[#This Row],[ID_OSM]]),"Localiser"))</f>
        <v>Localiser</v>
      </c>
      <c r="N1181" s="61" t="s">
        <v>5316</v>
      </c>
      <c r="O1181" t="str">
        <f>IF(TablVoies[[#This Row],[ID_OSM]]="Non trouvé","Pas de lien",HYPERLINK("http://localhost:8111/import?url=http://api.openstreetmap.org/api/0.6/"&amp;TablVoies[[#This Row],[OBJET_OSM]]&amp;"/"&amp;TablVoies[[#This Row],[ID_OSM]]&amp;"/full","JOSM"))</f>
        <v>JOSM</v>
      </c>
      <c r="Q1181"/>
      <c r="W1181" s="60" t="s">
        <v>5321</v>
      </c>
      <c r="X1181" s="60" t="s">
        <v>5398</v>
      </c>
      <c r="Y1181" s="60">
        <v>1973</v>
      </c>
      <c r="Z1181" s="124">
        <v>26879</v>
      </c>
      <c r="AC1181" s="60" t="s">
        <v>5323</v>
      </c>
      <c r="AE1181" s="60" t="s">
        <v>5324</v>
      </c>
      <c r="AL1181" s="60">
        <v>70</v>
      </c>
      <c r="AM1181" s="60">
        <v>4.5999999999999996</v>
      </c>
      <c r="AN1181" s="60" t="s">
        <v>5341</v>
      </c>
      <c r="AO1181" s="60" t="s">
        <v>5329</v>
      </c>
    </row>
    <row r="1182" spans="1:41">
      <c r="A1182" s="71">
        <v>84087</v>
      </c>
      <c r="B1182" s="60" t="s">
        <v>1724</v>
      </c>
      <c r="C1182" s="155">
        <v>4426399</v>
      </c>
      <c r="D1182" s="60" t="s">
        <v>1725</v>
      </c>
      <c r="E1182" s="60" t="s">
        <v>1726</v>
      </c>
      <c r="F1182" s="60" t="s">
        <v>751</v>
      </c>
      <c r="G1182" s="60" t="s">
        <v>1358</v>
      </c>
      <c r="H1182" s="60" t="s">
        <v>163</v>
      </c>
      <c r="I1182" s="60" t="s">
        <v>1727</v>
      </c>
      <c r="J1182" s="60" t="s">
        <v>16777</v>
      </c>
      <c r="K1182" s="60" t="s">
        <v>1729</v>
      </c>
      <c r="L1182" s="60" t="s">
        <v>1730</v>
      </c>
      <c r="M1182" t="str">
        <f>IF(TablVoies[[#This Row],[ID_OSM]]="Non trouvé","Pas de lien",HYPERLINK(("http://www.openstreetmap.org/?"&amp;TablVoies[[#This Row],[OBJET_OSM]]&amp;"="&amp;TablVoies[[#This Row],[ID_OSM]]),"Localiser"))</f>
        <v>Localiser</v>
      </c>
      <c r="N1182" s="61" t="s">
        <v>5316</v>
      </c>
      <c r="O1182" t="str">
        <f>IF(TablVoies[[#This Row],[ID_OSM]]="Non trouvé","Pas de lien",HYPERLINK("http://localhost:8111/import?url=http://api.openstreetmap.org/api/0.6/"&amp;TablVoies[[#This Row],[OBJET_OSM]]&amp;"/"&amp;TablVoies[[#This Row],[ID_OSM]]&amp;"/full","JOSM"))</f>
        <v>JOSM</v>
      </c>
      <c r="Q1182"/>
      <c r="W1182" s="60" t="s">
        <v>5321</v>
      </c>
      <c r="X1182" s="60" t="s">
        <v>5423</v>
      </c>
      <c r="Y1182" s="60">
        <v>1934</v>
      </c>
      <c r="Z1182" s="124">
        <v>12551</v>
      </c>
      <c r="AB1182" s="60">
        <v>21914</v>
      </c>
      <c r="AC1182" s="60" t="s">
        <v>5323</v>
      </c>
      <c r="AE1182" s="60" t="s">
        <v>5324</v>
      </c>
      <c r="AL1182" s="60">
        <v>19</v>
      </c>
      <c r="AM1182" s="60">
        <v>8</v>
      </c>
      <c r="AN1182" s="60" t="s">
        <v>5341</v>
      </c>
      <c r="AO1182" s="60" t="s">
        <v>5329</v>
      </c>
    </row>
    <row r="1183" spans="1:41">
      <c r="A1183" s="71">
        <v>84087</v>
      </c>
      <c r="B1183" s="60" t="s">
        <v>3327</v>
      </c>
      <c r="C1183" s="155">
        <v>4426450</v>
      </c>
      <c r="D1183" s="60" t="s">
        <v>3328</v>
      </c>
      <c r="E1183" s="60" t="s">
        <v>3329</v>
      </c>
      <c r="F1183" s="60" t="s">
        <v>751</v>
      </c>
      <c r="G1183" s="60" t="s">
        <v>3294</v>
      </c>
      <c r="I1183" s="60" t="s">
        <v>3330</v>
      </c>
      <c r="J1183" s="60" t="s">
        <v>16778</v>
      </c>
      <c r="K1183" s="60" t="s">
        <v>3332</v>
      </c>
      <c r="L1183" s="60" t="s">
        <v>3333</v>
      </c>
      <c r="M1183" t="str">
        <f>IF(TablVoies[[#This Row],[ID_OSM]]="Non trouvé","Pas de lien",HYPERLINK(("http://www.openstreetmap.org/?"&amp;TablVoies[[#This Row],[OBJET_OSM]]&amp;"="&amp;TablVoies[[#This Row],[ID_OSM]]),"Localiser"))</f>
        <v>Localiser</v>
      </c>
      <c r="N1183" s="61" t="s">
        <v>5316</v>
      </c>
      <c r="O1183" t="str">
        <f>IF(TablVoies[[#This Row],[ID_OSM]]="Non trouvé","Pas de lien",HYPERLINK("http://localhost:8111/import?url=http://api.openstreetmap.org/api/0.6/"&amp;TablVoies[[#This Row],[OBJET_OSM]]&amp;"/"&amp;TablVoies[[#This Row],[ID_OSM]]&amp;"/full","JOSM"))</f>
        <v>JOSM</v>
      </c>
      <c r="Q1183"/>
      <c r="W1183" s="60" t="s">
        <v>5334</v>
      </c>
      <c r="X1183" s="60" t="s">
        <v>5389</v>
      </c>
      <c r="Z1183" s="124"/>
      <c r="AC1183" s="60" t="s">
        <v>5323</v>
      </c>
      <c r="AE1183" s="60" t="s">
        <v>5324</v>
      </c>
      <c r="AJ1183" s="60" t="s">
        <v>5361</v>
      </c>
      <c r="AL1183" s="60">
        <v>0</v>
      </c>
      <c r="AM1183" s="60">
        <v>0</v>
      </c>
      <c r="AN1183" s="60" t="s">
        <v>5348</v>
      </c>
      <c r="AO1183" s="60" t="s">
        <v>5349</v>
      </c>
    </row>
    <row r="1184" spans="1:41">
      <c r="A1184" s="71">
        <v>84087</v>
      </c>
      <c r="B1184" s="60" t="s">
        <v>2706</v>
      </c>
      <c r="C1184" s="155">
        <v>4426353</v>
      </c>
      <c r="D1184" s="60" t="s">
        <v>2707</v>
      </c>
      <c r="E1184" s="60" t="s">
        <v>2708</v>
      </c>
      <c r="F1184" s="60" t="s">
        <v>751</v>
      </c>
      <c r="G1184" s="60" t="s">
        <v>1358</v>
      </c>
      <c r="H1184" s="60" t="s">
        <v>134</v>
      </c>
      <c r="I1184" s="60" t="s">
        <v>2709</v>
      </c>
      <c r="J1184" s="60" t="s">
        <v>16779</v>
      </c>
      <c r="K1184" s="60" t="s">
        <v>2711</v>
      </c>
      <c r="L1184" s="60" t="s">
        <v>2712</v>
      </c>
      <c r="M1184" t="str">
        <f>IF(TablVoies[[#This Row],[ID_OSM]]="Non trouvé","Pas de lien",HYPERLINK(("http://www.openstreetmap.org/?"&amp;TablVoies[[#This Row],[OBJET_OSM]]&amp;"="&amp;TablVoies[[#This Row],[ID_OSM]]),"Localiser"))</f>
        <v>Localiser</v>
      </c>
      <c r="N1184" s="61" t="s">
        <v>5316</v>
      </c>
      <c r="O1184" t="str">
        <f>IF(TablVoies[[#This Row],[ID_OSM]]="Non trouvé","Pas de lien",HYPERLINK("http://localhost:8111/import?url=http://api.openstreetmap.org/api/0.6/"&amp;TablVoies[[#This Row],[OBJET_OSM]]&amp;"/"&amp;TablVoies[[#This Row],[ID_OSM]]&amp;"/full","JOSM"))</f>
        <v>JOSM</v>
      </c>
      <c r="Q1184"/>
      <c r="W1184" s="60" t="s">
        <v>5321</v>
      </c>
      <c r="X1184" s="60" t="s">
        <v>5415</v>
      </c>
      <c r="Y1184" s="60">
        <v>1959</v>
      </c>
      <c r="Z1184" s="124"/>
      <c r="AB1184" s="60">
        <v>21914</v>
      </c>
      <c r="AC1184" s="60" t="s">
        <v>5323</v>
      </c>
      <c r="AE1184" s="60" t="s">
        <v>5324</v>
      </c>
      <c r="AL1184" s="60">
        <v>94</v>
      </c>
      <c r="AM1184" s="60">
        <v>6</v>
      </c>
      <c r="AN1184" s="60" t="s">
        <v>5341</v>
      </c>
      <c r="AO1184" s="60" t="s">
        <v>5329</v>
      </c>
    </row>
    <row r="1185" spans="1:41">
      <c r="A1185" s="71">
        <v>84087</v>
      </c>
      <c r="B1185" s="60" t="s">
        <v>4475</v>
      </c>
      <c r="C1185" s="155">
        <v>4426668</v>
      </c>
      <c r="D1185" s="60" t="s">
        <v>4476</v>
      </c>
      <c r="E1185" s="60" t="s">
        <v>4477</v>
      </c>
      <c r="F1185" s="60" t="s">
        <v>751</v>
      </c>
      <c r="G1185" s="60" t="s">
        <v>4471</v>
      </c>
      <c r="H1185" s="60" t="s">
        <v>134</v>
      </c>
      <c r="I1185" s="60" t="s">
        <v>4478</v>
      </c>
      <c r="J1185" s="60" t="s">
        <v>16780</v>
      </c>
      <c r="K1185" s="60" t="s">
        <v>4480</v>
      </c>
      <c r="L1185" s="60" t="s">
        <v>3901</v>
      </c>
      <c r="M1185" t="str">
        <f>IF(TablVoies[[#This Row],[ID_OSM]]="Non trouvé","Pas de lien",HYPERLINK(("http://www.openstreetmap.org/?"&amp;TablVoies[[#This Row],[OBJET_OSM]]&amp;"="&amp;TablVoies[[#This Row],[ID_OSM]]),"Localiser"))</f>
        <v>Localiser</v>
      </c>
      <c r="N1185" s="61" t="s">
        <v>5316</v>
      </c>
      <c r="O1185" t="str">
        <f>IF(TablVoies[[#This Row],[ID_OSM]]="Non trouvé","Pas de lien",HYPERLINK("http://localhost:8111/import?url=http://api.openstreetmap.org/api/0.6/"&amp;TablVoies[[#This Row],[OBJET_OSM]]&amp;"/"&amp;TablVoies[[#This Row],[ID_OSM]]&amp;"/full","JOSM"))</f>
        <v>JOSM</v>
      </c>
      <c r="Q1185"/>
      <c r="W1185" s="60" t="s">
        <v>5321</v>
      </c>
      <c r="X1185" s="60" t="s">
        <v>5385</v>
      </c>
      <c r="Z1185" s="124"/>
      <c r="AC1185" s="60" t="s">
        <v>5323</v>
      </c>
      <c r="AE1185" s="60" t="s">
        <v>5324</v>
      </c>
      <c r="AL1185" s="60">
        <v>310</v>
      </c>
      <c r="AM1185" s="60">
        <v>6</v>
      </c>
      <c r="AN1185" s="60" t="s">
        <v>5328</v>
      </c>
      <c r="AO1185" s="60" t="s">
        <v>5329</v>
      </c>
    </row>
    <row r="1186" spans="1:41">
      <c r="A1186" s="71">
        <v>84087</v>
      </c>
      <c r="B1186" s="60" t="s">
        <v>3582</v>
      </c>
      <c r="C1186" s="155">
        <v>4426501</v>
      </c>
      <c r="D1186" s="60" t="s">
        <v>3583</v>
      </c>
      <c r="E1186" s="60" t="s">
        <v>3584</v>
      </c>
      <c r="F1186" s="60" t="s">
        <v>751</v>
      </c>
      <c r="G1186" s="60" t="s">
        <v>1373</v>
      </c>
      <c r="H1186" s="60" t="s">
        <v>163</v>
      </c>
      <c r="I1186" s="60" t="s">
        <v>3585</v>
      </c>
      <c r="J1186" s="60" t="s">
        <v>16781</v>
      </c>
      <c r="K1186" s="60" t="s">
        <v>3587</v>
      </c>
      <c r="L1186" s="60" t="s">
        <v>3588</v>
      </c>
      <c r="M1186" t="str">
        <f>IF(TablVoies[[#This Row],[ID_OSM]]="Non trouvé","Pas de lien",HYPERLINK(("http://www.openstreetmap.org/?"&amp;TablVoies[[#This Row],[OBJET_OSM]]&amp;"="&amp;TablVoies[[#This Row],[ID_OSM]]),"Localiser"))</f>
        <v>Localiser</v>
      </c>
      <c r="N1186" s="61" t="s">
        <v>5316</v>
      </c>
      <c r="O1186" t="str">
        <f>IF(TablVoies[[#This Row],[ID_OSM]]="Non trouvé","Pas de lien",HYPERLINK("http://localhost:8111/import?url=http://api.openstreetmap.org/api/0.6/"&amp;TablVoies[[#This Row],[OBJET_OSM]]&amp;"/"&amp;TablVoies[[#This Row],[ID_OSM]]&amp;"/full","JOSM"))</f>
        <v>JOSM</v>
      </c>
      <c r="P1186" t="s">
        <v>13661</v>
      </c>
      <c r="Q1186" t="s">
        <v>13814</v>
      </c>
      <c r="T1186" s="60" t="s">
        <v>5376</v>
      </c>
      <c r="W1186" s="60" t="s">
        <v>5334</v>
      </c>
      <c r="X1186" s="60" t="s">
        <v>5403</v>
      </c>
      <c r="Z1186" s="124"/>
      <c r="AC1186" s="60" t="s">
        <v>5374</v>
      </c>
      <c r="AE1186" s="60" t="s">
        <v>5375</v>
      </c>
      <c r="AL1186" s="60">
        <v>0</v>
      </c>
      <c r="AM1186" s="60">
        <v>0</v>
      </c>
      <c r="AN1186" s="60" t="s">
        <v>5341</v>
      </c>
      <c r="AO1186" s="60" t="s">
        <v>5329</v>
      </c>
    </row>
    <row r="1187" spans="1:41">
      <c r="A1187" s="71">
        <v>84087</v>
      </c>
      <c r="B1187" s="60" t="s">
        <v>1640</v>
      </c>
      <c r="C1187" s="155">
        <v>4426194</v>
      </c>
      <c r="D1187" s="60" t="s">
        <v>1641</v>
      </c>
      <c r="E1187" s="60" t="s">
        <v>1642</v>
      </c>
      <c r="F1187" s="60" t="s">
        <v>751</v>
      </c>
      <c r="G1187" s="60" t="s">
        <v>1358</v>
      </c>
      <c r="I1187" s="60" t="s">
        <v>1643</v>
      </c>
      <c r="J1187" s="60" t="s">
        <v>16782</v>
      </c>
      <c r="K1187" s="60" t="s">
        <v>1645</v>
      </c>
      <c r="L1187" s="60" t="s">
        <v>1646</v>
      </c>
      <c r="M1187" t="str">
        <f>IF(TablVoies[[#This Row],[ID_OSM]]="Non trouvé","Pas de lien",HYPERLINK(("http://www.openstreetmap.org/?"&amp;TablVoies[[#This Row],[OBJET_OSM]]&amp;"="&amp;TablVoies[[#This Row],[ID_OSM]]),"Localiser"))</f>
        <v>Localiser</v>
      </c>
      <c r="N1187" s="61" t="s">
        <v>5316</v>
      </c>
      <c r="O1187" t="str">
        <f>IF(TablVoies[[#This Row],[ID_OSM]]="Non trouvé","Pas de lien",HYPERLINK("http://localhost:8111/import?url=http://api.openstreetmap.org/api/0.6/"&amp;TablVoies[[#This Row],[OBJET_OSM]]&amp;"/"&amp;TablVoies[[#This Row],[ID_OSM]]&amp;"/full","JOSM"))</f>
        <v>JOSM</v>
      </c>
      <c r="Q1187"/>
      <c r="W1187" s="60" t="s">
        <v>5321</v>
      </c>
      <c r="X1187" s="60" t="s">
        <v>5424</v>
      </c>
      <c r="Y1187" s="60">
        <v>1934</v>
      </c>
      <c r="Z1187" s="124">
        <v>12551</v>
      </c>
      <c r="AB1187" s="60">
        <v>21914</v>
      </c>
      <c r="AC1187" s="60" t="s">
        <v>5323</v>
      </c>
      <c r="AE1187" s="60" t="s">
        <v>5324</v>
      </c>
      <c r="AL1187" s="60">
        <v>75</v>
      </c>
      <c r="AM1187" s="60">
        <v>8</v>
      </c>
      <c r="AN1187" s="60" t="s">
        <v>5368</v>
      </c>
      <c r="AO1187" s="60" t="s">
        <v>5405</v>
      </c>
    </row>
    <row r="1188" spans="1:41">
      <c r="A1188" s="71">
        <v>84087</v>
      </c>
      <c r="B1188" s="60" t="s">
        <v>1647</v>
      </c>
      <c r="C1188" s="155">
        <v>4426195</v>
      </c>
      <c r="D1188" s="60" t="s">
        <v>1648</v>
      </c>
      <c r="E1188" s="60" t="s">
        <v>1649</v>
      </c>
      <c r="F1188" s="60" t="s">
        <v>751</v>
      </c>
      <c r="G1188" s="60" t="s">
        <v>1358</v>
      </c>
      <c r="I1188" s="60" t="s">
        <v>1650</v>
      </c>
      <c r="J1188" s="60" t="s">
        <v>16783</v>
      </c>
      <c r="K1188" s="60" t="s">
        <v>1652</v>
      </c>
      <c r="L1188" s="60" t="s">
        <v>1653</v>
      </c>
      <c r="M1188" t="str">
        <f>IF(TablVoies[[#This Row],[ID_OSM]]="Non trouvé","Pas de lien",HYPERLINK(("http://www.openstreetmap.org/?"&amp;TablVoies[[#This Row],[OBJET_OSM]]&amp;"="&amp;TablVoies[[#This Row],[ID_OSM]]),"Localiser"))</f>
        <v>Localiser</v>
      </c>
      <c r="N1188" s="61" t="s">
        <v>5316</v>
      </c>
      <c r="O1188" t="str">
        <f>IF(TablVoies[[#This Row],[ID_OSM]]="Non trouvé","Pas de lien",HYPERLINK("http://localhost:8111/import?url=http://api.openstreetmap.org/api/0.6/"&amp;TablVoies[[#This Row],[OBJET_OSM]]&amp;"/"&amp;TablVoies[[#This Row],[ID_OSM]]&amp;"/full","JOSM"))</f>
        <v>JOSM</v>
      </c>
      <c r="Q1188"/>
      <c r="W1188" s="60" t="s">
        <v>5321</v>
      </c>
      <c r="X1188" s="60" t="s">
        <v>5357</v>
      </c>
      <c r="Y1188" s="60">
        <v>2000</v>
      </c>
      <c r="Z1188" s="124">
        <v>36526</v>
      </c>
      <c r="AC1188" s="60" t="s">
        <v>5344</v>
      </c>
      <c r="AE1188" s="60" t="s">
        <v>5345</v>
      </c>
      <c r="AL1188" s="60">
        <v>0</v>
      </c>
      <c r="AM1188" s="60">
        <v>0</v>
      </c>
      <c r="AN1188" s="60" t="s">
        <v>5362</v>
      </c>
      <c r="AO1188" s="60" t="s">
        <v>5329</v>
      </c>
    </row>
    <row r="1189" spans="1:41">
      <c r="A1189" s="71">
        <v>84087</v>
      </c>
      <c r="B1189" s="60" t="s">
        <v>116</v>
      </c>
      <c r="C1189" s="155">
        <v>4191071</v>
      </c>
      <c r="D1189" s="60" t="s">
        <v>117</v>
      </c>
      <c r="E1189" s="60" t="s">
        <v>118</v>
      </c>
      <c r="F1189" s="60" t="s">
        <v>751</v>
      </c>
      <c r="G1189" s="60" t="s">
        <v>70</v>
      </c>
      <c r="H1189" s="60" t="s">
        <v>119</v>
      </c>
      <c r="I1189" s="60" t="s">
        <v>120</v>
      </c>
      <c r="J1189" s="60" t="s">
        <v>16784</v>
      </c>
      <c r="K1189" s="60" t="s">
        <v>122</v>
      </c>
      <c r="L1189" s="60" t="s">
        <v>123</v>
      </c>
      <c r="M1189" t="str">
        <f>IF(TablVoies[[#This Row],[ID_OSM]]="Non trouvé","Pas de lien",HYPERLINK(("http://www.openstreetmap.org/?"&amp;TablVoies[[#This Row],[OBJET_OSM]]&amp;"="&amp;TablVoies[[#This Row],[ID_OSM]]),"Localiser"))</f>
        <v>Localiser</v>
      </c>
      <c r="N1189" s="61" t="s">
        <v>5316</v>
      </c>
      <c r="O1189" t="str">
        <f>IF(TablVoies[[#This Row],[ID_OSM]]="Non trouvé","Pas de lien",HYPERLINK("http://localhost:8111/import?url=http://api.openstreetmap.org/api/0.6/"&amp;TablVoies[[#This Row],[OBJET_OSM]]&amp;"/"&amp;TablVoies[[#This Row],[ID_OSM]]&amp;"/full","JOSM"))</f>
        <v>JOSM</v>
      </c>
      <c r="Q1189"/>
      <c r="W1189" s="60" t="s">
        <v>5321</v>
      </c>
      <c r="X1189" s="60" t="s">
        <v>5387</v>
      </c>
      <c r="Y1189" s="60">
        <v>1989</v>
      </c>
      <c r="Z1189" s="124">
        <v>32831</v>
      </c>
      <c r="AC1189" s="60" t="s">
        <v>5323</v>
      </c>
      <c r="AE1189" s="60" t="s">
        <v>5324</v>
      </c>
      <c r="AL1189" s="60">
        <v>50</v>
      </c>
      <c r="AM1189" s="60">
        <v>0</v>
      </c>
      <c r="AN1189" s="60" t="s">
        <v>5346</v>
      </c>
      <c r="AO1189" s="60" t="s">
        <v>5329</v>
      </c>
    </row>
    <row r="1190" spans="1:41">
      <c r="A1190" s="71">
        <v>84087</v>
      </c>
      <c r="B1190" s="60" t="s">
        <v>3439</v>
      </c>
      <c r="C1190" s="155">
        <v>4426472</v>
      </c>
      <c r="D1190" s="60" t="s">
        <v>3440</v>
      </c>
      <c r="E1190" s="60" t="s">
        <v>3441</v>
      </c>
      <c r="F1190" s="60" t="s">
        <v>751</v>
      </c>
      <c r="G1190" s="60" t="s">
        <v>3294</v>
      </c>
      <c r="H1190" s="60" t="s">
        <v>119</v>
      </c>
      <c r="I1190" s="60" t="s">
        <v>3442</v>
      </c>
      <c r="J1190" s="60" t="s">
        <v>16785</v>
      </c>
      <c r="K1190" s="60" t="s">
        <v>3444</v>
      </c>
      <c r="L1190" s="60" t="s">
        <v>15599</v>
      </c>
      <c r="M1190" t="str">
        <f>IF(TablVoies[[#This Row],[ID_OSM]]="Non trouvé","Pas de lien",HYPERLINK(("http://www.openstreetmap.org/?"&amp;TablVoies[[#This Row],[OBJET_OSM]]&amp;"="&amp;TablVoies[[#This Row],[ID_OSM]]),"Localiser"))</f>
        <v>Localiser</v>
      </c>
      <c r="N1190" s="61" t="s">
        <v>5316</v>
      </c>
      <c r="O1190" t="str">
        <f>IF(TablVoies[[#This Row],[ID_OSM]]="Non trouvé","Pas de lien",HYPERLINK("http://localhost:8111/import?url=http://api.openstreetmap.org/api/0.6/"&amp;TablVoies[[#This Row],[OBJET_OSM]]&amp;"/"&amp;TablVoies[[#This Row],[ID_OSM]]&amp;"/full","JOSM"))</f>
        <v>JOSM</v>
      </c>
      <c r="Q1190"/>
      <c r="W1190" s="60" t="s">
        <v>5321</v>
      </c>
      <c r="X1190" s="60" t="s">
        <v>5461</v>
      </c>
      <c r="Y1190" s="60">
        <v>1998</v>
      </c>
      <c r="Z1190" s="124">
        <v>36099</v>
      </c>
      <c r="AC1190" s="60" t="s">
        <v>5323</v>
      </c>
      <c r="AE1190" s="60" t="s">
        <v>5324</v>
      </c>
      <c r="AL1190" s="60">
        <v>22</v>
      </c>
      <c r="AM1190" s="60">
        <v>15</v>
      </c>
      <c r="AN1190" s="60" t="s">
        <v>5328</v>
      </c>
      <c r="AO1190" s="60" t="s">
        <v>5329</v>
      </c>
    </row>
    <row r="1191" spans="1:41">
      <c r="A1191" s="71">
        <v>84087</v>
      </c>
      <c r="B1191" s="60" t="s">
        <v>3432</v>
      </c>
      <c r="C1191" s="155">
        <v>4426470</v>
      </c>
      <c r="D1191" s="60" t="s">
        <v>3433</v>
      </c>
      <c r="E1191" s="60" t="s">
        <v>3434</v>
      </c>
      <c r="F1191" s="60" t="s">
        <v>751</v>
      </c>
      <c r="G1191" s="60" t="s">
        <v>3294</v>
      </c>
      <c r="H1191" s="60" t="s">
        <v>119</v>
      </c>
      <c r="I1191" s="60" t="s">
        <v>3435</v>
      </c>
      <c r="J1191" s="60" t="s">
        <v>16786</v>
      </c>
      <c r="K1191" s="60" t="s">
        <v>3437</v>
      </c>
      <c r="L1191" s="60" t="s">
        <v>3438</v>
      </c>
      <c r="M1191" t="str">
        <f>IF(TablVoies[[#This Row],[ID_OSM]]="Non trouvé","Pas de lien",HYPERLINK(("http://www.openstreetmap.org/?"&amp;TablVoies[[#This Row],[OBJET_OSM]]&amp;"="&amp;TablVoies[[#This Row],[ID_OSM]]),"Localiser"))</f>
        <v>Localiser</v>
      </c>
      <c r="N1191" s="61" t="s">
        <v>5316</v>
      </c>
      <c r="O1191" t="str">
        <f>IF(TablVoies[[#This Row],[ID_OSM]]="Non trouvé","Pas de lien",HYPERLINK("http://localhost:8111/import?url=http://api.openstreetmap.org/api/0.6/"&amp;TablVoies[[#This Row],[OBJET_OSM]]&amp;"/"&amp;TablVoies[[#This Row],[ID_OSM]]&amp;"/full","JOSM"))</f>
        <v>JOSM</v>
      </c>
      <c r="Q1191"/>
      <c r="W1191" s="60" t="s">
        <v>5321</v>
      </c>
      <c r="X1191" s="60" t="s">
        <v>5358</v>
      </c>
      <c r="Y1191" s="60">
        <v>1999</v>
      </c>
      <c r="Z1191" s="124">
        <v>36161</v>
      </c>
      <c r="AC1191" s="60" t="s">
        <v>5344</v>
      </c>
      <c r="AE1191" s="60" t="s">
        <v>5345</v>
      </c>
      <c r="AL1191" s="60">
        <v>0</v>
      </c>
      <c r="AM1191" s="60">
        <v>0</v>
      </c>
      <c r="AN1191" s="60" t="s">
        <v>5359</v>
      </c>
      <c r="AO1191" s="60" t="s">
        <v>5329</v>
      </c>
    </row>
    <row r="1192" spans="1:41">
      <c r="A1192" s="71">
        <v>84087</v>
      </c>
      <c r="B1192" s="60" t="s">
        <v>3859</v>
      </c>
      <c r="C1192" s="155">
        <v>4426550</v>
      </c>
      <c r="D1192" s="60" t="s">
        <v>3860</v>
      </c>
      <c r="E1192" s="60" t="s">
        <v>3861</v>
      </c>
      <c r="F1192" s="60" t="s">
        <v>751</v>
      </c>
      <c r="G1192" s="60" t="s">
        <v>44</v>
      </c>
      <c r="I1192" s="60" t="s">
        <v>3862</v>
      </c>
      <c r="J1192" s="60" t="s">
        <v>16787</v>
      </c>
      <c r="K1192" s="60" t="s">
        <v>3864</v>
      </c>
      <c r="L1192" s="60" t="s">
        <v>3865</v>
      </c>
      <c r="M1192" t="str">
        <f>IF(TablVoies[[#This Row],[ID_OSM]]="Non trouvé","Pas de lien",HYPERLINK(("http://www.openstreetmap.org/?"&amp;TablVoies[[#This Row],[OBJET_OSM]]&amp;"="&amp;TablVoies[[#This Row],[ID_OSM]]),"Localiser"))</f>
        <v>Localiser</v>
      </c>
      <c r="N1192" s="61" t="s">
        <v>5316</v>
      </c>
      <c r="O1192" t="str">
        <f>IF(TablVoies[[#This Row],[ID_OSM]]="Non trouvé","Pas de lien",HYPERLINK("http://localhost:8111/import?url=http://api.openstreetmap.org/api/0.6/"&amp;TablVoies[[#This Row],[OBJET_OSM]]&amp;"/"&amp;TablVoies[[#This Row],[ID_OSM]]&amp;"/full","JOSM"))</f>
        <v>JOSM</v>
      </c>
      <c r="Q1192"/>
      <c r="W1192" s="60" t="s">
        <v>5321</v>
      </c>
      <c r="X1192" s="60" t="s">
        <v>5340</v>
      </c>
      <c r="Y1192" s="60">
        <v>1994</v>
      </c>
      <c r="Z1192" s="124">
        <v>34335</v>
      </c>
      <c r="AC1192" s="60" t="s">
        <v>5323</v>
      </c>
      <c r="AE1192" s="60" t="s">
        <v>5324</v>
      </c>
      <c r="AL1192" s="60">
        <v>0</v>
      </c>
      <c r="AM1192" s="60">
        <v>0</v>
      </c>
      <c r="AN1192" s="60" t="s">
        <v>5341</v>
      </c>
      <c r="AO1192" s="60" t="s">
        <v>5329</v>
      </c>
    </row>
    <row r="1193" spans="1:41">
      <c r="A1193" s="71">
        <v>84087</v>
      </c>
      <c r="B1193" s="60" t="s">
        <v>1654</v>
      </c>
      <c r="C1193" s="155">
        <v>4426196</v>
      </c>
      <c r="D1193" s="60" t="s">
        <v>1655</v>
      </c>
      <c r="E1193" s="60" t="s">
        <v>1656</v>
      </c>
      <c r="F1193" s="60" t="s">
        <v>751</v>
      </c>
      <c r="G1193" s="60" t="s">
        <v>1358</v>
      </c>
      <c r="I1193" s="60" t="s">
        <v>1657</v>
      </c>
      <c r="J1193" s="60" t="s">
        <v>16131</v>
      </c>
      <c r="K1193" s="60" t="s">
        <v>1659</v>
      </c>
      <c r="L1193" s="60" t="s">
        <v>1660</v>
      </c>
      <c r="M1193" t="str">
        <f>IF(TablVoies[[#This Row],[ID_OSM]]="Non trouvé","Pas de lien",HYPERLINK(("http://www.openstreetmap.org/?"&amp;TablVoies[[#This Row],[OBJET_OSM]]&amp;"="&amp;TablVoies[[#This Row],[ID_OSM]]),"Localiser"))</f>
        <v>Localiser</v>
      </c>
      <c r="N1193" s="61" t="s">
        <v>5316</v>
      </c>
      <c r="O1193" t="str">
        <f>IF(TablVoies[[#This Row],[ID_OSM]]="Non trouvé","Pas de lien",HYPERLINK("http://localhost:8111/import?url=http://api.openstreetmap.org/api/0.6/"&amp;TablVoies[[#This Row],[OBJET_OSM]]&amp;"/"&amp;TablVoies[[#This Row],[ID_OSM]]&amp;"/full","JOSM"))</f>
        <v>JOSM</v>
      </c>
      <c r="Q1193"/>
      <c r="W1193" s="60" t="s">
        <v>5321</v>
      </c>
      <c r="X1193" s="60" t="s">
        <v>5398</v>
      </c>
      <c r="Y1193" s="60">
        <v>1974</v>
      </c>
      <c r="Z1193" s="124"/>
      <c r="AB1193" s="60">
        <v>27271</v>
      </c>
      <c r="AC1193" s="60" t="s">
        <v>5344</v>
      </c>
      <c r="AE1193" s="60" t="s">
        <v>5345</v>
      </c>
      <c r="AL1193" s="60">
        <v>85</v>
      </c>
      <c r="AM1193" s="60">
        <v>5</v>
      </c>
      <c r="AN1193" s="60" t="s">
        <v>5368</v>
      </c>
      <c r="AO1193" s="60" t="s">
        <v>5349</v>
      </c>
    </row>
    <row r="1194" spans="1:41">
      <c r="A1194" s="71">
        <v>84087</v>
      </c>
      <c r="B1194" s="60" t="s">
        <v>1661</v>
      </c>
      <c r="C1194" s="155">
        <v>4426197</v>
      </c>
      <c r="D1194" s="60" t="s">
        <v>1662</v>
      </c>
      <c r="E1194" s="60" t="s">
        <v>1663</v>
      </c>
      <c r="F1194" s="60" t="s">
        <v>751</v>
      </c>
      <c r="G1194" s="60" t="s">
        <v>1358</v>
      </c>
      <c r="I1194" s="60" t="s">
        <v>1664</v>
      </c>
      <c r="J1194" s="60" t="s">
        <v>16788</v>
      </c>
      <c r="K1194" s="60" t="s">
        <v>1666</v>
      </c>
      <c r="L1194" s="60" t="s">
        <v>1667</v>
      </c>
      <c r="M1194" t="str">
        <f>IF(TablVoies[[#This Row],[ID_OSM]]="Non trouvé","Pas de lien",HYPERLINK(("http://www.openstreetmap.org/?"&amp;TablVoies[[#This Row],[OBJET_OSM]]&amp;"="&amp;TablVoies[[#This Row],[ID_OSM]]),"Localiser"))</f>
        <v>Localiser</v>
      </c>
      <c r="N1194" s="61" t="s">
        <v>5316</v>
      </c>
      <c r="O1194" t="str">
        <f>IF(TablVoies[[#This Row],[ID_OSM]]="Non trouvé","Pas de lien",HYPERLINK("http://localhost:8111/import?url=http://api.openstreetmap.org/api/0.6/"&amp;TablVoies[[#This Row],[OBJET_OSM]]&amp;"/"&amp;TablVoies[[#This Row],[ID_OSM]]&amp;"/full","JOSM"))</f>
        <v>JOSM</v>
      </c>
      <c r="Q1194"/>
      <c r="W1194" s="60" t="s">
        <v>5334</v>
      </c>
      <c r="X1194" s="60" t="s">
        <v>5386</v>
      </c>
      <c r="Y1194" s="60">
        <v>1934</v>
      </c>
      <c r="Z1194" s="124">
        <v>12551</v>
      </c>
      <c r="AB1194" s="60">
        <v>21914</v>
      </c>
      <c r="AC1194" s="60" t="s">
        <v>5323</v>
      </c>
      <c r="AE1194" s="60" t="s">
        <v>5324</v>
      </c>
      <c r="AL1194" s="60">
        <v>112</v>
      </c>
      <c r="AM1194" s="60">
        <v>5</v>
      </c>
      <c r="AN1194" s="60" t="s">
        <v>5348</v>
      </c>
      <c r="AO1194" s="60" t="s">
        <v>5349</v>
      </c>
    </row>
    <row r="1195" spans="1:41">
      <c r="A1195" s="71">
        <v>84087</v>
      </c>
      <c r="B1195" s="60" t="s">
        <v>907</v>
      </c>
      <c r="C1195" s="155">
        <v>4422081</v>
      </c>
      <c r="D1195" s="60" t="s">
        <v>908</v>
      </c>
      <c r="E1195" s="60" t="s">
        <v>909</v>
      </c>
      <c r="F1195" s="60" t="s">
        <v>751</v>
      </c>
      <c r="G1195" s="60" t="s">
        <v>179</v>
      </c>
      <c r="H1195" s="60" t="s">
        <v>134</v>
      </c>
      <c r="I1195" s="60" t="s">
        <v>910</v>
      </c>
      <c r="J1195" s="60" t="s">
        <v>16789</v>
      </c>
      <c r="K1195" s="60" t="s">
        <v>912</v>
      </c>
      <c r="L1195" s="60" t="s">
        <v>15597</v>
      </c>
      <c r="M1195" t="str">
        <f>IF(TablVoies[[#This Row],[ID_OSM]]="Non trouvé","Pas de lien",HYPERLINK(("http://www.openstreetmap.org/?"&amp;TablVoies[[#This Row],[OBJET_OSM]]&amp;"="&amp;TablVoies[[#This Row],[ID_OSM]]),"Localiser"))</f>
        <v>Localiser</v>
      </c>
      <c r="N1195" s="61" t="s">
        <v>5316</v>
      </c>
      <c r="O1195" t="str">
        <f>IF(TablVoies[[#This Row],[ID_OSM]]="Non trouvé","Pas de lien",HYPERLINK("http://localhost:8111/import?url=http://api.openstreetmap.org/api/0.6/"&amp;TablVoies[[#This Row],[OBJET_OSM]]&amp;"/"&amp;TablVoies[[#This Row],[ID_OSM]]&amp;"/full","JOSM"))</f>
        <v>JOSM</v>
      </c>
      <c r="P1195" t="s">
        <v>13661</v>
      </c>
      <c r="Q1195" t="s">
        <v>13814</v>
      </c>
      <c r="T1195" s="60" t="s">
        <v>5376</v>
      </c>
      <c r="W1195" s="60" t="s">
        <v>5334</v>
      </c>
      <c r="X1195" s="60" t="s">
        <v>5373</v>
      </c>
      <c r="Y1195" s="60">
        <v>1986</v>
      </c>
      <c r="Z1195" s="124">
        <v>31765</v>
      </c>
      <c r="AC1195" s="60" t="s">
        <v>5374</v>
      </c>
      <c r="AE1195" s="60" t="s">
        <v>5375</v>
      </c>
      <c r="AL1195" s="60">
        <v>1255</v>
      </c>
      <c r="AM1195" s="60">
        <v>0</v>
      </c>
      <c r="AN1195" s="60" t="s">
        <v>5362</v>
      </c>
      <c r="AO1195" s="60" t="s">
        <v>5349</v>
      </c>
    </row>
    <row r="1196" spans="1:41">
      <c r="A1196" s="71">
        <v>84087</v>
      </c>
      <c r="B1196" s="60" t="s">
        <v>900</v>
      </c>
      <c r="C1196" s="155">
        <v>4422080</v>
      </c>
      <c r="D1196" s="60" t="s">
        <v>901</v>
      </c>
      <c r="E1196" s="60" t="s">
        <v>902</v>
      </c>
      <c r="F1196" s="60" t="s">
        <v>751</v>
      </c>
      <c r="G1196" s="60" t="s">
        <v>179</v>
      </c>
      <c r="H1196" s="60" t="s">
        <v>134</v>
      </c>
      <c r="I1196" s="60" t="s">
        <v>903</v>
      </c>
      <c r="J1196" s="60" t="s">
        <v>16790</v>
      </c>
      <c r="K1196" s="60" t="s">
        <v>905</v>
      </c>
      <c r="L1196" s="60" t="s">
        <v>906</v>
      </c>
      <c r="M1196" t="str">
        <f>IF(TablVoies[[#This Row],[ID_OSM]]="Non trouvé","Pas de lien",HYPERLINK(("http://www.openstreetmap.org/?"&amp;TablVoies[[#This Row],[OBJET_OSM]]&amp;"="&amp;TablVoies[[#This Row],[ID_OSM]]),"Localiser"))</f>
        <v>Localiser</v>
      </c>
      <c r="N1196" s="61" t="s">
        <v>5316</v>
      </c>
      <c r="O1196" t="str">
        <f>IF(TablVoies[[#This Row],[ID_OSM]]="Non trouvé","Pas de lien",HYPERLINK("http://localhost:8111/import?url=http://api.openstreetmap.org/api/0.6/"&amp;TablVoies[[#This Row],[OBJET_OSM]]&amp;"/"&amp;TablVoies[[#This Row],[ID_OSM]]&amp;"/full","JOSM"))</f>
        <v>JOSM</v>
      </c>
      <c r="P1196" t="s">
        <v>13661</v>
      </c>
      <c r="Q1196" t="s">
        <v>13814</v>
      </c>
      <c r="T1196" s="60" t="s">
        <v>5506</v>
      </c>
      <c r="W1196" s="60" t="s">
        <v>5334</v>
      </c>
      <c r="X1196" s="60" t="s">
        <v>5383</v>
      </c>
      <c r="Y1196" s="60">
        <v>1918</v>
      </c>
      <c r="Z1196" s="124">
        <v>6921</v>
      </c>
      <c r="AC1196" s="60" t="s">
        <v>5374</v>
      </c>
      <c r="AE1196" s="60" t="s">
        <v>5375</v>
      </c>
      <c r="AL1196" s="60">
        <v>805</v>
      </c>
      <c r="AM1196" s="60">
        <v>0</v>
      </c>
      <c r="AN1196" s="60" t="s">
        <v>5362</v>
      </c>
      <c r="AO1196" s="60" t="s">
        <v>5349</v>
      </c>
    </row>
    <row r="1197" spans="1:41">
      <c r="A1197" s="71">
        <v>84087</v>
      </c>
      <c r="B1197" s="60" t="s">
        <v>2713</v>
      </c>
      <c r="C1197" s="155">
        <v>4426354</v>
      </c>
      <c r="D1197" s="60" t="s">
        <v>2714</v>
      </c>
      <c r="E1197" s="60" t="s">
        <v>2715</v>
      </c>
      <c r="F1197" s="60" t="s">
        <v>751</v>
      </c>
      <c r="G1197" s="60" t="s">
        <v>1358</v>
      </c>
      <c r="H1197" s="60" t="s">
        <v>134</v>
      </c>
      <c r="I1197" s="60" t="s">
        <v>2716</v>
      </c>
      <c r="J1197" s="60" t="s">
        <v>16791</v>
      </c>
      <c r="K1197" s="60" t="s">
        <v>2718</v>
      </c>
      <c r="L1197" s="60" t="s">
        <v>899</v>
      </c>
      <c r="M1197" t="str">
        <f>IF(TablVoies[[#This Row],[ID_OSM]]="Non trouvé","Pas de lien",HYPERLINK(("http://www.openstreetmap.org/?"&amp;TablVoies[[#This Row],[OBJET_OSM]]&amp;"="&amp;TablVoies[[#This Row],[ID_OSM]]),"Localiser"))</f>
        <v>Localiser</v>
      </c>
      <c r="N1197" s="61" t="s">
        <v>5316</v>
      </c>
      <c r="O1197" t="str">
        <f>IF(TablVoies[[#This Row],[ID_OSM]]="Non trouvé","Pas de lien",HYPERLINK("http://localhost:8111/import?url=http://api.openstreetmap.org/api/0.6/"&amp;TablVoies[[#This Row],[OBJET_OSM]]&amp;"/"&amp;TablVoies[[#This Row],[ID_OSM]]&amp;"/full","JOSM"))</f>
        <v>JOSM</v>
      </c>
      <c r="Q1197"/>
      <c r="W1197" s="60" t="s">
        <v>5321</v>
      </c>
      <c r="X1197" s="60" t="s">
        <v>5370</v>
      </c>
      <c r="Z1197" s="124"/>
      <c r="AC1197" s="60" t="s">
        <v>5323</v>
      </c>
      <c r="AE1197" s="60" t="s">
        <v>5324</v>
      </c>
      <c r="AL1197" s="60">
        <v>100</v>
      </c>
      <c r="AM1197" s="60">
        <v>5.5</v>
      </c>
      <c r="AN1197" s="60" t="s">
        <v>5362</v>
      </c>
      <c r="AO1197" s="60" t="s">
        <v>5349</v>
      </c>
    </row>
    <row r="1198" spans="1:41">
      <c r="A1198" s="71">
        <v>84087</v>
      </c>
      <c r="B1198" s="60" t="s">
        <v>4158</v>
      </c>
      <c r="C1198" s="155">
        <v>4426599</v>
      </c>
      <c r="D1198" s="60" t="s">
        <v>4159</v>
      </c>
      <c r="E1198" s="60" t="s">
        <v>4160</v>
      </c>
      <c r="F1198" s="60" t="s">
        <v>751</v>
      </c>
      <c r="G1198" s="60" t="s">
        <v>44</v>
      </c>
      <c r="H1198" s="60" t="s">
        <v>119</v>
      </c>
      <c r="I1198" s="60" t="s">
        <v>4161</v>
      </c>
      <c r="J1198" s="60" t="s">
        <v>16792</v>
      </c>
      <c r="K1198" s="60" t="s">
        <v>4163</v>
      </c>
      <c r="L1198" s="60" t="s">
        <v>4164</v>
      </c>
      <c r="M1198" t="str">
        <f>IF(TablVoies[[#This Row],[ID_OSM]]="Non trouvé","Pas de lien",HYPERLINK(("http://www.openstreetmap.org/?"&amp;TablVoies[[#This Row],[OBJET_OSM]]&amp;"="&amp;TablVoies[[#This Row],[ID_OSM]]),"Localiser"))</f>
        <v>Localiser</v>
      </c>
      <c r="N1198" s="61" t="s">
        <v>5316</v>
      </c>
      <c r="O1198" t="str">
        <f>IF(TablVoies[[#This Row],[ID_OSM]]="Non trouvé","Pas de lien",HYPERLINK("http://localhost:8111/import?url=http://api.openstreetmap.org/api/0.6/"&amp;TablVoies[[#This Row],[OBJET_OSM]]&amp;"/"&amp;TablVoies[[#This Row],[ID_OSM]]&amp;"/full","JOSM"))</f>
        <v>JOSM</v>
      </c>
      <c r="Q1198"/>
      <c r="W1198" s="60" t="s">
        <v>5321</v>
      </c>
      <c r="X1198" s="60" t="s">
        <v>5370</v>
      </c>
      <c r="Y1198" s="60">
        <v>1966</v>
      </c>
      <c r="Z1198" s="124"/>
      <c r="AB1198" s="60">
        <v>24132</v>
      </c>
      <c r="AC1198" s="60" t="s">
        <v>5344</v>
      </c>
      <c r="AE1198" s="60" t="s">
        <v>5345</v>
      </c>
      <c r="AL1198" s="60">
        <v>28</v>
      </c>
      <c r="AM1198" s="60">
        <v>2.5</v>
      </c>
      <c r="AN1198" s="60" t="s">
        <v>5346</v>
      </c>
      <c r="AO1198" s="60" t="s">
        <v>5329</v>
      </c>
    </row>
    <row r="1199" spans="1:41">
      <c r="A1199" s="71">
        <v>84087</v>
      </c>
      <c r="B1199" s="60" t="s">
        <v>3876</v>
      </c>
      <c r="C1199" s="155">
        <v>4426553</v>
      </c>
      <c r="D1199" s="60" t="s">
        <v>3877</v>
      </c>
      <c r="E1199" s="60" t="s">
        <v>3878</v>
      </c>
      <c r="F1199" s="60" t="s">
        <v>751</v>
      </c>
      <c r="G1199" s="60" t="s">
        <v>44</v>
      </c>
      <c r="I1199" s="60" t="s">
        <v>3879</v>
      </c>
      <c r="J1199" s="60" t="s">
        <v>16793</v>
      </c>
      <c r="K1199" s="60" t="s">
        <v>3881</v>
      </c>
      <c r="L1199" s="60" t="s">
        <v>3882</v>
      </c>
      <c r="M1199" t="str">
        <f>IF(TablVoies[[#This Row],[ID_OSM]]="Non trouvé","Pas de lien",HYPERLINK(("http://www.openstreetmap.org/?"&amp;TablVoies[[#This Row],[OBJET_OSM]]&amp;"="&amp;TablVoies[[#This Row],[ID_OSM]]),"Localiser"))</f>
        <v>Localiser</v>
      </c>
      <c r="N1199" s="61" t="s">
        <v>5316</v>
      </c>
      <c r="O1199" t="str">
        <f>IF(TablVoies[[#This Row],[ID_OSM]]="Non trouvé","Pas de lien",HYPERLINK("http://localhost:8111/import?url=http://api.openstreetmap.org/api/0.6/"&amp;TablVoies[[#This Row],[OBJET_OSM]]&amp;"/"&amp;TablVoies[[#This Row],[ID_OSM]]&amp;"/full","JOSM"))</f>
        <v>JOSM</v>
      </c>
      <c r="Q1199"/>
      <c r="W1199" s="60" t="s">
        <v>5321</v>
      </c>
      <c r="X1199" s="60" t="s">
        <v>5398</v>
      </c>
      <c r="Y1199" s="60">
        <v>1968</v>
      </c>
      <c r="Z1199" s="124">
        <v>24908</v>
      </c>
      <c r="AC1199" s="60" t="s">
        <v>5344</v>
      </c>
      <c r="AE1199" s="60" t="s">
        <v>5345</v>
      </c>
      <c r="AL1199" s="60">
        <v>75</v>
      </c>
      <c r="AM1199" s="60">
        <v>5</v>
      </c>
      <c r="AN1199" s="60" t="s">
        <v>5368</v>
      </c>
      <c r="AO1199" s="60" t="s">
        <v>5349</v>
      </c>
    </row>
    <row r="1200" spans="1:41">
      <c r="A1200" s="71">
        <v>84087</v>
      </c>
      <c r="B1200" s="60" t="s">
        <v>1310</v>
      </c>
      <c r="C1200" s="155">
        <v>4422229</v>
      </c>
      <c r="D1200" s="60" t="s">
        <v>1311</v>
      </c>
      <c r="E1200" s="60" t="s">
        <v>1312</v>
      </c>
      <c r="F1200" s="60" t="s">
        <v>751</v>
      </c>
      <c r="G1200" s="60" t="s">
        <v>245</v>
      </c>
      <c r="H1200" s="60" t="s">
        <v>134</v>
      </c>
      <c r="I1200" s="60" t="s">
        <v>1313</v>
      </c>
      <c r="J1200" s="60" t="s">
        <v>16794</v>
      </c>
      <c r="K1200" s="60" t="s">
        <v>1315</v>
      </c>
      <c r="L1200" s="60" t="s">
        <v>66</v>
      </c>
      <c r="M1200" t="str">
        <f>IF(TablVoies[[#This Row],[ID_OSM]]="Non trouvé","Pas de lien",HYPERLINK(("http://www.openstreetmap.org/?"&amp;TablVoies[[#This Row],[OBJET_OSM]]&amp;"="&amp;TablVoies[[#This Row],[ID_OSM]]),"Localiser"))</f>
        <v>Localiser</v>
      </c>
      <c r="N1200" s="61" t="s">
        <v>5316</v>
      </c>
      <c r="O1200" t="str">
        <f>IF(TablVoies[[#This Row],[ID_OSM]]="Non trouvé","Pas de lien",HYPERLINK("http://localhost:8111/import?url=http://api.openstreetmap.org/api/0.6/"&amp;TablVoies[[#This Row],[OBJET_OSM]]&amp;"/"&amp;TablVoies[[#This Row],[ID_OSM]]&amp;"/full","JOSM"))</f>
        <v>JOSM</v>
      </c>
      <c r="P1200" t="s">
        <v>13650</v>
      </c>
      <c r="Q1200" t="s">
        <v>13814</v>
      </c>
      <c r="W1200" s="60" t="s">
        <v>5334</v>
      </c>
      <c r="X1200" s="60" t="s">
        <v>5479</v>
      </c>
      <c r="Z1200" s="124"/>
      <c r="AC1200" s="60" t="s">
        <v>5323</v>
      </c>
      <c r="AE1200" s="60" t="s">
        <v>5324</v>
      </c>
      <c r="AL1200" s="60">
        <v>995</v>
      </c>
      <c r="AM1200" s="60">
        <v>4</v>
      </c>
      <c r="AN1200" s="60" t="s">
        <v>5380</v>
      </c>
      <c r="AO1200" s="60" t="s">
        <v>5329</v>
      </c>
    </row>
    <row r="1201" spans="1:41">
      <c r="A1201" s="71">
        <v>84087</v>
      </c>
      <c r="B1201" s="60" t="s">
        <v>334</v>
      </c>
      <c r="C1201" s="155">
        <v>4191344</v>
      </c>
      <c r="D1201" s="60" t="s">
        <v>335</v>
      </c>
      <c r="E1201" s="60" t="s">
        <v>336</v>
      </c>
      <c r="F1201" s="60" t="s">
        <v>751</v>
      </c>
      <c r="G1201" s="60" t="s">
        <v>245</v>
      </c>
      <c r="H1201" s="60" t="s">
        <v>163</v>
      </c>
      <c r="I1201" s="60" t="s">
        <v>337</v>
      </c>
      <c r="J1201" s="60" t="s">
        <v>16795</v>
      </c>
      <c r="K1201" s="60" t="s">
        <v>339</v>
      </c>
      <c r="L1201" s="60" t="s">
        <v>340</v>
      </c>
      <c r="M1201" t="str">
        <f>IF(TablVoies[[#This Row],[ID_OSM]]="Non trouvé","Pas de lien",HYPERLINK(("http://www.openstreetmap.org/?"&amp;TablVoies[[#This Row],[OBJET_OSM]]&amp;"="&amp;TablVoies[[#This Row],[ID_OSM]]),"Localiser"))</f>
        <v>Localiser</v>
      </c>
      <c r="N1201" s="61" t="s">
        <v>5316</v>
      </c>
      <c r="O1201" t="str">
        <f>IF(TablVoies[[#This Row],[ID_OSM]]="Non trouvé","Pas de lien",HYPERLINK("http://localhost:8111/import?url=http://api.openstreetmap.org/api/0.6/"&amp;TablVoies[[#This Row],[OBJET_OSM]]&amp;"/"&amp;TablVoies[[#This Row],[ID_OSM]]&amp;"/full","JOSM"))</f>
        <v>JOSM</v>
      </c>
      <c r="P1201" t="s">
        <v>13609</v>
      </c>
      <c r="Q1201" t="s">
        <v>13814</v>
      </c>
      <c r="T1201" s="60" t="s">
        <v>5104</v>
      </c>
      <c r="W1201" s="60" t="s">
        <v>5334</v>
      </c>
      <c r="X1201" s="60" t="s">
        <v>5399</v>
      </c>
      <c r="Z1201" s="124"/>
      <c r="AC1201" s="60" t="s">
        <v>5323</v>
      </c>
      <c r="AE1201" s="60" t="s">
        <v>5324</v>
      </c>
      <c r="AL1201" s="60">
        <v>3430</v>
      </c>
      <c r="AM1201" s="60">
        <v>4.7</v>
      </c>
      <c r="AN1201" s="60" t="s">
        <v>5328</v>
      </c>
      <c r="AO1201" s="60" t="s">
        <v>5329</v>
      </c>
    </row>
    <row r="1202" spans="1:41">
      <c r="A1202" s="71">
        <v>84087</v>
      </c>
      <c r="B1202" s="60" t="s">
        <v>4269</v>
      </c>
      <c r="C1202" s="155">
        <v>4426618</v>
      </c>
      <c r="D1202" s="60" t="s">
        <v>4270</v>
      </c>
      <c r="E1202" s="60" t="s">
        <v>4271</v>
      </c>
      <c r="F1202" s="60" t="s">
        <v>751</v>
      </c>
      <c r="G1202" s="60" t="s">
        <v>44</v>
      </c>
      <c r="H1202" s="60" t="s">
        <v>134</v>
      </c>
      <c r="I1202" s="60" t="s">
        <v>4272</v>
      </c>
      <c r="J1202" s="60" t="s">
        <v>16796</v>
      </c>
      <c r="K1202" s="60" t="s">
        <v>4274</v>
      </c>
      <c r="L1202" s="60" t="s">
        <v>15601</v>
      </c>
      <c r="M1202" t="str">
        <f>IF(TablVoies[[#This Row],[ID_OSM]]="Non trouvé","Pas de lien",HYPERLINK(("http://www.openstreetmap.org/?"&amp;TablVoies[[#This Row],[OBJET_OSM]]&amp;"="&amp;TablVoies[[#This Row],[ID_OSM]]),"Localiser"))</f>
        <v>Localiser</v>
      </c>
      <c r="N1202" s="61" t="s">
        <v>5316</v>
      </c>
      <c r="O1202" t="str">
        <f>IF(TablVoies[[#This Row],[ID_OSM]]="Non trouvé","Pas de lien",HYPERLINK("http://localhost:8111/import?url=http://api.openstreetmap.org/api/0.6/"&amp;TablVoies[[#This Row],[OBJET_OSM]]&amp;"/"&amp;TablVoies[[#This Row],[ID_OSM]]&amp;"/full","JOSM"))</f>
        <v>JOSM</v>
      </c>
      <c r="Q1202"/>
      <c r="W1202" s="60" t="s">
        <v>5334</v>
      </c>
      <c r="X1202" s="60" t="s">
        <v>5377</v>
      </c>
      <c r="Y1202" s="60">
        <v>1959</v>
      </c>
      <c r="Z1202" s="124"/>
      <c r="AB1202" s="60">
        <v>21914</v>
      </c>
      <c r="AC1202" s="60" t="s">
        <v>5323</v>
      </c>
      <c r="AE1202" s="60" t="s">
        <v>5324</v>
      </c>
      <c r="AL1202" s="60">
        <v>410</v>
      </c>
      <c r="AM1202" s="60">
        <v>3.5</v>
      </c>
      <c r="AN1202" s="60" t="s">
        <v>5341</v>
      </c>
      <c r="AO1202" s="60" t="s">
        <v>5329</v>
      </c>
    </row>
    <row r="1203" spans="1:41">
      <c r="A1203" s="71">
        <v>84087</v>
      </c>
      <c r="B1203" s="60" t="s">
        <v>395</v>
      </c>
      <c r="C1203" s="155">
        <v>4191345</v>
      </c>
      <c r="D1203" s="60" t="s">
        <v>396</v>
      </c>
      <c r="E1203" s="60" t="s">
        <v>397</v>
      </c>
      <c r="F1203" s="60" t="s">
        <v>751</v>
      </c>
      <c r="G1203" s="60" t="s">
        <v>245</v>
      </c>
      <c r="H1203" s="60" t="s">
        <v>163</v>
      </c>
      <c r="I1203" s="60" t="s">
        <v>164</v>
      </c>
      <c r="J1203" s="60" t="s">
        <v>16797</v>
      </c>
      <c r="K1203" s="60" t="s">
        <v>399</v>
      </c>
      <c r="L1203" s="60" t="s">
        <v>167</v>
      </c>
      <c r="M1203" t="str">
        <f>IF(TablVoies[[#This Row],[ID_OSM]]="Non trouvé","Pas de lien",HYPERLINK(("http://www.openstreetmap.org/?"&amp;TablVoies[[#This Row],[OBJET_OSM]]&amp;"="&amp;TablVoies[[#This Row],[ID_OSM]]),"Localiser"))</f>
        <v>Localiser</v>
      </c>
      <c r="N1203" s="61" t="s">
        <v>5316</v>
      </c>
      <c r="O1203" t="str">
        <f>IF(TablVoies[[#This Row],[ID_OSM]]="Non trouvé","Pas de lien",HYPERLINK("http://localhost:8111/import?url=http://api.openstreetmap.org/api/0.6/"&amp;TablVoies[[#This Row],[OBJET_OSM]]&amp;"/"&amp;TablVoies[[#This Row],[ID_OSM]]&amp;"/full","JOSM"))</f>
        <v>JOSM</v>
      </c>
      <c r="P1203" t="s">
        <v>13678</v>
      </c>
      <c r="Q1203" t="s">
        <v>13814</v>
      </c>
      <c r="W1203" s="60" t="s">
        <v>5321</v>
      </c>
      <c r="X1203" s="60" t="s">
        <v>5365</v>
      </c>
      <c r="Z1203" s="124"/>
      <c r="AC1203" s="60" t="s">
        <v>5323</v>
      </c>
      <c r="AE1203" s="60" t="s">
        <v>5324</v>
      </c>
      <c r="AL1203" s="60">
        <v>1530</v>
      </c>
      <c r="AM1203" s="60">
        <v>3.5</v>
      </c>
      <c r="AN1203" s="60" t="s">
        <v>5328</v>
      </c>
      <c r="AO1203" s="60" t="s">
        <v>5329</v>
      </c>
    </row>
    <row r="1204" spans="1:41">
      <c r="A1204" s="71">
        <v>84087</v>
      </c>
      <c r="B1204" s="60" t="s">
        <v>1668</v>
      </c>
      <c r="C1204" s="155">
        <v>4426199</v>
      </c>
      <c r="D1204" s="60" t="s">
        <v>1669</v>
      </c>
      <c r="E1204" s="60" t="s">
        <v>1670</v>
      </c>
      <c r="F1204" s="60" t="s">
        <v>751</v>
      </c>
      <c r="G1204" s="60" t="s">
        <v>1358</v>
      </c>
      <c r="I1204" s="60" t="s">
        <v>1671</v>
      </c>
      <c r="J1204" s="60" t="s">
        <v>16798</v>
      </c>
      <c r="K1204" s="60" t="s">
        <v>1673</v>
      </c>
      <c r="L1204" s="60" t="s">
        <v>1674</v>
      </c>
      <c r="M1204" t="str">
        <f>IF(TablVoies[[#This Row],[ID_OSM]]="Non trouvé","Pas de lien",HYPERLINK(("http://www.openstreetmap.org/?"&amp;TablVoies[[#This Row],[OBJET_OSM]]&amp;"="&amp;TablVoies[[#This Row],[ID_OSM]]),"Localiser"))</f>
        <v>Localiser</v>
      </c>
      <c r="N1204" s="61" t="s">
        <v>5316</v>
      </c>
      <c r="O1204" t="str">
        <f>IF(TablVoies[[#This Row],[ID_OSM]]="Non trouvé","Pas de lien",HYPERLINK("http://localhost:8111/import?url=http://api.openstreetmap.org/api/0.6/"&amp;TablVoies[[#This Row],[OBJET_OSM]]&amp;"/"&amp;TablVoies[[#This Row],[ID_OSM]]&amp;"/full","JOSM"))</f>
        <v>JOSM</v>
      </c>
      <c r="Q1204"/>
      <c r="W1204" s="60" t="s">
        <v>5321</v>
      </c>
      <c r="X1204" s="60" t="s">
        <v>5367</v>
      </c>
      <c r="Y1204" s="60">
        <v>1981</v>
      </c>
      <c r="Z1204" s="124"/>
      <c r="AB1204" s="60">
        <v>1981</v>
      </c>
      <c r="AC1204" s="60" t="s">
        <v>5323</v>
      </c>
      <c r="AE1204" s="60" t="s">
        <v>5324</v>
      </c>
      <c r="AL1204" s="60">
        <v>99</v>
      </c>
      <c r="AM1204" s="60">
        <v>5.5</v>
      </c>
      <c r="AN1204" s="60" t="s">
        <v>5368</v>
      </c>
      <c r="AO1204" s="60" t="s">
        <v>5349</v>
      </c>
    </row>
    <row r="1205" spans="1:41">
      <c r="A1205" s="71">
        <v>84087</v>
      </c>
      <c r="B1205" s="60" t="s">
        <v>53</v>
      </c>
      <c r="C1205" s="155">
        <v>4426648</v>
      </c>
      <c r="D1205" s="60" t="s">
        <v>54</v>
      </c>
      <c r="E1205" s="60" t="s">
        <v>55</v>
      </c>
      <c r="F1205" s="60" t="s">
        <v>751</v>
      </c>
      <c r="G1205" s="60" t="s">
        <v>56</v>
      </c>
      <c r="I1205" s="60" t="s">
        <v>57</v>
      </c>
      <c r="J1205" s="60" t="s">
        <v>16799</v>
      </c>
      <c r="K1205" s="60" t="s">
        <v>59</v>
      </c>
      <c r="L1205" s="60" t="s">
        <v>60</v>
      </c>
      <c r="M1205" t="str">
        <f>IF(TablVoies[[#This Row],[ID_OSM]]="Non trouvé","Pas de lien",HYPERLINK(("http://www.openstreetmap.org/?"&amp;TablVoies[[#This Row],[OBJET_OSM]]&amp;"="&amp;TablVoies[[#This Row],[ID_OSM]]),"Localiser"))</f>
        <v>Localiser</v>
      </c>
      <c r="N1205" s="61" t="s">
        <v>5316</v>
      </c>
      <c r="O1205" t="str">
        <f>IF(TablVoies[[#This Row],[ID_OSM]]="Non trouvé","Pas de lien",HYPERLINK("http://localhost:8111/import?url=http://api.openstreetmap.org/api/0.6/"&amp;TablVoies[[#This Row],[OBJET_OSM]]&amp;"/"&amp;TablVoies[[#This Row],[ID_OSM]]&amp;"/full","JOSM"))</f>
        <v>JOSM</v>
      </c>
      <c r="Q1205"/>
      <c r="W1205" s="60" t="s">
        <v>5321</v>
      </c>
      <c r="X1205" s="60" t="s">
        <v>5416</v>
      </c>
      <c r="Y1205" s="60">
        <v>1973</v>
      </c>
      <c r="Z1205" s="124">
        <v>26707</v>
      </c>
      <c r="AC1205" s="60" t="s">
        <v>5344</v>
      </c>
      <c r="AE1205" s="60" t="s">
        <v>5345</v>
      </c>
      <c r="AL1205" s="60">
        <v>45</v>
      </c>
      <c r="AM1205" s="60">
        <v>4</v>
      </c>
      <c r="AN1205" s="60" t="s">
        <v>5368</v>
      </c>
      <c r="AO1205" s="60" t="s">
        <v>5349</v>
      </c>
    </row>
    <row r="1206" spans="1:41">
      <c r="A1206" s="71">
        <v>84087</v>
      </c>
      <c r="B1206" s="60" t="s">
        <v>970</v>
      </c>
      <c r="C1206" s="155">
        <v>4422116</v>
      </c>
      <c r="D1206" s="60" t="s">
        <v>971</v>
      </c>
      <c r="E1206" s="60" t="s">
        <v>972</v>
      </c>
      <c r="F1206" s="60" t="s">
        <v>751</v>
      </c>
      <c r="G1206" s="60" t="s">
        <v>245</v>
      </c>
      <c r="I1206" s="60" t="s">
        <v>973</v>
      </c>
      <c r="J1206" s="60" t="s">
        <v>16800</v>
      </c>
      <c r="K1206" s="60" t="s">
        <v>975</v>
      </c>
      <c r="L1206" s="60" t="s">
        <v>976</v>
      </c>
      <c r="M1206" t="str">
        <f>IF(TablVoies[[#This Row],[ID_OSM]]="Non trouvé","Pas de lien",HYPERLINK(("http://www.openstreetmap.org/?"&amp;TablVoies[[#This Row],[OBJET_OSM]]&amp;"="&amp;TablVoies[[#This Row],[ID_OSM]]),"Localiser"))</f>
        <v>Localiser</v>
      </c>
      <c r="N1206" s="61" t="s">
        <v>5316</v>
      </c>
      <c r="O1206" t="str">
        <f>IF(TablVoies[[#This Row],[ID_OSM]]="Non trouvé","Pas de lien",HYPERLINK("http://localhost:8111/import?url=http://api.openstreetmap.org/api/0.6/"&amp;TablVoies[[#This Row],[OBJET_OSM]]&amp;"/"&amp;TablVoies[[#This Row],[ID_OSM]]&amp;"/full","JOSM"))</f>
        <v>JOSM</v>
      </c>
      <c r="P1206" t="s">
        <v>13673</v>
      </c>
      <c r="Q1206" t="s">
        <v>13814</v>
      </c>
      <c r="W1206" s="60" t="s">
        <v>5321</v>
      </c>
      <c r="X1206" s="60" t="s">
        <v>5422</v>
      </c>
      <c r="Z1206" s="124"/>
      <c r="AC1206" s="60" t="s">
        <v>5323</v>
      </c>
      <c r="AE1206" s="60" t="s">
        <v>5324</v>
      </c>
      <c r="AL1206" s="60">
        <v>900</v>
      </c>
      <c r="AM1206" s="60">
        <v>3</v>
      </c>
      <c r="AN1206" s="60" t="s">
        <v>5328</v>
      </c>
      <c r="AO1206" s="60" t="s">
        <v>5329</v>
      </c>
    </row>
    <row r="1207" spans="1:41">
      <c r="A1207" s="71">
        <v>84087</v>
      </c>
      <c r="B1207" s="60" t="s">
        <v>2719</v>
      </c>
      <c r="C1207" s="155">
        <v>4426355</v>
      </c>
      <c r="D1207" s="60" t="s">
        <v>2720</v>
      </c>
      <c r="E1207" s="60" t="s">
        <v>2721</v>
      </c>
      <c r="F1207" s="60" t="s">
        <v>751</v>
      </c>
      <c r="G1207" s="60" t="s">
        <v>1358</v>
      </c>
      <c r="H1207" s="60" t="s">
        <v>134</v>
      </c>
      <c r="I1207" s="60" t="s">
        <v>2722</v>
      </c>
      <c r="J1207" s="60" t="s">
        <v>16801</v>
      </c>
      <c r="K1207" s="60" t="s">
        <v>2724</v>
      </c>
      <c r="L1207" s="60" t="s">
        <v>2725</v>
      </c>
      <c r="M1207" t="str">
        <f>IF(TablVoies[[#This Row],[ID_OSM]]="Non trouvé","Pas de lien",HYPERLINK(("http://www.openstreetmap.org/?"&amp;TablVoies[[#This Row],[OBJET_OSM]]&amp;"="&amp;TablVoies[[#This Row],[ID_OSM]]),"Localiser"))</f>
        <v>Localiser</v>
      </c>
      <c r="N1207" s="61" t="s">
        <v>5316</v>
      </c>
      <c r="O1207" t="str">
        <f>IF(TablVoies[[#This Row],[ID_OSM]]="Non trouvé","Pas de lien",HYPERLINK("http://localhost:8111/import?url=http://api.openstreetmap.org/api/0.6/"&amp;TablVoies[[#This Row],[OBJET_OSM]]&amp;"/"&amp;TablVoies[[#This Row],[ID_OSM]]&amp;"/full","JOSM"))</f>
        <v>JOSM</v>
      </c>
      <c r="Q1207"/>
      <c r="W1207" s="60" t="s">
        <v>5321</v>
      </c>
      <c r="X1207" s="60" t="s">
        <v>5424</v>
      </c>
      <c r="Y1207" s="60">
        <v>1959</v>
      </c>
      <c r="Z1207" s="124"/>
      <c r="AB1207" s="60">
        <v>21914</v>
      </c>
      <c r="AC1207" s="60" t="s">
        <v>5323</v>
      </c>
      <c r="AE1207" s="60" t="s">
        <v>5324</v>
      </c>
      <c r="AL1207" s="60">
        <v>48</v>
      </c>
      <c r="AM1207" s="60">
        <v>3.5</v>
      </c>
      <c r="AN1207" s="60" t="s">
        <v>5328</v>
      </c>
      <c r="AO1207" s="60" t="s">
        <v>5329</v>
      </c>
    </row>
    <row r="1208" spans="1:41">
      <c r="A1208" s="71">
        <v>84087</v>
      </c>
      <c r="B1208" s="60" t="s">
        <v>977</v>
      </c>
      <c r="C1208" s="155">
        <v>4422117</v>
      </c>
      <c r="D1208" s="60" t="s">
        <v>978</v>
      </c>
      <c r="E1208" s="60" t="s">
        <v>979</v>
      </c>
      <c r="F1208" s="60" t="s">
        <v>751</v>
      </c>
      <c r="G1208" s="60" t="s">
        <v>245</v>
      </c>
      <c r="I1208" s="60" t="s">
        <v>980</v>
      </c>
      <c r="J1208" s="60" t="s">
        <v>16802</v>
      </c>
      <c r="K1208" s="60" t="s">
        <v>982</v>
      </c>
      <c r="L1208" s="60" t="s">
        <v>983</v>
      </c>
      <c r="M1208" t="str">
        <f>IF(TablVoies[[#This Row],[ID_OSM]]="Non trouvé","Pas de lien",HYPERLINK(("http://www.openstreetmap.org/?"&amp;TablVoies[[#This Row],[OBJET_OSM]]&amp;"="&amp;TablVoies[[#This Row],[ID_OSM]]),"Localiser"))</f>
        <v>Localiser</v>
      </c>
      <c r="N1208" s="61" t="s">
        <v>5316</v>
      </c>
      <c r="O1208" t="str">
        <f>IF(TablVoies[[#This Row],[ID_OSM]]="Non trouvé","Pas de lien",HYPERLINK("http://localhost:8111/import?url=http://api.openstreetmap.org/api/0.6/"&amp;TablVoies[[#This Row],[OBJET_OSM]]&amp;"/"&amp;TablVoies[[#This Row],[ID_OSM]]&amp;"/full","JOSM"))</f>
        <v>JOSM</v>
      </c>
      <c r="P1208" t="s">
        <v>13617</v>
      </c>
      <c r="Q1208" t="s">
        <v>13815</v>
      </c>
      <c r="W1208" s="60" t="s">
        <v>5321</v>
      </c>
      <c r="X1208" s="60" t="s">
        <v>5407</v>
      </c>
      <c r="Z1208" s="124"/>
      <c r="AC1208" s="60" t="s">
        <v>5323</v>
      </c>
      <c r="AE1208" s="60" t="s">
        <v>5324</v>
      </c>
      <c r="AL1208" s="60">
        <v>608</v>
      </c>
      <c r="AM1208" s="60">
        <v>4</v>
      </c>
      <c r="AN1208" s="60" t="s">
        <v>5328</v>
      </c>
      <c r="AO1208" s="60" t="s">
        <v>5329</v>
      </c>
    </row>
    <row r="1209" spans="1:41">
      <c r="A1209" s="71">
        <v>84087</v>
      </c>
      <c r="B1209" s="60" t="s">
        <v>341</v>
      </c>
      <c r="C1209" s="155">
        <v>4191347</v>
      </c>
      <c r="D1209" s="60" t="s">
        <v>342</v>
      </c>
      <c r="E1209" s="60" t="s">
        <v>343</v>
      </c>
      <c r="F1209" s="60" t="s">
        <v>751</v>
      </c>
      <c r="G1209" s="60" t="s">
        <v>245</v>
      </c>
      <c r="H1209" s="60" t="s">
        <v>163</v>
      </c>
      <c r="I1209" s="60" t="s">
        <v>344</v>
      </c>
      <c r="J1209" s="60" t="s">
        <v>16803</v>
      </c>
      <c r="K1209" s="60" t="s">
        <v>346</v>
      </c>
      <c r="L1209" s="60" t="s">
        <v>353</v>
      </c>
      <c r="M1209" t="str">
        <f>IF(TablVoies[[#This Row],[ID_OSM]]="Non trouvé","Pas de lien",HYPERLINK(("http://www.openstreetmap.org/?"&amp;TablVoies[[#This Row],[OBJET_OSM]]&amp;"="&amp;TablVoies[[#This Row],[ID_OSM]]),"Localiser"))</f>
        <v>Localiser</v>
      </c>
      <c r="N1209" s="61" t="s">
        <v>5316</v>
      </c>
      <c r="O1209" t="str">
        <f>IF(TablVoies[[#This Row],[ID_OSM]]="Non trouvé","Pas de lien",HYPERLINK("http://localhost:8111/import?url=http://api.openstreetmap.org/api/0.6/"&amp;TablVoies[[#This Row],[OBJET_OSM]]&amp;"/"&amp;TablVoies[[#This Row],[ID_OSM]]&amp;"/full","JOSM"))</f>
        <v>JOSM</v>
      </c>
      <c r="P1209" t="s">
        <v>5534</v>
      </c>
      <c r="Q1209" t="s">
        <v>13814</v>
      </c>
      <c r="W1209" s="60" t="s">
        <v>5334</v>
      </c>
      <c r="X1209" s="60" t="s">
        <v>5369</v>
      </c>
      <c r="Z1209" s="124"/>
      <c r="AC1209" s="60" t="s">
        <v>5323</v>
      </c>
      <c r="AE1209" s="60" t="s">
        <v>5324</v>
      </c>
      <c r="AL1209" s="60">
        <v>800</v>
      </c>
      <c r="AM1209" s="60">
        <v>0</v>
      </c>
      <c r="AN1209" s="60" t="s">
        <v>5328</v>
      </c>
      <c r="AO1209" s="60" t="s">
        <v>5329</v>
      </c>
    </row>
    <row r="1210" spans="1:41">
      <c r="A1210" s="71">
        <v>84087</v>
      </c>
      <c r="B1210" s="60" t="s">
        <v>2986</v>
      </c>
      <c r="C1210" s="155">
        <v>4426400</v>
      </c>
      <c r="D1210" s="60" t="s">
        <v>2987</v>
      </c>
      <c r="E1210" s="60" t="s">
        <v>2988</v>
      </c>
      <c r="F1210" s="60" t="s">
        <v>751</v>
      </c>
      <c r="G1210" s="60" t="s">
        <v>1358</v>
      </c>
      <c r="H1210" s="60" t="s">
        <v>163</v>
      </c>
      <c r="I1210" s="60" t="s">
        <v>344</v>
      </c>
      <c r="J1210" s="60" t="s">
        <v>16804</v>
      </c>
      <c r="K1210" s="60" t="s">
        <v>2990</v>
      </c>
      <c r="L1210" s="60" t="s">
        <v>353</v>
      </c>
      <c r="M1210" t="str">
        <f>IF(TablVoies[[#This Row],[ID_OSM]]="Non trouvé","Pas de lien",HYPERLINK(("http://www.openstreetmap.org/?"&amp;TablVoies[[#This Row],[OBJET_OSM]]&amp;"="&amp;TablVoies[[#This Row],[ID_OSM]]),"Localiser"))</f>
        <v>Localiser</v>
      </c>
      <c r="N1210" s="61" t="s">
        <v>5316</v>
      </c>
      <c r="O1210" t="str">
        <f>IF(TablVoies[[#This Row],[ID_OSM]]="Non trouvé","Pas de lien",HYPERLINK("http://localhost:8111/import?url=http://api.openstreetmap.org/api/0.6/"&amp;TablVoies[[#This Row],[OBJET_OSM]]&amp;"/"&amp;TablVoies[[#This Row],[ID_OSM]]&amp;"/full","JOSM"))</f>
        <v>JOSM</v>
      </c>
      <c r="P1210" t="s">
        <v>5534</v>
      </c>
      <c r="Q1210" t="s">
        <v>13814</v>
      </c>
      <c r="W1210" s="60" t="s">
        <v>5334</v>
      </c>
      <c r="X1210" s="60" t="s">
        <v>5369</v>
      </c>
      <c r="Y1210" s="60">
        <v>1980</v>
      </c>
      <c r="Z1210" s="124"/>
      <c r="AB1210" s="60">
        <v>1980</v>
      </c>
      <c r="AC1210" s="60" t="s">
        <v>5323</v>
      </c>
      <c r="AE1210" s="60" t="s">
        <v>5324</v>
      </c>
      <c r="AL1210" s="60">
        <v>773</v>
      </c>
      <c r="AM1210" s="60">
        <v>5.8</v>
      </c>
      <c r="AN1210" s="60" t="s">
        <v>5328</v>
      </c>
      <c r="AO1210" s="60" t="s">
        <v>5329</v>
      </c>
    </row>
    <row r="1211" spans="1:41">
      <c r="A1211" s="71">
        <v>84087</v>
      </c>
      <c r="B1211" s="60" t="s">
        <v>1058</v>
      </c>
      <c r="C1211" s="155">
        <v>4422133</v>
      </c>
      <c r="D1211" s="60" t="s">
        <v>1059</v>
      </c>
      <c r="E1211" s="60" t="s">
        <v>1060</v>
      </c>
      <c r="F1211" s="60" t="s">
        <v>751</v>
      </c>
      <c r="G1211" s="60" t="s">
        <v>245</v>
      </c>
      <c r="H1211" s="60" t="s">
        <v>163</v>
      </c>
      <c r="I1211" s="60" t="s">
        <v>1061</v>
      </c>
      <c r="J1211" s="60" t="s">
        <v>16805</v>
      </c>
      <c r="K1211" s="60" t="s">
        <v>1063</v>
      </c>
      <c r="L1211" s="60" t="s">
        <v>353</v>
      </c>
      <c r="M1211" t="str">
        <f>IF(TablVoies[[#This Row],[ID_OSM]]="Non trouvé","Pas de lien",HYPERLINK(("http://www.openstreetmap.org/?"&amp;TablVoies[[#This Row],[OBJET_OSM]]&amp;"="&amp;TablVoies[[#This Row],[ID_OSM]]),"Localiser"))</f>
        <v>Localiser</v>
      </c>
      <c r="N1211" s="61" t="s">
        <v>5316</v>
      </c>
      <c r="O1211" t="str">
        <f>IF(TablVoies[[#This Row],[ID_OSM]]="Non trouvé","Pas de lien",HYPERLINK("http://localhost:8111/import?url=http://api.openstreetmap.org/api/0.6/"&amp;TablVoies[[#This Row],[OBJET_OSM]]&amp;"/"&amp;TablVoies[[#This Row],[ID_OSM]]&amp;"/full","JOSM"))</f>
        <v>JOSM</v>
      </c>
      <c r="P1211" t="s">
        <v>13711</v>
      </c>
      <c r="Q1211" t="s">
        <v>13814</v>
      </c>
      <c r="W1211" s="60" t="s">
        <v>5334</v>
      </c>
      <c r="X1211" s="60" t="s">
        <v>5438</v>
      </c>
      <c r="Z1211" s="124"/>
      <c r="AC1211" s="60" t="s">
        <v>5323</v>
      </c>
      <c r="AE1211" s="60" t="s">
        <v>5324</v>
      </c>
      <c r="AL1211" s="60">
        <v>1007</v>
      </c>
      <c r="AM1211" s="60">
        <v>2.2000000000000002</v>
      </c>
      <c r="AN1211" s="60" t="s">
        <v>5328</v>
      </c>
      <c r="AO1211" s="60" t="s">
        <v>5329</v>
      </c>
    </row>
    <row r="1212" spans="1:41">
      <c r="A1212" s="71">
        <v>84087</v>
      </c>
      <c r="B1212" s="60" t="s">
        <v>347</v>
      </c>
      <c r="C1212" s="155">
        <v>4191349</v>
      </c>
      <c r="D1212" s="60" t="s">
        <v>348</v>
      </c>
      <c r="E1212" s="60" t="s">
        <v>349</v>
      </c>
      <c r="F1212" s="60" t="s">
        <v>751</v>
      </c>
      <c r="G1212" s="60" t="s">
        <v>245</v>
      </c>
      <c r="H1212" s="60" t="s">
        <v>163</v>
      </c>
      <c r="I1212" s="60" t="s">
        <v>350</v>
      </c>
      <c r="J1212" s="60" t="s">
        <v>16806</v>
      </c>
      <c r="K1212" s="60" t="s">
        <v>352</v>
      </c>
      <c r="L1212" s="60" t="s">
        <v>353</v>
      </c>
      <c r="M1212" t="str">
        <f>IF(TablVoies[[#This Row],[ID_OSM]]="Non trouvé","Pas de lien",HYPERLINK(("http://www.openstreetmap.org/?"&amp;TablVoies[[#This Row],[OBJET_OSM]]&amp;"="&amp;TablVoies[[#This Row],[ID_OSM]]),"Localiser"))</f>
        <v>Localiser</v>
      </c>
      <c r="N1212" s="61" t="s">
        <v>5316</v>
      </c>
      <c r="O1212" t="str">
        <f>IF(TablVoies[[#This Row],[ID_OSM]]="Non trouvé","Pas de lien",HYPERLINK("http://localhost:8111/import?url=http://api.openstreetmap.org/api/0.6/"&amp;TablVoies[[#This Row],[OBJET_OSM]]&amp;"/"&amp;TablVoies[[#This Row],[ID_OSM]]&amp;"/full","JOSM"))</f>
        <v>JOSM</v>
      </c>
      <c r="P1212" t="s">
        <v>13711</v>
      </c>
      <c r="Q1212" t="s">
        <v>13814</v>
      </c>
      <c r="W1212" s="60" t="s">
        <v>5321</v>
      </c>
      <c r="X1212" s="60" t="s">
        <v>5550</v>
      </c>
      <c r="Z1212" s="124"/>
      <c r="AC1212" s="60" t="s">
        <v>5323</v>
      </c>
      <c r="AE1212" s="60" t="s">
        <v>5324</v>
      </c>
      <c r="AL1212" s="60">
        <v>1155</v>
      </c>
      <c r="AM1212" s="60">
        <v>2.6</v>
      </c>
      <c r="AN1212" s="60" t="s">
        <v>5328</v>
      </c>
      <c r="AO1212" s="60" t="s">
        <v>5329</v>
      </c>
    </row>
    <row r="1213" spans="1:41">
      <c r="A1213" s="71">
        <v>84087</v>
      </c>
      <c r="B1213" s="60" t="s">
        <v>1675</v>
      </c>
      <c r="C1213" s="155">
        <v>4426200</v>
      </c>
      <c r="D1213" s="60" t="s">
        <v>1676</v>
      </c>
      <c r="E1213" s="60" t="s">
        <v>1677</v>
      </c>
      <c r="F1213" s="60" t="s">
        <v>751</v>
      </c>
      <c r="G1213" s="60" t="s">
        <v>1358</v>
      </c>
      <c r="I1213" s="60" t="s">
        <v>1678</v>
      </c>
      <c r="J1213" s="60" t="s">
        <v>16807</v>
      </c>
      <c r="K1213" s="60" t="s">
        <v>1680</v>
      </c>
      <c r="L1213" s="60" t="s">
        <v>1681</v>
      </c>
      <c r="M1213" t="str">
        <f>IF(TablVoies[[#This Row],[ID_OSM]]="Non trouvé","Pas de lien",HYPERLINK(("http://www.openstreetmap.org/?"&amp;TablVoies[[#This Row],[OBJET_OSM]]&amp;"="&amp;TablVoies[[#This Row],[ID_OSM]]),"Localiser"))</f>
        <v>Localiser</v>
      </c>
      <c r="N1213" s="61" t="s">
        <v>5316</v>
      </c>
      <c r="O1213" t="str">
        <f>IF(TablVoies[[#This Row],[ID_OSM]]="Non trouvé","Pas de lien",HYPERLINK("http://localhost:8111/import?url=http://api.openstreetmap.org/api/0.6/"&amp;TablVoies[[#This Row],[OBJET_OSM]]&amp;"/"&amp;TablVoies[[#This Row],[ID_OSM]]&amp;"/full","JOSM"))</f>
        <v>JOSM</v>
      </c>
      <c r="Q1213"/>
      <c r="W1213" s="60" t="s">
        <v>5321</v>
      </c>
      <c r="X1213" s="60" t="s">
        <v>5398</v>
      </c>
      <c r="Y1213" s="60">
        <v>1968</v>
      </c>
      <c r="Z1213" s="124">
        <v>24908</v>
      </c>
      <c r="AC1213" s="60" t="s">
        <v>5323</v>
      </c>
      <c r="AE1213" s="60" t="s">
        <v>5324</v>
      </c>
      <c r="AL1213" s="60">
        <v>133</v>
      </c>
      <c r="AM1213" s="60">
        <v>5</v>
      </c>
      <c r="AN1213" s="60" t="s">
        <v>5368</v>
      </c>
      <c r="AO1213" s="60" t="s">
        <v>5349</v>
      </c>
    </row>
    <row r="1214" spans="1:41">
      <c r="A1214" s="71">
        <v>84087</v>
      </c>
      <c r="B1214" s="60" t="s">
        <v>146</v>
      </c>
      <c r="C1214" s="155">
        <v>4191093</v>
      </c>
      <c r="D1214" s="60" t="s">
        <v>147</v>
      </c>
      <c r="E1214" s="60" t="s">
        <v>148</v>
      </c>
      <c r="F1214" s="60" t="s">
        <v>751</v>
      </c>
      <c r="G1214" s="60" t="s">
        <v>70</v>
      </c>
      <c r="H1214" s="60" t="s">
        <v>134</v>
      </c>
      <c r="I1214" s="60" t="s">
        <v>149</v>
      </c>
      <c r="J1214" s="60" t="s">
        <v>16808</v>
      </c>
      <c r="K1214" s="60" t="s">
        <v>151</v>
      </c>
      <c r="L1214" s="60" t="s">
        <v>152</v>
      </c>
      <c r="M1214" t="str">
        <f>IF(TablVoies[[#This Row],[ID_OSM]]="Non trouvé","Pas de lien",HYPERLINK(("http://www.openstreetmap.org/?"&amp;TablVoies[[#This Row],[OBJET_OSM]]&amp;"="&amp;TablVoies[[#This Row],[ID_OSM]]),"Localiser"))</f>
        <v>Localiser</v>
      </c>
      <c r="N1214" s="61" t="s">
        <v>5316</v>
      </c>
      <c r="O1214" t="str">
        <f>IF(TablVoies[[#This Row],[ID_OSM]]="Non trouvé","Pas de lien",HYPERLINK("http://localhost:8111/import?url=http://api.openstreetmap.org/api/0.6/"&amp;TablVoies[[#This Row],[OBJET_OSM]]&amp;"/"&amp;TablVoies[[#This Row],[ID_OSM]]&amp;"/full","JOSM"))</f>
        <v>JOSM</v>
      </c>
      <c r="Q1214"/>
      <c r="W1214" s="60" t="s">
        <v>5321</v>
      </c>
      <c r="X1214" s="60" t="s">
        <v>5354</v>
      </c>
      <c r="Z1214" s="124"/>
      <c r="AC1214" s="60" t="s">
        <v>5344</v>
      </c>
      <c r="AE1214" s="60" t="s">
        <v>5345</v>
      </c>
      <c r="AL1214" s="60">
        <v>0</v>
      </c>
      <c r="AM1214" s="60">
        <v>0</v>
      </c>
      <c r="AN1214" s="60" t="s">
        <v>5341</v>
      </c>
      <c r="AO1214" s="60" t="s">
        <v>5329</v>
      </c>
    </row>
    <row r="1215" spans="1:41">
      <c r="A1215" s="71">
        <v>84087</v>
      </c>
      <c r="B1215" s="60" t="s">
        <v>5164</v>
      </c>
      <c r="C1215" s="155">
        <v>4426451</v>
      </c>
      <c r="D1215" s="60" t="s">
        <v>5165</v>
      </c>
      <c r="E1215" s="60" t="s">
        <v>5166</v>
      </c>
      <c r="F1215" s="60" t="s">
        <v>751</v>
      </c>
      <c r="G1215" s="60" t="s">
        <v>3294</v>
      </c>
      <c r="I1215" s="60" t="s">
        <v>5167</v>
      </c>
      <c r="J1215" s="60" t="s">
        <v>16809</v>
      </c>
      <c r="K1215" s="60" t="s">
        <v>5169</v>
      </c>
      <c r="L1215" s="60" t="s">
        <v>5170</v>
      </c>
      <c r="M1215" t="str">
        <f>IF(TablVoies[[#This Row],[ID_OSM]]="Non trouvé","Pas de lien",HYPERLINK(("http://www.openstreetmap.org/?"&amp;TablVoies[[#This Row],[OBJET_OSM]]&amp;"="&amp;TablVoies[[#This Row],[ID_OSM]]),"Localiser"))</f>
        <v>Localiser</v>
      </c>
      <c r="N1215" s="61" t="s">
        <v>5316</v>
      </c>
      <c r="O1215" t="str">
        <f>IF(TablVoies[[#This Row],[ID_OSM]]="Non trouvé","Pas de lien",HYPERLINK("http://localhost:8111/import?url=http://api.openstreetmap.org/api/0.6/"&amp;TablVoies[[#This Row],[OBJET_OSM]]&amp;"/"&amp;TablVoies[[#This Row],[ID_OSM]]&amp;"/full","JOSM"))</f>
        <v>JOSM</v>
      </c>
      <c r="Q1215"/>
      <c r="W1215" s="60" t="s">
        <v>5321</v>
      </c>
      <c r="X1215" s="60" t="s">
        <v>5551</v>
      </c>
      <c r="Z1215" s="124"/>
      <c r="AC1215" s="60" t="s">
        <v>5323</v>
      </c>
      <c r="AE1215" s="60" t="s">
        <v>5324</v>
      </c>
      <c r="AL1215" s="60">
        <v>0</v>
      </c>
      <c r="AM1215" s="60">
        <v>0</v>
      </c>
      <c r="AN1215" s="60" t="s">
        <v>5380</v>
      </c>
      <c r="AO1215" s="60" t="s">
        <v>5329</v>
      </c>
    </row>
    <row r="1216" spans="1:41">
      <c r="A1216" s="71">
        <v>84087</v>
      </c>
      <c r="B1216" s="60" t="s">
        <v>2444</v>
      </c>
      <c r="C1216" s="155">
        <v>4426313</v>
      </c>
      <c r="D1216" s="60" t="s">
        <v>2445</v>
      </c>
      <c r="E1216" s="60" t="s">
        <v>2446</v>
      </c>
      <c r="F1216" s="60" t="s">
        <v>751</v>
      </c>
      <c r="G1216" s="60" t="s">
        <v>1358</v>
      </c>
      <c r="H1216" s="60" t="s">
        <v>119</v>
      </c>
      <c r="I1216" s="60" t="s">
        <v>2447</v>
      </c>
      <c r="J1216" s="60" t="s">
        <v>16810</v>
      </c>
      <c r="K1216" s="60" t="s">
        <v>2449</v>
      </c>
      <c r="L1216" s="60" t="s">
        <v>2450</v>
      </c>
      <c r="M1216" t="str">
        <f>IF(TablVoies[[#This Row],[ID_OSM]]="Non trouvé","Pas de lien",HYPERLINK(("http://www.openstreetmap.org/?"&amp;TablVoies[[#This Row],[OBJET_OSM]]&amp;"="&amp;TablVoies[[#This Row],[ID_OSM]]),"Localiser"))</f>
        <v>Localiser</v>
      </c>
      <c r="N1216" s="61" t="s">
        <v>5316</v>
      </c>
      <c r="O1216" t="str">
        <f>IF(TablVoies[[#This Row],[ID_OSM]]="Non trouvé","Pas de lien",HYPERLINK("http://localhost:8111/import?url=http://api.openstreetmap.org/api/0.6/"&amp;TablVoies[[#This Row],[OBJET_OSM]]&amp;"/"&amp;TablVoies[[#This Row],[ID_OSM]]&amp;"/full","JOSM"))</f>
        <v>JOSM</v>
      </c>
      <c r="Q1216"/>
      <c r="W1216" s="60" t="s">
        <v>5334</v>
      </c>
      <c r="X1216" s="60" t="s">
        <v>5414</v>
      </c>
      <c r="Y1216" s="60">
        <v>1972</v>
      </c>
      <c r="Z1216" s="124">
        <v>26299</v>
      </c>
      <c r="AC1216" s="60" t="s">
        <v>5323</v>
      </c>
      <c r="AE1216" s="60" t="s">
        <v>5324</v>
      </c>
      <c r="AL1216" s="60">
        <v>241</v>
      </c>
      <c r="AM1216" s="60">
        <v>3.7</v>
      </c>
      <c r="AN1216" s="60" t="s">
        <v>5346</v>
      </c>
      <c r="AO1216" s="60" t="s">
        <v>5329</v>
      </c>
    </row>
    <row r="1217" spans="1:41">
      <c r="A1217" s="71">
        <v>84087</v>
      </c>
      <c r="B1217" s="60" t="s">
        <v>2451</v>
      </c>
      <c r="C1217" s="155">
        <v>4426314</v>
      </c>
      <c r="D1217" s="60" t="s">
        <v>2452</v>
      </c>
      <c r="E1217" s="60" t="s">
        <v>2453</v>
      </c>
      <c r="F1217" s="60" t="s">
        <v>751</v>
      </c>
      <c r="G1217" s="60" t="s">
        <v>1358</v>
      </c>
      <c r="H1217" s="60" t="s">
        <v>119</v>
      </c>
      <c r="I1217" s="60" t="s">
        <v>2454</v>
      </c>
      <c r="J1217" s="60" t="s">
        <v>16811</v>
      </c>
      <c r="K1217" s="60" t="s">
        <v>2456</v>
      </c>
      <c r="L1217" s="60" t="s">
        <v>2457</v>
      </c>
      <c r="M1217" t="str">
        <f>IF(TablVoies[[#This Row],[ID_OSM]]="Non trouvé","Pas de lien",HYPERLINK(("http://www.openstreetmap.org/?"&amp;TablVoies[[#This Row],[OBJET_OSM]]&amp;"="&amp;TablVoies[[#This Row],[ID_OSM]]),"Localiser"))</f>
        <v>Localiser</v>
      </c>
      <c r="N1217" s="61" t="s">
        <v>5316</v>
      </c>
      <c r="O1217" t="str">
        <f>IF(TablVoies[[#This Row],[ID_OSM]]="Non trouvé","Pas de lien",HYPERLINK("http://localhost:8111/import?url=http://api.openstreetmap.org/api/0.6/"&amp;TablVoies[[#This Row],[OBJET_OSM]]&amp;"/"&amp;TablVoies[[#This Row],[ID_OSM]]&amp;"/full","JOSM"))</f>
        <v>JOSM</v>
      </c>
      <c r="Q1217"/>
      <c r="W1217" s="60" t="s">
        <v>5321</v>
      </c>
      <c r="X1217" s="60" t="s">
        <v>5358</v>
      </c>
      <c r="Y1217" s="60">
        <v>1999</v>
      </c>
      <c r="Z1217" s="124">
        <v>36161</v>
      </c>
      <c r="AC1217" s="60" t="s">
        <v>5344</v>
      </c>
      <c r="AE1217" s="60" t="s">
        <v>5345</v>
      </c>
      <c r="AJ1217" s="60" t="s">
        <v>5552</v>
      </c>
      <c r="AL1217" s="60">
        <v>565</v>
      </c>
      <c r="AM1217" s="60">
        <v>0</v>
      </c>
      <c r="AN1217" s="60" t="s">
        <v>5366</v>
      </c>
      <c r="AO1217" s="60" t="s">
        <v>5329</v>
      </c>
    </row>
    <row r="1218" spans="1:41">
      <c r="A1218" s="71">
        <v>84087</v>
      </c>
      <c r="B1218" s="60" t="s">
        <v>1682</v>
      </c>
      <c r="C1218" s="155">
        <v>4426201</v>
      </c>
      <c r="D1218" s="60" t="s">
        <v>1683</v>
      </c>
      <c r="E1218" s="60" t="s">
        <v>1684</v>
      </c>
      <c r="F1218" s="60" t="s">
        <v>751</v>
      </c>
      <c r="G1218" s="60" t="s">
        <v>1358</v>
      </c>
      <c r="I1218" s="60" t="s">
        <v>1685</v>
      </c>
      <c r="J1218" s="60" t="s">
        <v>16327</v>
      </c>
      <c r="K1218" s="60" t="s">
        <v>1687</v>
      </c>
      <c r="L1218" s="60" t="s">
        <v>1688</v>
      </c>
      <c r="M1218" t="str">
        <f>IF(TablVoies[[#This Row],[ID_OSM]]="Non trouvé","Pas de lien",HYPERLINK(("http://www.openstreetmap.org/?"&amp;TablVoies[[#This Row],[OBJET_OSM]]&amp;"="&amp;TablVoies[[#This Row],[ID_OSM]]),"Localiser"))</f>
        <v>Localiser</v>
      </c>
      <c r="N1218" s="61" t="s">
        <v>5316</v>
      </c>
      <c r="O1218" t="str">
        <f>IF(TablVoies[[#This Row],[ID_OSM]]="Non trouvé","Pas de lien",HYPERLINK("http://localhost:8111/import?url=http://api.openstreetmap.org/api/0.6/"&amp;TablVoies[[#This Row],[OBJET_OSM]]&amp;"/"&amp;TablVoies[[#This Row],[ID_OSM]]&amp;"/full","JOSM"))</f>
        <v>JOSM</v>
      </c>
      <c r="Q1218"/>
      <c r="W1218" s="60" t="s">
        <v>5321</v>
      </c>
      <c r="X1218" s="60" t="s">
        <v>5416</v>
      </c>
      <c r="Y1218" s="60">
        <v>1968</v>
      </c>
      <c r="Z1218" s="124">
        <v>24908</v>
      </c>
      <c r="AB1218" s="60">
        <v>26707</v>
      </c>
      <c r="AC1218" s="60" t="s">
        <v>5344</v>
      </c>
      <c r="AE1218" s="60" t="s">
        <v>5345</v>
      </c>
      <c r="AL1218" s="60">
        <v>216</v>
      </c>
      <c r="AM1218" s="60">
        <v>6</v>
      </c>
      <c r="AN1218" s="60" t="s">
        <v>5368</v>
      </c>
      <c r="AO1218" s="60" t="s">
        <v>5349</v>
      </c>
    </row>
    <row r="1219" spans="1:41">
      <c r="A1219" s="71">
        <v>84087</v>
      </c>
      <c r="B1219" s="60" t="s">
        <v>82</v>
      </c>
      <c r="C1219" s="155">
        <v>4191033</v>
      </c>
      <c r="D1219" s="60" t="s">
        <v>83</v>
      </c>
      <c r="E1219" s="60" t="s">
        <v>84</v>
      </c>
      <c r="F1219" s="60" t="s">
        <v>751</v>
      </c>
      <c r="G1219" s="60" t="s">
        <v>70</v>
      </c>
      <c r="I1219" s="60" t="s">
        <v>85</v>
      </c>
      <c r="J1219" s="60" t="s">
        <v>16812</v>
      </c>
      <c r="K1219" s="60" t="s">
        <v>87</v>
      </c>
      <c r="L1219" s="60" t="s">
        <v>88</v>
      </c>
      <c r="M1219" t="str">
        <f>IF(TablVoies[[#This Row],[ID_OSM]]="Non trouvé","Pas de lien",HYPERLINK(("http://www.openstreetmap.org/?"&amp;TablVoies[[#This Row],[OBJET_OSM]]&amp;"="&amp;TablVoies[[#This Row],[ID_OSM]]),"Localiser"))</f>
        <v>Localiser</v>
      </c>
      <c r="N1219" s="61" t="s">
        <v>5316</v>
      </c>
      <c r="O1219" t="str">
        <f>IF(TablVoies[[#This Row],[ID_OSM]]="Non trouvé","Pas de lien",HYPERLINK("http://localhost:8111/import?url=http://api.openstreetmap.org/api/0.6/"&amp;TablVoies[[#This Row],[OBJET_OSM]]&amp;"/"&amp;TablVoies[[#This Row],[ID_OSM]]&amp;"/full","JOSM"))</f>
        <v>JOSM</v>
      </c>
      <c r="Q1219"/>
      <c r="W1219" s="60" t="s">
        <v>5321</v>
      </c>
      <c r="X1219" s="60" t="s">
        <v>5347</v>
      </c>
      <c r="Z1219" s="124"/>
      <c r="AC1219" s="60" t="s">
        <v>5344</v>
      </c>
      <c r="AE1219" s="60" t="s">
        <v>5345</v>
      </c>
      <c r="AL1219" s="60">
        <v>100</v>
      </c>
      <c r="AM1219" s="60">
        <v>8</v>
      </c>
      <c r="AN1219" s="60" t="s">
        <v>5353</v>
      </c>
      <c r="AO1219" s="60" t="s">
        <v>5349</v>
      </c>
    </row>
    <row r="1220" spans="1:41">
      <c r="A1220" s="71">
        <v>84087</v>
      </c>
      <c r="B1220" s="60" t="s">
        <v>1689</v>
      </c>
      <c r="C1220" s="155">
        <v>4426202</v>
      </c>
      <c r="D1220" s="60" t="s">
        <v>1690</v>
      </c>
      <c r="E1220" s="60" t="s">
        <v>1691</v>
      </c>
      <c r="F1220" s="60" t="s">
        <v>751</v>
      </c>
      <c r="G1220" s="60" t="s">
        <v>1358</v>
      </c>
      <c r="I1220" s="60" t="s">
        <v>1692</v>
      </c>
      <c r="J1220" s="60" t="s">
        <v>16813</v>
      </c>
      <c r="K1220" s="60" t="s">
        <v>1694</v>
      </c>
      <c r="L1220" s="60" t="s">
        <v>1695</v>
      </c>
      <c r="M1220" t="str">
        <f>IF(TablVoies[[#This Row],[ID_OSM]]="Non trouvé","Pas de lien",HYPERLINK(("http://www.openstreetmap.org/?"&amp;TablVoies[[#This Row],[OBJET_OSM]]&amp;"="&amp;TablVoies[[#This Row],[ID_OSM]]),"Localiser"))</f>
        <v>Localiser</v>
      </c>
      <c r="N1220" s="61" t="s">
        <v>5316</v>
      </c>
      <c r="O1220" t="str">
        <f>IF(TablVoies[[#This Row],[ID_OSM]]="Non trouvé","Pas de lien",HYPERLINK("http://localhost:8111/import?url=http://api.openstreetmap.org/api/0.6/"&amp;TablVoies[[#This Row],[OBJET_OSM]]&amp;"/"&amp;TablVoies[[#This Row],[ID_OSM]]&amp;"/full","JOSM"))</f>
        <v>JOSM</v>
      </c>
      <c r="Q1220"/>
      <c r="W1220" s="60" t="s">
        <v>5321</v>
      </c>
      <c r="X1220" s="60" t="s">
        <v>5398</v>
      </c>
      <c r="Y1220" s="60">
        <v>1968</v>
      </c>
      <c r="Z1220" s="124">
        <v>24908</v>
      </c>
      <c r="AC1220" s="60" t="s">
        <v>5344</v>
      </c>
      <c r="AE1220" s="60" t="s">
        <v>5345</v>
      </c>
      <c r="AL1220" s="60">
        <v>170</v>
      </c>
      <c r="AM1220" s="60">
        <v>0</v>
      </c>
      <c r="AN1220" s="60" t="s">
        <v>5368</v>
      </c>
      <c r="AO1220" s="60" t="s">
        <v>5349</v>
      </c>
    </row>
    <row r="1221" spans="1:41">
      <c r="A1221" s="71">
        <v>84087</v>
      </c>
      <c r="B1221" s="60" t="s">
        <v>3487</v>
      </c>
      <c r="C1221" s="155">
        <v>4426480</v>
      </c>
      <c r="D1221" s="60" t="s">
        <v>3488</v>
      </c>
      <c r="E1221" s="60" t="s">
        <v>3489</v>
      </c>
      <c r="F1221" s="60" t="s">
        <v>751</v>
      </c>
      <c r="G1221" s="60" t="s">
        <v>1850</v>
      </c>
      <c r="H1221" s="60" t="s">
        <v>163</v>
      </c>
      <c r="I1221" s="60" t="s">
        <v>3490</v>
      </c>
      <c r="J1221" s="60" t="s">
        <v>16814</v>
      </c>
      <c r="K1221" s="60" t="s">
        <v>3492</v>
      </c>
      <c r="L1221" s="60" t="s">
        <v>3493</v>
      </c>
      <c r="M1221" t="str">
        <f>IF(TablVoies[[#This Row],[ID_OSM]]="Non trouvé","Pas de lien",HYPERLINK(("http://www.openstreetmap.org/?"&amp;TablVoies[[#This Row],[OBJET_OSM]]&amp;"="&amp;TablVoies[[#This Row],[ID_OSM]]),"Localiser"))</f>
        <v>Localiser</v>
      </c>
      <c r="N1221" s="61" t="s">
        <v>5316</v>
      </c>
      <c r="O1221" t="str">
        <f>IF(TablVoies[[#This Row],[ID_OSM]]="Non trouvé","Pas de lien",HYPERLINK("http://localhost:8111/import?url=http://api.openstreetmap.org/api/0.6/"&amp;TablVoies[[#This Row],[OBJET_OSM]]&amp;"/"&amp;TablVoies[[#This Row],[ID_OSM]]&amp;"/full","JOSM"))</f>
        <v>JOSM</v>
      </c>
      <c r="Q1221"/>
      <c r="W1221" s="60" t="s">
        <v>5321</v>
      </c>
      <c r="X1221" s="60" t="s">
        <v>5461</v>
      </c>
      <c r="Y1221" s="60">
        <v>1999</v>
      </c>
      <c r="Z1221" s="124">
        <v>36161</v>
      </c>
      <c r="AC1221" s="60" t="s">
        <v>5323</v>
      </c>
      <c r="AE1221" s="60" t="s">
        <v>5324</v>
      </c>
      <c r="AL1221" s="60">
        <v>0</v>
      </c>
      <c r="AM1221" s="60">
        <v>0</v>
      </c>
      <c r="AN1221" s="60" t="s">
        <v>5368</v>
      </c>
      <c r="AO1221" s="60" t="s">
        <v>5349</v>
      </c>
    </row>
    <row r="1222" spans="1:41">
      <c r="A1222" s="71">
        <v>84087</v>
      </c>
      <c r="B1222" s="60" t="s">
        <v>694</v>
      </c>
      <c r="C1222" s="155">
        <v>4422023</v>
      </c>
      <c r="D1222" s="60" t="s">
        <v>695</v>
      </c>
      <c r="E1222" s="60" t="s">
        <v>696</v>
      </c>
      <c r="F1222" s="60" t="s">
        <v>751</v>
      </c>
      <c r="G1222" s="60" t="s">
        <v>70</v>
      </c>
      <c r="I1222" s="60" t="s">
        <v>697</v>
      </c>
      <c r="J1222" s="60" t="s">
        <v>16815</v>
      </c>
      <c r="K1222" s="60" t="s">
        <v>699</v>
      </c>
      <c r="L1222" s="60" t="s">
        <v>700</v>
      </c>
      <c r="M1222" t="str">
        <f>IF(TablVoies[[#This Row],[ID_OSM]]="Non trouvé","Pas de lien",HYPERLINK(("http://www.openstreetmap.org/?"&amp;TablVoies[[#This Row],[OBJET_OSM]]&amp;"="&amp;TablVoies[[#This Row],[ID_OSM]]),"Localiser"))</f>
        <v>Localiser</v>
      </c>
      <c r="N1222" s="61" t="s">
        <v>5316</v>
      </c>
      <c r="O1222" t="str">
        <f>IF(TablVoies[[#This Row],[ID_OSM]]="Non trouvé","Pas de lien",HYPERLINK("http://localhost:8111/import?url=http://api.openstreetmap.org/api/0.6/"&amp;TablVoies[[#This Row],[OBJET_OSM]]&amp;"/"&amp;TablVoies[[#This Row],[ID_OSM]]&amp;"/full","JOSM"))</f>
        <v>JOSM</v>
      </c>
      <c r="Q1222"/>
      <c r="W1222" s="60" t="s">
        <v>5321</v>
      </c>
      <c r="X1222" s="60" t="s">
        <v>5417</v>
      </c>
      <c r="Z1222" s="124"/>
      <c r="AC1222" s="60" t="s">
        <v>5344</v>
      </c>
      <c r="AE1222" s="60" t="s">
        <v>5345</v>
      </c>
      <c r="AL1222" s="60">
        <v>0</v>
      </c>
      <c r="AM1222" s="60">
        <v>0</v>
      </c>
      <c r="AN1222" s="60" t="s">
        <v>5341</v>
      </c>
      <c r="AO1222" s="60" t="s">
        <v>5329</v>
      </c>
    </row>
    <row r="1223" spans="1:41">
      <c r="A1223" s="71">
        <v>84087</v>
      </c>
      <c r="B1223" s="60" t="s">
        <v>1696</v>
      </c>
      <c r="C1223" s="155">
        <v>4426203</v>
      </c>
      <c r="D1223" s="60" t="s">
        <v>1697</v>
      </c>
      <c r="E1223" s="60" t="s">
        <v>1698</v>
      </c>
      <c r="F1223" s="60" t="s">
        <v>751</v>
      </c>
      <c r="G1223" s="60" t="s">
        <v>1358</v>
      </c>
      <c r="I1223" s="60" t="s">
        <v>1699</v>
      </c>
      <c r="J1223" s="60" t="s">
        <v>16816</v>
      </c>
      <c r="K1223" s="60" t="s">
        <v>1701</v>
      </c>
      <c r="L1223" s="60" t="s">
        <v>1702</v>
      </c>
      <c r="M1223" t="str">
        <f>IF(TablVoies[[#This Row],[ID_OSM]]="Non trouvé","Pas de lien",HYPERLINK(("http://www.openstreetmap.org/?"&amp;TablVoies[[#This Row],[OBJET_OSM]]&amp;"="&amp;TablVoies[[#This Row],[ID_OSM]]),"Localiser"))</f>
        <v>Localiser</v>
      </c>
      <c r="N1223" s="61" t="s">
        <v>5316</v>
      </c>
      <c r="O1223" t="str">
        <f>IF(TablVoies[[#This Row],[ID_OSM]]="Non trouvé","Pas de lien",HYPERLINK("http://localhost:8111/import?url=http://api.openstreetmap.org/api/0.6/"&amp;TablVoies[[#This Row],[OBJET_OSM]]&amp;"/"&amp;TablVoies[[#This Row],[ID_OSM]]&amp;"/full","JOSM"))</f>
        <v>JOSM</v>
      </c>
      <c r="Q1223"/>
      <c r="W1223" s="60" t="s">
        <v>5334</v>
      </c>
      <c r="X1223" s="60" t="s">
        <v>5386</v>
      </c>
      <c r="Y1223" s="60">
        <v>1934</v>
      </c>
      <c r="Z1223" s="124">
        <v>12420</v>
      </c>
      <c r="AB1223" s="60">
        <v>21914</v>
      </c>
      <c r="AC1223" s="60" t="s">
        <v>5323</v>
      </c>
      <c r="AE1223" s="60" t="s">
        <v>5324</v>
      </c>
      <c r="AL1223" s="60">
        <v>206</v>
      </c>
      <c r="AM1223" s="60">
        <v>6</v>
      </c>
      <c r="AN1223" s="60" t="s">
        <v>5380</v>
      </c>
      <c r="AO1223" s="60" t="s">
        <v>5329</v>
      </c>
    </row>
    <row r="1224" spans="1:41">
      <c r="A1224" s="71">
        <v>84087</v>
      </c>
      <c r="B1224" s="60" t="s">
        <v>1316</v>
      </c>
      <c r="C1224" s="155">
        <v>4422230</v>
      </c>
      <c r="D1224" s="60" t="s">
        <v>1317</v>
      </c>
      <c r="E1224" s="60" t="s">
        <v>1318</v>
      </c>
      <c r="F1224" s="60" t="s">
        <v>751</v>
      </c>
      <c r="G1224" s="60" t="s">
        <v>245</v>
      </c>
      <c r="H1224" s="60" t="s">
        <v>134</v>
      </c>
      <c r="I1224" s="60" t="s">
        <v>1319</v>
      </c>
      <c r="J1224" s="60" t="s">
        <v>15782</v>
      </c>
      <c r="K1224" s="60" t="s">
        <v>1321</v>
      </c>
      <c r="L1224" s="60" t="s">
        <v>801</v>
      </c>
      <c r="M1224" t="str">
        <f>IF(TablVoies[[#This Row],[ID_OSM]]="Non trouvé","Pas de lien",HYPERLINK(("http://www.openstreetmap.org/?"&amp;TablVoies[[#This Row],[OBJET_OSM]]&amp;"="&amp;TablVoies[[#This Row],[ID_OSM]]),"Localiser"))</f>
        <v>Localiser</v>
      </c>
      <c r="N1224" s="61" t="s">
        <v>5316</v>
      </c>
      <c r="O1224" t="str">
        <f>IF(TablVoies[[#This Row],[ID_OSM]]="Non trouvé","Pas de lien",HYPERLINK("http://localhost:8111/import?url=http://api.openstreetmap.org/api/0.6/"&amp;TablVoies[[#This Row],[OBJET_OSM]]&amp;"/"&amp;TablVoies[[#This Row],[ID_OSM]]&amp;"/full","JOSM"))</f>
        <v>JOSM</v>
      </c>
      <c r="P1224" t="s">
        <v>13713</v>
      </c>
      <c r="Q1224" t="s">
        <v>13814</v>
      </c>
      <c r="W1224" s="60" t="s">
        <v>5321</v>
      </c>
      <c r="X1224" s="60" t="s">
        <v>5438</v>
      </c>
      <c r="Z1224" s="124"/>
      <c r="AC1224" s="60" t="s">
        <v>5323</v>
      </c>
      <c r="AE1224" s="60" t="s">
        <v>5324</v>
      </c>
      <c r="AL1224" s="60">
        <v>640</v>
      </c>
      <c r="AM1224" s="60">
        <v>3.4</v>
      </c>
      <c r="AN1224" s="60" t="s">
        <v>5328</v>
      </c>
      <c r="AO1224" s="60" t="s">
        <v>5329</v>
      </c>
    </row>
    <row r="1225" spans="1:41">
      <c r="A1225" s="71">
        <v>84087</v>
      </c>
      <c r="B1225" s="60" t="s">
        <v>4275</v>
      </c>
      <c r="C1225" s="155">
        <v>4426619</v>
      </c>
      <c r="D1225" s="60" t="s">
        <v>4276</v>
      </c>
      <c r="E1225" s="60" t="s">
        <v>4277</v>
      </c>
      <c r="F1225" s="60" t="s">
        <v>751</v>
      </c>
      <c r="G1225" s="60" t="s">
        <v>44</v>
      </c>
      <c r="H1225" s="60" t="s">
        <v>134</v>
      </c>
      <c r="I1225" s="60" t="s">
        <v>4278</v>
      </c>
      <c r="J1225" s="60" t="s">
        <v>16817</v>
      </c>
      <c r="K1225" s="60" t="s">
        <v>4280</v>
      </c>
      <c r="L1225" s="60" t="s">
        <v>4281</v>
      </c>
      <c r="M1225" t="str">
        <f>IF(TablVoies[[#This Row],[ID_OSM]]="Non trouvé","Pas de lien",HYPERLINK(("http://www.openstreetmap.org/?"&amp;TablVoies[[#This Row],[OBJET_OSM]]&amp;"="&amp;TablVoies[[#This Row],[ID_OSM]]),"Localiser"))</f>
        <v>Localiser</v>
      </c>
      <c r="N1225" s="61" t="s">
        <v>5316</v>
      </c>
      <c r="O1225" t="str">
        <f>IF(TablVoies[[#This Row],[ID_OSM]]="Non trouvé","Pas de lien",HYPERLINK("http://localhost:8111/import?url=http://api.openstreetmap.org/api/0.6/"&amp;TablVoies[[#This Row],[OBJET_OSM]]&amp;"/"&amp;TablVoies[[#This Row],[ID_OSM]]&amp;"/full","JOSM"))</f>
        <v>JOSM</v>
      </c>
      <c r="Q1225"/>
      <c r="W1225" s="60" t="s">
        <v>5321</v>
      </c>
      <c r="X1225" s="60" t="s">
        <v>5502</v>
      </c>
      <c r="Z1225" s="124"/>
      <c r="AC1225" s="60" t="s">
        <v>5344</v>
      </c>
      <c r="AE1225" s="60" t="s">
        <v>5345</v>
      </c>
      <c r="AL1225" s="60">
        <v>0</v>
      </c>
      <c r="AM1225" s="60">
        <v>0</v>
      </c>
      <c r="AN1225" s="60" t="s">
        <v>5359</v>
      </c>
      <c r="AO1225" s="60" t="s">
        <v>5329</v>
      </c>
    </row>
    <row r="1226" spans="1:41">
      <c r="A1226" s="71">
        <v>84087</v>
      </c>
      <c r="B1226" s="60" t="s">
        <v>4282</v>
      </c>
      <c r="C1226" s="155">
        <v>4426620</v>
      </c>
      <c r="D1226" s="60" t="s">
        <v>4283</v>
      </c>
      <c r="E1226" s="60" t="s">
        <v>4284</v>
      </c>
      <c r="F1226" s="60" t="s">
        <v>751</v>
      </c>
      <c r="G1226" s="60" t="s">
        <v>44</v>
      </c>
      <c r="H1226" s="60" t="s">
        <v>134</v>
      </c>
      <c r="I1226" s="60" t="s">
        <v>4285</v>
      </c>
      <c r="J1226" s="60" t="s">
        <v>16818</v>
      </c>
      <c r="K1226" s="60" t="s">
        <v>4287</v>
      </c>
      <c r="L1226" s="60" t="s">
        <v>4288</v>
      </c>
      <c r="M1226" t="str">
        <f>IF(TablVoies[[#This Row],[ID_OSM]]="Non trouvé","Pas de lien",HYPERLINK(("http://www.openstreetmap.org/?"&amp;TablVoies[[#This Row],[OBJET_OSM]]&amp;"="&amp;TablVoies[[#This Row],[ID_OSM]]),"Localiser"))</f>
        <v>Localiser</v>
      </c>
      <c r="N1226" s="61" t="s">
        <v>5316</v>
      </c>
      <c r="O1226" t="str">
        <f>IF(TablVoies[[#This Row],[ID_OSM]]="Non trouvé","Pas de lien",HYPERLINK("http://localhost:8111/import?url=http://api.openstreetmap.org/api/0.6/"&amp;TablVoies[[#This Row],[OBJET_OSM]]&amp;"/"&amp;TablVoies[[#This Row],[ID_OSM]]&amp;"/full","JOSM"))</f>
        <v>JOSM</v>
      </c>
      <c r="Q1226"/>
      <c r="W1226" s="60" t="s">
        <v>5321</v>
      </c>
      <c r="X1226" s="60" t="s">
        <v>5364</v>
      </c>
      <c r="Y1226" s="60">
        <v>1959</v>
      </c>
      <c r="Z1226" s="124"/>
      <c r="AB1226" s="60">
        <v>21914</v>
      </c>
      <c r="AC1226" s="60" t="s">
        <v>5323</v>
      </c>
      <c r="AE1226" s="60" t="s">
        <v>5324</v>
      </c>
      <c r="AL1226" s="60">
        <v>77</v>
      </c>
      <c r="AM1226" s="60">
        <v>6</v>
      </c>
      <c r="AN1226" s="60" t="s">
        <v>5346</v>
      </c>
      <c r="AO1226" s="60" t="s">
        <v>5329</v>
      </c>
    </row>
    <row r="1227" spans="1:41">
      <c r="A1227" s="71">
        <v>84087</v>
      </c>
      <c r="B1227" s="60" t="s">
        <v>715</v>
      </c>
      <c r="C1227" s="155">
        <v>4422034</v>
      </c>
      <c r="D1227" s="60" t="s">
        <v>716</v>
      </c>
      <c r="E1227" s="60" t="s">
        <v>717</v>
      </c>
      <c r="F1227" s="60" t="s">
        <v>751</v>
      </c>
      <c r="G1227" s="60" t="s">
        <v>70</v>
      </c>
      <c r="H1227" s="60" t="s">
        <v>119</v>
      </c>
      <c r="I1227" s="60" t="s">
        <v>718</v>
      </c>
      <c r="J1227" s="60" t="s">
        <v>16819</v>
      </c>
      <c r="K1227" s="60" t="s">
        <v>720</v>
      </c>
      <c r="L1227" s="60" t="s">
        <v>721</v>
      </c>
      <c r="M1227" t="str">
        <f>IF(TablVoies[[#This Row],[ID_OSM]]="Non trouvé","Pas de lien",HYPERLINK(("http://www.openstreetmap.org/?"&amp;TablVoies[[#This Row],[OBJET_OSM]]&amp;"="&amp;TablVoies[[#This Row],[ID_OSM]]),"Localiser"))</f>
        <v>Localiser</v>
      </c>
      <c r="N1227" s="61" t="s">
        <v>5316</v>
      </c>
      <c r="O1227" t="str">
        <f>IF(TablVoies[[#This Row],[ID_OSM]]="Non trouvé","Pas de lien",HYPERLINK("http://localhost:8111/import?url=http://api.openstreetmap.org/api/0.6/"&amp;TablVoies[[#This Row],[OBJET_OSM]]&amp;"/"&amp;TablVoies[[#This Row],[ID_OSM]]&amp;"/full","JOSM"))</f>
        <v>JOSM</v>
      </c>
      <c r="Q1227"/>
      <c r="W1227" s="60" t="s">
        <v>5334</v>
      </c>
      <c r="X1227" s="60" t="s">
        <v>5373</v>
      </c>
      <c r="Y1227" s="60">
        <v>2000</v>
      </c>
      <c r="Z1227" s="124">
        <v>36579</v>
      </c>
      <c r="AC1227" s="60" t="s">
        <v>5323</v>
      </c>
      <c r="AE1227" s="60" t="s">
        <v>5324</v>
      </c>
      <c r="AL1227" s="60">
        <v>0</v>
      </c>
      <c r="AM1227" s="60">
        <v>0</v>
      </c>
      <c r="AN1227" s="60" t="s">
        <v>5346</v>
      </c>
      <c r="AO1227" s="60" t="s">
        <v>5329</v>
      </c>
    </row>
    <row r="1228" spans="1:41">
      <c r="A1228" s="71">
        <v>84087</v>
      </c>
      <c r="B1228" s="60" t="s">
        <v>3098</v>
      </c>
      <c r="C1228" s="155">
        <v>4426417</v>
      </c>
      <c r="D1228" s="60" t="s">
        <v>3099</v>
      </c>
      <c r="E1228" s="60" t="s">
        <v>3100</v>
      </c>
      <c r="F1228" s="60" t="s">
        <v>751</v>
      </c>
      <c r="G1228" s="60" t="s">
        <v>1358</v>
      </c>
      <c r="H1228" s="60" t="s">
        <v>221</v>
      </c>
      <c r="I1228" s="60" t="s">
        <v>3101</v>
      </c>
      <c r="J1228" s="60" t="s">
        <v>16820</v>
      </c>
      <c r="K1228" s="60" t="s">
        <v>3103</v>
      </c>
      <c r="L1228" s="60" t="s">
        <v>3104</v>
      </c>
      <c r="M1228" t="str">
        <f>IF(TablVoies[[#This Row],[ID_OSM]]="Non trouvé","Pas de lien",HYPERLINK(("http://www.openstreetmap.org/?"&amp;TablVoies[[#This Row],[OBJET_OSM]]&amp;"="&amp;TablVoies[[#This Row],[ID_OSM]]),"Localiser"))</f>
        <v>Localiser</v>
      </c>
      <c r="N1228" s="61" t="s">
        <v>5316</v>
      </c>
      <c r="O1228" t="str">
        <f>IF(TablVoies[[#This Row],[ID_OSM]]="Non trouvé","Pas de lien",HYPERLINK("http://localhost:8111/import?url=http://api.openstreetmap.org/api/0.6/"&amp;TablVoies[[#This Row],[OBJET_OSM]]&amp;"/"&amp;TablVoies[[#This Row],[ID_OSM]]&amp;"/full","JOSM"))</f>
        <v>JOSM</v>
      </c>
      <c r="Q1228"/>
      <c r="W1228" s="60" t="s">
        <v>5321</v>
      </c>
      <c r="X1228" s="60" t="s">
        <v>5386</v>
      </c>
      <c r="Y1228" s="60">
        <v>1934</v>
      </c>
      <c r="Z1228" s="124">
        <v>12551</v>
      </c>
      <c r="AB1228" s="60">
        <v>21914</v>
      </c>
      <c r="AC1228" s="60" t="s">
        <v>5323</v>
      </c>
      <c r="AE1228" s="60" t="s">
        <v>5324</v>
      </c>
      <c r="AL1228" s="60">
        <v>92</v>
      </c>
      <c r="AM1228" s="60">
        <v>6.5</v>
      </c>
      <c r="AN1228" s="60" t="s">
        <v>5558</v>
      </c>
      <c r="AO1228" s="60" t="s">
        <v>5329</v>
      </c>
    </row>
    <row r="1229" spans="1:41">
      <c r="A1229" s="71">
        <v>84087</v>
      </c>
      <c r="B1229" s="60" t="s">
        <v>1192</v>
      </c>
      <c r="C1229" s="155">
        <v>4422199</v>
      </c>
      <c r="D1229" s="60" t="s">
        <v>1193</v>
      </c>
      <c r="E1229" s="60" t="s">
        <v>1194</v>
      </c>
      <c r="F1229" s="60" t="s">
        <v>751</v>
      </c>
      <c r="G1229" s="60" t="s">
        <v>245</v>
      </c>
      <c r="H1229" s="60" t="s">
        <v>119</v>
      </c>
      <c r="I1229" s="60" t="s">
        <v>1195</v>
      </c>
      <c r="J1229" s="60" t="s">
        <v>16821</v>
      </c>
      <c r="K1229" s="60" t="s">
        <v>1197</v>
      </c>
      <c r="L1229" s="60" t="s">
        <v>1198</v>
      </c>
      <c r="M1229" t="str">
        <f>IF(TablVoies[[#This Row],[ID_OSM]]="Non trouvé","Pas de lien",HYPERLINK(("http://www.openstreetmap.org/?"&amp;TablVoies[[#This Row],[OBJET_OSM]]&amp;"="&amp;TablVoies[[#This Row],[ID_OSM]]),"Localiser"))</f>
        <v>Localiser</v>
      </c>
      <c r="N1229" s="61" t="s">
        <v>5316</v>
      </c>
      <c r="O1229" t="str">
        <f>IF(TablVoies[[#This Row],[ID_OSM]]="Non trouvé","Pas de lien",HYPERLINK("http://localhost:8111/import?url=http://api.openstreetmap.org/api/0.6/"&amp;TablVoies[[#This Row],[OBJET_OSM]]&amp;"/"&amp;TablVoies[[#This Row],[ID_OSM]]&amp;"/full","JOSM"))</f>
        <v>JOSM</v>
      </c>
      <c r="P1229" t="s">
        <v>13680</v>
      </c>
      <c r="Q1229" t="s">
        <v>13814</v>
      </c>
      <c r="W1229" s="60" t="s">
        <v>5321</v>
      </c>
      <c r="X1229" s="60" t="s">
        <v>5426</v>
      </c>
      <c r="Z1229" s="124"/>
      <c r="AC1229" s="60" t="s">
        <v>5323</v>
      </c>
      <c r="AE1229" s="60" t="s">
        <v>5324</v>
      </c>
      <c r="AL1229" s="60">
        <v>2030</v>
      </c>
      <c r="AM1229" s="60">
        <v>3.5</v>
      </c>
      <c r="AN1229" s="60" t="s">
        <v>5328</v>
      </c>
      <c r="AO1229" s="60" t="s">
        <v>5329</v>
      </c>
    </row>
    <row r="1230" spans="1:41">
      <c r="A1230" s="71">
        <v>84087</v>
      </c>
      <c r="B1230" s="60" t="s">
        <v>1604</v>
      </c>
      <c r="C1230" s="155">
        <v>4426188</v>
      </c>
      <c r="D1230" s="60" t="s">
        <v>1605</v>
      </c>
      <c r="E1230" s="60" t="s">
        <v>1606</v>
      </c>
      <c r="F1230" s="60" t="s">
        <v>751</v>
      </c>
      <c r="G1230" s="60" t="s">
        <v>429</v>
      </c>
      <c r="H1230" s="60" t="s">
        <v>119</v>
      </c>
      <c r="I1230" s="60" t="s">
        <v>1195</v>
      </c>
      <c r="J1230" s="60" t="s">
        <v>16822</v>
      </c>
      <c r="K1230" s="60" t="s">
        <v>1608</v>
      </c>
      <c r="L1230" s="60" t="s">
        <v>1198</v>
      </c>
      <c r="M1230" t="str">
        <f>IF(TablVoies[[#This Row],[ID_OSM]]="Non trouvé","Pas de lien",HYPERLINK(("http://www.openstreetmap.org/?"&amp;TablVoies[[#This Row],[OBJET_OSM]]&amp;"="&amp;TablVoies[[#This Row],[ID_OSM]]),"Localiser"))</f>
        <v>Localiser</v>
      </c>
      <c r="N1230" s="61" t="s">
        <v>5316</v>
      </c>
      <c r="O1230" t="str">
        <f>IF(TablVoies[[#This Row],[ID_OSM]]="Non trouvé","Pas de lien",HYPERLINK("http://localhost:8111/import?url=http://api.openstreetmap.org/api/0.6/"&amp;TablVoies[[#This Row],[OBJET_OSM]]&amp;"/"&amp;TablVoies[[#This Row],[ID_OSM]]&amp;"/full","JOSM"))</f>
        <v>JOSM</v>
      </c>
      <c r="P1230" t="s">
        <v>13686</v>
      </c>
      <c r="Q1230" t="s">
        <v>13814</v>
      </c>
      <c r="W1230" s="60" t="s">
        <v>5321</v>
      </c>
      <c r="X1230" s="60" t="s">
        <v>5426</v>
      </c>
      <c r="Z1230" s="124"/>
      <c r="AC1230" s="60" t="s">
        <v>5323</v>
      </c>
      <c r="AE1230" s="60" t="s">
        <v>5324</v>
      </c>
      <c r="AL1230" s="60">
        <v>840</v>
      </c>
      <c r="AM1230" s="60">
        <v>5</v>
      </c>
      <c r="AN1230" s="60" t="s">
        <v>5328</v>
      </c>
      <c r="AO1230" s="60" t="s">
        <v>5329</v>
      </c>
    </row>
    <row r="1231" spans="1:41">
      <c r="A1231" s="71">
        <v>84087</v>
      </c>
      <c r="B1231" s="60" t="s">
        <v>89</v>
      </c>
      <c r="C1231" s="155">
        <v>4191035</v>
      </c>
      <c r="D1231" s="60" t="s">
        <v>90</v>
      </c>
      <c r="E1231" s="60" t="s">
        <v>91</v>
      </c>
      <c r="F1231" s="60" t="s">
        <v>751</v>
      </c>
      <c r="G1231" s="60" t="s">
        <v>70</v>
      </c>
      <c r="I1231" s="60" t="s">
        <v>15605</v>
      </c>
      <c r="J1231" s="60" t="s">
        <v>16141</v>
      </c>
      <c r="K1231" s="60" t="s">
        <v>10776</v>
      </c>
      <c r="L1231" s="60" t="s">
        <v>93</v>
      </c>
      <c r="M1231" t="str">
        <f>IF(TablVoies[[#This Row],[ID_OSM]]="Non trouvé","Pas de lien",HYPERLINK(("http://www.openstreetmap.org/?"&amp;TablVoies[[#This Row],[OBJET_OSM]]&amp;"="&amp;TablVoies[[#This Row],[ID_OSM]]),"Localiser"))</f>
        <v>Localiser</v>
      </c>
      <c r="N1231" s="61" t="s">
        <v>5316</v>
      </c>
      <c r="O1231" t="str">
        <f>IF(TablVoies[[#This Row],[ID_OSM]]="Non trouvé","Pas de lien",HYPERLINK("http://localhost:8111/import?url=http://api.openstreetmap.org/api/0.6/"&amp;TablVoies[[#This Row],[OBJET_OSM]]&amp;"/"&amp;TablVoies[[#This Row],[ID_OSM]]&amp;"/full","JOSM"))</f>
        <v>JOSM</v>
      </c>
      <c r="Q1231"/>
      <c r="W1231" s="60" t="s">
        <v>5321</v>
      </c>
      <c r="X1231" s="60" t="s">
        <v>5347</v>
      </c>
      <c r="Z1231" s="124"/>
      <c r="AC1231" s="60" t="s">
        <v>5344</v>
      </c>
      <c r="AE1231" s="60" t="s">
        <v>5345</v>
      </c>
      <c r="AK1231" s="60" t="s">
        <v>5559</v>
      </c>
      <c r="AL1231" s="60">
        <v>50</v>
      </c>
      <c r="AM1231" s="60">
        <v>10</v>
      </c>
      <c r="AN1231" s="60" t="s">
        <v>5348</v>
      </c>
      <c r="AO1231" s="60" t="s">
        <v>5349</v>
      </c>
    </row>
    <row r="1232" spans="1:41">
      <c r="A1232" s="71">
        <v>84087</v>
      </c>
      <c r="B1232" s="60" t="s">
        <v>1703</v>
      </c>
      <c r="C1232" s="155">
        <v>4426205</v>
      </c>
      <c r="D1232" s="60" t="s">
        <v>1704</v>
      </c>
      <c r="E1232" s="60" t="s">
        <v>1705</v>
      </c>
      <c r="F1232" s="60" t="s">
        <v>751</v>
      </c>
      <c r="G1232" s="60" t="s">
        <v>1358</v>
      </c>
      <c r="I1232" s="60" t="s">
        <v>1706</v>
      </c>
      <c r="J1232" s="60" t="s">
        <v>16823</v>
      </c>
      <c r="K1232" s="60" t="s">
        <v>1708</v>
      </c>
      <c r="L1232" s="60" t="s">
        <v>1709</v>
      </c>
      <c r="M1232" t="str">
        <f>IF(TablVoies[[#This Row],[ID_OSM]]="Non trouvé","Pas de lien",HYPERLINK(("http://www.openstreetmap.org/?"&amp;TablVoies[[#This Row],[OBJET_OSM]]&amp;"="&amp;TablVoies[[#This Row],[ID_OSM]]),"Localiser"))</f>
        <v>Localiser</v>
      </c>
      <c r="N1232" s="61" t="s">
        <v>5316</v>
      </c>
      <c r="O1232" t="str">
        <f>IF(TablVoies[[#This Row],[ID_OSM]]="Non trouvé","Pas de lien",HYPERLINK("http://localhost:8111/import?url=http://api.openstreetmap.org/api/0.6/"&amp;TablVoies[[#This Row],[OBJET_OSM]]&amp;"/"&amp;TablVoies[[#This Row],[ID_OSM]]&amp;"/full","JOSM"))</f>
        <v>JOSM</v>
      </c>
      <c r="Q1232"/>
      <c r="W1232" s="60" t="s">
        <v>5321</v>
      </c>
      <c r="X1232" s="60" t="s">
        <v>5398</v>
      </c>
      <c r="Y1232" s="60">
        <v>1968</v>
      </c>
      <c r="Z1232" s="124">
        <v>24908</v>
      </c>
      <c r="AB1232" s="60">
        <v>27271</v>
      </c>
      <c r="AC1232" s="60" t="s">
        <v>5344</v>
      </c>
      <c r="AE1232" s="60" t="s">
        <v>5345</v>
      </c>
      <c r="AK1232" s="60" t="s">
        <v>5421</v>
      </c>
      <c r="AL1232" s="60">
        <v>124</v>
      </c>
      <c r="AM1232" s="60">
        <v>8</v>
      </c>
      <c r="AN1232" s="60" t="s">
        <v>5368</v>
      </c>
      <c r="AO1232" s="60" t="s">
        <v>5349</v>
      </c>
    </row>
    <row r="1233" spans="1:41">
      <c r="A1233" s="71">
        <v>84087</v>
      </c>
      <c r="B1233" s="60" t="s">
        <v>2726</v>
      </c>
      <c r="C1233" s="155">
        <v>4426356</v>
      </c>
      <c r="D1233" s="60" t="s">
        <v>2727</v>
      </c>
      <c r="E1233" s="60" t="s">
        <v>2728</v>
      </c>
      <c r="F1233" s="60" t="s">
        <v>751</v>
      </c>
      <c r="G1233" s="60" t="s">
        <v>1358</v>
      </c>
      <c r="H1233" s="60" t="s">
        <v>134</v>
      </c>
      <c r="I1233" s="60" t="s">
        <v>2729</v>
      </c>
      <c r="J1233" s="60" t="s">
        <v>16824</v>
      </c>
      <c r="K1233" s="60" t="s">
        <v>2731</v>
      </c>
      <c r="L1233" s="60" t="s">
        <v>2732</v>
      </c>
      <c r="M1233" t="str">
        <f>IF(TablVoies[[#This Row],[ID_OSM]]="Non trouvé","Pas de lien",HYPERLINK(("http://www.openstreetmap.org/?"&amp;TablVoies[[#This Row],[OBJET_OSM]]&amp;"="&amp;TablVoies[[#This Row],[ID_OSM]]),"Localiser"))</f>
        <v>Localiser</v>
      </c>
      <c r="N1233" s="61" t="s">
        <v>5316</v>
      </c>
      <c r="O1233" t="str">
        <f>IF(TablVoies[[#This Row],[ID_OSM]]="Non trouvé","Pas de lien",HYPERLINK("http://localhost:8111/import?url=http://api.openstreetmap.org/api/0.6/"&amp;TablVoies[[#This Row],[OBJET_OSM]]&amp;"/"&amp;TablVoies[[#This Row],[ID_OSM]]&amp;"/full","JOSM"))</f>
        <v>JOSM</v>
      </c>
      <c r="Q1233"/>
      <c r="W1233" s="60" t="s">
        <v>5334</v>
      </c>
      <c r="X1233" s="60" t="s">
        <v>5514</v>
      </c>
      <c r="Y1233" s="60">
        <v>1966</v>
      </c>
      <c r="Z1233" s="124"/>
      <c r="AB1233" s="60">
        <v>24132</v>
      </c>
      <c r="AC1233" s="60" t="s">
        <v>5323</v>
      </c>
      <c r="AE1233" s="60" t="s">
        <v>5324</v>
      </c>
      <c r="AL1233" s="60">
        <v>331</v>
      </c>
      <c r="AM1233" s="60">
        <v>4</v>
      </c>
      <c r="AN1233" s="60" t="s">
        <v>5341</v>
      </c>
      <c r="AO1233" s="60" t="s">
        <v>5329</v>
      </c>
    </row>
    <row r="1234" spans="1:41">
      <c r="A1234" s="71">
        <v>84087</v>
      </c>
      <c r="B1234" s="60" t="s">
        <v>2733</v>
      </c>
      <c r="C1234" s="155">
        <v>4426357</v>
      </c>
      <c r="D1234" s="60" t="s">
        <v>2734</v>
      </c>
      <c r="E1234" s="60" t="s">
        <v>2735</v>
      </c>
      <c r="F1234" s="60" t="s">
        <v>751</v>
      </c>
      <c r="G1234" s="60" t="s">
        <v>1358</v>
      </c>
      <c r="H1234" s="60" t="s">
        <v>134</v>
      </c>
      <c r="I1234" s="60" t="s">
        <v>2736</v>
      </c>
      <c r="J1234" s="60" t="s">
        <v>16825</v>
      </c>
      <c r="K1234" s="60" t="s">
        <v>2738</v>
      </c>
      <c r="L1234" s="60" t="s">
        <v>2739</v>
      </c>
      <c r="M1234" t="str">
        <f>IF(TablVoies[[#This Row],[ID_OSM]]="Non trouvé","Pas de lien",HYPERLINK(("http://www.openstreetmap.org/?"&amp;TablVoies[[#This Row],[OBJET_OSM]]&amp;"="&amp;TablVoies[[#This Row],[ID_OSM]]),"Localiser"))</f>
        <v>Localiser</v>
      </c>
      <c r="N1234" s="61" t="s">
        <v>5316</v>
      </c>
      <c r="O1234" t="str">
        <f>IF(TablVoies[[#This Row],[ID_OSM]]="Non trouvé","Pas de lien",HYPERLINK("http://localhost:8111/import?url=http://api.openstreetmap.org/api/0.6/"&amp;TablVoies[[#This Row],[OBJET_OSM]]&amp;"/"&amp;TablVoies[[#This Row],[ID_OSM]]&amp;"/full","JOSM"))</f>
        <v>JOSM</v>
      </c>
      <c r="Q1234"/>
      <c r="W1234" s="60" t="s">
        <v>5321</v>
      </c>
      <c r="X1234" s="60" t="s">
        <v>5384</v>
      </c>
      <c r="Y1234" s="60">
        <v>1959</v>
      </c>
      <c r="Z1234" s="124"/>
      <c r="AB1234" s="60">
        <v>21914</v>
      </c>
      <c r="AC1234" s="60" t="s">
        <v>5323</v>
      </c>
      <c r="AE1234" s="60" t="s">
        <v>5324</v>
      </c>
      <c r="AL1234" s="60">
        <v>548</v>
      </c>
      <c r="AM1234" s="60">
        <v>5</v>
      </c>
      <c r="AN1234" s="60" t="s">
        <v>5359</v>
      </c>
      <c r="AO1234" s="60" t="s">
        <v>5329</v>
      </c>
    </row>
    <row r="1235" spans="1:41">
      <c r="A1235" s="71">
        <v>84087</v>
      </c>
      <c r="B1235" s="60" t="s">
        <v>354</v>
      </c>
      <c r="C1235" s="155">
        <v>4191357</v>
      </c>
      <c r="D1235" s="60" t="s">
        <v>355</v>
      </c>
      <c r="E1235" s="60" t="s">
        <v>356</v>
      </c>
      <c r="F1235" s="60" t="s">
        <v>751</v>
      </c>
      <c r="G1235" s="60" t="s">
        <v>245</v>
      </c>
      <c r="H1235" s="60" t="s">
        <v>163</v>
      </c>
      <c r="I1235" s="60" t="s">
        <v>357</v>
      </c>
      <c r="J1235" s="60" t="s">
        <v>16826</v>
      </c>
      <c r="K1235" s="60" t="s">
        <v>359</v>
      </c>
      <c r="L1235" s="60" t="s">
        <v>360</v>
      </c>
      <c r="M1235" t="str">
        <f>IF(TablVoies[[#This Row],[ID_OSM]]="Non trouvé","Pas de lien",HYPERLINK(("http://www.openstreetmap.org/?"&amp;TablVoies[[#This Row],[OBJET_OSM]]&amp;"="&amp;TablVoies[[#This Row],[ID_OSM]]),"Localiser"))</f>
        <v>Localiser</v>
      </c>
      <c r="N1235" s="61" t="s">
        <v>5316</v>
      </c>
      <c r="O1235" t="str">
        <f>IF(TablVoies[[#This Row],[ID_OSM]]="Non trouvé","Pas de lien",HYPERLINK("http://localhost:8111/import?url=http://api.openstreetmap.org/api/0.6/"&amp;TablVoies[[#This Row],[OBJET_OSM]]&amp;"/"&amp;TablVoies[[#This Row],[ID_OSM]]&amp;"/full","JOSM"))</f>
        <v>JOSM</v>
      </c>
      <c r="P1235" t="s">
        <v>5560</v>
      </c>
      <c r="Q1235" t="s">
        <v>13814</v>
      </c>
      <c r="W1235" s="60" t="s">
        <v>5334</v>
      </c>
      <c r="X1235" s="60" t="s">
        <v>5407</v>
      </c>
      <c r="Z1235" s="124"/>
      <c r="AC1235" s="60" t="s">
        <v>5323</v>
      </c>
      <c r="AE1235" s="60" t="s">
        <v>5324</v>
      </c>
      <c r="AL1235" s="60">
        <v>2056</v>
      </c>
      <c r="AM1235" s="60">
        <v>4</v>
      </c>
      <c r="AN1235" s="60" t="s">
        <v>5328</v>
      </c>
      <c r="AO1235" s="60" t="s">
        <v>5329</v>
      </c>
    </row>
    <row r="1236" spans="1:41">
      <c r="A1236" s="71">
        <v>84087</v>
      </c>
      <c r="B1236" s="60" t="s">
        <v>3866</v>
      </c>
      <c r="C1236" s="155">
        <v>4426551</v>
      </c>
      <c r="D1236" s="60" t="s">
        <v>3867</v>
      </c>
      <c r="E1236" s="60" t="s">
        <v>3868</v>
      </c>
      <c r="F1236" s="60" t="s">
        <v>751</v>
      </c>
      <c r="G1236" s="60" t="s">
        <v>44</v>
      </c>
      <c r="I1236" s="60" t="s">
        <v>357</v>
      </c>
      <c r="J1236" s="60" t="s">
        <v>16827</v>
      </c>
      <c r="K1236" s="60" t="s">
        <v>3870</v>
      </c>
      <c r="L1236" s="60" t="s">
        <v>360</v>
      </c>
      <c r="M1236" t="str">
        <f>IF(TablVoies[[#This Row],[ID_OSM]]="Non trouvé","Pas de lien",HYPERLINK(("http://www.openstreetmap.org/?"&amp;TablVoies[[#This Row],[OBJET_OSM]]&amp;"="&amp;TablVoies[[#This Row],[ID_OSM]]),"Localiser"))</f>
        <v>Localiser</v>
      </c>
      <c r="N1236" s="61" t="s">
        <v>5316</v>
      </c>
      <c r="O1236" t="str">
        <f>IF(TablVoies[[#This Row],[ID_OSM]]="Non trouvé","Pas de lien",HYPERLINK("http://localhost:8111/import?url=http://api.openstreetmap.org/api/0.6/"&amp;TablVoies[[#This Row],[OBJET_OSM]]&amp;"/"&amp;TablVoies[[#This Row],[ID_OSM]]&amp;"/full","JOSM"))</f>
        <v>JOSM</v>
      </c>
      <c r="Q1236"/>
      <c r="W1236" s="60" t="s">
        <v>5321</v>
      </c>
      <c r="X1236" s="60" t="s">
        <v>5407</v>
      </c>
      <c r="Y1236" s="60">
        <v>1934</v>
      </c>
      <c r="Z1236" s="124">
        <v>12551</v>
      </c>
      <c r="AB1236" s="60">
        <v>21914</v>
      </c>
      <c r="AC1236" s="60" t="s">
        <v>5323</v>
      </c>
      <c r="AE1236" s="60" t="s">
        <v>5324</v>
      </c>
      <c r="AL1236" s="60">
        <v>94</v>
      </c>
      <c r="AM1236" s="60">
        <v>5</v>
      </c>
      <c r="AN1236" s="60" t="s">
        <v>5328</v>
      </c>
      <c r="AO1236" s="60" t="s">
        <v>5329</v>
      </c>
    </row>
    <row r="1237" spans="1:41">
      <c r="A1237" s="71">
        <v>84087</v>
      </c>
      <c r="B1237" s="60" t="s">
        <v>851</v>
      </c>
      <c r="C1237" s="155">
        <v>4422068</v>
      </c>
      <c r="D1237" s="60" t="s">
        <v>852</v>
      </c>
      <c r="E1237" s="60" t="s">
        <v>853</v>
      </c>
      <c r="F1237" s="60" t="s">
        <v>751</v>
      </c>
      <c r="G1237" s="60" t="s">
        <v>179</v>
      </c>
      <c r="H1237" s="60" t="s">
        <v>163</v>
      </c>
      <c r="I1237" s="60" t="s">
        <v>854</v>
      </c>
      <c r="J1237" s="60" t="s">
        <v>16828</v>
      </c>
      <c r="K1237" s="60" t="s">
        <v>856</v>
      </c>
      <c r="L1237" s="60" t="s">
        <v>857</v>
      </c>
      <c r="M1237" t="str">
        <f>IF(TablVoies[[#This Row],[ID_OSM]]="Non trouvé","Pas de lien",HYPERLINK(("http://www.openstreetmap.org/?"&amp;TablVoies[[#This Row],[OBJET_OSM]]&amp;"="&amp;TablVoies[[#This Row],[ID_OSM]]),"Localiser"))</f>
        <v>Localiser</v>
      </c>
      <c r="N1237" s="61" t="s">
        <v>5316</v>
      </c>
      <c r="O1237" t="str">
        <f>IF(TablVoies[[#This Row],[ID_OSM]]="Non trouvé","Pas de lien",HYPERLINK("http://localhost:8111/import?url=http://api.openstreetmap.org/api/0.6/"&amp;TablVoies[[#This Row],[OBJET_OSM]]&amp;"/"&amp;TablVoies[[#This Row],[ID_OSM]]&amp;"/full","JOSM"))</f>
        <v>JOSM</v>
      </c>
      <c r="Q1237"/>
      <c r="W1237" s="60" t="s">
        <v>5334</v>
      </c>
      <c r="X1237" s="60" t="s">
        <v>5352</v>
      </c>
      <c r="Y1237" s="60">
        <v>1934</v>
      </c>
      <c r="Z1237" s="124">
        <v>12551</v>
      </c>
      <c r="AB1237" s="60">
        <v>21914</v>
      </c>
      <c r="AC1237" s="60" t="s">
        <v>5323</v>
      </c>
      <c r="AE1237" s="60" t="s">
        <v>5324</v>
      </c>
      <c r="AL1237" s="60">
        <v>255</v>
      </c>
      <c r="AM1237" s="60">
        <v>7</v>
      </c>
      <c r="AN1237" s="60" t="s">
        <v>5328</v>
      </c>
      <c r="AO1237" s="60" t="s">
        <v>5329</v>
      </c>
    </row>
    <row r="1238" spans="1:41">
      <c r="A1238" s="71">
        <v>84087</v>
      </c>
      <c r="B1238" s="60" t="s">
        <v>1731</v>
      </c>
      <c r="C1238" s="155">
        <v>4426207</v>
      </c>
      <c r="D1238" s="60" t="s">
        <v>1732</v>
      </c>
      <c r="E1238" s="60" t="s">
        <v>1733</v>
      </c>
      <c r="F1238" s="60" t="s">
        <v>751</v>
      </c>
      <c r="G1238" s="60" t="s">
        <v>1358</v>
      </c>
      <c r="I1238" s="60" t="s">
        <v>1734</v>
      </c>
      <c r="J1238" s="60" t="s">
        <v>16829</v>
      </c>
      <c r="K1238" s="60" t="s">
        <v>1736</v>
      </c>
      <c r="L1238" s="60" t="s">
        <v>15606</v>
      </c>
      <c r="M1238" t="str">
        <f>IF(TablVoies[[#This Row],[ID_OSM]]="Non trouvé","Pas de lien",HYPERLINK(("http://www.openstreetmap.org/?"&amp;TablVoies[[#This Row],[OBJET_OSM]]&amp;"="&amp;TablVoies[[#This Row],[ID_OSM]]),"Localiser"))</f>
        <v>Localiser</v>
      </c>
      <c r="N1238" s="61" t="s">
        <v>5316</v>
      </c>
      <c r="O1238" t="str">
        <f>IF(TablVoies[[#This Row],[ID_OSM]]="Non trouvé","Pas de lien",HYPERLINK("http://localhost:8111/import?url=http://api.openstreetmap.org/api/0.6/"&amp;TablVoies[[#This Row],[OBJET_OSM]]&amp;"/"&amp;TablVoies[[#This Row],[ID_OSM]]&amp;"/full","JOSM"))</f>
        <v>JOSM</v>
      </c>
      <c r="Q1238"/>
      <c r="T1238" s="60" t="s">
        <v>5561</v>
      </c>
      <c r="W1238" s="60" t="s">
        <v>5321</v>
      </c>
      <c r="X1238" s="60" t="s">
        <v>5423</v>
      </c>
      <c r="Y1238" s="60">
        <v>1855</v>
      </c>
      <c r="Z1238" s="124" t="s">
        <v>5562</v>
      </c>
      <c r="AB1238" s="60">
        <v>21914</v>
      </c>
      <c r="AC1238" s="60" t="s">
        <v>5323</v>
      </c>
      <c r="AE1238" s="60" t="s">
        <v>5324</v>
      </c>
      <c r="AL1238" s="60">
        <v>93</v>
      </c>
      <c r="AM1238" s="60">
        <v>5</v>
      </c>
      <c r="AN1238" s="60" t="s">
        <v>5328</v>
      </c>
      <c r="AO1238" s="60" t="s">
        <v>5329</v>
      </c>
    </row>
    <row r="1239" spans="1:41">
      <c r="A1239" s="71">
        <v>84087</v>
      </c>
      <c r="B1239" s="60" t="s">
        <v>4213</v>
      </c>
      <c r="C1239" s="155">
        <v>4426607</v>
      </c>
      <c r="D1239" s="60" t="s">
        <v>4214</v>
      </c>
      <c r="E1239" s="60" t="s">
        <v>4215</v>
      </c>
      <c r="F1239" s="60" t="s">
        <v>751</v>
      </c>
      <c r="G1239" s="60" t="s">
        <v>44</v>
      </c>
      <c r="H1239" s="60" t="s">
        <v>119</v>
      </c>
      <c r="I1239" s="60" t="s">
        <v>4216</v>
      </c>
      <c r="J1239" s="60" t="s">
        <v>16830</v>
      </c>
      <c r="K1239" s="60" t="s">
        <v>4218</v>
      </c>
      <c r="L1239" s="60" t="s">
        <v>4219</v>
      </c>
      <c r="M1239" t="str">
        <f>IF(TablVoies[[#This Row],[ID_OSM]]="Non trouvé","Pas de lien",HYPERLINK(("http://www.openstreetmap.org/?"&amp;TablVoies[[#This Row],[OBJET_OSM]]&amp;"="&amp;TablVoies[[#This Row],[ID_OSM]]),"Localiser"))</f>
        <v>Localiser</v>
      </c>
      <c r="N1239" s="61" t="s">
        <v>5316</v>
      </c>
      <c r="O1239" t="str">
        <f>IF(TablVoies[[#This Row],[ID_OSM]]="Non trouvé","Pas de lien",HYPERLINK("http://localhost:8111/import?url=http://api.openstreetmap.org/api/0.6/"&amp;TablVoies[[#This Row],[OBJET_OSM]]&amp;"/"&amp;TablVoies[[#This Row],[ID_OSM]]&amp;"/full","JOSM"))</f>
        <v>JOSM</v>
      </c>
      <c r="Q1239"/>
      <c r="W1239" s="60" t="s">
        <v>5321</v>
      </c>
      <c r="X1239" s="60" t="s">
        <v>5515</v>
      </c>
      <c r="Y1239" s="60">
        <v>1966</v>
      </c>
      <c r="Z1239" s="124"/>
      <c r="AB1239" s="60">
        <v>24132</v>
      </c>
      <c r="AC1239" s="60" t="s">
        <v>5323</v>
      </c>
      <c r="AE1239" s="60" t="s">
        <v>5324</v>
      </c>
      <c r="AL1239" s="60">
        <v>29</v>
      </c>
      <c r="AM1239" s="60">
        <v>4</v>
      </c>
      <c r="AN1239" s="60" t="s">
        <v>5346</v>
      </c>
      <c r="AO1239" s="60" t="s">
        <v>5329</v>
      </c>
    </row>
    <row r="1240" spans="1:41">
      <c r="A1240" s="71">
        <v>84087</v>
      </c>
      <c r="B1240" s="60" t="s">
        <v>4165</v>
      </c>
      <c r="C1240" s="155">
        <v>4426600</v>
      </c>
      <c r="D1240" s="60" t="s">
        <v>4166</v>
      </c>
      <c r="E1240" s="60" t="s">
        <v>4167</v>
      </c>
      <c r="F1240" s="60" t="s">
        <v>751</v>
      </c>
      <c r="G1240" s="60" t="s">
        <v>44</v>
      </c>
      <c r="H1240" s="60" t="s">
        <v>119</v>
      </c>
      <c r="I1240" s="60" t="s">
        <v>4168</v>
      </c>
      <c r="J1240" s="60" t="s">
        <v>16831</v>
      </c>
      <c r="K1240" s="60" t="s">
        <v>4170</v>
      </c>
      <c r="L1240" s="60" t="s">
        <v>4171</v>
      </c>
      <c r="M1240" t="str">
        <f>IF(TablVoies[[#This Row],[ID_OSM]]="Non trouvé","Pas de lien",HYPERLINK(("http://www.openstreetmap.org/?"&amp;TablVoies[[#This Row],[OBJET_OSM]]&amp;"="&amp;TablVoies[[#This Row],[ID_OSM]]),"Localiser"))</f>
        <v>Localiser</v>
      </c>
      <c r="N1240" s="61" t="s">
        <v>5316</v>
      </c>
      <c r="O1240" t="str">
        <f>IF(TablVoies[[#This Row],[ID_OSM]]="Non trouvé","Pas de lien",HYPERLINK("http://localhost:8111/import?url=http://api.openstreetmap.org/api/0.6/"&amp;TablVoies[[#This Row],[OBJET_OSM]]&amp;"/"&amp;TablVoies[[#This Row],[ID_OSM]]&amp;"/full","JOSM"))</f>
        <v>JOSM</v>
      </c>
      <c r="Q1240"/>
      <c r="W1240" s="60" t="s">
        <v>5321</v>
      </c>
      <c r="X1240" s="60" t="s">
        <v>5554</v>
      </c>
      <c r="Z1240" s="124"/>
      <c r="AC1240" s="60" t="s">
        <v>5323</v>
      </c>
      <c r="AE1240" s="60" t="s">
        <v>5324</v>
      </c>
      <c r="AL1240" s="60">
        <v>0</v>
      </c>
      <c r="AM1240" s="60">
        <v>0</v>
      </c>
      <c r="AN1240" s="60" t="s">
        <v>5346</v>
      </c>
      <c r="AO1240" s="60" t="s">
        <v>5329</v>
      </c>
    </row>
    <row r="1241" spans="1:41">
      <c r="A1241" s="71">
        <v>84087</v>
      </c>
      <c r="B1241" s="60" t="s">
        <v>1199</v>
      </c>
      <c r="C1241" s="155">
        <v>4422200</v>
      </c>
      <c r="D1241" s="60" t="s">
        <v>1200</v>
      </c>
      <c r="E1241" s="60" t="s">
        <v>1201</v>
      </c>
      <c r="F1241" s="60" t="s">
        <v>751</v>
      </c>
      <c r="G1241" s="60" t="s">
        <v>245</v>
      </c>
      <c r="H1241" s="60" t="s">
        <v>119</v>
      </c>
      <c r="I1241" s="60" t="s">
        <v>1202</v>
      </c>
      <c r="J1241" s="60" t="s">
        <v>16832</v>
      </c>
      <c r="K1241" s="60" t="s">
        <v>1204</v>
      </c>
      <c r="L1241" s="60" t="s">
        <v>1205</v>
      </c>
      <c r="M1241" t="str">
        <f>IF(TablVoies[[#This Row],[ID_OSM]]="Non trouvé","Pas de lien",HYPERLINK(("http://www.openstreetmap.org/?"&amp;TablVoies[[#This Row],[OBJET_OSM]]&amp;"="&amp;TablVoies[[#This Row],[ID_OSM]]),"Localiser"))</f>
        <v>Localiser</v>
      </c>
      <c r="N1241" s="61" t="s">
        <v>5316</v>
      </c>
      <c r="O1241" t="str">
        <f>IF(TablVoies[[#This Row],[ID_OSM]]="Non trouvé","Pas de lien",HYPERLINK("http://localhost:8111/import?url=http://api.openstreetmap.org/api/0.6/"&amp;TablVoies[[#This Row],[OBJET_OSM]]&amp;"/"&amp;TablVoies[[#This Row],[ID_OSM]]&amp;"/full","JOSM"))</f>
        <v>JOSM</v>
      </c>
      <c r="P1241" t="s">
        <v>13677</v>
      </c>
      <c r="Q1241" t="s">
        <v>13814</v>
      </c>
      <c r="W1241" s="60" t="s">
        <v>5321</v>
      </c>
      <c r="X1241" s="60" t="s">
        <v>5365</v>
      </c>
      <c r="Z1241" s="124"/>
      <c r="AC1241" s="60" t="s">
        <v>5323</v>
      </c>
      <c r="AE1241" s="60" t="s">
        <v>5324</v>
      </c>
      <c r="AL1241" s="60">
        <v>662</v>
      </c>
      <c r="AM1241" s="60">
        <v>3</v>
      </c>
      <c r="AN1241" s="60" t="s">
        <v>5346</v>
      </c>
      <c r="AO1241" s="60" t="s">
        <v>5329</v>
      </c>
    </row>
    <row r="1242" spans="1:41">
      <c r="A1242" s="71">
        <v>84087</v>
      </c>
      <c r="B1242" s="60" t="s">
        <v>124</v>
      </c>
      <c r="C1242" s="155">
        <v>4191077</v>
      </c>
      <c r="D1242" s="60" t="s">
        <v>125</v>
      </c>
      <c r="E1242" s="60" t="s">
        <v>126</v>
      </c>
      <c r="F1242" s="60" t="s">
        <v>751</v>
      </c>
      <c r="G1242" s="60" t="s">
        <v>70</v>
      </c>
      <c r="H1242" s="60" t="s">
        <v>119</v>
      </c>
      <c r="I1242" s="60" t="s">
        <v>127</v>
      </c>
      <c r="J1242" s="60" t="s">
        <v>16833</v>
      </c>
      <c r="K1242" s="60" t="s">
        <v>129</v>
      </c>
      <c r="L1242" s="60" t="s">
        <v>130</v>
      </c>
      <c r="M1242" t="str">
        <f>IF(TablVoies[[#This Row],[ID_OSM]]="Non trouvé","Pas de lien",HYPERLINK(("http://www.openstreetmap.org/?"&amp;TablVoies[[#This Row],[OBJET_OSM]]&amp;"="&amp;TablVoies[[#This Row],[ID_OSM]]),"Localiser"))</f>
        <v>Localiser</v>
      </c>
      <c r="N1242" s="61" t="s">
        <v>5316</v>
      </c>
      <c r="O1242" t="str">
        <f>IF(TablVoies[[#This Row],[ID_OSM]]="Non trouvé","Pas de lien",HYPERLINK("http://localhost:8111/import?url=http://api.openstreetmap.org/api/0.6/"&amp;TablVoies[[#This Row],[OBJET_OSM]]&amp;"/"&amp;TablVoies[[#This Row],[ID_OSM]]&amp;"/full","JOSM"))</f>
        <v>JOSM</v>
      </c>
      <c r="Q1242"/>
      <c r="W1242" s="60" t="s">
        <v>5321</v>
      </c>
      <c r="X1242" s="60" t="s">
        <v>5367</v>
      </c>
      <c r="Y1242" s="60">
        <v>1981</v>
      </c>
      <c r="Z1242" s="124"/>
      <c r="AB1242" s="60">
        <v>29731</v>
      </c>
      <c r="AC1242" s="60" t="s">
        <v>5323</v>
      </c>
      <c r="AE1242" s="60" t="s">
        <v>5324</v>
      </c>
      <c r="AL1242" s="60">
        <v>327</v>
      </c>
      <c r="AM1242" s="60">
        <v>5</v>
      </c>
      <c r="AN1242" s="60" t="s">
        <v>5346</v>
      </c>
      <c r="AO1242" s="60" t="s">
        <v>5329</v>
      </c>
    </row>
    <row r="1243" spans="1:41">
      <c r="A1243" s="71">
        <v>84087</v>
      </c>
      <c r="B1243" s="60" t="s">
        <v>1206</v>
      </c>
      <c r="C1243" s="155">
        <v>4422201</v>
      </c>
      <c r="D1243" s="60" t="s">
        <v>1207</v>
      </c>
      <c r="E1243" s="60" t="s">
        <v>1208</v>
      </c>
      <c r="F1243" s="60" t="s">
        <v>751</v>
      </c>
      <c r="G1243" s="60" t="s">
        <v>245</v>
      </c>
      <c r="H1243" s="60" t="s">
        <v>119</v>
      </c>
      <c r="I1243" s="60" t="s">
        <v>127</v>
      </c>
      <c r="J1243" s="60" t="s">
        <v>16834</v>
      </c>
      <c r="K1243" s="60" t="s">
        <v>1210</v>
      </c>
      <c r="L1243" s="60" t="s">
        <v>130</v>
      </c>
      <c r="M1243" t="str">
        <f>IF(TablVoies[[#This Row],[ID_OSM]]="Non trouvé","Pas de lien",HYPERLINK(("http://www.openstreetmap.org/?"&amp;TablVoies[[#This Row],[OBJET_OSM]]&amp;"="&amp;TablVoies[[#This Row],[ID_OSM]]),"Localiser"))</f>
        <v>Localiser</v>
      </c>
      <c r="N1243" s="61" t="s">
        <v>5316</v>
      </c>
      <c r="O1243" t="str">
        <f>IF(TablVoies[[#This Row],[ID_OSM]]="Non trouvé","Pas de lien",HYPERLINK("http://localhost:8111/import?url=http://api.openstreetmap.org/api/0.6/"&amp;TablVoies[[#This Row],[OBJET_OSM]]&amp;"/"&amp;TablVoies[[#This Row],[ID_OSM]]&amp;"/full","JOSM"))</f>
        <v>JOSM</v>
      </c>
      <c r="Q1243"/>
      <c r="W1243" s="60" t="s">
        <v>5321</v>
      </c>
      <c r="Z1243" s="124"/>
      <c r="AC1243" s="60" t="s">
        <v>5339</v>
      </c>
      <c r="AE1243" s="60" t="s">
        <v>5345</v>
      </c>
      <c r="AL1243" s="60">
        <v>0</v>
      </c>
      <c r="AM1243" s="60">
        <v>0</v>
      </c>
      <c r="AN1243" s="60" t="s">
        <v>5346</v>
      </c>
      <c r="AO1243" s="60" t="s">
        <v>5329</v>
      </c>
    </row>
    <row r="1244" spans="1:41">
      <c r="A1244" s="71">
        <v>84087</v>
      </c>
      <c r="B1244" s="60" t="s">
        <v>743</v>
      </c>
      <c r="C1244" s="155">
        <v>4422045</v>
      </c>
      <c r="D1244" s="60" t="s">
        <v>744</v>
      </c>
      <c r="E1244" s="60" t="s">
        <v>745</v>
      </c>
      <c r="F1244" s="60" t="s">
        <v>751</v>
      </c>
      <c r="G1244" s="60" t="s">
        <v>171</v>
      </c>
      <c r="H1244" s="60" t="s">
        <v>163</v>
      </c>
      <c r="I1244" s="60" t="s">
        <v>746</v>
      </c>
      <c r="J1244" s="60" t="s">
        <v>16835</v>
      </c>
      <c r="K1244" s="60" t="s">
        <v>748</v>
      </c>
      <c r="L1244" s="60" t="s">
        <v>749</v>
      </c>
      <c r="M1244" t="str">
        <f>IF(TablVoies[[#This Row],[ID_OSM]]="Non trouvé","Pas de lien",HYPERLINK(("http://www.openstreetmap.org/?"&amp;TablVoies[[#This Row],[OBJET_OSM]]&amp;"="&amp;TablVoies[[#This Row],[ID_OSM]]),"Localiser"))</f>
        <v>Localiser</v>
      </c>
      <c r="N1244" s="61" t="s">
        <v>5316</v>
      </c>
      <c r="O1244" t="str">
        <f>IF(TablVoies[[#This Row],[ID_OSM]]="Non trouvé","Pas de lien",HYPERLINK("http://localhost:8111/import?url=http://api.openstreetmap.org/api/0.6/"&amp;TablVoies[[#This Row],[OBJET_OSM]]&amp;"/"&amp;TablVoies[[#This Row],[ID_OSM]]&amp;"/full","JOSM"))</f>
        <v>JOSM</v>
      </c>
      <c r="P1244" t="s">
        <v>13657</v>
      </c>
      <c r="Q1244" t="s">
        <v>13814</v>
      </c>
      <c r="U1244" s="60" t="s">
        <v>5606</v>
      </c>
      <c r="W1244" s="60" t="s">
        <v>5321</v>
      </c>
      <c r="X1244" s="60" t="s">
        <v>5330</v>
      </c>
      <c r="Z1244" s="124"/>
      <c r="AC1244" s="60" t="s">
        <v>5323</v>
      </c>
      <c r="AE1244" s="60" t="s">
        <v>5324</v>
      </c>
      <c r="AL1244" s="60">
        <v>1920</v>
      </c>
      <c r="AM1244" s="60">
        <v>3.8</v>
      </c>
      <c r="AN1244" s="60" t="s">
        <v>5341</v>
      </c>
      <c r="AO1244" s="60" t="s">
        <v>5329</v>
      </c>
    </row>
    <row r="1245" spans="1:41">
      <c r="A1245" s="71">
        <v>84087</v>
      </c>
      <c r="B1245" s="60" t="s">
        <v>3105</v>
      </c>
      <c r="C1245" s="155">
        <v>4426418</v>
      </c>
      <c r="D1245" s="60" t="s">
        <v>3106</v>
      </c>
      <c r="E1245" s="60" t="s">
        <v>3107</v>
      </c>
      <c r="F1245" s="60" t="s">
        <v>751</v>
      </c>
      <c r="G1245" s="60" t="s">
        <v>1358</v>
      </c>
      <c r="H1245" s="60" t="s">
        <v>221</v>
      </c>
      <c r="I1245" s="60" t="s">
        <v>3108</v>
      </c>
      <c r="J1245" s="60" t="s">
        <v>16836</v>
      </c>
      <c r="K1245" s="60" t="s">
        <v>3110</v>
      </c>
      <c r="L1245" s="60" t="s">
        <v>3111</v>
      </c>
      <c r="M1245" t="str">
        <f>IF(TablVoies[[#This Row],[ID_OSM]]="Non trouvé","Pas de lien",HYPERLINK(("http://www.openstreetmap.org/?"&amp;TablVoies[[#This Row],[OBJET_OSM]]&amp;"="&amp;TablVoies[[#This Row],[ID_OSM]]),"Localiser"))</f>
        <v>Localiser</v>
      </c>
      <c r="N1245" s="61" t="s">
        <v>5316</v>
      </c>
      <c r="O1245" t="str">
        <f>IF(TablVoies[[#This Row],[ID_OSM]]="Non trouvé","Pas de lien",HYPERLINK("http://localhost:8111/import?url=http://api.openstreetmap.org/api/0.6/"&amp;TablVoies[[#This Row],[OBJET_OSM]]&amp;"/"&amp;TablVoies[[#This Row],[ID_OSM]]&amp;"/full","JOSM"))</f>
        <v>JOSM</v>
      </c>
      <c r="Q1245"/>
      <c r="W1245" s="60" t="s">
        <v>5334</v>
      </c>
      <c r="X1245" s="60" t="s">
        <v>5386</v>
      </c>
      <c r="Y1245" s="60">
        <v>1934</v>
      </c>
      <c r="Z1245" s="124">
        <v>12551</v>
      </c>
      <c r="AB1245" s="60">
        <v>21914</v>
      </c>
      <c r="AC1245" s="60" t="s">
        <v>5323</v>
      </c>
      <c r="AE1245" s="60" t="s">
        <v>5324</v>
      </c>
      <c r="AL1245" s="60">
        <v>191</v>
      </c>
      <c r="AM1245" s="60">
        <v>5</v>
      </c>
      <c r="AN1245" s="60" t="s">
        <v>5366</v>
      </c>
      <c r="AO1245" s="60" t="s">
        <v>5329</v>
      </c>
    </row>
    <row r="1246" spans="1:41">
      <c r="A1246" s="71">
        <v>84087</v>
      </c>
      <c r="B1246" s="60" t="s">
        <v>2740</v>
      </c>
      <c r="C1246" s="155">
        <v>4426359</v>
      </c>
      <c r="D1246" s="60" t="s">
        <v>2741</v>
      </c>
      <c r="E1246" s="60" t="s">
        <v>2742</v>
      </c>
      <c r="F1246" s="60" t="s">
        <v>751</v>
      </c>
      <c r="G1246" s="60" t="s">
        <v>1358</v>
      </c>
      <c r="H1246" s="60" t="s">
        <v>134</v>
      </c>
      <c r="I1246" s="60" t="s">
        <v>2743</v>
      </c>
      <c r="J1246" s="60" t="s">
        <v>16837</v>
      </c>
      <c r="K1246" s="60" t="s">
        <v>2745</v>
      </c>
      <c r="L1246" s="60" t="s">
        <v>15607</v>
      </c>
      <c r="M1246" t="str">
        <f>IF(TablVoies[[#This Row],[ID_OSM]]="Non trouvé","Pas de lien",HYPERLINK(("http://www.openstreetmap.org/?"&amp;TablVoies[[#This Row],[OBJET_OSM]]&amp;"="&amp;TablVoies[[#This Row],[ID_OSM]]),"Localiser"))</f>
        <v>Localiser</v>
      </c>
      <c r="N1246" s="61" t="s">
        <v>5316</v>
      </c>
      <c r="O1246" t="str">
        <f>IF(TablVoies[[#This Row],[ID_OSM]]="Non trouvé","Pas de lien",HYPERLINK("http://localhost:8111/import?url=http://api.openstreetmap.org/api/0.6/"&amp;TablVoies[[#This Row],[OBJET_OSM]]&amp;"/"&amp;TablVoies[[#This Row],[ID_OSM]]&amp;"/full","JOSM"))</f>
        <v>JOSM</v>
      </c>
      <c r="Q1246"/>
      <c r="W1246" s="60" t="s">
        <v>5334</v>
      </c>
      <c r="X1246" s="60" t="s">
        <v>5417</v>
      </c>
      <c r="Y1246" s="60">
        <v>1934</v>
      </c>
      <c r="Z1246" s="124">
        <v>12551</v>
      </c>
      <c r="AB1246" s="60">
        <v>21914</v>
      </c>
      <c r="AC1246" s="60" t="s">
        <v>5323</v>
      </c>
      <c r="AE1246" s="60" t="s">
        <v>5324</v>
      </c>
      <c r="AL1246" s="60">
        <v>225</v>
      </c>
      <c r="AM1246" s="60">
        <v>5</v>
      </c>
      <c r="AN1246" s="60" t="s">
        <v>5328</v>
      </c>
      <c r="AO1246" s="60" t="s">
        <v>5329</v>
      </c>
    </row>
    <row r="1247" spans="1:41">
      <c r="A1247" s="71">
        <v>84087</v>
      </c>
      <c r="B1247" s="60" t="s">
        <v>1064</v>
      </c>
      <c r="C1247" s="155">
        <v>4422136</v>
      </c>
      <c r="D1247" s="60" t="s">
        <v>1065</v>
      </c>
      <c r="E1247" s="60" t="s">
        <v>1066</v>
      </c>
      <c r="F1247" s="60" t="s">
        <v>751</v>
      </c>
      <c r="G1247" s="60" t="s">
        <v>245</v>
      </c>
      <c r="H1247" s="60" t="s">
        <v>163</v>
      </c>
      <c r="I1247" s="60" t="s">
        <v>1067</v>
      </c>
      <c r="J1247" s="60" t="s">
        <v>16838</v>
      </c>
      <c r="K1247" s="60" t="s">
        <v>1069</v>
      </c>
      <c r="L1247" s="60" t="s">
        <v>1070</v>
      </c>
      <c r="M1247" t="str">
        <f>IF(TablVoies[[#This Row],[ID_OSM]]="Non trouvé","Pas de lien",HYPERLINK(("http://www.openstreetmap.org/?"&amp;TablVoies[[#This Row],[OBJET_OSM]]&amp;"="&amp;TablVoies[[#This Row],[ID_OSM]]),"Localiser"))</f>
        <v>Localiser</v>
      </c>
      <c r="N1247" s="61" t="s">
        <v>5316</v>
      </c>
      <c r="O1247" t="str">
        <f>IF(TablVoies[[#This Row],[ID_OSM]]="Non trouvé","Pas de lien",HYPERLINK("http://localhost:8111/import?url=http://api.openstreetmap.org/api/0.6/"&amp;TablVoies[[#This Row],[OBJET_OSM]]&amp;"/"&amp;TablVoies[[#This Row],[ID_OSM]]&amp;"/full","JOSM"))</f>
        <v>JOSM</v>
      </c>
      <c r="P1247" t="s">
        <v>13704</v>
      </c>
      <c r="Q1247" t="s">
        <v>13814</v>
      </c>
      <c r="W1247" s="60" t="s">
        <v>5334</v>
      </c>
      <c r="X1247" s="60" t="s">
        <v>5563</v>
      </c>
      <c r="Z1247" s="124"/>
      <c r="AC1247" s="60" t="s">
        <v>5323</v>
      </c>
      <c r="AE1247" s="60" t="s">
        <v>5324</v>
      </c>
      <c r="AL1247" s="60">
        <v>670</v>
      </c>
      <c r="AM1247" s="60">
        <v>0</v>
      </c>
      <c r="AN1247" s="60" t="s">
        <v>5328</v>
      </c>
      <c r="AO1247" s="60" t="s">
        <v>5329</v>
      </c>
    </row>
    <row r="1248" spans="1:41">
      <c r="A1248" s="71">
        <v>84087</v>
      </c>
      <c r="B1248" s="60" t="s">
        <v>1116</v>
      </c>
      <c r="C1248" s="155">
        <v>4422171</v>
      </c>
      <c r="D1248" s="60" t="s">
        <v>1117</v>
      </c>
      <c r="E1248" s="60" t="s">
        <v>1118</v>
      </c>
      <c r="F1248" s="60" t="s">
        <v>751</v>
      </c>
      <c r="G1248" s="60" t="s">
        <v>245</v>
      </c>
      <c r="H1248" s="60" t="s">
        <v>221</v>
      </c>
      <c r="I1248" s="60" t="s">
        <v>1119</v>
      </c>
      <c r="J1248" s="60" t="s">
        <v>16839</v>
      </c>
      <c r="K1248" s="60" t="s">
        <v>1121</v>
      </c>
      <c r="L1248" s="60" t="s">
        <v>1122</v>
      </c>
      <c r="M1248" t="str">
        <f>IF(TablVoies[[#This Row],[ID_OSM]]="Non trouvé","Pas de lien",HYPERLINK(("http://www.openstreetmap.org/?"&amp;TablVoies[[#This Row],[OBJET_OSM]]&amp;"="&amp;TablVoies[[#This Row],[ID_OSM]]),"Localiser"))</f>
        <v>Localiser</v>
      </c>
      <c r="N1248" s="61" t="s">
        <v>5316</v>
      </c>
      <c r="O1248" t="str">
        <f>IF(TablVoies[[#This Row],[ID_OSM]]="Non trouvé","Pas de lien",HYPERLINK("http://localhost:8111/import?url=http://api.openstreetmap.org/api/0.6/"&amp;TablVoies[[#This Row],[OBJET_OSM]]&amp;"/"&amp;TablVoies[[#This Row],[ID_OSM]]&amp;"/full","JOSM"))</f>
        <v>JOSM</v>
      </c>
      <c r="P1248" t="s">
        <v>13621</v>
      </c>
      <c r="Q1248" t="s">
        <v>13814</v>
      </c>
      <c r="W1248" s="60" t="s">
        <v>5321</v>
      </c>
      <c r="X1248" s="60" t="s">
        <v>5492</v>
      </c>
      <c r="Z1248" s="124"/>
      <c r="AC1248" s="60" t="s">
        <v>5323</v>
      </c>
      <c r="AE1248" s="60" t="s">
        <v>5324</v>
      </c>
      <c r="AL1248" s="60">
        <v>1390</v>
      </c>
      <c r="AM1248" s="60">
        <v>4</v>
      </c>
      <c r="AN1248" s="60" t="s">
        <v>5328</v>
      </c>
      <c r="AO1248" s="60" t="s">
        <v>5329</v>
      </c>
    </row>
    <row r="1249" spans="1:41">
      <c r="A1249" s="71">
        <v>84087</v>
      </c>
      <c r="B1249" s="60" t="s">
        <v>2458</v>
      </c>
      <c r="C1249" s="155">
        <v>4426315</v>
      </c>
      <c r="D1249" s="60" t="s">
        <v>2459</v>
      </c>
      <c r="E1249" s="60" t="s">
        <v>2460</v>
      </c>
      <c r="F1249" s="60" t="s">
        <v>751</v>
      </c>
      <c r="G1249" s="60" t="s">
        <v>1358</v>
      </c>
      <c r="H1249" s="60" t="s">
        <v>119</v>
      </c>
      <c r="I1249" s="60" t="s">
        <v>2461</v>
      </c>
      <c r="J1249" s="60" t="s">
        <v>15896</v>
      </c>
      <c r="K1249" s="60" t="s">
        <v>2463</v>
      </c>
      <c r="L1249" s="60" t="s">
        <v>2464</v>
      </c>
      <c r="M1249" t="str">
        <f>IF(TablVoies[[#This Row],[ID_OSM]]="Non trouvé","Pas de lien",HYPERLINK(("http://www.openstreetmap.org/?"&amp;TablVoies[[#This Row],[OBJET_OSM]]&amp;"="&amp;TablVoies[[#This Row],[ID_OSM]]),"Localiser"))</f>
        <v>Localiser</v>
      </c>
      <c r="N1249" s="61" t="s">
        <v>5316</v>
      </c>
      <c r="O1249" t="str">
        <f>IF(TablVoies[[#This Row],[ID_OSM]]="Non trouvé","Pas de lien",HYPERLINK("http://localhost:8111/import?url=http://api.openstreetmap.org/api/0.6/"&amp;TablVoies[[#This Row],[OBJET_OSM]]&amp;"/"&amp;TablVoies[[#This Row],[ID_OSM]]&amp;"/full","JOSM"))</f>
        <v>JOSM</v>
      </c>
      <c r="Q1249"/>
      <c r="U1249" s="60" t="s">
        <v>5564</v>
      </c>
      <c r="W1249" s="60" t="s">
        <v>5334</v>
      </c>
      <c r="X1249" s="60" t="s">
        <v>5413</v>
      </c>
      <c r="Z1249" s="124"/>
      <c r="AC1249" s="60" t="s">
        <v>5323</v>
      </c>
      <c r="AE1249" s="60" t="s">
        <v>5324</v>
      </c>
      <c r="AL1249" s="60">
        <v>0</v>
      </c>
      <c r="AM1249" s="60">
        <v>0</v>
      </c>
      <c r="AN1249" s="60" t="s">
        <v>5558</v>
      </c>
      <c r="AO1249" s="60" t="s">
        <v>5329</v>
      </c>
    </row>
    <row r="1250" spans="1:41">
      <c r="A1250" s="71">
        <v>84087</v>
      </c>
      <c r="B1250" s="60" t="s">
        <v>4192</v>
      </c>
      <c r="C1250" s="155">
        <v>4426604</v>
      </c>
      <c r="D1250" s="60" t="s">
        <v>4193</v>
      </c>
      <c r="E1250" s="60" t="s">
        <v>4194</v>
      </c>
      <c r="F1250" s="60" t="s">
        <v>751</v>
      </c>
      <c r="G1250" s="60" t="s">
        <v>44</v>
      </c>
      <c r="H1250" s="60" t="s">
        <v>119</v>
      </c>
      <c r="I1250" s="60" t="s">
        <v>4195</v>
      </c>
      <c r="J1250" s="60" t="s">
        <v>16840</v>
      </c>
      <c r="K1250" s="60" t="s">
        <v>4197</v>
      </c>
      <c r="L1250" s="60" t="s">
        <v>4198</v>
      </c>
      <c r="M1250" t="str">
        <f>IF(TablVoies[[#This Row],[ID_OSM]]="Non trouvé","Pas de lien",HYPERLINK(("http://www.openstreetmap.org/?"&amp;TablVoies[[#This Row],[OBJET_OSM]]&amp;"="&amp;TablVoies[[#This Row],[ID_OSM]]),"Localiser"))</f>
        <v>Localiser</v>
      </c>
      <c r="N1250" s="61" t="s">
        <v>5316</v>
      </c>
      <c r="O1250" t="str">
        <f>IF(TablVoies[[#This Row],[ID_OSM]]="Non trouvé","Pas de lien",HYPERLINK("http://localhost:8111/import?url=http://api.openstreetmap.org/api/0.6/"&amp;TablVoies[[#This Row],[OBJET_OSM]]&amp;"/"&amp;TablVoies[[#This Row],[ID_OSM]]&amp;"/full","JOSM"))</f>
        <v>JOSM</v>
      </c>
      <c r="Q1250"/>
      <c r="W1250" s="60" t="s">
        <v>5334</v>
      </c>
      <c r="X1250" s="60" t="s">
        <v>5414</v>
      </c>
      <c r="Y1250" s="60">
        <v>1966</v>
      </c>
      <c r="Z1250" s="124"/>
      <c r="AB1250" s="60">
        <v>24132</v>
      </c>
      <c r="AC1250" s="60" t="s">
        <v>5323</v>
      </c>
      <c r="AE1250" s="60" t="s">
        <v>5324</v>
      </c>
      <c r="AL1250" s="60">
        <v>158</v>
      </c>
      <c r="AM1250" s="60">
        <v>3</v>
      </c>
      <c r="AN1250" s="60" t="s">
        <v>5346</v>
      </c>
      <c r="AO1250" s="60" t="s">
        <v>5329</v>
      </c>
    </row>
    <row r="1251" spans="1:41">
      <c r="A1251" s="71">
        <v>84087</v>
      </c>
      <c r="B1251" s="60" t="s">
        <v>3599</v>
      </c>
      <c r="C1251" s="155">
        <v>4426508</v>
      </c>
      <c r="D1251" s="60" t="s">
        <v>3600</v>
      </c>
      <c r="E1251" s="60" t="s">
        <v>3601</v>
      </c>
      <c r="F1251" s="60" t="s">
        <v>751</v>
      </c>
      <c r="G1251" s="60" t="s">
        <v>1373</v>
      </c>
      <c r="H1251" s="60" t="s">
        <v>134</v>
      </c>
      <c r="I1251" s="60" t="s">
        <v>3602</v>
      </c>
      <c r="J1251" s="60" t="s">
        <v>16841</v>
      </c>
      <c r="K1251" s="60" t="s">
        <v>3604</v>
      </c>
      <c r="L1251" s="60" t="s">
        <v>3605</v>
      </c>
      <c r="M1251" t="str">
        <f>IF(TablVoies[[#This Row],[ID_OSM]]="Non trouvé","Pas de lien",HYPERLINK(("http://www.openstreetmap.org/?"&amp;TablVoies[[#This Row],[OBJET_OSM]]&amp;"="&amp;TablVoies[[#This Row],[ID_OSM]]),"Localiser"))</f>
        <v>Localiser</v>
      </c>
      <c r="N1251" s="61" t="s">
        <v>5316</v>
      </c>
      <c r="O1251" t="str">
        <f>IF(TablVoies[[#This Row],[ID_OSM]]="Non trouvé","Pas de lien",HYPERLINK("http://localhost:8111/import?url=http://api.openstreetmap.org/api/0.6/"&amp;TablVoies[[#This Row],[OBJET_OSM]]&amp;"/"&amp;TablVoies[[#This Row],[ID_OSM]]&amp;"/full","JOSM"))</f>
        <v>JOSM</v>
      </c>
      <c r="P1251" t="s">
        <v>5534</v>
      </c>
      <c r="Q1251" t="s">
        <v>13815</v>
      </c>
      <c r="W1251" s="60" t="s">
        <v>5334</v>
      </c>
      <c r="X1251" s="60" t="s">
        <v>5383</v>
      </c>
      <c r="Y1251" s="60">
        <v>1959</v>
      </c>
      <c r="Z1251" s="124"/>
      <c r="AB1251" s="60">
        <v>21914</v>
      </c>
      <c r="AC1251" s="60" t="s">
        <v>5323</v>
      </c>
      <c r="AE1251" s="60" t="s">
        <v>5324</v>
      </c>
      <c r="AL1251" s="60">
        <v>891</v>
      </c>
      <c r="AM1251" s="60">
        <v>5</v>
      </c>
      <c r="AN1251" s="60" t="s">
        <v>5328</v>
      </c>
      <c r="AO1251" s="60" t="s">
        <v>5329</v>
      </c>
    </row>
    <row r="1252" spans="1:41">
      <c r="A1252" s="71">
        <v>84087</v>
      </c>
      <c r="B1252" s="60" t="s">
        <v>1322</v>
      </c>
      <c r="C1252" s="155">
        <v>4422232</v>
      </c>
      <c r="D1252" s="60" t="s">
        <v>1323</v>
      </c>
      <c r="E1252" s="60" t="s">
        <v>1324</v>
      </c>
      <c r="F1252" s="60" t="s">
        <v>751</v>
      </c>
      <c r="G1252" s="60" t="s">
        <v>245</v>
      </c>
      <c r="H1252" s="60" t="s">
        <v>134</v>
      </c>
      <c r="I1252" s="60" t="s">
        <v>1325</v>
      </c>
      <c r="J1252" s="60" t="s">
        <v>16842</v>
      </c>
      <c r="K1252" s="60" t="s">
        <v>1327</v>
      </c>
      <c r="L1252" s="60" t="s">
        <v>3605</v>
      </c>
      <c r="M1252" t="str">
        <f>IF(TablVoies[[#This Row],[ID_OSM]]="Non trouvé","Pas de lien",HYPERLINK(("http://www.openstreetmap.org/?"&amp;TablVoies[[#This Row],[OBJET_OSM]]&amp;"="&amp;TablVoies[[#This Row],[ID_OSM]]),"Localiser"))</f>
        <v>Localiser</v>
      </c>
      <c r="N1252" s="61" t="s">
        <v>5316</v>
      </c>
      <c r="O1252" t="str">
        <f>IF(TablVoies[[#This Row],[ID_OSM]]="Non trouvé","Pas de lien",HYPERLINK("http://localhost:8111/import?url=http://api.openstreetmap.org/api/0.6/"&amp;TablVoies[[#This Row],[OBJET_OSM]]&amp;"/"&amp;TablVoies[[#This Row],[ID_OSM]]&amp;"/full","JOSM"))</f>
        <v>JOSM</v>
      </c>
      <c r="P1252" t="s">
        <v>5565</v>
      </c>
      <c r="Q1252" t="s">
        <v>13814</v>
      </c>
      <c r="W1252" s="60" t="s">
        <v>5321</v>
      </c>
      <c r="X1252" s="60" t="s">
        <v>5379</v>
      </c>
      <c r="Z1252" s="124"/>
      <c r="AC1252" s="60" t="s">
        <v>5323</v>
      </c>
      <c r="AE1252" s="60" t="s">
        <v>5324</v>
      </c>
      <c r="AL1252" s="60">
        <v>410</v>
      </c>
      <c r="AM1252" s="60">
        <v>2.5</v>
      </c>
      <c r="AN1252" s="60" t="s">
        <v>5328</v>
      </c>
      <c r="AO1252" s="60" t="s">
        <v>5329</v>
      </c>
    </row>
    <row r="1253" spans="1:41">
      <c r="A1253" s="71">
        <v>84087</v>
      </c>
      <c r="B1253" s="60" t="s">
        <v>4289</v>
      </c>
      <c r="C1253" s="155">
        <v>4426621</v>
      </c>
      <c r="D1253" s="60" t="s">
        <v>4290</v>
      </c>
      <c r="E1253" s="60" t="s">
        <v>4291</v>
      </c>
      <c r="F1253" s="60" t="s">
        <v>751</v>
      </c>
      <c r="G1253" s="60" t="s">
        <v>44</v>
      </c>
      <c r="H1253" s="60" t="s">
        <v>134</v>
      </c>
      <c r="I1253" s="60" t="s">
        <v>2749</v>
      </c>
      <c r="J1253" s="60" t="s">
        <v>16843</v>
      </c>
      <c r="K1253" s="60" t="s">
        <v>4293</v>
      </c>
      <c r="L1253" s="60" t="s">
        <v>2752</v>
      </c>
      <c r="M1253" t="str">
        <f>IF(TablVoies[[#This Row],[ID_OSM]]="Non trouvé","Pas de lien",HYPERLINK(("http://www.openstreetmap.org/?"&amp;TablVoies[[#This Row],[OBJET_OSM]]&amp;"="&amp;TablVoies[[#This Row],[ID_OSM]]),"Localiser"))</f>
        <v>Localiser</v>
      </c>
      <c r="N1253" s="61" t="s">
        <v>5316</v>
      </c>
      <c r="O1253" t="str">
        <f>IF(TablVoies[[#This Row],[ID_OSM]]="Non trouvé","Pas de lien",HYPERLINK("http://localhost:8111/import?url=http://api.openstreetmap.org/api/0.6/"&amp;TablVoies[[#This Row],[OBJET_OSM]]&amp;"/"&amp;TablVoies[[#This Row],[ID_OSM]]&amp;"/full","JOSM"))</f>
        <v>JOSM</v>
      </c>
      <c r="Q1253"/>
      <c r="W1253" s="60" t="s">
        <v>5334</v>
      </c>
      <c r="X1253" s="60" t="s">
        <v>5448</v>
      </c>
      <c r="Y1253" s="60">
        <v>1934</v>
      </c>
      <c r="Z1253" s="124">
        <v>12551</v>
      </c>
      <c r="AB1253" s="60">
        <v>21914</v>
      </c>
      <c r="AC1253" s="60" t="s">
        <v>5323</v>
      </c>
      <c r="AE1253" s="60" t="s">
        <v>5324</v>
      </c>
      <c r="AL1253" s="60">
        <v>67</v>
      </c>
      <c r="AM1253" s="60">
        <v>5</v>
      </c>
      <c r="AN1253" s="60" t="s">
        <v>5328</v>
      </c>
      <c r="AO1253" s="60" t="s">
        <v>5329</v>
      </c>
    </row>
    <row r="1254" spans="1:41">
      <c r="A1254" s="71">
        <v>84087</v>
      </c>
      <c r="B1254" s="60" t="s">
        <v>2746</v>
      </c>
      <c r="C1254" s="155">
        <v>4426360</v>
      </c>
      <c r="D1254" s="60" t="s">
        <v>2747</v>
      </c>
      <c r="E1254" s="60" t="s">
        <v>2748</v>
      </c>
      <c r="F1254" s="60" t="s">
        <v>751</v>
      </c>
      <c r="G1254" s="60" t="s">
        <v>1358</v>
      </c>
      <c r="H1254" s="60" t="s">
        <v>134</v>
      </c>
      <c r="I1254" s="60" t="s">
        <v>2749</v>
      </c>
      <c r="J1254" s="60" t="s">
        <v>16844</v>
      </c>
      <c r="K1254" s="60" t="s">
        <v>2751</v>
      </c>
      <c r="L1254" s="60" t="s">
        <v>2752</v>
      </c>
      <c r="M1254" t="str">
        <f>IF(TablVoies[[#This Row],[ID_OSM]]="Non trouvé","Pas de lien",HYPERLINK(("http://www.openstreetmap.org/?"&amp;TablVoies[[#This Row],[OBJET_OSM]]&amp;"="&amp;TablVoies[[#This Row],[ID_OSM]]),"Localiser"))</f>
        <v>Localiser</v>
      </c>
      <c r="N1254" s="61" t="s">
        <v>5316</v>
      </c>
      <c r="O1254" t="str">
        <f>IF(TablVoies[[#This Row],[ID_OSM]]="Non trouvé","Pas de lien",HYPERLINK("http://localhost:8111/import?url=http://api.openstreetmap.org/api/0.6/"&amp;TablVoies[[#This Row],[OBJET_OSM]]&amp;"/"&amp;TablVoies[[#This Row],[ID_OSM]]&amp;"/full","JOSM"))</f>
        <v>JOSM</v>
      </c>
      <c r="Q1254"/>
      <c r="W1254" s="60" t="s">
        <v>5321</v>
      </c>
      <c r="X1254" s="60" t="s">
        <v>5448</v>
      </c>
      <c r="Y1254" s="60">
        <v>1959</v>
      </c>
      <c r="Z1254" s="124"/>
      <c r="AB1254" s="60">
        <v>21914</v>
      </c>
      <c r="AC1254" s="60" t="s">
        <v>5323</v>
      </c>
      <c r="AE1254" s="60" t="s">
        <v>5324</v>
      </c>
      <c r="AL1254" s="60">
        <v>19</v>
      </c>
      <c r="AM1254" s="60">
        <v>9.5</v>
      </c>
      <c r="AN1254" s="60" t="s">
        <v>5328</v>
      </c>
      <c r="AO1254" s="60" t="s">
        <v>5329</v>
      </c>
    </row>
    <row r="1255" spans="1:41">
      <c r="A1255" s="71">
        <v>84087</v>
      </c>
      <c r="B1255" s="60" t="s">
        <v>1211</v>
      </c>
      <c r="C1255" s="155">
        <v>4422202</v>
      </c>
      <c r="D1255" s="60" t="s">
        <v>1212</v>
      </c>
      <c r="E1255" s="60" t="s">
        <v>1213</v>
      </c>
      <c r="F1255" s="60" t="s">
        <v>751</v>
      </c>
      <c r="G1255" s="60" t="s">
        <v>245</v>
      </c>
      <c r="H1255" s="60" t="s">
        <v>119</v>
      </c>
      <c r="I1255" s="60" t="s">
        <v>1214</v>
      </c>
      <c r="J1255" s="60" t="s">
        <v>16845</v>
      </c>
      <c r="K1255" s="60" t="s">
        <v>1216</v>
      </c>
      <c r="L1255" s="60" t="s">
        <v>1217</v>
      </c>
      <c r="M1255" t="str">
        <f>IF(TablVoies[[#This Row],[ID_OSM]]="Non trouvé","Pas de lien",HYPERLINK(("http://www.openstreetmap.org/?"&amp;TablVoies[[#This Row],[OBJET_OSM]]&amp;"="&amp;TablVoies[[#This Row],[ID_OSM]]),"Localiser"))</f>
        <v>Localiser</v>
      </c>
      <c r="N1255" s="61" t="s">
        <v>5316</v>
      </c>
      <c r="O1255" t="str">
        <f>IF(TablVoies[[#This Row],[ID_OSM]]="Non trouvé","Pas de lien",HYPERLINK("http://localhost:8111/import?url=http://api.openstreetmap.org/api/0.6/"&amp;TablVoies[[#This Row],[OBJET_OSM]]&amp;"/"&amp;TablVoies[[#This Row],[ID_OSM]]&amp;"/full","JOSM"))</f>
        <v>JOSM</v>
      </c>
      <c r="P1255" t="s">
        <v>13644</v>
      </c>
      <c r="Q1255" t="s">
        <v>13814</v>
      </c>
      <c r="T1255" s="60" t="s">
        <v>5567</v>
      </c>
      <c r="W1255" s="60" t="s">
        <v>5321</v>
      </c>
      <c r="X1255" s="60" t="s">
        <v>5450</v>
      </c>
      <c r="Z1255" s="124"/>
      <c r="AC1255" s="60" t="s">
        <v>5323</v>
      </c>
      <c r="AE1255" s="60" t="s">
        <v>5324</v>
      </c>
      <c r="AJ1255" s="60" t="s">
        <v>5568</v>
      </c>
      <c r="AL1255" s="60">
        <v>2380</v>
      </c>
      <c r="AM1255" s="60">
        <v>3.5</v>
      </c>
      <c r="AN1255" s="60" t="s">
        <v>5359</v>
      </c>
      <c r="AO1255" s="60" t="s">
        <v>5329</v>
      </c>
    </row>
    <row r="1256" spans="1:41">
      <c r="A1256" s="71">
        <v>84087</v>
      </c>
      <c r="B1256" s="60" t="s">
        <v>5190</v>
      </c>
      <c r="C1256" s="155">
        <v>4191482</v>
      </c>
      <c r="D1256" s="60" t="s">
        <v>5191</v>
      </c>
      <c r="E1256" s="60" t="s">
        <v>5192</v>
      </c>
      <c r="F1256" s="60" t="s">
        <v>751</v>
      </c>
      <c r="G1256" s="60" t="s">
        <v>245</v>
      </c>
      <c r="H1256" s="60" t="s">
        <v>221</v>
      </c>
      <c r="I1256" s="60" t="s">
        <v>5193</v>
      </c>
      <c r="J1256" s="60" t="s">
        <v>16846</v>
      </c>
      <c r="K1256" s="60" t="s">
        <v>5195</v>
      </c>
      <c r="L1256" s="60" t="s">
        <v>4563</v>
      </c>
      <c r="M1256" t="str">
        <f>IF(TablVoies[[#This Row],[ID_OSM]]="Non trouvé","Pas de lien",HYPERLINK(("http://www.openstreetmap.org/?"&amp;TablVoies[[#This Row],[OBJET_OSM]]&amp;"="&amp;TablVoies[[#This Row],[ID_OSM]]),"Localiser"))</f>
        <v>Localiser</v>
      </c>
      <c r="N1256" s="61" t="s">
        <v>5316</v>
      </c>
      <c r="O1256" t="str">
        <f>IF(TablVoies[[#This Row],[ID_OSM]]="Non trouvé","Pas de lien",HYPERLINK("http://localhost:8111/import?url=http://api.openstreetmap.org/api/0.6/"&amp;TablVoies[[#This Row],[OBJET_OSM]]&amp;"/"&amp;TablVoies[[#This Row],[ID_OSM]]&amp;"/full","JOSM"))</f>
        <v>JOSM</v>
      </c>
      <c r="P1256" t="s">
        <v>5570</v>
      </c>
      <c r="Q1256" t="s">
        <v>13814</v>
      </c>
      <c r="W1256" s="60" t="s">
        <v>5334</v>
      </c>
      <c r="X1256" s="60" t="s">
        <v>5525</v>
      </c>
      <c r="Z1256" s="124"/>
      <c r="AC1256" s="60" t="s">
        <v>5323</v>
      </c>
      <c r="AE1256" s="60" t="s">
        <v>5324</v>
      </c>
      <c r="AL1256" s="60">
        <v>1800</v>
      </c>
      <c r="AM1256" s="60">
        <v>4</v>
      </c>
      <c r="AN1256" s="60" t="s">
        <v>5328</v>
      </c>
      <c r="AO1256" s="60" t="s">
        <v>5329</v>
      </c>
    </row>
    <row r="1257" spans="1:41">
      <c r="A1257" s="71">
        <v>84087</v>
      </c>
      <c r="B1257" s="60" t="s">
        <v>722</v>
      </c>
      <c r="C1257" s="155">
        <v>4422036</v>
      </c>
      <c r="D1257" s="60" t="s">
        <v>723</v>
      </c>
      <c r="E1257" s="60" t="s">
        <v>724</v>
      </c>
      <c r="F1257" s="60" t="s">
        <v>751</v>
      </c>
      <c r="G1257" s="60" t="s">
        <v>70</v>
      </c>
      <c r="H1257" s="60" t="s">
        <v>119</v>
      </c>
      <c r="I1257" s="60" t="s">
        <v>725</v>
      </c>
      <c r="J1257" s="60" t="s">
        <v>16847</v>
      </c>
      <c r="K1257" s="60" t="s">
        <v>727</v>
      </c>
      <c r="L1257" s="60" t="s">
        <v>728</v>
      </c>
      <c r="M1257" t="str">
        <f>IF(TablVoies[[#This Row],[ID_OSM]]="Non trouvé","Pas de lien",HYPERLINK(("http://www.openstreetmap.org/?"&amp;TablVoies[[#This Row],[OBJET_OSM]]&amp;"="&amp;TablVoies[[#This Row],[ID_OSM]]),"Localiser"))</f>
        <v>Localiser</v>
      </c>
      <c r="N1257" s="61" t="s">
        <v>5316</v>
      </c>
      <c r="O1257" t="str">
        <f>IF(TablVoies[[#This Row],[ID_OSM]]="Non trouvé","Pas de lien",HYPERLINK("http://localhost:8111/import?url=http://api.openstreetmap.org/api/0.6/"&amp;TablVoies[[#This Row],[OBJET_OSM]]&amp;"/"&amp;TablVoies[[#This Row],[ID_OSM]]&amp;"/full","JOSM"))</f>
        <v>JOSM</v>
      </c>
      <c r="Q1257"/>
      <c r="W1257" s="60" t="s">
        <v>5321</v>
      </c>
      <c r="X1257" s="60" t="s">
        <v>5459</v>
      </c>
      <c r="Z1257" s="124"/>
      <c r="AC1257" s="60" t="s">
        <v>5344</v>
      </c>
      <c r="AE1257" s="60" t="s">
        <v>5345</v>
      </c>
      <c r="AL1257" s="60">
        <v>0</v>
      </c>
      <c r="AM1257" s="60">
        <v>0</v>
      </c>
      <c r="AN1257" s="60" t="s">
        <v>5328</v>
      </c>
      <c r="AO1257" s="60" t="s">
        <v>5329</v>
      </c>
    </row>
    <row r="1258" spans="1:41">
      <c r="A1258" s="71">
        <v>84087</v>
      </c>
      <c r="B1258" s="60" t="s">
        <v>502</v>
      </c>
      <c r="C1258" s="155">
        <v>4191483</v>
      </c>
      <c r="D1258" s="60" t="s">
        <v>503</v>
      </c>
      <c r="E1258" s="60" t="s">
        <v>504</v>
      </c>
      <c r="F1258" s="60" t="s">
        <v>751</v>
      </c>
      <c r="G1258" s="60" t="s">
        <v>245</v>
      </c>
      <c r="H1258" s="60" t="s">
        <v>221</v>
      </c>
      <c r="I1258" s="60" t="s">
        <v>505</v>
      </c>
      <c r="J1258" s="60" t="s">
        <v>16848</v>
      </c>
      <c r="K1258" s="60" t="s">
        <v>507</v>
      </c>
      <c r="L1258" s="60" t="s">
        <v>508</v>
      </c>
      <c r="M1258" t="str">
        <f>IF(TablVoies[[#This Row],[ID_OSM]]="Non trouvé","Pas de lien",HYPERLINK(("http://www.openstreetmap.org/?"&amp;TablVoies[[#This Row],[OBJET_OSM]]&amp;"="&amp;TablVoies[[#This Row],[ID_OSM]]),"Localiser"))</f>
        <v>Localiser</v>
      </c>
      <c r="N1258" s="61" t="s">
        <v>5316</v>
      </c>
      <c r="O1258" t="str">
        <f>IF(TablVoies[[#This Row],[ID_OSM]]="Non trouvé","Pas de lien",HYPERLINK("http://localhost:8111/import?url=http://api.openstreetmap.org/api/0.6/"&amp;TablVoies[[#This Row],[OBJET_OSM]]&amp;"/"&amp;TablVoies[[#This Row],[ID_OSM]]&amp;"/full","JOSM"))</f>
        <v>JOSM</v>
      </c>
      <c r="P1258" t="s">
        <v>13688</v>
      </c>
      <c r="Q1258" t="s">
        <v>13814</v>
      </c>
      <c r="W1258" s="60" t="s">
        <v>5321</v>
      </c>
      <c r="X1258" s="60" t="s">
        <v>5571</v>
      </c>
      <c r="Z1258" s="124">
        <v>34171</v>
      </c>
      <c r="AC1258" s="60" t="s">
        <v>5323</v>
      </c>
      <c r="AE1258" s="60" t="s">
        <v>5324</v>
      </c>
      <c r="AL1258" s="60">
        <v>610</v>
      </c>
      <c r="AM1258" s="60">
        <v>4</v>
      </c>
      <c r="AN1258" s="60" t="s">
        <v>5328</v>
      </c>
      <c r="AO1258" s="60" t="s">
        <v>5329</v>
      </c>
    </row>
    <row r="1259" spans="1:41">
      <c r="A1259" s="71">
        <v>84087</v>
      </c>
      <c r="B1259" s="60" t="s">
        <v>509</v>
      </c>
      <c r="C1259" s="155">
        <v>4191484</v>
      </c>
      <c r="D1259" s="60" t="s">
        <v>510</v>
      </c>
      <c r="E1259" s="60" t="s">
        <v>511</v>
      </c>
      <c r="F1259" s="60" t="s">
        <v>751</v>
      </c>
      <c r="G1259" s="60" t="s">
        <v>245</v>
      </c>
      <c r="H1259" s="60" t="s">
        <v>221</v>
      </c>
      <c r="I1259" s="60" t="s">
        <v>512</v>
      </c>
      <c r="J1259" s="60" t="s">
        <v>16849</v>
      </c>
      <c r="K1259" s="60" t="s">
        <v>514</v>
      </c>
      <c r="L1259" s="60" t="s">
        <v>515</v>
      </c>
      <c r="M1259" t="str">
        <f>IF(TablVoies[[#This Row],[ID_OSM]]="Non trouvé","Pas de lien",HYPERLINK(("http://www.openstreetmap.org/?"&amp;TablVoies[[#This Row],[OBJET_OSM]]&amp;"="&amp;TablVoies[[#This Row],[ID_OSM]]),"Localiser"))</f>
        <v>Localiser</v>
      </c>
      <c r="N1259" s="61" t="s">
        <v>5316</v>
      </c>
      <c r="O1259" t="str">
        <f>IF(TablVoies[[#This Row],[ID_OSM]]="Non trouvé","Pas de lien",HYPERLINK("http://localhost:8111/import?url=http://api.openstreetmap.org/api/0.6/"&amp;TablVoies[[#This Row],[OBJET_OSM]]&amp;"/"&amp;TablVoies[[#This Row],[ID_OSM]]&amp;"/full","JOSM"))</f>
        <v>JOSM</v>
      </c>
      <c r="P1259" t="s">
        <v>13691</v>
      </c>
      <c r="Q1259" t="s">
        <v>13814</v>
      </c>
      <c r="W1259" s="60" t="s">
        <v>5321</v>
      </c>
      <c r="X1259" s="60" t="s">
        <v>5459</v>
      </c>
      <c r="Z1259" s="124"/>
      <c r="AC1259" s="60" t="s">
        <v>5323</v>
      </c>
      <c r="AE1259" s="60" t="s">
        <v>5324</v>
      </c>
      <c r="AL1259" s="60">
        <v>1076</v>
      </c>
      <c r="AM1259" s="60">
        <v>3</v>
      </c>
      <c r="AN1259" s="60" t="s">
        <v>5328</v>
      </c>
      <c r="AO1259" s="60" t="s">
        <v>5329</v>
      </c>
    </row>
    <row r="1260" spans="1:41">
      <c r="A1260" s="71">
        <v>84087</v>
      </c>
      <c r="B1260" s="60" t="s">
        <v>1737</v>
      </c>
      <c r="C1260" s="155">
        <v>4426208</v>
      </c>
      <c r="D1260" s="60" t="s">
        <v>1738</v>
      </c>
      <c r="E1260" s="60" t="s">
        <v>1739</v>
      </c>
      <c r="F1260" s="60" t="s">
        <v>751</v>
      </c>
      <c r="G1260" s="60" t="s">
        <v>1358</v>
      </c>
      <c r="I1260" s="60" t="s">
        <v>1740</v>
      </c>
      <c r="J1260" s="60" t="s">
        <v>16850</v>
      </c>
      <c r="K1260" s="60" t="s">
        <v>1742</v>
      </c>
      <c r="L1260" s="60" t="s">
        <v>1743</v>
      </c>
      <c r="M1260" t="str">
        <f>IF(TablVoies[[#This Row],[ID_OSM]]="Non trouvé","Pas de lien",HYPERLINK(("http://www.openstreetmap.org/?"&amp;TablVoies[[#This Row],[OBJET_OSM]]&amp;"="&amp;TablVoies[[#This Row],[ID_OSM]]),"Localiser"))</f>
        <v>Localiser</v>
      </c>
      <c r="N1260" s="61" t="s">
        <v>5316</v>
      </c>
      <c r="O1260" t="str">
        <f>IF(TablVoies[[#This Row],[ID_OSM]]="Non trouvé","Pas de lien",HYPERLINK("http://localhost:8111/import?url=http://api.openstreetmap.org/api/0.6/"&amp;TablVoies[[#This Row],[OBJET_OSM]]&amp;"/"&amp;TablVoies[[#This Row],[ID_OSM]]&amp;"/full","JOSM"))</f>
        <v>JOSM</v>
      </c>
      <c r="Q1260"/>
      <c r="W1260" s="60" t="s">
        <v>5334</v>
      </c>
      <c r="X1260" s="60" t="s">
        <v>5417</v>
      </c>
      <c r="Y1260" s="60">
        <v>1934</v>
      </c>
      <c r="Z1260" s="124">
        <v>12551</v>
      </c>
      <c r="AB1260" s="60">
        <v>21914</v>
      </c>
      <c r="AC1260" s="60" t="s">
        <v>5323</v>
      </c>
      <c r="AE1260" s="60" t="s">
        <v>5324</v>
      </c>
      <c r="AL1260" s="60">
        <v>61</v>
      </c>
      <c r="AM1260" s="60">
        <v>4.5</v>
      </c>
      <c r="AN1260" s="60" t="s">
        <v>5353</v>
      </c>
      <c r="AO1260" s="60" t="s">
        <v>5349</v>
      </c>
    </row>
    <row r="1261" spans="1:41">
      <c r="A1261" s="71">
        <v>84087</v>
      </c>
      <c r="B1261" s="60" t="s">
        <v>1744</v>
      </c>
      <c r="C1261" s="155">
        <v>4426209</v>
      </c>
      <c r="D1261" s="60" t="s">
        <v>1745</v>
      </c>
      <c r="E1261" s="60" t="s">
        <v>1746</v>
      </c>
      <c r="F1261" s="60" t="s">
        <v>751</v>
      </c>
      <c r="G1261" s="60" t="s">
        <v>1358</v>
      </c>
      <c r="I1261" s="60" t="s">
        <v>1747</v>
      </c>
      <c r="J1261" s="60" t="s">
        <v>16851</v>
      </c>
      <c r="K1261" s="60" t="s">
        <v>1749</v>
      </c>
      <c r="L1261" s="60" t="s">
        <v>1750</v>
      </c>
      <c r="M1261" t="str">
        <f>IF(TablVoies[[#This Row],[ID_OSM]]="Non trouvé","Pas de lien",HYPERLINK(("http://www.openstreetmap.org/?"&amp;TablVoies[[#This Row],[OBJET_OSM]]&amp;"="&amp;TablVoies[[#This Row],[ID_OSM]]),"Localiser"))</f>
        <v>Localiser</v>
      </c>
      <c r="N1261" s="61" t="s">
        <v>5316</v>
      </c>
      <c r="O1261" t="str">
        <f>IF(TablVoies[[#This Row],[ID_OSM]]="Non trouvé","Pas de lien",HYPERLINK("http://localhost:8111/import?url=http://api.openstreetmap.org/api/0.6/"&amp;TablVoies[[#This Row],[OBJET_OSM]]&amp;"/"&amp;TablVoies[[#This Row],[ID_OSM]]&amp;"/full","JOSM"))</f>
        <v>JOSM</v>
      </c>
      <c r="Q1261"/>
      <c r="W1261" s="60" t="s">
        <v>5334</v>
      </c>
      <c r="X1261" s="60" t="s">
        <v>5367</v>
      </c>
      <c r="Y1261" s="60">
        <v>1975</v>
      </c>
      <c r="Z1261" s="124">
        <v>27395</v>
      </c>
      <c r="AC1261" s="60" t="s">
        <v>5323</v>
      </c>
      <c r="AE1261" s="60" t="s">
        <v>5324</v>
      </c>
      <c r="AL1261" s="60">
        <v>85</v>
      </c>
      <c r="AM1261" s="60">
        <v>5</v>
      </c>
      <c r="AN1261" s="60" t="s">
        <v>5368</v>
      </c>
      <c r="AO1261" s="60" t="s">
        <v>5349</v>
      </c>
    </row>
    <row r="1262" spans="1:41">
      <c r="A1262" s="71">
        <v>84087</v>
      </c>
      <c r="B1262" s="60" t="s">
        <v>3334</v>
      </c>
      <c r="C1262" s="155">
        <v>4426452</v>
      </c>
      <c r="D1262" s="60" t="s">
        <v>3335</v>
      </c>
      <c r="E1262" s="60" t="s">
        <v>3336</v>
      </c>
      <c r="F1262" s="60" t="s">
        <v>751</v>
      </c>
      <c r="G1262" s="60" t="s">
        <v>3294</v>
      </c>
      <c r="I1262" s="60" t="s">
        <v>3337</v>
      </c>
      <c r="J1262" s="60" t="s">
        <v>16852</v>
      </c>
      <c r="K1262" s="60" t="s">
        <v>3339</v>
      </c>
      <c r="L1262" s="60" t="s">
        <v>3340</v>
      </c>
      <c r="M1262" t="str">
        <f>IF(TablVoies[[#This Row],[ID_OSM]]="Non trouvé","Pas de lien",HYPERLINK(("http://www.openstreetmap.org/?"&amp;TablVoies[[#This Row],[OBJET_OSM]]&amp;"="&amp;TablVoies[[#This Row],[ID_OSM]]),"Localiser"))</f>
        <v>Localiser</v>
      </c>
      <c r="N1262" s="61" t="s">
        <v>5316</v>
      </c>
      <c r="O1262" t="str">
        <f>IF(TablVoies[[#This Row],[ID_OSM]]="Non trouvé","Pas de lien",HYPERLINK("http://localhost:8111/import?url=http://api.openstreetmap.org/api/0.6/"&amp;TablVoies[[#This Row],[OBJET_OSM]]&amp;"/"&amp;TablVoies[[#This Row],[ID_OSM]]&amp;"/full","JOSM"))</f>
        <v>JOSM</v>
      </c>
      <c r="Q1262"/>
      <c r="W1262" s="60" t="s">
        <v>5321</v>
      </c>
      <c r="X1262" s="60" t="s">
        <v>5367</v>
      </c>
      <c r="Y1262" s="60">
        <v>1983</v>
      </c>
      <c r="Z1262" s="124">
        <v>30317</v>
      </c>
      <c r="AC1262" s="60" t="s">
        <v>5323</v>
      </c>
      <c r="AE1262" s="60" t="s">
        <v>5324</v>
      </c>
      <c r="AL1262" s="60">
        <v>41</v>
      </c>
      <c r="AM1262" s="60">
        <v>5.5</v>
      </c>
      <c r="AN1262" s="60" t="s">
        <v>5368</v>
      </c>
      <c r="AO1262" s="60" t="s">
        <v>5349</v>
      </c>
    </row>
    <row r="1263" spans="1:41">
      <c r="A1263" s="71">
        <v>84087</v>
      </c>
      <c r="B1263" s="60" t="s">
        <v>1751</v>
      </c>
      <c r="C1263" s="155">
        <v>4426210</v>
      </c>
      <c r="D1263" s="60" t="s">
        <v>1752</v>
      </c>
      <c r="E1263" s="60" t="s">
        <v>1753</v>
      </c>
      <c r="F1263" s="60" t="s">
        <v>751</v>
      </c>
      <c r="G1263" s="60" t="s">
        <v>1358</v>
      </c>
      <c r="I1263" s="60" t="s">
        <v>1754</v>
      </c>
      <c r="J1263" s="60" t="s">
        <v>16853</v>
      </c>
      <c r="K1263" s="60" t="s">
        <v>1756</v>
      </c>
      <c r="L1263" s="60" t="s">
        <v>1757</v>
      </c>
      <c r="M1263" t="str">
        <f>IF(TablVoies[[#This Row],[ID_OSM]]="Non trouvé","Pas de lien",HYPERLINK(("http://www.openstreetmap.org/?"&amp;TablVoies[[#This Row],[OBJET_OSM]]&amp;"="&amp;TablVoies[[#This Row],[ID_OSM]]),"Localiser"))</f>
        <v>Localiser</v>
      </c>
      <c r="N1263" s="61" t="s">
        <v>5316</v>
      </c>
      <c r="O1263" t="str">
        <f>IF(TablVoies[[#This Row],[ID_OSM]]="Non trouvé","Pas de lien",HYPERLINK("http://localhost:8111/import?url=http://api.openstreetmap.org/api/0.6/"&amp;TablVoies[[#This Row],[OBJET_OSM]]&amp;"/"&amp;TablVoies[[#This Row],[ID_OSM]]&amp;"/full","JOSM"))</f>
        <v>JOSM</v>
      </c>
      <c r="Q1263"/>
      <c r="W1263" s="60" t="s">
        <v>5321</v>
      </c>
      <c r="X1263" s="60" t="s">
        <v>5364</v>
      </c>
      <c r="Y1263" s="60">
        <v>1959</v>
      </c>
      <c r="Z1263" s="124"/>
      <c r="AB1263" s="60">
        <v>21914</v>
      </c>
      <c r="AC1263" s="60" t="s">
        <v>5323</v>
      </c>
      <c r="AE1263" s="60" t="s">
        <v>5324</v>
      </c>
      <c r="AL1263" s="60">
        <v>50</v>
      </c>
      <c r="AM1263" s="60">
        <v>7</v>
      </c>
      <c r="AN1263" s="60" t="s">
        <v>5380</v>
      </c>
      <c r="AO1263" s="60" t="s">
        <v>5349</v>
      </c>
    </row>
    <row r="1264" spans="1:41">
      <c r="A1264" s="71">
        <v>84087</v>
      </c>
      <c r="B1264" s="60" t="s">
        <v>3871</v>
      </c>
      <c r="C1264" s="155">
        <v>4426552</v>
      </c>
      <c r="D1264" s="60" t="s">
        <v>3872</v>
      </c>
      <c r="E1264" s="60" t="s">
        <v>3873</v>
      </c>
      <c r="F1264" s="60" t="s">
        <v>751</v>
      </c>
      <c r="G1264" s="60" t="s">
        <v>44</v>
      </c>
      <c r="I1264" s="60" t="s">
        <v>1761</v>
      </c>
      <c r="J1264" s="60" t="s">
        <v>16854</v>
      </c>
      <c r="K1264" s="60" t="s">
        <v>3875</v>
      </c>
      <c r="L1264" s="60" t="s">
        <v>1764</v>
      </c>
      <c r="M1264" t="str">
        <f>IF(TablVoies[[#This Row],[ID_OSM]]="Non trouvé","Pas de lien",HYPERLINK(("http://www.openstreetmap.org/?"&amp;TablVoies[[#This Row],[OBJET_OSM]]&amp;"="&amp;TablVoies[[#This Row],[ID_OSM]]),"Localiser"))</f>
        <v>Localiser</v>
      </c>
      <c r="N1264" s="61" t="s">
        <v>5316</v>
      </c>
      <c r="O1264" t="str">
        <f>IF(TablVoies[[#This Row],[ID_OSM]]="Non trouvé","Pas de lien",HYPERLINK("http://localhost:8111/import?url=http://api.openstreetmap.org/api/0.6/"&amp;TablVoies[[#This Row],[OBJET_OSM]]&amp;"/"&amp;TablVoies[[#This Row],[ID_OSM]]&amp;"/full","JOSM"))</f>
        <v>JOSM</v>
      </c>
      <c r="Q1264"/>
      <c r="W1264" s="60" t="s">
        <v>5334</v>
      </c>
      <c r="X1264" s="60" t="s">
        <v>5384</v>
      </c>
      <c r="Y1264" s="60">
        <v>1992</v>
      </c>
      <c r="Z1264" s="124">
        <v>33604</v>
      </c>
      <c r="AC1264" s="60" t="s">
        <v>5323</v>
      </c>
      <c r="AE1264" s="60" t="s">
        <v>5324</v>
      </c>
      <c r="AL1264" s="60">
        <v>0</v>
      </c>
      <c r="AM1264" s="60">
        <v>0</v>
      </c>
      <c r="AN1264" s="60" t="s">
        <v>5368</v>
      </c>
      <c r="AO1264" s="60" t="s">
        <v>5349</v>
      </c>
    </row>
    <row r="1265" spans="1:41">
      <c r="A1265" s="71">
        <v>84087</v>
      </c>
      <c r="B1265" s="60" t="s">
        <v>1758</v>
      </c>
      <c r="C1265" s="155">
        <v>4426211</v>
      </c>
      <c r="D1265" s="60" t="s">
        <v>1759</v>
      </c>
      <c r="E1265" s="60" t="s">
        <v>1760</v>
      </c>
      <c r="F1265" s="60" t="s">
        <v>751</v>
      </c>
      <c r="G1265" s="60" t="s">
        <v>1358</v>
      </c>
      <c r="I1265" s="60" t="s">
        <v>1761</v>
      </c>
      <c r="J1265" s="60" t="s">
        <v>16855</v>
      </c>
      <c r="K1265" s="60" t="s">
        <v>1763</v>
      </c>
      <c r="L1265" s="60" t="s">
        <v>1764</v>
      </c>
      <c r="M1265" t="str">
        <f>IF(TablVoies[[#This Row],[ID_OSM]]="Non trouvé","Pas de lien",HYPERLINK(("http://www.openstreetmap.org/?"&amp;TablVoies[[#This Row],[OBJET_OSM]]&amp;"="&amp;TablVoies[[#This Row],[ID_OSM]]),"Localiser"))</f>
        <v>Localiser</v>
      </c>
      <c r="N1265" s="61" t="s">
        <v>5316</v>
      </c>
      <c r="O1265" t="str">
        <f>IF(TablVoies[[#This Row],[ID_OSM]]="Non trouvé","Pas de lien",HYPERLINK("http://localhost:8111/import?url=http://api.openstreetmap.org/api/0.6/"&amp;TablVoies[[#This Row],[OBJET_OSM]]&amp;"/"&amp;TablVoies[[#This Row],[ID_OSM]]&amp;"/full","JOSM"))</f>
        <v>JOSM</v>
      </c>
      <c r="Q1265"/>
      <c r="W1265" s="60" t="s">
        <v>5334</v>
      </c>
      <c r="X1265" s="60" t="s">
        <v>5384</v>
      </c>
      <c r="Y1265" s="60">
        <v>1934</v>
      </c>
      <c r="Z1265" s="124">
        <v>12551</v>
      </c>
      <c r="AB1265" s="60">
        <v>21914</v>
      </c>
      <c r="AC1265" s="60" t="s">
        <v>5323</v>
      </c>
      <c r="AE1265" s="60" t="s">
        <v>5324</v>
      </c>
      <c r="AL1265" s="60">
        <v>300</v>
      </c>
      <c r="AM1265" s="60">
        <v>6</v>
      </c>
      <c r="AN1265" s="60" t="s">
        <v>5368</v>
      </c>
      <c r="AO1265" s="60" t="s">
        <v>5349</v>
      </c>
    </row>
    <row r="1266" spans="1:41">
      <c r="A1266" s="71">
        <v>84087</v>
      </c>
      <c r="B1266" s="60" t="s">
        <v>1765</v>
      </c>
      <c r="C1266" s="155">
        <v>4426212</v>
      </c>
      <c r="D1266" s="60" t="s">
        <v>1766</v>
      </c>
      <c r="E1266" s="60" t="s">
        <v>1767</v>
      </c>
      <c r="F1266" s="60" t="s">
        <v>751</v>
      </c>
      <c r="G1266" s="60" t="s">
        <v>1358</v>
      </c>
      <c r="I1266" s="60" t="s">
        <v>1768</v>
      </c>
      <c r="J1266" s="60" t="s">
        <v>16856</v>
      </c>
      <c r="K1266" s="60" t="s">
        <v>1770</v>
      </c>
      <c r="L1266" s="60" t="s">
        <v>1771</v>
      </c>
      <c r="M1266" t="str">
        <f>IF(TablVoies[[#This Row],[ID_OSM]]="Non trouvé","Pas de lien",HYPERLINK(("http://www.openstreetmap.org/?"&amp;TablVoies[[#This Row],[OBJET_OSM]]&amp;"="&amp;TablVoies[[#This Row],[ID_OSM]]),"Localiser"))</f>
        <v>Localiser</v>
      </c>
      <c r="N1266" s="61" t="s">
        <v>5316</v>
      </c>
      <c r="O1266" t="str">
        <f>IF(TablVoies[[#This Row],[ID_OSM]]="Non trouvé","Pas de lien",HYPERLINK("http://localhost:8111/import?url=http://api.openstreetmap.org/api/0.6/"&amp;TablVoies[[#This Row],[OBJET_OSM]]&amp;"/"&amp;TablVoies[[#This Row],[ID_OSM]]&amp;"/full","JOSM"))</f>
        <v>JOSM</v>
      </c>
      <c r="Q1266"/>
      <c r="W1266" s="60" t="s">
        <v>5321</v>
      </c>
      <c r="X1266" s="60" t="s">
        <v>5387</v>
      </c>
      <c r="Y1266" s="60">
        <v>1984</v>
      </c>
      <c r="Z1266" s="124">
        <v>31005</v>
      </c>
      <c r="AC1266" s="60" t="s">
        <v>5323</v>
      </c>
      <c r="AE1266" s="60" t="s">
        <v>5324</v>
      </c>
      <c r="AL1266" s="60">
        <v>60</v>
      </c>
      <c r="AM1266" s="60">
        <v>0</v>
      </c>
      <c r="AN1266" s="60" t="s">
        <v>5368</v>
      </c>
      <c r="AO1266" s="60" t="s">
        <v>5349</v>
      </c>
    </row>
    <row r="1267" spans="1:41">
      <c r="A1267" s="71">
        <v>84087</v>
      </c>
      <c r="B1267" s="60" t="s">
        <v>1772</v>
      </c>
      <c r="C1267" s="155">
        <v>4426213</v>
      </c>
      <c r="D1267" s="60" t="s">
        <v>1773</v>
      </c>
      <c r="E1267" s="60" t="s">
        <v>1774</v>
      </c>
      <c r="F1267" s="60" t="s">
        <v>751</v>
      </c>
      <c r="G1267" s="60" t="s">
        <v>1358</v>
      </c>
      <c r="I1267" s="60" t="s">
        <v>1775</v>
      </c>
      <c r="J1267" s="60" t="s">
        <v>16857</v>
      </c>
      <c r="K1267" s="60" t="s">
        <v>1777</v>
      </c>
      <c r="L1267" s="60" t="s">
        <v>1778</v>
      </c>
      <c r="M1267" t="str">
        <f>IF(TablVoies[[#This Row],[ID_OSM]]="Non trouvé","Pas de lien",HYPERLINK(("http://www.openstreetmap.org/?"&amp;TablVoies[[#This Row],[OBJET_OSM]]&amp;"="&amp;TablVoies[[#This Row],[ID_OSM]]),"Localiser"))</f>
        <v>Localiser</v>
      </c>
      <c r="N1267" s="61" t="s">
        <v>5316</v>
      </c>
      <c r="O1267" t="str">
        <f>IF(TablVoies[[#This Row],[ID_OSM]]="Non trouvé","Pas de lien",HYPERLINK("http://localhost:8111/import?url=http://api.openstreetmap.org/api/0.6/"&amp;TablVoies[[#This Row],[OBJET_OSM]]&amp;"/"&amp;TablVoies[[#This Row],[ID_OSM]]&amp;"/full","JOSM"))</f>
        <v>JOSM</v>
      </c>
      <c r="Q1267"/>
      <c r="W1267" s="60" t="s">
        <v>5321</v>
      </c>
      <c r="X1267" s="60" t="s">
        <v>5364</v>
      </c>
      <c r="Y1267" s="60">
        <v>1934</v>
      </c>
      <c r="Z1267" s="124">
        <v>12551</v>
      </c>
      <c r="AB1267" s="60">
        <v>21914</v>
      </c>
      <c r="AC1267" s="60" t="s">
        <v>5323</v>
      </c>
      <c r="AE1267" s="60" t="s">
        <v>5324</v>
      </c>
      <c r="AL1267" s="60">
        <v>148</v>
      </c>
      <c r="AM1267" s="60">
        <v>6</v>
      </c>
      <c r="AN1267" s="60" t="s">
        <v>5353</v>
      </c>
      <c r="AO1267" s="60" t="s">
        <v>5349</v>
      </c>
    </row>
    <row r="1268" spans="1:41">
      <c r="A1268" s="71">
        <v>84087</v>
      </c>
      <c r="B1268" s="60" t="s">
        <v>94</v>
      </c>
      <c r="C1268" s="155">
        <v>4191037</v>
      </c>
      <c r="D1268" s="60" t="s">
        <v>95</v>
      </c>
      <c r="E1268" s="60" t="s">
        <v>96</v>
      </c>
      <c r="F1268" s="60" t="s">
        <v>751</v>
      </c>
      <c r="G1268" s="60" t="s">
        <v>70</v>
      </c>
      <c r="I1268" s="60" t="s">
        <v>97</v>
      </c>
      <c r="J1268" s="60" t="s">
        <v>16858</v>
      </c>
      <c r="K1268" s="60" t="s">
        <v>99</v>
      </c>
      <c r="L1268" s="60" t="s">
        <v>100</v>
      </c>
      <c r="M1268" t="str">
        <f>IF(TablVoies[[#This Row],[ID_OSM]]="Non trouvé","Pas de lien",HYPERLINK(("http://www.openstreetmap.org/?"&amp;TablVoies[[#This Row],[OBJET_OSM]]&amp;"="&amp;TablVoies[[#This Row],[ID_OSM]]),"Localiser"))</f>
        <v>Localiser</v>
      </c>
      <c r="N1268" s="61" t="s">
        <v>5316</v>
      </c>
      <c r="O1268" t="str">
        <f>IF(TablVoies[[#This Row],[ID_OSM]]="Non trouvé","Pas de lien",HYPERLINK("http://localhost:8111/import?url=http://api.openstreetmap.org/api/0.6/"&amp;TablVoies[[#This Row],[OBJET_OSM]]&amp;"/"&amp;TablVoies[[#This Row],[ID_OSM]]&amp;"/full","JOSM"))</f>
        <v>JOSM</v>
      </c>
      <c r="Q1268"/>
      <c r="W1268" s="60" t="s">
        <v>5321</v>
      </c>
      <c r="X1268" s="60" t="s">
        <v>5347</v>
      </c>
      <c r="Y1268" s="60">
        <v>1977</v>
      </c>
      <c r="Z1268" s="124">
        <v>28126</v>
      </c>
      <c r="AC1268" s="60" t="s">
        <v>5344</v>
      </c>
      <c r="AE1268" s="60" t="s">
        <v>5345</v>
      </c>
      <c r="AJ1268" s="60" t="s">
        <v>5533</v>
      </c>
      <c r="AL1268" s="60">
        <v>205</v>
      </c>
      <c r="AM1268" s="60">
        <v>7</v>
      </c>
      <c r="AN1268" s="60" t="s">
        <v>5368</v>
      </c>
      <c r="AO1268" s="60" t="s">
        <v>5349</v>
      </c>
    </row>
    <row r="1269" spans="1:41">
      <c r="A1269" s="71">
        <v>84087</v>
      </c>
      <c r="B1269" s="60" t="s">
        <v>2465</v>
      </c>
      <c r="C1269" s="155">
        <v>4426316</v>
      </c>
      <c r="D1269" s="60" t="s">
        <v>2466</v>
      </c>
      <c r="E1269" s="60" t="s">
        <v>2467</v>
      </c>
      <c r="F1269" s="60" t="s">
        <v>751</v>
      </c>
      <c r="G1269" s="60" t="s">
        <v>1358</v>
      </c>
      <c r="H1269" s="60" t="s">
        <v>119</v>
      </c>
      <c r="I1269" s="60" t="s">
        <v>15610</v>
      </c>
      <c r="J1269" s="60" t="s">
        <v>16859</v>
      </c>
      <c r="K1269" s="60" t="s">
        <v>15611</v>
      </c>
      <c r="L1269" s="60" t="s">
        <v>15609</v>
      </c>
      <c r="M1269" t="str">
        <f>IF(TablVoies[[#This Row],[ID_OSM]]="Non trouvé","Pas de lien",HYPERLINK(("http://www.openstreetmap.org/?"&amp;TablVoies[[#This Row],[OBJET_OSM]]&amp;"="&amp;TablVoies[[#This Row],[ID_OSM]]),"Localiser"))</f>
        <v>Localiser</v>
      </c>
      <c r="N1269" s="61" t="s">
        <v>5316</v>
      </c>
      <c r="O1269" t="str">
        <f>IF(TablVoies[[#This Row],[ID_OSM]]="Non trouvé","Pas de lien",HYPERLINK("http://localhost:8111/import?url=http://api.openstreetmap.org/api/0.6/"&amp;TablVoies[[#This Row],[OBJET_OSM]]&amp;"/"&amp;TablVoies[[#This Row],[ID_OSM]]&amp;"/full","JOSM"))</f>
        <v>JOSM</v>
      </c>
      <c r="Q1269"/>
      <c r="W1269" s="60" t="s">
        <v>5334</v>
      </c>
      <c r="X1269" s="60" t="s">
        <v>5492</v>
      </c>
      <c r="Y1269" s="60">
        <v>1988</v>
      </c>
      <c r="Z1269" s="124">
        <v>32463</v>
      </c>
      <c r="AC1269" s="60" t="s">
        <v>5323</v>
      </c>
      <c r="AE1269" s="60" t="s">
        <v>5324</v>
      </c>
      <c r="AL1269" s="60">
        <v>270</v>
      </c>
      <c r="AM1269" s="60">
        <v>7</v>
      </c>
      <c r="AN1269" s="60" t="s">
        <v>5341</v>
      </c>
      <c r="AO1269" s="60" t="s">
        <v>5329</v>
      </c>
    </row>
    <row r="1270" spans="1:41">
      <c r="A1270" s="71">
        <v>84087</v>
      </c>
      <c r="B1270" s="60" t="s">
        <v>1341</v>
      </c>
      <c r="C1270" s="155">
        <v>4422236</v>
      </c>
      <c r="D1270" s="60" t="s">
        <v>1342</v>
      </c>
      <c r="E1270" s="60" t="s">
        <v>1343</v>
      </c>
      <c r="F1270" s="60" t="s">
        <v>751</v>
      </c>
      <c r="G1270" s="60" t="s">
        <v>245</v>
      </c>
      <c r="H1270" s="60" t="s">
        <v>134</v>
      </c>
      <c r="I1270" s="60" t="s">
        <v>1344</v>
      </c>
      <c r="J1270" s="60" t="s">
        <v>16860</v>
      </c>
      <c r="K1270" s="60" t="s">
        <v>1346</v>
      </c>
      <c r="L1270" s="60" t="s">
        <v>1347</v>
      </c>
      <c r="M1270" t="str">
        <f>IF(TablVoies[[#This Row],[ID_OSM]]="Non trouvé","Pas de lien",HYPERLINK(("http://www.openstreetmap.org/?"&amp;TablVoies[[#This Row],[OBJET_OSM]]&amp;"="&amp;TablVoies[[#This Row],[ID_OSM]]),"Localiser"))</f>
        <v>Localiser</v>
      </c>
      <c r="N1270" s="61" t="s">
        <v>5316</v>
      </c>
      <c r="O1270" t="str">
        <f>IF(TablVoies[[#This Row],[ID_OSM]]="Non trouvé","Pas de lien",HYPERLINK("http://localhost:8111/import?url=http://api.openstreetmap.org/api/0.6/"&amp;TablVoies[[#This Row],[OBJET_OSM]]&amp;"/"&amp;TablVoies[[#This Row],[ID_OSM]]&amp;"/full","JOSM"))</f>
        <v>JOSM</v>
      </c>
      <c r="P1270" t="s">
        <v>13717</v>
      </c>
      <c r="Q1270" t="s">
        <v>13814</v>
      </c>
      <c r="W1270" s="60" t="s">
        <v>5321</v>
      </c>
      <c r="X1270" s="60" t="s">
        <v>5572</v>
      </c>
      <c r="Z1270" s="124"/>
      <c r="AC1270" s="60" t="s">
        <v>5323</v>
      </c>
      <c r="AE1270" s="60" t="s">
        <v>5324</v>
      </c>
      <c r="AL1270" s="60">
        <v>1520</v>
      </c>
      <c r="AM1270" s="60">
        <v>3.8</v>
      </c>
      <c r="AN1270" s="60" t="s">
        <v>5328</v>
      </c>
      <c r="AO1270" s="60" t="s">
        <v>5329</v>
      </c>
    </row>
    <row r="1271" spans="1:41">
      <c r="A1271" s="71">
        <v>84087</v>
      </c>
      <c r="B1271" s="60" t="s">
        <v>530</v>
      </c>
      <c r="C1271" s="155">
        <v>4191489</v>
      </c>
      <c r="D1271" s="60" t="s">
        <v>531</v>
      </c>
      <c r="E1271" s="60" t="s">
        <v>532</v>
      </c>
      <c r="F1271" s="60" t="s">
        <v>751</v>
      </c>
      <c r="G1271" s="60" t="s">
        <v>245</v>
      </c>
      <c r="H1271" s="60" t="s">
        <v>221</v>
      </c>
      <c r="I1271" s="60" t="s">
        <v>533</v>
      </c>
      <c r="J1271" s="60" t="s">
        <v>16861</v>
      </c>
      <c r="K1271" s="60" t="s">
        <v>535</v>
      </c>
      <c r="L1271" s="60" t="s">
        <v>536</v>
      </c>
      <c r="M1271" t="str">
        <f>IF(TablVoies[[#This Row],[ID_OSM]]="Non trouvé","Pas de lien",HYPERLINK(("http://www.openstreetmap.org/?"&amp;TablVoies[[#This Row],[OBJET_OSM]]&amp;"="&amp;TablVoies[[#This Row],[ID_OSM]]),"Localiser"))</f>
        <v>Localiser</v>
      </c>
      <c r="N1271" s="61" t="s">
        <v>5316</v>
      </c>
      <c r="O1271" t="str">
        <f>IF(TablVoies[[#This Row],[ID_OSM]]="Non trouvé","Pas de lien",HYPERLINK("http://localhost:8111/import?url=http://api.openstreetmap.org/api/0.6/"&amp;TablVoies[[#This Row],[OBJET_OSM]]&amp;"/"&amp;TablVoies[[#This Row],[ID_OSM]]&amp;"/full","JOSM"))</f>
        <v>JOSM</v>
      </c>
      <c r="P1271" t="s">
        <v>13651</v>
      </c>
      <c r="Q1271" t="s">
        <v>13814</v>
      </c>
      <c r="W1271" s="60" t="s">
        <v>5321</v>
      </c>
      <c r="X1271" s="60" t="s">
        <v>5403</v>
      </c>
      <c r="Z1271" s="124">
        <v>34171</v>
      </c>
      <c r="AC1271" s="60" t="s">
        <v>5323</v>
      </c>
      <c r="AE1271" s="60" t="s">
        <v>5324</v>
      </c>
      <c r="AL1271" s="60">
        <v>554</v>
      </c>
      <c r="AM1271" s="60">
        <v>3</v>
      </c>
      <c r="AN1271" s="60" t="s">
        <v>5328</v>
      </c>
      <c r="AO1271" s="60" t="s">
        <v>5329</v>
      </c>
    </row>
    <row r="1272" spans="1:41">
      <c r="A1272" s="71">
        <v>84087</v>
      </c>
      <c r="B1272" s="60" t="s">
        <v>4172</v>
      </c>
      <c r="C1272" s="155">
        <v>4426601</v>
      </c>
      <c r="D1272" s="60" t="s">
        <v>4173</v>
      </c>
      <c r="E1272" s="60" t="s">
        <v>4174</v>
      </c>
      <c r="F1272" s="60" t="s">
        <v>751</v>
      </c>
      <c r="G1272" s="60" t="s">
        <v>44</v>
      </c>
      <c r="H1272" s="60" t="s">
        <v>119</v>
      </c>
      <c r="I1272" s="60" t="s">
        <v>4175</v>
      </c>
      <c r="J1272" s="60" t="s">
        <v>16862</v>
      </c>
      <c r="K1272" s="60" t="s">
        <v>4177</v>
      </c>
      <c r="L1272" s="60" t="s">
        <v>4178</v>
      </c>
      <c r="M1272" t="str">
        <f>IF(TablVoies[[#This Row],[ID_OSM]]="Non trouvé","Pas de lien",HYPERLINK(("http://www.openstreetmap.org/?"&amp;TablVoies[[#This Row],[OBJET_OSM]]&amp;"="&amp;TablVoies[[#This Row],[ID_OSM]]),"Localiser"))</f>
        <v>Localiser</v>
      </c>
      <c r="N1272" s="61" t="s">
        <v>5316</v>
      </c>
      <c r="O1272" t="str">
        <f>IF(TablVoies[[#This Row],[ID_OSM]]="Non trouvé","Pas de lien",HYPERLINK("http://localhost:8111/import?url=http://api.openstreetmap.org/api/0.6/"&amp;TablVoies[[#This Row],[OBJET_OSM]]&amp;"/"&amp;TablVoies[[#This Row],[ID_OSM]]&amp;"/full","JOSM"))</f>
        <v>JOSM</v>
      </c>
      <c r="Q1272"/>
      <c r="W1272" s="60" t="s">
        <v>5334</v>
      </c>
      <c r="X1272" s="60" t="s">
        <v>5386</v>
      </c>
      <c r="Y1272" s="60">
        <v>1959</v>
      </c>
      <c r="Z1272" s="124"/>
      <c r="AB1272" s="60">
        <v>21914</v>
      </c>
      <c r="AC1272" s="60" t="s">
        <v>5344</v>
      </c>
      <c r="AE1272" s="60" t="s">
        <v>5345</v>
      </c>
      <c r="AL1272" s="60">
        <v>67</v>
      </c>
      <c r="AM1272" s="60">
        <v>4</v>
      </c>
      <c r="AN1272" s="60" t="s">
        <v>5346</v>
      </c>
      <c r="AO1272" s="60" t="s">
        <v>5329</v>
      </c>
    </row>
    <row r="1273" spans="1:41">
      <c r="A1273" s="71">
        <v>84087</v>
      </c>
      <c r="B1273" s="60" t="s">
        <v>991</v>
      </c>
      <c r="C1273" s="155">
        <v>4422119</v>
      </c>
      <c r="D1273" s="60" t="s">
        <v>992</v>
      </c>
      <c r="E1273" s="60" t="s">
        <v>993</v>
      </c>
      <c r="F1273" s="60" t="s">
        <v>751</v>
      </c>
      <c r="G1273" s="60" t="s">
        <v>245</v>
      </c>
      <c r="I1273" s="60" t="s">
        <v>994</v>
      </c>
      <c r="J1273" s="60" t="s">
        <v>16863</v>
      </c>
      <c r="K1273" s="60" t="s">
        <v>996</v>
      </c>
      <c r="L1273" s="60" t="s">
        <v>997</v>
      </c>
      <c r="M1273" t="str">
        <f>IF(TablVoies[[#This Row],[ID_OSM]]="Non trouvé","Pas de lien",HYPERLINK(("http://www.openstreetmap.org/?"&amp;TablVoies[[#This Row],[OBJET_OSM]]&amp;"="&amp;TablVoies[[#This Row],[ID_OSM]]),"Localiser"))</f>
        <v>Localiser</v>
      </c>
      <c r="N1273" s="61" t="s">
        <v>5316</v>
      </c>
      <c r="O1273" t="str">
        <f>IF(TablVoies[[#This Row],[ID_OSM]]="Non trouvé","Pas de lien",HYPERLINK("http://localhost:8111/import?url=http://api.openstreetmap.org/api/0.6/"&amp;TablVoies[[#This Row],[OBJET_OSM]]&amp;"/"&amp;TablVoies[[#This Row],[ID_OSM]]&amp;"/full","JOSM"))</f>
        <v>JOSM</v>
      </c>
      <c r="P1273" t="s">
        <v>13632</v>
      </c>
      <c r="Q1273" t="s">
        <v>13814</v>
      </c>
      <c r="W1273" s="60" t="s">
        <v>5321</v>
      </c>
      <c r="X1273" s="60" t="s">
        <v>5432</v>
      </c>
      <c r="Z1273" s="124"/>
      <c r="AC1273" s="60" t="s">
        <v>5323</v>
      </c>
      <c r="AE1273" s="60" t="s">
        <v>5324</v>
      </c>
      <c r="AL1273" s="60">
        <v>1450</v>
      </c>
      <c r="AM1273" s="60">
        <v>3</v>
      </c>
      <c r="AN1273" s="60" t="s">
        <v>5328</v>
      </c>
      <c r="AO1273" s="60" t="s">
        <v>5329</v>
      </c>
    </row>
    <row r="1274" spans="1:41">
      <c r="A1274" s="71">
        <v>84087</v>
      </c>
      <c r="B1274" s="60" t="s">
        <v>1328</v>
      </c>
      <c r="C1274" s="155">
        <v>4422234</v>
      </c>
      <c r="D1274" s="60" t="s">
        <v>1329</v>
      </c>
      <c r="E1274" s="60" t="s">
        <v>1330</v>
      </c>
      <c r="F1274" s="60" t="s">
        <v>751</v>
      </c>
      <c r="G1274" s="60" t="s">
        <v>245</v>
      </c>
      <c r="H1274" s="60" t="s">
        <v>134</v>
      </c>
      <c r="I1274" s="60" t="s">
        <v>1331</v>
      </c>
      <c r="J1274" s="60" t="s">
        <v>16864</v>
      </c>
      <c r="K1274" s="60" t="s">
        <v>1333</v>
      </c>
      <c r="L1274" s="60" t="s">
        <v>1334</v>
      </c>
      <c r="M1274" t="str">
        <f>IF(TablVoies[[#This Row],[ID_OSM]]="Non trouvé","Pas de lien",HYPERLINK(("http://www.openstreetmap.org/?"&amp;TablVoies[[#This Row],[OBJET_OSM]]&amp;"="&amp;TablVoies[[#This Row],[ID_OSM]]),"Localiser"))</f>
        <v>Localiser</v>
      </c>
      <c r="N1274" s="61" t="s">
        <v>5316</v>
      </c>
      <c r="O1274" t="str">
        <f>IF(TablVoies[[#This Row],[ID_OSM]]="Non trouvé","Pas de lien",HYPERLINK("http://localhost:8111/import?url=http://api.openstreetmap.org/api/0.6/"&amp;TablVoies[[#This Row],[OBJET_OSM]]&amp;"/"&amp;TablVoies[[#This Row],[ID_OSM]]&amp;"/full","JOSM"))</f>
        <v>JOSM</v>
      </c>
      <c r="P1274" t="s">
        <v>13626</v>
      </c>
      <c r="Q1274" t="s">
        <v>13814</v>
      </c>
      <c r="W1274" s="60" t="s">
        <v>5321</v>
      </c>
      <c r="X1274" s="60" t="s">
        <v>5586</v>
      </c>
      <c r="Z1274" s="124"/>
      <c r="AC1274" s="60" t="s">
        <v>5323</v>
      </c>
      <c r="AE1274" s="60" t="s">
        <v>5324</v>
      </c>
      <c r="AL1274" s="60">
        <v>720</v>
      </c>
      <c r="AM1274" s="60">
        <v>3.5</v>
      </c>
      <c r="AN1274" s="60" t="s">
        <v>5328</v>
      </c>
      <c r="AO1274" s="60" t="s">
        <v>5329</v>
      </c>
    </row>
    <row r="1275" spans="1:41">
      <c r="A1275" s="71">
        <v>84087</v>
      </c>
      <c r="B1275" s="60" t="s">
        <v>1779</v>
      </c>
      <c r="C1275" s="155">
        <v>4426214</v>
      </c>
      <c r="D1275" s="60" t="s">
        <v>1780</v>
      </c>
      <c r="E1275" s="60" t="s">
        <v>1781</v>
      </c>
      <c r="F1275" s="60" t="s">
        <v>751</v>
      </c>
      <c r="G1275" s="60" t="s">
        <v>1358</v>
      </c>
      <c r="I1275" s="60" t="s">
        <v>1782</v>
      </c>
      <c r="J1275" s="60" t="s">
        <v>16865</v>
      </c>
      <c r="K1275" s="60" t="s">
        <v>1784</v>
      </c>
      <c r="L1275" s="60" t="s">
        <v>1785</v>
      </c>
      <c r="M1275" t="str">
        <f>IF(TablVoies[[#This Row],[ID_OSM]]="Non trouvé","Pas de lien",HYPERLINK(("http://www.openstreetmap.org/?"&amp;TablVoies[[#This Row],[OBJET_OSM]]&amp;"="&amp;TablVoies[[#This Row],[ID_OSM]]),"Localiser"))</f>
        <v>Localiser</v>
      </c>
      <c r="N1275" s="61" t="s">
        <v>5316</v>
      </c>
      <c r="O1275" t="str">
        <f>IF(TablVoies[[#This Row],[ID_OSM]]="Non trouvé","Pas de lien",HYPERLINK("http://localhost:8111/import?url=http://api.openstreetmap.org/api/0.6/"&amp;TablVoies[[#This Row],[OBJET_OSM]]&amp;"/"&amp;TablVoies[[#This Row],[ID_OSM]]&amp;"/full","JOSM"))</f>
        <v>JOSM</v>
      </c>
      <c r="Q1275"/>
      <c r="W1275" s="60" t="s">
        <v>5321</v>
      </c>
      <c r="X1275" s="60" t="s">
        <v>5389</v>
      </c>
      <c r="Y1275" s="60">
        <v>1959</v>
      </c>
      <c r="Z1275" s="124"/>
      <c r="AB1275" s="60">
        <v>21914</v>
      </c>
      <c r="AC1275" s="60" t="s">
        <v>5323</v>
      </c>
      <c r="AE1275" s="60" t="s">
        <v>5324</v>
      </c>
      <c r="AL1275" s="60">
        <v>62</v>
      </c>
      <c r="AM1275" s="60">
        <v>2.5</v>
      </c>
      <c r="AN1275" s="60" t="s">
        <v>5328</v>
      </c>
      <c r="AO1275" s="60" t="s">
        <v>5329</v>
      </c>
    </row>
    <row r="1276" spans="1:41">
      <c r="A1276" s="71">
        <v>84087</v>
      </c>
      <c r="B1276" s="60" t="s">
        <v>4179</v>
      </c>
      <c r="C1276" s="155">
        <v>4426602</v>
      </c>
      <c r="D1276" s="60" t="s">
        <v>4180</v>
      </c>
      <c r="E1276" s="60" t="s">
        <v>4181</v>
      </c>
      <c r="F1276" s="60" t="s">
        <v>751</v>
      </c>
      <c r="G1276" s="60" t="s">
        <v>44</v>
      </c>
      <c r="H1276" s="60" t="s">
        <v>119</v>
      </c>
      <c r="I1276" s="60" t="s">
        <v>4182</v>
      </c>
      <c r="J1276" s="60" t="s">
        <v>16866</v>
      </c>
      <c r="K1276" s="60" t="s">
        <v>4184</v>
      </c>
      <c r="L1276" s="60" t="s">
        <v>4185</v>
      </c>
      <c r="M1276" t="str">
        <f>IF(TablVoies[[#This Row],[ID_OSM]]="Non trouvé","Pas de lien",HYPERLINK(("http://www.openstreetmap.org/?"&amp;TablVoies[[#This Row],[OBJET_OSM]]&amp;"="&amp;TablVoies[[#This Row],[ID_OSM]]),"Localiser"))</f>
        <v>Localiser</v>
      </c>
      <c r="N1276" s="61" t="s">
        <v>5316</v>
      </c>
      <c r="O1276" t="str">
        <f>IF(TablVoies[[#This Row],[ID_OSM]]="Non trouvé","Pas de lien",HYPERLINK("http://localhost:8111/import?url=http://api.openstreetmap.org/api/0.6/"&amp;TablVoies[[#This Row],[OBJET_OSM]]&amp;"/"&amp;TablVoies[[#This Row],[ID_OSM]]&amp;"/full","JOSM"))</f>
        <v>JOSM</v>
      </c>
      <c r="Q1276"/>
      <c r="W1276" s="60" t="s">
        <v>5334</v>
      </c>
      <c r="X1276" s="60" t="s">
        <v>5574</v>
      </c>
      <c r="Z1276" s="124"/>
      <c r="AC1276" s="60" t="s">
        <v>5323</v>
      </c>
      <c r="AE1276" s="60" t="s">
        <v>5324</v>
      </c>
      <c r="AL1276" s="60">
        <v>0</v>
      </c>
      <c r="AM1276" s="60">
        <v>0</v>
      </c>
      <c r="AN1276" s="60" t="s">
        <v>5346</v>
      </c>
      <c r="AO1276" s="60" t="s">
        <v>5329</v>
      </c>
    </row>
    <row r="1277" spans="1:41">
      <c r="A1277" s="71">
        <v>84087</v>
      </c>
      <c r="B1277" s="60" t="s">
        <v>1218</v>
      </c>
      <c r="C1277" s="155">
        <v>4422203</v>
      </c>
      <c r="D1277" s="60" t="s">
        <v>1219</v>
      </c>
      <c r="E1277" s="60" t="s">
        <v>1220</v>
      </c>
      <c r="F1277" s="60" t="s">
        <v>751</v>
      </c>
      <c r="G1277" s="60" t="s">
        <v>245</v>
      </c>
      <c r="H1277" s="60" t="s">
        <v>119</v>
      </c>
      <c r="I1277" s="60" t="s">
        <v>1221</v>
      </c>
      <c r="J1277" s="60" t="s">
        <v>16867</v>
      </c>
      <c r="K1277" s="60" t="s">
        <v>1223</v>
      </c>
      <c r="L1277" s="60" t="s">
        <v>15612</v>
      </c>
      <c r="M1277" t="str">
        <f>IF(TablVoies[[#This Row],[ID_OSM]]="Non trouvé","Pas de lien",HYPERLINK(("http://www.openstreetmap.org/?"&amp;TablVoies[[#This Row],[OBJET_OSM]]&amp;"="&amp;TablVoies[[#This Row],[ID_OSM]]),"Localiser"))</f>
        <v>Localiser</v>
      </c>
      <c r="N1277" s="61" t="s">
        <v>5316</v>
      </c>
      <c r="O1277" t="str">
        <f>IF(TablVoies[[#This Row],[ID_OSM]]="Non trouvé","Pas de lien",HYPERLINK("http://localhost:8111/import?url=http://api.openstreetmap.org/api/0.6/"&amp;TablVoies[[#This Row],[OBJET_OSM]]&amp;"/"&amp;TablVoies[[#This Row],[ID_OSM]]&amp;"/full","JOSM"))</f>
        <v>JOSM</v>
      </c>
      <c r="P1277" t="s">
        <v>5522</v>
      </c>
      <c r="Q1277" t="s">
        <v>13814</v>
      </c>
      <c r="W1277" s="60" t="s">
        <v>5334</v>
      </c>
      <c r="X1277" s="60" t="s">
        <v>5575</v>
      </c>
      <c r="Z1277" s="124"/>
      <c r="AC1277" s="60" t="s">
        <v>5323</v>
      </c>
      <c r="AE1277" s="60" t="s">
        <v>5324</v>
      </c>
      <c r="AL1277" s="60">
        <v>440</v>
      </c>
      <c r="AM1277" s="60">
        <v>4</v>
      </c>
      <c r="AN1277" s="60" t="s">
        <v>5328</v>
      </c>
      <c r="AO1277" s="60" t="s">
        <v>5329</v>
      </c>
    </row>
    <row r="1278" spans="1:41">
      <c r="A1278" s="71">
        <v>84087</v>
      </c>
      <c r="B1278" s="60" t="s">
        <v>1609</v>
      </c>
      <c r="C1278" s="155">
        <v>4426189</v>
      </c>
      <c r="D1278" s="60" t="s">
        <v>1610</v>
      </c>
      <c r="E1278" s="60" t="s">
        <v>1611</v>
      </c>
      <c r="F1278" s="60" t="s">
        <v>751</v>
      </c>
      <c r="G1278" s="60" t="s">
        <v>429</v>
      </c>
      <c r="H1278" s="60" t="s">
        <v>119</v>
      </c>
      <c r="I1278" s="60" t="s">
        <v>1221</v>
      </c>
      <c r="J1278" s="60" t="s">
        <v>16868</v>
      </c>
      <c r="K1278" s="60" t="s">
        <v>1613</v>
      </c>
      <c r="L1278" s="60" t="s">
        <v>15612</v>
      </c>
      <c r="M1278" t="str">
        <f>IF(TablVoies[[#This Row],[ID_OSM]]="Non trouvé","Pas de lien",HYPERLINK(("http://www.openstreetmap.org/?"&amp;TablVoies[[#This Row],[OBJET_OSM]]&amp;"="&amp;TablVoies[[#This Row],[ID_OSM]]),"Localiser"))</f>
        <v>Localiser</v>
      </c>
      <c r="N1278" s="61" t="s">
        <v>5316</v>
      </c>
      <c r="O1278" t="str">
        <f>IF(TablVoies[[#This Row],[ID_OSM]]="Non trouvé","Pas de lien",HYPERLINK("http://localhost:8111/import?url=http://api.openstreetmap.org/api/0.6/"&amp;TablVoies[[#This Row],[OBJET_OSM]]&amp;"/"&amp;TablVoies[[#This Row],[ID_OSM]]&amp;"/full","JOSM"))</f>
        <v>JOSM</v>
      </c>
      <c r="P1278" t="s">
        <v>13668</v>
      </c>
      <c r="Q1278" t="s">
        <v>13814</v>
      </c>
      <c r="U1278" s="60" t="s">
        <v>1222</v>
      </c>
      <c r="W1278" s="60" t="s">
        <v>5321</v>
      </c>
      <c r="X1278" s="60" t="s">
        <v>5505</v>
      </c>
      <c r="Z1278" s="124"/>
      <c r="AC1278" s="60" t="s">
        <v>5323</v>
      </c>
      <c r="AE1278" s="60" t="s">
        <v>5324</v>
      </c>
      <c r="AL1278" s="60">
        <v>1170</v>
      </c>
      <c r="AM1278" s="60">
        <v>3</v>
      </c>
      <c r="AN1278" s="60" t="s">
        <v>5328</v>
      </c>
      <c r="AO1278" s="60" t="s">
        <v>5329</v>
      </c>
    </row>
    <row r="1279" spans="1:41">
      <c r="A1279" s="71">
        <v>84087</v>
      </c>
      <c r="B1279" s="60" t="s">
        <v>610</v>
      </c>
      <c r="C1279" s="155" t="s">
        <v>751</v>
      </c>
      <c r="D1279" s="60" t="s">
        <v>611</v>
      </c>
      <c r="E1279" s="60" t="s">
        <v>612</v>
      </c>
      <c r="F1279" s="60" t="s">
        <v>751</v>
      </c>
      <c r="G1279" s="60" t="s">
        <v>245</v>
      </c>
      <c r="H1279" s="60" t="s">
        <v>134</v>
      </c>
      <c r="I1279" s="60" t="s">
        <v>613</v>
      </c>
      <c r="J1279" s="60" t="s">
        <v>16869</v>
      </c>
      <c r="K1279" s="60" t="s">
        <v>615</v>
      </c>
      <c r="L1279" s="60" t="s">
        <v>616</v>
      </c>
      <c r="M1279" t="str">
        <f>IF(TablVoies[[#This Row],[ID_OSM]]="Non trouvé","Pas de lien",HYPERLINK(("http://www.openstreetmap.org/?"&amp;TablVoies[[#This Row],[OBJET_OSM]]&amp;"="&amp;TablVoies[[#This Row],[ID_OSM]]),"Localiser"))</f>
        <v>Pas de lien</v>
      </c>
      <c r="N1279" s="61" t="s">
        <v>5316</v>
      </c>
      <c r="O1279" t="str">
        <f>IF(TablVoies[[#This Row],[ID_OSM]]="Non trouvé","Pas de lien",HYPERLINK("http://localhost:8111/import?url=http://api.openstreetmap.org/api/0.6/"&amp;TablVoies[[#This Row],[OBJET_OSM]]&amp;"/"&amp;TablVoies[[#This Row],[ID_OSM]]&amp;"/full","JOSM"))</f>
        <v>Pas de lien</v>
      </c>
      <c r="P1279" t="s">
        <v>13701</v>
      </c>
      <c r="Q1279" t="s">
        <v>13814</v>
      </c>
      <c r="W1279" s="60" t="s">
        <v>5321</v>
      </c>
      <c r="X1279" s="60" t="s">
        <v>5575</v>
      </c>
      <c r="Z1279" s="124">
        <v>34171</v>
      </c>
      <c r="AC1279" s="60" t="s">
        <v>5323</v>
      </c>
      <c r="AE1279" s="60" t="s">
        <v>5324</v>
      </c>
      <c r="AL1279" s="60">
        <v>358</v>
      </c>
      <c r="AM1279" s="60">
        <v>3</v>
      </c>
      <c r="AN1279" s="60" t="s">
        <v>5328</v>
      </c>
      <c r="AO1279" s="60" t="s">
        <v>5329</v>
      </c>
    </row>
    <row r="1280" spans="1:41">
      <c r="A1280" s="71">
        <v>84087</v>
      </c>
      <c r="B1280" s="60" t="s">
        <v>4353</v>
      </c>
      <c r="C1280" s="155">
        <v>4426637</v>
      </c>
      <c r="D1280" s="60" t="s">
        <v>4354</v>
      </c>
      <c r="E1280" s="60" t="s">
        <v>4355</v>
      </c>
      <c r="F1280" s="60" t="s">
        <v>751</v>
      </c>
      <c r="G1280" s="60" t="s">
        <v>4341</v>
      </c>
      <c r="I1280" s="60" t="s">
        <v>4356</v>
      </c>
      <c r="J1280" s="60" t="s">
        <v>16870</v>
      </c>
      <c r="K1280" s="60" t="s">
        <v>4358</v>
      </c>
      <c r="L1280" s="60" t="s">
        <v>4359</v>
      </c>
      <c r="M1280" t="str">
        <f>IF(TablVoies[[#This Row],[ID_OSM]]="Non trouvé","Pas de lien",HYPERLINK(("http://www.openstreetmap.org/?"&amp;TablVoies[[#This Row],[OBJET_OSM]]&amp;"="&amp;TablVoies[[#This Row],[ID_OSM]]),"Localiser"))</f>
        <v>Localiser</v>
      </c>
      <c r="N1280" s="61" t="s">
        <v>5316</v>
      </c>
      <c r="O1280" t="str">
        <f>IF(TablVoies[[#This Row],[ID_OSM]]="Non trouvé","Pas de lien",HYPERLINK("http://localhost:8111/import?url=http://api.openstreetmap.org/api/0.6/"&amp;TablVoies[[#This Row],[OBJET_OSM]]&amp;"/"&amp;TablVoies[[#This Row],[ID_OSM]]&amp;"/full","JOSM"))</f>
        <v>JOSM</v>
      </c>
      <c r="Q1280"/>
      <c r="W1280" s="60" t="s">
        <v>5321</v>
      </c>
      <c r="X1280" s="60" t="s">
        <v>5424</v>
      </c>
      <c r="Y1280" s="60">
        <v>1955</v>
      </c>
      <c r="Z1280" s="124"/>
      <c r="AB1280" s="60" t="s">
        <v>5453</v>
      </c>
      <c r="AC1280" s="60" t="s">
        <v>5323</v>
      </c>
      <c r="AE1280" s="60" t="s">
        <v>5324</v>
      </c>
      <c r="AL1280" s="60">
        <v>125</v>
      </c>
      <c r="AM1280" s="60">
        <v>2.5</v>
      </c>
      <c r="AN1280" s="60" t="s">
        <v>5353</v>
      </c>
      <c r="AO1280" s="60" t="s">
        <v>5349</v>
      </c>
    </row>
    <row r="1281" spans="1:41">
      <c r="A1281" s="71">
        <v>84087</v>
      </c>
      <c r="B1281" s="60" t="s">
        <v>2469</v>
      </c>
      <c r="C1281" s="155">
        <v>4426317</v>
      </c>
      <c r="D1281" s="60" t="s">
        <v>2470</v>
      </c>
      <c r="E1281" s="60" t="s">
        <v>2471</v>
      </c>
      <c r="F1281" s="60" t="s">
        <v>751</v>
      </c>
      <c r="G1281" s="60" t="s">
        <v>1358</v>
      </c>
      <c r="H1281" s="60" t="s">
        <v>119</v>
      </c>
      <c r="I1281" s="60" t="s">
        <v>2472</v>
      </c>
      <c r="J1281" s="60" t="s">
        <v>16871</v>
      </c>
      <c r="K1281" s="60" t="s">
        <v>2474</v>
      </c>
      <c r="L1281" s="60" t="s">
        <v>2475</v>
      </c>
      <c r="M1281" t="str">
        <f>IF(TablVoies[[#This Row],[ID_OSM]]="Non trouvé","Pas de lien",HYPERLINK(("http://www.openstreetmap.org/?"&amp;TablVoies[[#This Row],[OBJET_OSM]]&amp;"="&amp;TablVoies[[#This Row],[ID_OSM]]),"Localiser"))</f>
        <v>Localiser</v>
      </c>
      <c r="N1281" s="61" t="s">
        <v>5316</v>
      </c>
      <c r="O1281" t="str">
        <f>IF(TablVoies[[#This Row],[ID_OSM]]="Non trouvé","Pas de lien",HYPERLINK("http://localhost:8111/import?url=http://api.openstreetmap.org/api/0.6/"&amp;TablVoies[[#This Row],[OBJET_OSM]]&amp;"/"&amp;TablVoies[[#This Row],[ID_OSM]]&amp;"/full","JOSM"))</f>
        <v>JOSM</v>
      </c>
      <c r="Q1281"/>
      <c r="W1281" s="60" t="s">
        <v>5334</v>
      </c>
      <c r="X1281" s="60" t="s">
        <v>5373</v>
      </c>
      <c r="Y1281" s="60">
        <v>1934</v>
      </c>
      <c r="Z1281" s="124">
        <v>12551</v>
      </c>
      <c r="AB1281" s="60">
        <v>21914</v>
      </c>
      <c r="AC1281" s="60" t="s">
        <v>5323</v>
      </c>
      <c r="AE1281" s="60" t="s">
        <v>5324</v>
      </c>
      <c r="AL1281" s="60">
        <v>0</v>
      </c>
      <c r="AM1281" s="60">
        <v>6</v>
      </c>
      <c r="AN1281" s="60" t="s">
        <v>5359</v>
      </c>
      <c r="AO1281" s="60" t="s">
        <v>5329</v>
      </c>
    </row>
    <row r="1282" spans="1:41">
      <c r="A1282" s="71">
        <v>84087</v>
      </c>
      <c r="B1282" s="60" t="s">
        <v>4489</v>
      </c>
      <c r="C1282" s="155">
        <v>4426294</v>
      </c>
      <c r="D1282" s="60" t="s">
        <v>4490</v>
      </c>
      <c r="E1282" s="60" t="s">
        <v>4491</v>
      </c>
      <c r="F1282" s="60" t="s">
        <v>751</v>
      </c>
      <c r="G1282" s="60" t="s">
        <v>1358</v>
      </c>
      <c r="H1282" s="60" t="s">
        <v>4492</v>
      </c>
      <c r="I1282" s="60" t="s">
        <v>4493</v>
      </c>
      <c r="J1282" s="60" t="s">
        <v>16872</v>
      </c>
      <c r="K1282" s="60" t="s">
        <v>4495</v>
      </c>
      <c r="L1282" s="60" t="s">
        <v>4496</v>
      </c>
      <c r="M1282" t="str">
        <f>IF(TablVoies[[#This Row],[ID_OSM]]="Non trouvé","Pas de lien",HYPERLINK(("http://www.openstreetmap.org/?"&amp;TablVoies[[#This Row],[OBJET_OSM]]&amp;"="&amp;TablVoies[[#This Row],[ID_OSM]]),"Localiser"))</f>
        <v>Localiser</v>
      </c>
      <c r="N1282" s="61" t="s">
        <v>5316</v>
      </c>
      <c r="O1282" t="str">
        <f>IF(TablVoies[[#This Row],[ID_OSM]]="Non trouvé","Pas de lien",HYPERLINK("http://localhost:8111/import?url=http://api.openstreetmap.org/api/0.6/"&amp;TablVoies[[#This Row],[OBJET_OSM]]&amp;"/"&amp;TablVoies[[#This Row],[ID_OSM]]&amp;"/full","JOSM"))</f>
        <v>JOSM</v>
      </c>
      <c r="P1282" t="s">
        <v>13622</v>
      </c>
      <c r="Q1282" t="s">
        <v>13814</v>
      </c>
      <c r="W1282" s="60" t="s">
        <v>5321</v>
      </c>
      <c r="X1282" s="60" t="s">
        <v>5446</v>
      </c>
      <c r="Z1282" s="124"/>
      <c r="AC1282" s="60" t="s">
        <v>5323</v>
      </c>
      <c r="AE1282" s="60" t="s">
        <v>5324</v>
      </c>
      <c r="AL1282" s="60">
        <v>0</v>
      </c>
      <c r="AM1282" s="60">
        <v>0</v>
      </c>
      <c r="AN1282" s="60" t="s">
        <v>5359</v>
      </c>
      <c r="AO1282" s="60" t="s">
        <v>5329</v>
      </c>
    </row>
    <row r="1283" spans="1:41">
      <c r="A1283" s="71">
        <v>84087</v>
      </c>
      <c r="B1283" s="60" t="s">
        <v>2991</v>
      </c>
      <c r="C1283" s="155">
        <v>4426401</v>
      </c>
      <c r="D1283" s="60" t="s">
        <v>2992</v>
      </c>
      <c r="E1283" s="60" t="s">
        <v>2993</v>
      </c>
      <c r="F1283" s="60" t="s">
        <v>751</v>
      </c>
      <c r="G1283" s="60" t="s">
        <v>1358</v>
      </c>
      <c r="H1283" s="60" t="s">
        <v>163</v>
      </c>
      <c r="I1283" s="60" t="s">
        <v>2994</v>
      </c>
      <c r="J1283" s="60" t="s">
        <v>16873</v>
      </c>
      <c r="K1283" s="60" t="s">
        <v>2996</v>
      </c>
      <c r="L1283" s="60" t="s">
        <v>2997</v>
      </c>
      <c r="M1283" t="str">
        <f>IF(TablVoies[[#This Row],[ID_OSM]]="Non trouvé","Pas de lien",HYPERLINK(("http://www.openstreetmap.org/?"&amp;TablVoies[[#This Row],[OBJET_OSM]]&amp;"="&amp;TablVoies[[#This Row],[ID_OSM]]),"Localiser"))</f>
        <v>Localiser</v>
      </c>
      <c r="N1283" s="61" t="s">
        <v>5316</v>
      </c>
      <c r="O1283" t="str">
        <f>IF(TablVoies[[#This Row],[ID_OSM]]="Non trouvé","Pas de lien",HYPERLINK("http://localhost:8111/import?url=http://api.openstreetmap.org/api/0.6/"&amp;TablVoies[[#This Row],[OBJET_OSM]]&amp;"/"&amp;TablVoies[[#This Row],[ID_OSM]]&amp;"/full","JOSM"))</f>
        <v>JOSM</v>
      </c>
      <c r="Q1283"/>
      <c r="W1283" s="60" t="s">
        <v>5334</v>
      </c>
      <c r="X1283" s="60" t="s">
        <v>5383</v>
      </c>
      <c r="Y1283" s="60">
        <v>1966</v>
      </c>
      <c r="Z1283" s="124"/>
      <c r="AB1283" s="60">
        <v>24132</v>
      </c>
      <c r="AC1283" s="60" t="s">
        <v>5323</v>
      </c>
      <c r="AE1283" s="60" t="s">
        <v>5324</v>
      </c>
      <c r="AL1283" s="60">
        <v>250</v>
      </c>
      <c r="AM1283" s="60">
        <v>6</v>
      </c>
      <c r="AN1283" s="60" t="s">
        <v>5341</v>
      </c>
      <c r="AO1283" s="60" t="s">
        <v>5329</v>
      </c>
    </row>
    <row r="1284" spans="1:41">
      <c r="A1284" s="71">
        <v>84087</v>
      </c>
      <c r="B1284" s="60" t="s">
        <v>2187</v>
      </c>
      <c r="C1284" s="155">
        <v>4426271</v>
      </c>
      <c r="D1284" s="60" t="s">
        <v>2188</v>
      </c>
      <c r="E1284" s="60" t="s">
        <v>2189</v>
      </c>
      <c r="F1284" s="60" t="s">
        <v>751</v>
      </c>
      <c r="G1284" s="60" t="s">
        <v>1358</v>
      </c>
      <c r="I1284" s="60" t="s">
        <v>2190</v>
      </c>
      <c r="J1284" s="60" t="s">
        <v>16874</v>
      </c>
      <c r="K1284" s="60" t="s">
        <v>2192</v>
      </c>
      <c r="L1284" s="60" t="s">
        <v>15613</v>
      </c>
      <c r="M1284" t="str">
        <f>IF(TablVoies[[#This Row],[ID_OSM]]="Non trouvé","Pas de lien",HYPERLINK(("http://www.openstreetmap.org/?"&amp;TablVoies[[#This Row],[OBJET_OSM]]&amp;"="&amp;TablVoies[[#This Row],[ID_OSM]]),"Localiser"))</f>
        <v>Localiser</v>
      </c>
      <c r="N1284" s="61" t="s">
        <v>5316</v>
      </c>
      <c r="O1284" t="str">
        <f>IF(TablVoies[[#This Row],[ID_OSM]]="Non trouvé","Pas de lien",HYPERLINK("http://localhost:8111/import?url=http://api.openstreetmap.org/api/0.6/"&amp;TablVoies[[#This Row],[OBJET_OSM]]&amp;"/"&amp;TablVoies[[#This Row],[ID_OSM]]&amp;"/full","JOSM"))</f>
        <v>JOSM</v>
      </c>
      <c r="Q1284"/>
      <c r="W1284" s="60" t="s">
        <v>5321</v>
      </c>
      <c r="X1284" s="60" t="s">
        <v>5554</v>
      </c>
      <c r="Y1284" s="60">
        <v>1984</v>
      </c>
      <c r="Z1284" s="124"/>
      <c r="AB1284" s="60">
        <v>1984</v>
      </c>
      <c r="AC1284" s="60" t="s">
        <v>5323</v>
      </c>
      <c r="AE1284" s="60" t="s">
        <v>5324</v>
      </c>
      <c r="AL1284" s="60">
        <v>49</v>
      </c>
      <c r="AM1284" s="60">
        <v>10</v>
      </c>
      <c r="AN1284" s="60" t="s">
        <v>5368</v>
      </c>
      <c r="AO1284" s="60" t="s">
        <v>5349</v>
      </c>
    </row>
    <row r="1285" spans="1:41">
      <c r="A1285" s="71">
        <v>84087</v>
      </c>
      <c r="B1285" s="60" t="s">
        <v>1224</v>
      </c>
      <c r="C1285" s="155">
        <v>4422204</v>
      </c>
      <c r="D1285" s="60" t="s">
        <v>1225</v>
      </c>
      <c r="E1285" s="60" t="s">
        <v>1226</v>
      </c>
      <c r="F1285" s="60" t="s">
        <v>751</v>
      </c>
      <c r="G1285" s="60" t="s">
        <v>245</v>
      </c>
      <c r="H1285" s="60" t="s">
        <v>119</v>
      </c>
      <c r="I1285" s="60" t="s">
        <v>1227</v>
      </c>
      <c r="J1285" s="60" t="s">
        <v>16875</v>
      </c>
      <c r="K1285" s="60" t="s">
        <v>1229</v>
      </c>
      <c r="L1285" s="60" t="s">
        <v>15615</v>
      </c>
      <c r="M1285" t="str">
        <f>IF(TablVoies[[#This Row],[ID_OSM]]="Non trouvé","Pas de lien",HYPERLINK(("http://www.openstreetmap.org/?"&amp;TablVoies[[#This Row],[OBJET_OSM]]&amp;"="&amp;TablVoies[[#This Row],[ID_OSM]]),"Localiser"))</f>
        <v>Localiser</v>
      </c>
      <c r="N1285" s="61" t="s">
        <v>5316</v>
      </c>
      <c r="O1285" t="str">
        <f>IF(TablVoies[[#This Row],[ID_OSM]]="Non trouvé","Pas de lien",HYPERLINK("http://localhost:8111/import?url=http://api.openstreetmap.org/api/0.6/"&amp;TablVoies[[#This Row],[OBJET_OSM]]&amp;"/"&amp;TablVoies[[#This Row],[ID_OSM]]&amp;"/full","JOSM"))</f>
        <v>JOSM</v>
      </c>
      <c r="P1285" t="s">
        <v>13695</v>
      </c>
      <c r="Q1285" t="s">
        <v>13814</v>
      </c>
      <c r="W1285" s="60" t="s">
        <v>5321</v>
      </c>
      <c r="X1285" s="60" t="s">
        <v>5516</v>
      </c>
      <c r="Z1285" s="124"/>
      <c r="AC1285" s="60" t="s">
        <v>5323</v>
      </c>
      <c r="AE1285" s="60" t="s">
        <v>5324</v>
      </c>
      <c r="AL1285" s="60">
        <v>218</v>
      </c>
      <c r="AM1285" s="60">
        <v>2.8</v>
      </c>
      <c r="AN1285" s="60" t="s">
        <v>5328</v>
      </c>
      <c r="AO1285" s="60" t="s">
        <v>5329</v>
      </c>
    </row>
    <row r="1286" spans="1:41">
      <c r="A1286" s="71">
        <v>84087</v>
      </c>
      <c r="B1286" s="60" t="s">
        <v>1798</v>
      </c>
      <c r="C1286" s="155">
        <v>4426216</v>
      </c>
      <c r="D1286" s="60" t="s">
        <v>1799</v>
      </c>
      <c r="E1286" s="60" t="s">
        <v>1800</v>
      </c>
      <c r="F1286" s="60" t="s">
        <v>751</v>
      </c>
      <c r="G1286" s="60" t="s">
        <v>1358</v>
      </c>
      <c r="I1286" s="60" t="s">
        <v>1801</v>
      </c>
      <c r="J1286" s="60" t="s">
        <v>16876</v>
      </c>
      <c r="K1286" s="60" t="s">
        <v>1803</v>
      </c>
      <c r="L1286" s="60" t="s">
        <v>1804</v>
      </c>
      <c r="M1286" t="str">
        <f>IF(TablVoies[[#This Row],[ID_OSM]]="Non trouvé","Pas de lien",HYPERLINK(("http://www.openstreetmap.org/?"&amp;TablVoies[[#This Row],[OBJET_OSM]]&amp;"="&amp;TablVoies[[#This Row],[ID_OSM]]),"Localiser"))</f>
        <v>Localiser</v>
      </c>
      <c r="N1286" s="61" t="s">
        <v>5316</v>
      </c>
      <c r="O1286" t="str">
        <f>IF(TablVoies[[#This Row],[ID_OSM]]="Non trouvé","Pas de lien",HYPERLINK("http://localhost:8111/import?url=http://api.openstreetmap.org/api/0.6/"&amp;TablVoies[[#This Row],[OBJET_OSM]]&amp;"/"&amp;TablVoies[[#This Row],[ID_OSM]]&amp;"/full","JOSM"))</f>
        <v>JOSM</v>
      </c>
      <c r="Q1286"/>
      <c r="W1286" s="60" t="s">
        <v>5321</v>
      </c>
      <c r="X1286" s="60" t="s">
        <v>5416</v>
      </c>
      <c r="Y1286" s="60">
        <v>1968</v>
      </c>
      <c r="Z1286" s="124">
        <v>24879</v>
      </c>
      <c r="AB1286" s="60">
        <v>26707</v>
      </c>
      <c r="AC1286" s="60" t="s">
        <v>5344</v>
      </c>
      <c r="AE1286" s="60" t="s">
        <v>5345</v>
      </c>
      <c r="AL1286" s="60">
        <v>331</v>
      </c>
      <c r="AM1286" s="60">
        <v>6</v>
      </c>
      <c r="AN1286" s="60" t="s">
        <v>5368</v>
      </c>
      <c r="AO1286" s="60" t="s">
        <v>5349</v>
      </c>
    </row>
    <row r="1287" spans="1:41">
      <c r="A1287" s="71">
        <v>84087</v>
      </c>
      <c r="B1287" s="60" t="s">
        <v>198</v>
      </c>
      <c r="C1287" s="155">
        <v>4191159</v>
      </c>
      <c r="D1287" s="60" t="s">
        <v>199</v>
      </c>
      <c r="E1287" s="60" t="s">
        <v>200</v>
      </c>
      <c r="F1287" s="60" t="s">
        <v>751</v>
      </c>
      <c r="G1287" s="60" t="s">
        <v>179</v>
      </c>
      <c r="I1287" s="60" t="s">
        <v>201</v>
      </c>
      <c r="J1287" s="60" t="s">
        <v>16297</v>
      </c>
      <c r="K1287" s="60" t="s">
        <v>203</v>
      </c>
      <c r="L1287" s="60" t="s">
        <v>204</v>
      </c>
      <c r="M1287" t="str">
        <f>IF(TablVoies[[#This Row],[ID_OSM]]="Non trouvé","Pas de lien",HYPERLINK(("http://www.openstreetmap.org/?"&amp;TablVoies[[#This Row],[OBJET_OSM]]&amp;"="&amp;TablVoies[[#This Row],[ID_OSM]]),"Localiser"))</f>
        <v>Localiser</v>
      </c>
      <c r="N1287" s="61" t="s">
        <v>5316</v>
      </c>
      <c r="O1287" t="str">
        <f>IF(TablVoies[[#This Row],[ID_OSM]]="Non trouvé","Pas de lien",HYPERLINK("http://localhost:8111/import?url=http://api.openstreetmap.org/api/0.6/"&amp;TablVoies[[#This Row],[OBJET_OSM]]&amp;"/"&amp;TablVoies[[#This Row],[ID_OSM]]&amp;"/full","JOSM"))</f>
        <v>JOSM</v>
      </c>
      <c r="Q1287"/>
      <c r="W1287" s="60" t="s">
        <v>5321</v>
      </c>
      <c r="X1287" s="60" t="s">
        <v>5483</v>
      </c>
      <c r="Y1287" s="60">
        <v>1989</v>
      </c>
      <c r="Z1287" s="124">
        <v>32675</v>
      </c>
      <c r="AC1287" s="60" t="s">
        <v>5323</v>
      </c>
      <c r="AE1287" s="60" t="s">
        <v>5324</v>
      </c>
      <c r="AL1287" s="60">
        <v>245</v>
      </c>
      <c r="AM1287" s="60">
        <v>7</v>
      </c>
      <c r="AN1287" s="60" t="s">
        <v>5397</v>
      </c>
      <c r="AO1287" s="60" t="s">
        <v>5349</v>
      </c>
    </row>
    <row r="1288" spans="1:41">
      <c r="A1288" s="71">
        <v>84087</v>
      </c>
      <c r="B1288" s="60" t="s">
        <v>1819</v>
      </c>
      <c r="C1288" s="155">
        <v>4426219</v>
      </c>
      <c r="D1288" s="60" t="s">
        <v>1820</v>
      </c>
      <c r="E1288" s="60" t="s">
        <v>1821</v>
      </c>
      <c r="F1288" s="60" t="s">
        <v>751</v>
      </c>
      <c r="G1288" s="60" t="s">
        <v>1358</v>
      </c>
      <c r="I1288" s="60" t="s">
        <v>1822</v>
      </c>
      <c r="J1288" s="60" t="s">
        <v>16877</v>
      </c>
      <c r="K1288" s="60" t="s">
        <v>1824</v>
      </c>
      <c r="L1288" s="60" t="s">
        <v>1825</v>
      </c>
      <c r="M1288" t="str">
        <f>IF(TablVoies[[#This Row],[ID_OSM]]="Non trouvé","Pas de lien",HYPERLINK(("http://www.openstreetmap.org/?"&amp;TablVoies[[#This Row],[OBJET_OSM]]&amp;"="&amp;TablVoies[[#This Row],[ID_OSM]]),"Localiser"))</f>
        <v>Localiser</v>
      </c>
      <c r="N1288" s="61" t="s">
        <v>5316</v>
      </c>
      <c r="O1288" t="str">
        <f>IF(TablVoies[[#This Row],[ID_OSM]]="Non trouvé","Pas de lien",HYPERLINK("http://localhost:8111/import?url=http://api.openstreetmap.org/api/0.6/"&amp;TablVoies[[#This Row],[OBJET_OSM]]&amp;"/"&amp;TablVoies[[#This Row],[ID_OSM]]&amp;"/full","JOSM"))</f>
        <v>JOSM</v>
      </c>
      <c r="Q1288"/>
      <c r="W1288" s="60" t="s">
        <v>5321</v>
      </c>
      <c r="X1288" s="60" t="s">
        <v>5398</v>
      </c>
      <c r="Y1288" s="60">
        <v>1968</v>
      </c>
      <c r="Z1288" s="124">
        <v>24908</v>
      </c>
      <c r="AC1288" s="60" t="s">
        <v>5344</v>
      </c>
      <c r="AE1288" s="60" t="s">
        <v>5345</v>
      </c>
      <c r="AL1288" s="60">
        <v>250</v>
      </c>
      <c r="AM1288" s="60">
        <v>6</v>
      </c>
      <c r="AN1288" s="60" t="s">
        <v>5368</v>
      </c>
      <c r="AO1288" s="60" t="s">
        <v>5349</v>
      </c>
    </row>
    <row r="1289" spans="1:41">
      <c r="A1289" s="71">
        <v>84087</v>
      </c>
      <c r="B1289" s="60" t="s">
        <v>1826</v>
      </c>
      <c r="C1289" s="155">
        <v>4426220</v>
      </c>
      <c r="D1289" s="60" t="s">
        <v>1827</v>
      </c>
      <c r="E1289" s="60" t="s">
        <v>1828</v>
      </c>
      <c r="F1289" s="60" t="s">
        <v>751</v>
      </c>
      <c r="G1289" s="60" t="s">
        <v>1358</v>
      </c>
      <c r="I1289" s="60" t="s">
        <v>1829</v>
      </c>
      <c r="J1289" s="60" t="s">
        <v>16878</v>
      </c>
      <c r="K1289" s="60" t="s">
        <v>1831</v>
      </c>
      <c r="L1289" s="60" t="s">
        <v>1832</v>
      </c>
      <c r="M1289" t="str">
        <f>IF(TablVoies[[#This Row],[ID_OSM]]="Non trouvé","Pas de lien",HYPERLINK(("http://www.openstreetmap.org/?"&amp;TablVoies[[#This Row],[OBJET_OSM]]&amp;"="&amp;TablVoies[[#This Row],[ID_OSM]]),"Localiser"))</f>
        <v>Localiser</v>
      </c>
      <c r="N1289" s="61" t="s">
        <v>5316</v>
      </c>
      <c r="O1289" t="str">
        <f>IF(TablVoies[[#This Row],[ID_OSM]]="Non trouvé","Pas de lien",HYPERLINK("http://localhost:8111/import?url=http://api.openstreetmap.org/api/0.6/"&amp;TablVoies[[#This Row],[OBJET_OSM]]&amp;"/"&amp;TablVoies[[#This Row],[ID_OSM]]&amp;"/full","JOSM"))</f>
        <v>JOSM</v>
      </c>
      <c r="Q1289"/>
      <c r="W1289" s="60" t="s">
        <v>5321</v>
      </c>
      <c r="X1289" s="60" t="s">
        <v>5352</v>
      </c>
      <c r="Y1289" s="60">
        <v>1980</v>
      </c>
      <c r="Z1289" s="124">
        <v>29224</v>
      </c>
      <c r="AC1289" s="60" t="s">
        <v>5323</v>
      </c>
      <c r="AE1289" s="60" t="s">
        <v>5324</v>
      </c>
      <c r="AL1289" s="60">
        <v>243</v>
      </c>
      <c r="AM1289" s="60">
        <v>6</v>
      </c>
      <c r="AN1289" s="60" t="s">
        <v>5348</v>
      </c>
      <c r="AO1289" s="60" t="s">
        <v>5428</v>
      </c>
    </row>
    <row r="1290" spans="1:41">
      <c r="A1290" s="71">
        <v>84087</v>
      </c>
      <c r="B1290" s="60" t="s">
        <v>1805</v>
      </c>
      <c r="C1290" s="155">
        <v>4426217</v>
      </c>
      <c r="D1290" s="60" t="s">
        <v>1806</v>
      </c>
      <c r="E1290" s="60" t="s">
        <v>1807</v>
      </c>
      <c r="F1290" s="60" t="s">
        <v>751</v>
      </c>
      <c r="G1290" s="60" t="s">
        <v>1358</v>
      </c>
      <c r="I1290" s="60" t="s">
        <v>1808</v>
      </c>
      <c r="J1290" s="60" t="s">
        <v>16879</v>
      </c>
      <c r="K1290" s="60" t="s">
        <v>1810</v>
      </c>
      <c r="L1290" s="60" t="s">
        <v>1811</v>
      </c>
      <c r="M1290" t="str">
        <f>IF(TablVoies[[#This Row],[ID_OSM]]="Non trouvé","Pas de lien",HYPERLINK(("http://www.openstreetmap.org/?"&amp;TablVoies[[#This Row],[OBJET_OSM]]&amp;"="&amp;TablVoies[[#This Row],[ID_OSM]]),"Localiser"))</f>
        <v>Localiser</v>
      </c>
      <c r="N1290" s="61" t="s">
        <v>5316</v>
      </c>
      <c r="O1290" t="str">
        <f>IF(TablVoies[[#This Row],[ID_OSM]]="Non trouvé","Pas de lien",HYPERLINK("http://localhost:8111/import?url=http://api.openstreetmap.org/api/0.6/"&amp;TablVoies[[#This Row],[OBJET_OSM]]&amp;"/"&amp;TablVoies[[#This Row],[ID_OSM]]&amp;"/full","JOSM"))</f>
        <v>JOSM</v>
      </c>
      <c r="Q1290"/>
      <c r="W1290" s="60" t="s">
        <v>5321</v>
      </c>
      <c r="X1290" s="60" t="s">
        <v>5370</v>
      </c>
      <c r="Y1290" s="60">
        <v>1979</v>
      </c>
      <c r="Z1290" s="124"/>
      <c r="AB1290" s="60">
        <v>29118</v>
      </c>
      <c r="AC1290" s="60" t="s">
        <v>5323</v>
      </c>
      <c r="AE1290" s="60" t="s">
        <v>5324</v>
      </c>
      <c r="AL1290" s="60">
        <v>67</v>
      </c>
      <c r="AM1290" s="60">
        <v>5.5</v>
      </c>
      <c r="AN1290" s="60" t="s">
        <v>5368</v>
      </c>
      <c r="AO1290" s="60" t="s">
        <v>5349</v>
      </c>
    </row>
    <row r="1291" spans="1:41">
      <c r="A1291" s="71">
        <v>84087</v>
      </c>
      <c r="B1291" s="60" t="s">
        <v>1812</v>
      </c>
      <c r="C1291" s="155">
        <v>4426218</v>
      </c>
      <c r="D1291" s="60" t="s">
        <v>1813</v>
      </c>
      <c r="E1291" s="60" t="s">
        <v>1814</v>
      </c>
      <c r="F1291" s="60" t="s">
        <v>751</v>
      </c>
      <c r="G1291" s="60" t="s">
        <v>1358</v>
      </c>
      <c r="I1291" s="60" t="s">
        <v>1815</v>
      </c>
      <c r="J1291" s="60" t="s">
        <v>16880</v>
      </c>
      <c r="K1291" s="60" t="s">
        <v>1817</v>
      </c>
      <c r="L1291" s="60" t="s">
        <v>1818</v>
      </c>
      <c r="M1291" t="str">
        <f>IF(TablVoies[[#This Row],[ID_OSM]]="Non trouvé","Pas de lien",HYPERLINK(("http://www.openstreetmap.org/?"&amp;TablVoies[[#This Row],[OBJET_OSM]]&amp;"="&amp;TablVoies[[#This Row],[ID_OSM]]),"Localiser"))</f>
        <v>Localiser</v>
      </c>
      <c r="N1291" s="61" t="s">
        <v>5316</v>
      </c>
      <c r="O1291" t="str">
        <f>IF(TablVoies[[#This Row],[ID_OSM]]="Non trouvé","Pas de lien",HYPERLINK("http://localhost:8111/import?url=http://api.openstreetmap.org/api/0.6/"&amp;TablVoies[[#This Row],[OBJET_OSM]]&amp;"/"&amp;TablVoies[[#This Row],[ID_OSM]]&amp;"/full","JOSM"))</f>
        <v>JOSM</v>
      </c>
      <c r="Q1291"/>
      <c r="W1291" s="60" t="s">
        <v>5321</v>
      </c>
      <c r="X1291" s="60" t="s">
        <v>5386</v>
      </c>
      <c r="Y1291" s="60">
        <v>1938</v>
      </c>
      <c r="Z1291" s="124">
        <v>14158</v>
      </c>
      <c r="AB1291" s="60">
        <v>21914</v>
      </c>
      <c r="AC1291" s="60" t="s">
        <v>5323</v>
      </c>
      <c r="AE1291" s="60" t="s">
        <v>5324</v>
      </c>
      <c r="AL1291" s="60">
        <v>332</v>
      </c>
      <c r="AM1291" s="60">
        <v>10</v>
      </c>
      <c r="AN1291" s="60" t="s">
        <v>5353</v>
      </c>
      <c r="AO1291" s="60" t="s">
        <v>5349</v>
      </c>
    </row>
    <row r="1292" spans="1:41">
      <c r="A1292" s="71">
        <v>84087</v>
      </c>
      <c r="B1292" s="60" t="s">
        <v>1230</v>
      </c>
      <c r="C1292" s="155">
        <v>4422205</v>
      </c>
      <c r="D1292" s="60" t="s">
        <v>1231</v>
      </c>
      <c r="E1292" s="60" t="s">
        <v>1232</v>
      </c>
      <c r="F1292" s="60" t="s">
        <v>751</v>
      </c>
      <c r="G1292" s="60" t="s">
        <v>245</v>
      </c>
      <c r="H1292" s="60" t="s">
        <v>119</v>
      </c>
      <c r="I1292" s="60" t="s">
        <v>1233</v>
      </c>
      <c r="J1292" s="60" t="s">
        <v>16881</v>
      </c>
      <c r="K1292" s="60" t="s">
        <v>1235</v>
      </c>
      <c r="L1292" s="60" t="s">
        <v>15617</v>
      </c>
      <c r="M1292" t="str">
        <f>IF(TablVoies[[#This Row],[ID_OSM]]="Non trouvé","Pas de lien",HYPERLINK(("http://www.openstreetmap.org/?"&amp;TablVoies[[#This Row],[OBJET_OSM]]&amp;"="&amp;TablVoies[[#This Row],[ID_OSM]]),"Localiser"))</f>
        <v>Localiser</v>
      </c>
      <c r="N1292" s="61" t="s">
        <v>5316</v>
      </c>
      <c r="O1292" t="str">
        <f>IF(TablVoies[[#This Row],[ID_OSM]]="Non trouvé","Pas de lien",HYPERLINK("http://localhost:8111/import?url=http://api.openstreetmap.org/api/0.6/"&amp;TablVoies[[#This Row],[OBJET_OSM]]&amp;"/"&amp;TablVoies[[#This Row],[ID_OSM]]&amp;"/full","JOSM"))</f>
        <v>JOSM</v>
      </c>
      <c r="P1292" t="s">
        <v>13619</v>
      </c>
      <c r="Q1292" t="s">
        <v>13814</v>
      </c>
      <c r="W1292" s="60" t="s">
        <v>5321</v>
      </c>
      <c r="X1292" s="60" t="s">
        <v>5576</v>
      </c>
      <c r="Z1292" s="124"/>
      <c r="AC1292" s="60" t="s">
        <v>5323</v>
      </c>
      <c r="AE1292" s="60" t="s">
        <v>5324</v>
      </c>
      <c r="AL1292" s="60">
        <v>1580</v>
      </c>
      <c r="AM1292" s="60">
        <v>3</v>
      </c>
      <c r="AN1292" s="60" t="s">
        <v>5328</v>
      </c>
      <c r="AO1292" s="60" t="s">
        <v>5329</v>
      </c>
    </row>
    <row r="1293" spans="1:41">
      <c r="A1293" s="71">
        <v>84087</v>
      </c>
      <c r="B1293" s="60" t="s">
        <v>3112</v>
      </c>
      <c r="C1293" s="155">
        <v>4426419</v>
      </c>
      <c r="D1293" s="60" t="s">
        <v>3113</v>
      </c>
      <c r="E1293" s="60" t="s">
        <v>3114</v>
      </c>
      <c r="F1293" s="60" t="s">
        <v>751</v>
      </c>
      <c r="G1293" s="60" t="s">
        <v>1358</v>
      </c>
      <c r="H1293" s="60" t="s">
        <v>221</v>
      </c>
      <c r="I1293" s="60" t="s">
        <v>3115</v>
      </c>
      <c r="J1293" s="60" t="s">
        <v>16882</v>
      </c>
      <c r="K1293" s="60" t="s">
        <v>3117</v>
      </c>
      <c r="L1293" s="60" t="s">
        <v>3118</v>
      </c>
      <c r="M1293" t="str">
        <f>IF(TablVoies[[#This Row],[ID_OSM]]="Non trouvé","Pas de lien",HYPERLINK(("http://www.openstreetmap.org/?"&amp;TablVoies[[#This Row],[OBJET_OSM]]&amp;"="&amp;TablVoies[[#This Row],[ID_OSM]]),"Localiser"))</f>
        <v>Localiser</v>
      </c>
      <c r="N1293" s="61" t="s">
        <v>5316</v>
      </c>
      <c r="O1293" t="str">
        <f>IF(TablVoies[[#This Row],[ID_OSM]]="Non trouvé","Pas de lien",HYPERLINK("http://localhost:8111/import?url=http://api.openstreetmap.org/api/0.6/"&amp;TablVoies[[#This Row],[OBJET_OSM]]&amp;"/"&amp;TablVoies[[#This Row],[ID_OSM]]&amp;"/full","JOSM"))</f>
        <v>JOSM</v>
      </c>
      <c r="Q1293"/>
      <c r="T1293" s="60" t="s">
        <v>5578</v>
      </c>
      <c r="U1293" s="60" t="s">
        <v>5579</v>
      </c>
      <c r="W1293" s="60" t="s">
        <v>5321</v>
      </c>
      <c r="X1293" s="60" t="s">
        <v>5423</v>
      </c>
      <c r="Y1293" s="60">
        <v>1959</v>
      </c>
      <c r="Z1293" s="124"/>
      <c r="AB1293" s="60">
        <v>21914</v>
      </c>
      <c r="AC1293" s="60" t="s">
        <v>5323</v>
      </c>
      <c r="AE1293" s="60" t="s">
        <v>5324</v>
      </c>
      <c r="AL1293" s="60">
        <v>29</v>
      </c>
      <c r="AM1293" s="60">
        <v>3</v>
      </c>
      <c r="AN1293" s="60" t="s">
        <v>5380</v>
      </c>
      <c r="AO1293" s="60" t="s">
        <v>5329</v>
      </c>
    </row>
    <row r="1294" spans="1:41">
      <c r="A1294" s="71">
        <v>84087</v>
      </c>
      <c r="B1294" s="60" t="s">
        <v>5207</v>
      </c>
      <c r="C1294" s="155">
        <v>4426554</v>
      </c>
      <c r="D1294" s="60" t="s">
        <v>5208</v>
      </c>
      <c r="E1294" s="60" t="s">
        <v>5209</v>
      </c>
      <c r="F1294" s="60" t="s">
        <v>751</v>
      </c>
      <c r="G1294" s="60" t="s">
        <v>44</v>
      </c>
      <c r="I1294" s="60" t="s">
        <v>1836</v>
      </c>
      <c r="J1294" s="60" t="s">
        <v>16883</v>
      </c>
      <c r="K1294" s="60" t="s">
        <v>5211</v>
      </c>
      <c r="L1294" s="60" t="s">
        <v>1839</v>
      </c>
      <c r="M1294" t="str">
        <f>IF(TablVoies[[#This Row],[ID_OSM]]="Non trouvé","Pas de lien",HYPERLINK(("http://www.openstreetmap.org/?"&amp;TablVoies[[#This Row],[OBJET_OSM]]&amp;"="&amp;TablVoies[[#This Row],[ID_OSM]]),"Localiser"))</f>
        <v>Localiser</v>
      </c>
      <c r="N1294" s="61" t="s">
        <v>5316</v>
      </c>
      <c r="O1294" t="str">
        <f>IF(TablVoies[[#This Row],[ID_OSM]]="Non trouvé","Pas de lien",HYPERLINK("http://localhost:8111/import?url=http://api.openstreetmap.org/api/0.6/"&amp;TablVoies[[#This Row],[OBJET_OSM]]&amp;"/"&amp;TablVoies[[#This Row],[ID_OSM]]&amp;"/full","JOSM"))</f>
        <v>JOSM</v>
      </c>
      <c r="Q1294"/>
      <c r="W1294" s="60" t="s">
        <v>5321</v>
      </c>
      <c r="X1294" s="60" t="s">
        <v>5423</v>
      </c>
      <c r="Y1294" s="60">
        <v>1959</v>
      </c>
      <c r="Z1294" s="124"/>
      <c r="AB1294" s="60">
        <v>21914</v>
      </c>
      <c r="AC1294" s="60" t="s">
        <v>5323</v>
      </c>
      <c r="AE1294" s="60" t="s">
        <v>5324</v>
      </c>
      <c r="AL1294" s="60">
        <v>18</v>
      </c>
      <c r="AM1294" s="60">
        <v>3</v>
      </c>
      <c r="AN1294" s="60" t="s">
        <v>5366</v>
      </c>
      <c r="AO1294" s="60" t="s">
        <v>5329</v>
      </c>
    </row>
    <row r="1295" spans="1:41">
      <c r="A1295" s="71">
        <v>84087</v>
      </c>
      <c r="B1295" s="60" t="s">
        <v>1833</v>
      </c>
      <c r="C1295" s="155">
        <v>4426221</v>
      </c>
      <c r="D1295" s="60" t="s">
        <v>1834</v>
      </c>
      <c r="E1295" s="60" t="s">
        <v>1835</v>
      </c>
      <c r="F1295" s="60" t="s">
        <v>751</v>
      </c>
      <c r="G1295" s="60" t="s">
        <v>1358</v>
      </c>
      <c r="I1295" s="60" t="s">
        <v>1836</v>
      </c>
      <c r="J1295" s="60" t="s">
        <v>16884</v>
      </c>
      <c r="K1295" s="60" t="s">
        <v>1838</v>
      </c>
      <c r="L1295" s="60" t="s">
        <v>1839</v>
      </c>
      <c r="M1295" t="str">
        <f>IF(TablVoies[[#This Row],[ID_OSM]]="Non trouvé","Pas de lien",HYPERLINK(("http://www.openstreetmap.org/?"&amp;TablVoies[[#This Row],[OBJET_OSM]]&amp;"="&amp;TablVoies[[#This Row],[ID_OSM]]),"Localiser"))</f>
        <v>Localiser</v>
      </c>
      <c r="N1295" s="61" t="s">
        <v>5316</v>
      </c>
      <c r="O1295" t="str">
        <f>IF(TablVoies[[#This Row],[ID_OSM]]="Non trouvé","Pas de lien",HYPERLINK("http://localhost:8111/import?url=http://api.openstreetmap.org/api/0.6/"&amp;TablVoies[[#This Row],[OBJET_OSM]]&amp;"/"&amp;TablVoies[[#This Row],[ID_OSM]]&amp;"/full","JOSM"))</f>
        <v>JOSM</v>
      </c>
      <c r="Q1295"/>
      <c r="W1295" s="60" t="s">
        <v>5321</v>
      </c>
      <c r="X1295" s="60" t="s">
        <v>5423</v>
      </c>
      <c r="Y1295" s="60">
        <v>1959</v>
      </c>
      <c r="Z1295" s="124"/>
      <c r="AB1295" s="60">
        <v>21914</v>
      </c>
      <c r="AC1295" s="60" t="s">
        <v>5323</v>
      </c>
      <c r="AE1295" s="60" t="s">
        <v>5324</v>
      </c>
      <c r="AL1295" s="60">
        <v>187</v>
      </c>
      <c r="AM1295" s="60">
        <v>3.5</v>
      </c>
      <c r="AN1295" s="60" t="s">
        <v>5366</v>
      </c>
      <c r="AO1295" s="60" t="s">
        <v>5329</v>
      </c>
    </row>
    <row r="1296" spans="1:41">
      <c r="A1296" s="71">
        <v>84087</v>
      </c>
      <c r="B1296" s="60" t="s">
        <v>3494</v>
      </c>
      <c r="C1296" s="155">
        <v>4426481</v>
      </c>
      <c r="D1296" s="60" t="s">
        <v>3495</v>
      </c>
      <c r="E1296" s="60" t="s">
        <v>751</v>
      </c>
      <c r="F1296" s="60" t="s">
        <v>751</v>
      </c>
      <c r="G1296" s="60" t="s">
        <v>3496</v>
      </c>
      <c r="I1296" s="60" t="s">
        <v>3497</v>
      </c>
      <c r="J1296" s="60" t="s">
        <v>6633</v>
      </c>
      <c r="K1296" s="60" t="s">
        <v>3499</v>
      </c>
      <c r="L1296" s="60" t="s">
        <v>3500</v>
      </c>
      <c r="M1296" t="str">
        <f>IF(TablVoies[[#This Row],[ID_OSM]]="Non trouvé","Pas de lien",HYPERLINK(("http://www.openstreetmap.org/?"&amp;TablVoies[[#This Row],[OBJET_OSM]]&amp;"="&amp;TablVoies[[#This Row],[ID_OSM]]),"Localiser"))</f>
        <v>Localiser</v>
      </c>
      <c r="N1296" s="61" t="s">
        <v>5316</v>
      </c>
      <c r="O1296" t="str">
        <f>IF(TablVoies[[#This Row],[ID_OSM]]="Non trouvé","Pas de lien",HYPERLINK("http://localhost:8111/import?url=http://api.openstreetmap.org/api/0.6/"&amp;TablVoies[[#This Row],[OBJET_OSM]]&amp;"/"&amp;TablVoies[[#This Row],[ID_OSM]]&amp;"/full","JOSM"))</f>
        <v>JOSM</v>
      </c>
      <c r="Q1296"/>
      <c r="W1296" s="60" t="s">
        <v>5321</v>
      </c>
      <c r="X1296" s="60" t="s">
        <v>5389</v>
      </c>
      <c r="Y1296" s="60">
        <v>1959</v>
      </c>
      <c r="Z1296" s="124"/>
      <c r="AB1296" s="60">
        <v>21914</v>
      </c>
      <c r="AC1296" s="60" t="s">
        <v>5323</v>
      </c>
      <c r="AE1296" s="60" t="s">
        <v>5324</v>
      </c>
      <c r="AL1296" s="60">
        <v>0</v>
      </c>
      <c r="AM1296" s="60">
        <v>0</v>
      </c>
      <c r="AN1296" s="60" t="s">
        <v>5380</v>
      </c>
      <c r="AO1296" s="60" t="s">
        <v>5329</v>
      </c>
    </row>
    <row r="1297" spans="1:41">
      <c r="A1297" s="71">
        <v>84087</v>
      </c>
      <c r="B1297" s="60" t="s">
        <v>1335</v>
      </c>
      <c r="C1297" s="155">
        <v>4422235</v>
      </c>
      <c r="D1297" s="60" t="s">
        <v>1336</v>
      </c>
      <c r="E1297" s="60" t="s">
        <v>1337</v>
      </c>
      <c r="F1297" s="60" t="s">
        <v>751</v>
      </c>
      <c r="G1297" s="60" t="s">
        <v>245</v>
      </c>
      <c r="H1297" s="60" t="s">
        <v>134</v>
      </c>
      <c r="I1297" s="60" t="s">
        <v>1338</v>
      </c>
      <c r="J1297" s="60" t="s">
        <v>16885</v>
      </c>
      <c r="K1297" s="60" t="s">
        <v>1340</v>
      </c>
      <c r="L1297" s="60" t="s">
        <v>9666</v>
      </c>
      <c r="M1297" t="str">
        <f>IF(TablVoies[[#This Row],[ID_OSM]]="Non trouvé","Pas de lien",HYPERLINK(("http://www.openstreetmap.org/?"&amp;TablVoies[[#This Row],[OBJET_OSM]]&amp;"="&amp;TablVoies[[#This Row],[ID_OSM]]),"Localiser"))</f>
        <v>Localiser</v>
      </c>
      <c r="N1297" s="61" t="s">
        <v>5316</v>
      </c>
      <c r="O1297" t="str">
        <f>IF(TablVoies[[#This Row],[ID_OSM]]="Non trouvé","Pas de lien",HYPERLINK("http://localhost:8111/import?url=http://api.openstreetmap.org/api/0.6/"&amp;TablVoies[[#This Row],[OBJET_OSM]]&amp;"/"&amp;TablVoies[[#This Row],[ID_OSM]]&amp;"/full","JOSM"))</f>
        <v>JOSM</v>
      </c>
      <c r="P1297" t="s">
        <v>5580</v>
      </c>
      <c r="Q1297" t="s">
        <v>13814</v>
      </c>
      <c r="W1297" s="60" t="s">
        <v>5334</v>
      </c>
      <c r="X1297" s="60" t="s">
        <v>5399</v>
      </c>
      <c r="Z1297" s="124"/>
      <c r="AC1297" s="60" t="s">
        <v>5323</v>
      </c>
      <c r="AE1297" s="60" t="s">
        <v>5324</v>
      </c>
      <c r="AL1297" s="60">
        <v>2440</v>
      </c>
      <c r="AM1297" s="60">
        <v>4</v>
      </c>
      <c r="AN1297" s="60" t="s">
        <v>5328</v>
      </c>
      <c r="AO1297" s="60" t="s">
        <v>5329</v>
      </c>
    </row>
    <row r="1298" spans="1:41">
      <c r="A1298" s="71">
        <v>84087</v>
      </c>
      <c r="B1298" s="60" t="s">
        <v>516</v>
      </c>
      <c r="C1298" s="155">
        <v>4191487</v>
      </c>
      <c r="D1298" s="60" t="s">
        <v>517</v>
      </c>
      <c r="E1298" s="60" t="s">
        <v>518</v>
      </c>
      <c r="F1298" s="60" t="s">
        <v>751</v>
      </c>
      <c r="G1298" s="60" t="s">
        <v>245</v>
      </c>
      <c r="H1298" s="60" t="s">
        <v>221</v>
      </c>
      <c r="I1298" s="60" t="s">
        <v>519</v>
      </c>
      <c r="J1298" s="60" t="s">
        <v>16886</v>
      </c>
      <c r="K1298" s="60" t="s">
        <v>521</v>
      </c>
      <c r="L1298" s="60" t="s">
        <v>522</v>
      </c>
      <c r="M1298" t="str">
        <f>IF(TablVoies[[#This Row],[ID_OSM]]="Non trouvé","Pas de lien",HYPERLINK(("http://www.openstreetmap.org/?"&amp;TablVoies[[#This Row],[OBJET_OSM]]&amp;"="&amp;TablVoies[[#This Row],[ID_OSM]]),"Localiser"))</f>
        <v>Localiser</v>
      </c>
      <c r="N1298" s="61" t="s">
        <v>5316</v>
      </c>
      <c r="O1298" t="str">
        <f>IF(TablVoies[[#This Row],[ID_OSM]]="Non trouvé","Pas de lien",HYPERLINK("http://localhost:8111/import?url=http://api.openstreetmap.org/api/0.6/"&amp;TablVoies[[#This Row],[OBJET_OSM]]&amp;"/"&amp;TablVoies[[#This Row],[ID_OSM]]&amp;"/full","JOSM"))</f>
        <v>JOSM</v>
      </c>
      <c r="P1298" t="s">
        <v>13718</v>
      </c>
      <c r="Q1298" t="s">
        <v>13814</v>
      </c>
      <c r="W1298" s="60" t="s">
        <v>5321</v>
      </c>
      <c r="X1298" s="60" t="s">
        <v>5572</v>
      </c>
      <c r="Z1298" s="124"/>
      <c r="AC1298" s="60" t="s">
        <v>5323</v>
      </c>
      <c r="AE1298" s="60" t="s">
        <v>5324</v>
      </c>
      <c r="AL1298" s="60">
        <v>1090</v>
      </c>
      <c r="AM1298" s="60">
        <v>3</v>
      </c>
      <c r="AN1298" s="60" t="s">
        <v>5328</v>
      </c>
      <c r="AO1298" s="60" t="s">
        <v>5329</v>
      </c>
    </row>
    <row r="1299" spans="1:41">
      <c r="A1299" s="71">
        <v>84087</v>
      </c>
      <c r="B1299" s="60" t="s">
        <v>523</v>
      </c>
      <c r="C1299" s="155">
        <v>4191488</v>
      </c>
      <c r="D1299" s="60" t="s">
        <v>524</v>
      </c>
      <c r="E1299" s="60" t="s">
        <v>525</v>
      </c>
      <c r="F1299" s="60" t="s">
        <v>751</v>
      </c>
      <c r="G1299" s="60" t="s">
        <v>245</v>
      </c>
      <c r="H1299" s="60" t="s">
        <v>221</v>
      </c>
      <c r="I1299" s="60" t="s">
        <v>526</v>
      </c>
      <c r="J1299" s="60" t="s">
        <v>16887</v>
      </c>
      <c r="K1299" s="60" t="s">
        <v>528</v>
      </c>
      <c r="L1299" s="60" t="s">
        <v>529</v>
      </c>
      <c r="M1299" t="str">
        <f>IF(TablVoies[[#This Row],[ID_OSM]]="Non trouvé","Pas de lien",HYPERLINK(("http://www.openstreetmap.org/?"&amp;TablVoies[[#This Row],[OBJET_OSM]]&amp;"="&amp;TablVoies[[#This Row],[ID_OSM]]),"Localiser"))</f>
        <v>Localiser</v>
      </c>
      <c r="N1299" s="61" t="s">
        <v>5316</v>
      </c>
      <c r="O1299" t="str">
        <f>IF(TablVoies[[#This Row],[ID_OSM]]="Non trouvé","Pas de lien",HYPERLINK("http://localhost:8111/import?url=http://api.openstreetmap.org/api/0.6/"&amp;TablVoies[[#This Row],[OBJET_OSM]]&amp;"/"&amp;TablVoies[[#This Row],[ID_OSM]]&amp;"/full","JOSM"))</f>
        <v>JOSM</v>
      </c>
      <c r="P1299" t="s">
        <v>13720</v>
      </c>
      <c r="Q1299" t="s">
        <v>13814</v>
      </c>
      <c r="W1299" s="60" t="s">
        <v>5321</v>
      </c>
      <c r="X1299" s="60" t="s">
        <v>5572</v>
      </c>
      <c r="Z1299" s="124"/>
      <c r="AC1299" s="60" t="s">
        <v>5323</v>
      </c>
      <c r="AE1299" s="60" t="s">
        <v>5324</v>
      </c>
      <c r="AJ1299" s="60" t="s">
        <v>5581</v>
      </c>
      <c r="AL1299" s="60">
        <v>650</v>
      </c>
      <c r="AM1299" s="60">
        <v>3</v>
      </c>
      <c r="AN1299" s="60" t="s">
        <v>5328</v>
      </c>
      <c r="AO1299" s="60" t="s">
        <v>5329</v>
      </c>
    </row>
    <row r="1300" spans="1:41">
      <c r="A1300" s="71">
        <v>84087</v>
      </c>
      <c r="B1300" s="60" t="s">
        <v>4294</v>
      </c>
      <c r="C1300" s="155">
        <v>4426622</v>
      </c>
      <c r="D1300" s="60" t="s">
        <v>4295</v>
      </c>
      <c r="E1300" s="60" t="s">
        <v>4296</v>
      </c>
      <c r="F1300" s="60" t="s">
        <v>751</v>
      </c>
      <c r="G1300" s="60" t="s">
        <v>44</v>
      </c>
      <c r="H1300" s="60" t="s">
        <v>134</v>
      </c>
      <c r="I1300" s="60" t="s">
        <v>2756</v>
      </c>
      <c r="J1300" s="60" t="s">
        <v>16888</v>
      </c>
      <c r="K1300" s="60" t="s">
        <v>4298</v>
      </c>
      <c r="L1300" s="60" t="s">
        <v>2759</v>
      </c>
      <c r="M1300" t="str">
        <f>IF(TablVoies[[#This Row],[ID_OSM]]="Non trouvé","Pas de lien",HYPERLINK(("http://www.openstreetmap.org/?"&amp;TablVoies[[#This Row],[OBJET_OSM]]&amp;"="&amp;TablVoies[[#This Row],[ID_OSM]]),"Localiser"))</f>
        <v>Localiser</v>
      </c>
      <c r="N1300" s="61" t="s">
        <v>5316</v>
      </c>
      <c r="O1300" t="str">
        <f>IF(TablVoies[[#This Row],[ID_OSM]]="Non trouvé","Pas de lien",HYPERLINK("http://localhost:8111/import?url=http://api.openstreetmap.org/api/0.6/"&amp;TablVoies[[#This Row],[OBJET_OSM]]&amp;"/"&amp;TablVoies[[#This Row],[ID_OSM]]&amp;"/full","JOSM"))</f>
        <v>JOSM</v>
      </c>
      <c r="Q1300"/>
      <c r="W1300" s="60" t="s">
        <v>5321</v>
      </c>
      <c r="X1300" s="60" t="s">
        <v>5383</v>
      </c>
      <c r="Y1300" s="60">
        <v>1966</v>
      </c>
      <c r="Z1300" s="124"/>
      <c r="AB1300" s="60">
        <v>24133</v>
      </c>
      <c r="AC1300" s="60" t="s">
        <v>5323</v>
      </c>
      <c r="AE1300" s="60" t="s">
        <v>5324</v>
      </c>
      <c r="AL1300" s="60">
        <v>107</v>
      </c>
      <c r="AM1300" s="60">
        <v>6</v>
      </c>
      <c r="AN1300" s="60" t="s">
        <v>5341</v>
      </c>
      <c r="AO1300" s="60" t="s">
        <v>5329</v>
      </c>
    </row>
    <row r="1301" spans="1:41">
      <c r="A1301" s="71">
        <v>84087</v>
      </c>
      <c r="B1301" s="60" t="s">
        <v>2753</v>
      </c>
      <c r="C1301" s="155">
        <v>4426361</v>
      </c>
      <c r="D1301" s="60" t="s">
        <v>2754</v>
      </c>
      <c r="E1301" s="60" t="s">
        <v>2755</v>
      </c>
      <c r="F1301" s="60" t="s">
        <v>751</v>
      </c>
      <c r="G1301" s="60" t="s">
        <v>1358</v>
      </c>
      <c r="H1301" s="60" t="s">
        <v>134</v>
      </c>
      <c r="I1301" s="60" t="s">
        <v>2756</v>
      </c>
      <c r="J1301" s="60" t="s">
        <v>16889</v>
      </c>
      <c r="K1301" s="60" t="s">
        <v>2758</v>
      </c>
      <c r="L1301" s="60" t="s">
        <v>2759</v>
      </c>
      <c r="M1301" t="str">
        <f>IF(TablVoies[[#This Row],[ID_OSM]]="Non trouvé","Pas de lien",HYPERLINK(("http://www.openstreetmap.org/?"&amp;TablVoies[[#This Row],[OBJET_OSM]]&amp;"="&amp;TablVoies[[#This Row],[ID_OSM]]),"Localiser"))</f>
        <v>Localiser</v>
      </c>
      <c r="N1301" s="61" t="s">
        <v>5316</v>
      </c>
      <c r="O1301" t="str">
        <f>IF(TablVoies[[#This Row],[ID_OSM]]="Non trouvé","Pas de lien",HYPERLINK("http://localhost:8111/import?url=http://api.openstreetmap.org/api/0.6/"&amp;TablVoies[[#This Row],[OBJET_OSM]]&amp;"/"&amp;TablVoies[[#This Row],[ID_OSM]]&amp;"/full","JOSM"))</f>
        <v>JOSM</v>
      </c>
      <c r="Q1301"/>
      <c r="W1301" s="60" t="s">
        <v>5334</v>
      </c>
      <c r="X1301" s="60" t="s">
        <v>5383</v>
      </c>
      <c r="Y1301" s="60">
        <v>1966</v>
      </c>
      <c r="Z1301" s="124"/>
      <c r="AB1301" s="60">
        <v>24132</v>
      </c>
      <c r="AC1301" s="60" t="s">
        <v>5323</v>
      </c>
      <c r="AE1301" s="60" t="s">
        <v>5324</v>
      </c>
      <c r="AL1301" s="60">
        <v>280</v>
      </c>
      <c r="AM1301" s="60">
        <v>6</v>
      </c>
      <c r="AN1301" s="60" t="s">
        <v>5341</v>
      </c>
      <c r="AO1301" s="60" t="s">
        <v>5329</v>
      </c>
    </row>
    <row r="1302" spans="1:41">
      <c r="A1302" s="71">
        <v>84087</v>
      </c>
      <c r="B1302" s="60" t="s">
        <v>3526</v>
      </c>
      <c r="C1302" s="155">
        <v>4426491</v>
      </c>
      <c r="D1302" s="60" t="s">
        <v>3527</v>
      </c>
      <c r="E1302" s="60" t="s">
        <v>751</v>
      </c>
      <c r="F1302" s="60" t="s">
        <v>751</v>
      </c>
      <c r="G1302" s="60" t="s">
        <v>3515</v>
      </c>
      <c r="H1302" s="60" t="s">
        <v>163</v>
      </c>
      <c r="I1302" s="60" t="s">
        <v>3528</v>
      </c>
      <c r="J1302" s="60" t="s">
        <v>16890</v>
      </c>
      <c r="K1302" s="60" t="s">
        <v>3530</v>
      </c>
      <c r="L1302" s="60" t="s">
        <v>3531</v>
      </c>
      <c r="M1302" t="str">
        <f>IF(TablVoies[[#This Row],[ID_OSM]]="Non trouvé","Pas de lien",HYPERLINK(("http://www.openstreetmap.org/?"&amp;TablVoies[[#This Row],[OBJET_OSM]]&amp;"="&amp;TablVoies[[#This Row],[ID_OSM]]),"Localiser"))</f>
        <v>Localiser</v>
      </c>
      <c r="N1302" s="61" t="s">
        <v>5316</v>
      </c>
      <c r="O1302" t="str">
        <f>IF(TablVoies[[#This Row],[ID_OSM]]="Non trouvé","Pas de lien",HYPERLINK("http://localhost:8111/import?url=http://api.openstreetmap.org/api/0.6/"&amp;TablVoies[[#This Row],[OBJET_OSM]]&amp;"/"&amp;TablVoies[[#This Row],[ID_OSM]]&amp;"/full","JOSM"))</f>
        <v>JOSM</v>
      </c>
      <c r="P1302" t="s">
        <v>13620</v>
      </c>
      <c r="Q1302" t="s">
        <v>13814</v>
      </c>
      <c r="W1302" s="60" t="s">
        <v>5321</v>
      </c>
      <c r="X1302" s="60" t="s">
        <v>5582</v>
      </c>
      <c r="Z1302" s="124"/>
      <c r="AC1302" s="60" t="s">
        <v>5323</v>
      </c>
      <c r="AE1302" s="60" t="s">
        <v>5324</v>
      </c>
      <c r="AL1302" s="60">
        <v>0</v>
      </c>
      <c r="AM1302" s="60">
        <v>0</v>
      </c>
      <c r="AN1302" s="60" t="s">
        <v>5341</v>
      </c>
      <c r="AO1302" s="60" t="s">
        <v>5329</v>
      </c>
    </row>
    <row r="1303" spans="1:41">
      <c r="A1303" s="71">
        <v>84087</v>
      </c>
      <c r="B1303" s="60" t="s">
        <v>998</v>
      </c>
      <c r="C1303" s="155">
        <v>4422120</v>
      </c>
      <c r="D1303" s="60" t="s">
        <v>999</v>
      </c>
      <c r="E1303" s="60" t="s">
        <v>1000</v>
      </c>
      <c r="F1303" s="60" t="s">
        <v>751</v>
      </c>
      <c r="G1303" s="60" t="s">
        <v>245</v>
      </c>
      <c r="I1303" s="60" t="s">
        <v>1001</v>
      </c>
      <c r="J1303" s="60" t="s">
        <v>16891</v>
      </c>
      <c r="K1303" s="60" t="s">
        <v>1003</v>
      </c>
      <c r="L1303" s="60" t="s">
        <v>9208</v>
      </c>
      <c r="M1303" t="str">
        <f>IF(TablVoies[[#This Row],[ID_OSM]]="Non trouvé","Pas de lien",HYPERLINK(("http://www.openstreetmap.org/?"&amp;TablVoies[[#This Row],[OBJET_OSM]]&amp;"="&amp;TablVoies[[#This Row],[ID_OSM]]),"Localiser"))</f>
        <v>Localiser</v>
      </c>
      <c r="N1303" s="61" t="s">
        <v>5316</v>
      </c>
      <c r="O1303" t="str">
        <f>IF(TablVoies[[#This Row],[ID_OSM]]="Non trouvé","Pas de lien",HYPERLINK("http://localhost:8111/import?url=http://api.openstreetmap.org/api/0.6/"&amp;TablVoies[[#This Row],[OBJET_OSM]]&amp;"/"&amp;TablVoies[[#This Row],[ID_OSM]]&amp;"/full","JOSM"))</f>
        <v>JOSM</v>
      </c>
      <c r="P1303" t="s">
        <v>13721</v>
      </c>
      <c r="Q1303" t="s">
        <v>13814</v>
      </c>
      <c r="W1303" s="60" t="s">
        <v>5321</v>
      </c>
      <c r="X1303" s="60" t="s">
        <v>5583</v>
      </c>
      <c r="Z1303" s="124"/>
      <c r="AC1303" s="60" t="s">
        <v>5323</v>
      </c>
      <c r="AE1303" s="60" t="s">
        <v>5324</v>
      </c>
      <c r="AL1303" s="60">
        <v>340</v>
      </c>
      <c r="AM1303" s="60">
        <v>3</v>
      </c>
      <c r="AN1303" s="60" t="s">
        <v>5328</v>
      </c>
      <c r="AO1303" s="60" t="s">
        <v>5329</v>
      </c>
    </row>
    <row r="1304" spans="1:41">
      <c r="A1304" s="71">
        <v>84087</v>
      </c>
      <c r="B1304" s="60" t="s">
        <v>2766</v>
      </c>
      <c r="C1304" s="155">
        <v>4426363</v>
      </c>
      <c r="D1304" s="60" t="s">
        <v>2767</v>
      </c>
      <c r="E1304" s="60" t="s">
        <v>2768</v>
      </c>
      <c r="F1304" s="60" t="s">
        <v>751</v>
      </c>
      <c r="G1304" s="60" t="s">
        <v>1358</v>
      </c>
      <c r="H1304" s="60" t="s">
        <v>134</v>
      </c>
      <c r="I1304" s="60" t="s">
        <v>2769</v>
      </c>
      <c r="J1304" s="60" t="s">
        <v>16892</v>
      </c>
      <c r="K1304" s="60" t="s">
        <v>2771</v>
      </c>
      <c r="L1304" s="60" t="s">
        <v>9208</v>
      </c>
      <c r="M1304" t="str">
        <f>IF(TablVoies[[#This Row],[ID_OSM]]="Non trouvé","Pas de lien",HYPERLINK(("http://www.openstreetmap.org/?"&amp;TablVoies[[#This Row],[OBJET_OSM]]&amp;"="&amp;TablVoies[[#This Row],[ID_OSM]]),"Localiser"))</f>
        <v>Localiser</v>
      </c>
      <c r="N1304" s="61" t="s">
        <v>5316</v>
      </c>
      <c r="O1304" t="str">
        <f>IF(TablVoies[[#This Row],[ID_OSM]]="Non trouvé","Pas de lien",HYPERLINK("http://localhost:8111/import?url=http://api.openstreetmap.org/api/0.6/"&amp;TablVoies[[#This Row],[OBJET_OSM]]&amp;"/"&amp;TablVoies[[#This Row],[ID_OSM]]&amp;"/full","JOSM"))</f>
        <v>JOSM</v>
      </c>
      <c r="Q1304"/>
      <c r="W1304" s="60" t="s">
        <v>5321</v>
      </c>
      <c r="X1304" s="60" t="s">
        <v>5384</v>
      </c>
      <c r="Y1304" s="60">
        <v>1966</v>
      </c>
      <c r="Z1304" s="124"/>
      <c r="AB1304" s="60">
        <v>24132</v>
      </c>
      <c r="AC1304" s="60" t="s">
        <v>5323</v>
      </c>
      <c r="AE1304" s="60" t="s">
        <v>5324</v>
      </c>
      <c r="AL1304" s="60">
        <v>33</v>
      </c>
      <c r="AM1304" s="60">
        <v>3.6</v>
      </c>
      <c r="AN1304" s="60" t="s">
        <v>5328</v>
      </c>
      <c r="AO1304" s="60" t="s">
        <v>5329</v>
      </c>
    </row>
    <row r="1305" spans="1:41">
      <c r="A1305" s="71">
        <v>84087</v>
      </c>
      <c r="B1305" s="60" t="s">
        <v>2760</v>
      </c>
      <c r="C1305" s="155">
        <v>4426362</v>
      </c>
      <c r="D1305" s="60" t="s">
        <v>2761</v>
      </c>
      <c r="E1305" s="60" t="s">
        <v>2762</v>
      </c>
      <c r="F1305" s="60" t="s">
        <v>751</v>
      </c>
      <c r="G1305" s="60" t="s">
        <v>1358</v>
      </c>
      <c r="H1305" s="60" t="s">
        <v>134</v>
      </c>
      <c r="I1305" s="60" t="s">
        <v>2763</v>
      </c>
      <c r="J1305" s="60" t="s">
        <v>16893</v>
      </c>
      <c r="K1305" s="60" t="s">
        <v>2765</v>
      </c>
      <c r="L1305" s="60" t="s">
        <v>9208</v>
      </c>
      <c r="M1305" t="str">
        <f>IF(TablVoies[[#This Row],[ID_OSM]]="Non trouvé","Pas de lien",HYPERLINK(("http://www.openstreetmap.org/?"&amp;TablVoies[[#This Row],[OBJET_OSM]]&amp;"="&amp;TablVoies[[#This Row],[ID_OSM]]),"Localiser"))</f>
        <v>Localiser</v>
      </c>
      <c r="N1305" s="61" t="s">
        <v>5316</v>
      </c>
      <c r="O1305" t="str">
        <f>IF(TablVoies[[#This Row],[ID_OSM]]="Non trouvé","Pas de lien",HYPERLINK("http://localhost:8111/import?url=http://api.openstreetmap.org/api/0.6/"&amp;TablVoies[[#This Row],[OBJET_OSM]]&amp;"/"&amp;TablVoies[[#This Row],[ID_OSM]]&amp;"/full","JOSM"))</f>
        <v>JOSM</v>
      </c>
      <c r="Q1305"/>
      <c r="W1305" s="60" t="s">
        <v>5334</v>
      </c>
      <c r="X1305" s="60" t="s">
        <v>5386</v>
      </c>
      <c r="Y1305" s="60">
        <v>1959</v>
      </c>
      <c r="Z1305" s="124"/>
      <c r="AB1305" s="60">
        <v>21914</v>
      </c>
      <c r="AC1305" s="60" t="s">
        <v>5323</v>
      </c>
      <c r="AE1305" s="60" t="s">
        <v>5324</v>
      </c>
      <c r="AL1305" s="60">
        <v>180</v>
      </c>
      <c r="AM1305" s="60">
        <v>5</v>
      </c>
      <c r="AN1305" s="60" t="s">
        <v>5328</v>
      </c>
      <c r="AO1305" s="60" t="s">
        <v>5329</v>
      </c>
    </row>
    <row r="1306" spans="1:41">
      <c r="A1306" s="71">
        <v>84087</v>
      </c>
      <c r="B1306" s="60" t="s">
        <v>3703</v>
      </c>
      <c r="C1306" s="155">
        <v>4426524</v>
      </c>
      <c r="D1306" s="60" t="s">
        <v>3704</v>
      </c>
      <c r="E1306" s="60" t="s">
        <v>3705</v>
      </c>
      <c r="F1306" s="60" t="s">
        <v>751</v>
      </c>
      <c r="G1306" s="60" t="s">
        <v>1358</v>
      </c>
      <c r="I1306" s="60" t="s">
        <v>3706</v>
      </c>
      <c r="J1306" s="60" t="s">
        <v>16894</v>
      </c>
      <c r="K1306" s="60" t="s">
        <v>3708</v>
      </c>
      <c r="L1306" s="60" t="s">
        <v>3709</v>
      </c>
      <c r="M1306" t="str">
        <f>IF(TablVoies[[#This Row],[ID_OSM]]="Non trouvé","Pas de lien",HYPERLINK(("http://www.openstreetmap.org/?"&amp;TablVoies[[#This Row],[OBJET_OSM]]&amp;"="&amp;TablVoies[[#This Row],[ID_OSM]]),"Localiser"))</f>
        <v>Localiser</v>
      </c>
      <c r="N1306" s="61" t="s">
        <v>5316</v>
      </c>
      <c r="O1306" t="str">
        <f>IF(TablVoies[[#This Row],[ID_OSM]]="Non trouvé","Pas de lien",HYPERLINK("http://localhost:8111/import?url=http://api.openstreetmap.org/api/0.6/"&amp;TablVoies[[#This Row],[OBJET_OSM]]&amp;"/"&amp;TablVoies[[#This Row],[ID_OSM]]&amp;"/full","JOSM"))</f>
        <v>JOSM</v>
      </c>
      <c r="Q1306"/>
      <c r="W1306" s="60" t="s">
        <v>5321</v>
      </c>
      <c r="X1306" s="60" t="s">
        <v>5386</v>
      </c>
      <c r="Y1306" s="60">
        <v>1966</v>
      </c>
      <c r="Z1306" s="124"/>
      <c r="AB1306" s="60">
        <v>24132</v>
      </c>
      <c r="AC1306" s="60" t="s">
        <v>5323</v>
      </c>
      <c r="AE1306" s="60" t="s">
        <v>5324</v>
      </c>
      <c r="AL1306" s="60">
        <v>114</v>
      </c>
      <c r="AM1306" s="60">
        <v>5</v>
      </c>
      <c r="AN1306" s="60" t="s">
        <v>5353</v>
      </c>
      <c r="AO1306" s="60" t="s">
        <v>5349</v>
      </c>
    </row>
    <row r="1307" spans="1:41">
      <c r="A1307" s="71">
        <v>84087</v>
      </c>
      <c r="B1307" s="60" t="s">
        <v>1840</v>
      </c>
      <c r="C1307" s="155">
        <v>4426222</v>
      </c>
      <c r="D1307" s="60" t="s">
        <v>1841</v>
      </c>
      <c r="E1307" s="60" t="s">
        <v>1842</v>
      </c>
      <c r="F1307" s="60" t="s">
        <v>751</v>
      </c>
      <c r="G1307" s="60" t="s">
        <v>1358</v>
      </c>
      <c r="I1307" s="60" t="s">
        <v>1843</v>
      </c>
      <c r="J1307" s="60" t="s">
        <v>16895</v>
      </c>
      <c r="K1307" s="60" t="s">
        <v>1845</v>
      </c>
      <c r="L1307" s="60" t="s">
        <v>1846</v>
      </c>
      <c r="M1307" t="str">
        <f>IF(TablVoies[[#This Row],[ID_OSM]]="Non trouvé","Pas de lien",HYPERLINK(("http://www.openstreetmap.org/?"&amp;TablVoies[[#This Row],[OBJET_OSM]]&amp;"="&amp;TablVoies[[#This Row],[ID_OSM]]),"Localiser"))</f>
        <v>Localiser</v>
      </c>
      <c r="N1307" s="61" t="s">
        <v>5316</v>
      </c>
      <c r="O1307" t="str">
        <f>IF(TablVoies[[#This Row],[ID_OSM]]="Non trouvé","Pas de lien",HYPERLINK("http://localhost:8111/import?url=http://api.openstreetmap.org/api/0.6/"&amp;TablVoies[[#This Row],[OBJET_OSM]]&amp;"/"&amp;TablVoies[[#This Row],[ID_OSM]]&amp;"/full","JOSM"))</f>
        <v>JOSM</v>
      </c>
      <c r="Q1307"/>
      <c r="W1307" s="60" t="s">
        <v>5321</v>
      </c>
      <c r="X1307" s="60" t="s">
        <v>5424</v>
      </c>
      <c r="Y1307" s="60">
        <v>1959</v>
      </c>
      <c r="Z1307" s="124"/>
      <c r="AB1307" s="60">
        <v>21914</v>
      </c>
      <c r="AC1307" s="60" t="s">
        <v>5323</v>
      </c>
      <c r="AE1307" s="60" t="s">
        <v>5324</v>
      </c>
      <c r="AL1307" s="60">
        <v>146</v>
      </c>
      <c r="AM1307" s="60">
        <v>5</v>
      </c>
      <c r="AN1307" s="60" t="s">
        <v>5328</v>
      </c>
      <c r="AO1307" s="60" t="s">
        <v>5329</v>
      </c>
    </row>
    <row r="1308" spans="1:41">
      <c r="A1308" s="71">
        <v>84087</v>
      </c>
      <c r="B1308" s="60" t="s">
        <v>361</v>
      </c>
      <c r="C1308" s="155">
        <v>4191368</v>
      </c>
      <c r="D1308" s="60" t="s">
        <v>362</v>
      </c>
      <c r="E1308" s="60" t="s">
        <v>363</v>
      </c>
      <c r="F1308" s="60" t="s">
        <v>751</v>
      </c>
      <c r="G1308" s="60" t="s">
        <v>245</v>
      </c>
      <c r="H1308" s="60" t="s">
        <v>163</v>
      </c>
      <c r="I1308" s="60" t="s">
        <v>364</v>
      </c>
      <c r="J1308" s="60" t="s">
        <v>16896</v>
      </c>
      <c r="K1308" s="60" t="s">
        <v>366</v>
      </c>
      <c r="L1308" s="60" t="s">
        <v>15618</v>
      </c>
      <c r="M1308" t="str">
        <f>IF(TablVoies[[#This Row],[ID_OSM]]="Non trouvé","Pas de lien",HYPERLINK(("http://www.openstreetmap.org/?"&amp;TablVoies[[#This Row],[OBJET_OSM]]&amp;"="&amp;TablVoies[[#This Row],[ID_OSM]]),"Localiser"))</f>
        <v>Localiser</v>
      </c>
      <c r="N1308" s="61" t="s">
        <v>5316</v>
      </c>
      <c r="O1308" t="str">
        <f>IF(TablVoies[[#This Row],[ID_OSM]]="Non trouvé","Pas de lien",HYPERLINK("http://localhost:8111/import?url=http://api.openstreetmap.org/api/0.6/"&amp;TablVoies[[#This Row],[OBJET_OSM]]&amp;"/"&amp;TablVoies[[#This Row],[ID_OSM]]&amp;"/full","JOSM"))</f>
        <v>JOSM</v>
      </c>
      <c r="P1308" t="s">
        <v>13643</v>
      </c>
      <c r="Q1308" t="s">
        <v>13814</v>
      </c>
      <c r="W1308" s="60" t="s">
        <v>5321</v>
      </c>
      <c r="X1308" s="60" t="s">
        <v>5491</v>
      </c>
      <c r="Z1308" s="124"/>
      <c r="AC1308" s="60" t="s">
        <v>5323</v>
      </c>
      <c r="AE1308" s="60" t="s">
        <v>5324</v>
      </c>
      <c r="AL1308" s="60">
        <v>716</v>
      </c>
      <c r="AM1308" s="60">
        <v>2.2999999999999998</v>
      </c>
      <c r="AN1308" s="60" t="s">
        <v>5328</v>
      </c>
      <c r="AO1308" s="60" t="s">
        <v>5329</v>
      </c>
    </row>
    <row r="1309" spans="1:41">
      <c r="A1309" s="71">
        <v>84087</v>
      </c>
      <c r="B1309" s="60" t="s">
        <v>2772</v>
      </c>
      <c r="C1309" s="155">
        <v>4426364</v>
      </c>
      <c r="D1309" s="60" t="s">
        <v>2773</v>
      </c>
      <c r="E1309" s="60" t="s">
        <v>2774</v>
      </c>
      <c r="F1309" s="60" t="s">
        <v>751</v>
      </c>
      <c r="G1309" s="60" t="s">
        <v>1358</v>
      </c>
      <c r="H1309" s="60" t="s">
        <v>134</v>
      </c>
      <c r="I1309" s="60" t="s">
        <v>2775</v>
      </c>
      <c r="J1309" s="60" t="s">
        <v>16897</v>
      </c>
      <c r="K1309" s="60" t="s">
        <v>2777</v>
      </c>
      <c r="L1309" s="60" t="s">
        <v>2778</v>
      </c>
      <c r="M1309" t="str">
        <f>IF(TablVoies[[#This Row],[ID_OSM]]="Non trouvé","Pas de lien",HYPERLINK(("http://www.openstreetmap.org/?"&amp;TablVoies[[#This Row],[OBJET_OSM]]&amp;"="&amp;TablVoies[[#This Row],[ID_OSM]]),"Localiser"))</f>
        <v>Localiser</v>
      </c>
      <c r="N1309" s="61" t="s">
        <v>5316</v>
      </c>
      <c r="O1309" t="str">
        <f>IF(TablVoies[[#This Row],[ID_OSM]]="Non trouvé","Pas de lien",HYPERLINK("http://localhost:8111/import?url=http://api.openstreetmap.org/api/0.6/"&amp;TablVoies[[#This Row],[OBJET_OSM]]&amp;"/"&amp;TablVoies[[#This Row],[ID_OSM]]&amp;"/full","JOSM"))</f>
        <v>JOSM</v>
      </c>
      <c r="Q1309"/>
      <c r="W1309" s="60" t="s">
        <v>5334</v>
      </c>
      <c r="X1309" s="60" t="s">
        <v>5492</v>
      </c>
      <c r="Z1309" s="124"/>
      <c r="AC1309" s="60" t="s">
        <v>5323</v>
      </c>
      <c r="AE1309" s="60" t="s">
        <v>5324</v>
      </c>
      <c r="AL1309" s="60">
        <v>740</v>
      </c>
      <c r="AM1309" s="60">
        <v>7</v>
      </c>
      <c r="AN1309" s="60" t="s">
        <v>5341</v>
      </c>
      <c r="AO1309" s="60" t="s">
        <v>5329</v>
      </c>
    </row>
    <row r="1310" spans="1:41">
      <c r="A1310" s="71">
        <v>84087</v>
      </c>
      <c r="B1310" s="60" t="s">
        <v>1855</v>
      </c>
      <c r="C1310" s="155">
        <v>4426223</v>
      </c>
      <c r="D1310" s="60" t="s">
        <v>1856</v>
      </c>
      <c r="E1310" s="60" t="s">
        <v>1857</v>
      </c>
      <c r="F1310" s="60" t="s">
        <v>751</v>
      </c>
      <c r="G1310" s="60" t="s">
        <v>1358</v>
      </c>
      <c r="I1310" s="60" t="s">
        <v>1858</v>
      </c>
      <c r="J1310" s="60" t="s">
        <v>16898</v>
      </c>
      <c r="K1310" s="60" t="s">
        <v>1860</v>
      </c>
      <c r="L1310" s="60" t="s">
        <v>1861</v>
      </c>
      <c r="M1310" t="str">
        <f>IF(TablVoies[[#This Row],[ID_OSM]]="Non trouvé","Pas de lien",HYPERLINK(("http://www.openstreetmap.org/?"&amp;TablVoies[[#This Row],[OBJET_OSM]]&amp;"="&amp;TablVoies[[#This Row],[ID_OSM]]),"Localiser"))</f>
        <v>Localiser</v>
      </c>
      <c r="N1310" s="61" t="s">
        <v>5316</v>
      </c>
      <c r="O1310" t="str">
        <f>IF(TablVoies[[#This Row],[ID_OSM]]="Non trouvé","Pas de lien",HYPERLINK("http://localhost:8111/import?url=http://api.openstreetmap.org/api/0.6/"&amp;TablVoies[[#This Row],[OBJET_OSM]]&amp;"/"&amp;TablVoies[[#This Row],[ID_OSM]]&amp;"/full","JOSM"))</f>
        <v>JOSM</v>
      </c>
      <c r="Q1310"/>
      <c r="W1310" s="60" t="s">
        <v>5321</v>
      </c>
      <c r="X1310" s="60" t="s">
        <v>5357</v>
      </c>
      <c r="Y1310" s="60">
        <v>1999</v>
      </c>
      <c r="Z1310" s="124">
        <v>36161</v>
      </c>
      <c r="AC1310" s="60" t="s">
        <v>5344</v>
      </c>
      <c r="AE1310" s="60" t="s">
        <v>5345</v>
      </c>
      <c r="AL1310" s="60">
        <v>0</v>
      </c>
      <c r="AM1310" s="60">
        <v>0</v>
      </c>
      <c r="AN1310" s="60" t="s">
        <v>5359</v>
      </c>
      <c r="AO1310" s="60" t="s">
        <v>5329</v>
      </c>
    </row>
    <row r="1311" spans="1:41">
      <c r="A1311" s="71">
        <v>84087</v>
      </c>
      <c r="B1311" s="60" t="s">
        <v>4463</v>
      </c>
      <c r="C1311" s="155">
        <v>4426665</v>
      </c>
      <c r="D1311" s="60" t="s">
        <v>4464</v>
      </c>
      <c r="E1311" s="60" t="s">
        <v>4465</v>
      </c>
      <c r="F1311" s="60" t="s">
        <v>751</v>
      </c>
      <c r="G1311" s="60" t="s">
        <v>4458</v>
      </c>
      <c r="I1311" s="60" t="s">
        <v>1865</v>
      </c>
      <c r="J1311" s="60" t="s">
        <v>16899</v>
      </c>
      <c r="K1311" s="60" t="s">
        <v>4467</v>
      </c>
      <c r="L1311" s="60" t="s">
        <v>1868</v>
      </c>
      <c r="M1311" t="str">
        <f>IF(TablVoies[[#This Row],[ID_OSM]]="Non trouvé","Pas de lien",HYPERLINK(("http://www.openstreetmap.org/?"&amp;TablVoies[[#This Row],[OBJET_OSM]]&amp;"="&amp;TablVoies[[#This Row],[ID_OSM]]),"Localiser"))</f>
        <v>Localiser</v>
      </c>
      <c r="N1311" s="61" t="s">
        <v>5316</v>
      </c>
      <c r="O1311" t="str">
        <f>IF(TablVoies[[#This Row],[ID_OSM]]="Non trouvé","Pas de lien",HYPERLINK("http://localhost:8111/import?url=http://api.openstreetmap.org/api/0.6/"&amp;TablVoies[[#This Row],[OBJET_OSM]]&amp;"/"&amp;TablVoies[[#This Row],[ID_OSM]]&amp;"/full","JOSM"))</f>
        <v>JOSM</v>
      </c>
      <c r="Q1311"/>
      <c r="W1311" s="60" t="s">
        <v>5334</v>
      </c>
      <c r="X1311" s="60" t="s">
        <v>5389</v>
      </c>
      <c r="Y1311" s="60">
        <v>1959</v>
      </c>
      <c r="Z1311" s="124"/>
      <c r="AB1311" s="60">
        <v>21914</v>
      </c>
      <c r="AC1311" s="60" t="s">
        <v>5323</v>
      </c>
      <c r="AE1311" s="60" t="s">
        <v>5324</v>
      </c>
      <c r="AL1311" s="60">
        <v>160</v>
      </c>
      <c r="AM1311" s="60">
        <v>76</v>
      </c>
      <c r="AN1311" s="60" t="s">
        <v>5328</v>
      </c>
      <c r="AO1311" s="60" t="s">
        <v>5329</v>
      </c>
    </row>
    <row r="1312" spans="1:41">
      <c r="A1312" s="71">
        <v>84087</v>
      </c>
      <c r="B1312" s="60" t="s">
        <v>1862</v>
      </c>
      <c r="C1312" s="155">
        <v>4426224</v>
      </c>
      <c r="D1312" s="60" t="s">
        <v>1863</v>
      </c>
      <c r="E1312" s="60" t="s">
        <v>1864</v>
      </c>
      <c r="F1312" s="60" t="s">
        <v>751</v>
      </c>
      <c r="G1312" s="60" t="s">
        <v>1358</v>
      </c>
      <c r="I1312" s="60" t="s">
        <v>1865</v>
      </c>
      <c r="J1312" s="60" t="s">
        <v>16900</v>
      </c>
      <c r="K1312" s="60" t="s">
        <v>1867</v>
      </c>
      <c r="L1312" s="60" t="s">
        <v>1868</v>
      </c>
      <c r="M1312" t="str">
        <f>IF(TablVoies[[#This Row],[ID_OSM]]="Non trouvé","Pas de lien",HYPERLINK(("http://www.openstreetmap.org/?"&amp;TablVoies[[#This Row],[OBJET_OSM]]&amp;"="&amp;TablVoies[[#This Row],[ID_OSM]]),"Localiser"))</f>
        <v>Localiser</v>
      </c>
      <c r="N1312" s="61" t="s">
        <v>5316</v>
      </c>
      <c r="O1312" t="str">
        <f>IF(TablVoies[[#This Row],[ID_OSM]]="Non trouvé","Pas de lien",HYPERLINK("http://localhost:8111/import?url=http://api.openstreetmap.org/api/0.6/"&amp;TablVoies[[#This Row],[OBJET_OSM]]&amp;"/"&amp;TablVoies[[#This Row],[ID_OSM]]&amp;"/full","JOSM"))</f>
        <v>JOSM</v>
      </c>
      <c r="Q1312"/>
      <c r="W1312" s="60" t="s">
        <v>5321</v>
      </c>
      <c r="X1312" s="60" t="s">
        <v>5389</v>
      </c>
      <c r="Y1312" s="60">
        <v>1959</v>
      </c>
      <c r="Z1312" s="124"/>
      <c r="AB1312" s="60">
        <v>21914</v>
      </c>
      <c r="AC1312" s="60" t="s">
        <v>5323</v>
      </c>
      <c r="AE1312" s="60" t="s">
        <v>5324</v>
      </c>
      <c r="AL1312" s="60">
        <v>107</v>
      </c>
      <c r="AM1312" s="60">
        <v>7</v>
      </c>
      <c r="AN1312" s="60" t="s">
        <v>5328</v>
      </c>
      <c r="AO1312" s="60" t="s">
        <v>5329</v>
      </c>
    </row>
    <row r="1313" spans="1:41">
      <c r="A1313" s="71">
        <v>84087</v>
      </c>
      <c r="B1313" s="60" t="s">
        <v>4432</v>
      </c>
      <c r="C1313" s="155">
        <v>4426656</v>
      </c>
      <c r="D1313" s="60" t="s">
        <v>4433</v>
      </c>
      <c r="E1313" s="60" t="s">
        <v>4434</v>
      </c>
      <c r="F1313" s="60" t="s">
        <v>751</v>
      </c>
      <c r="G1313" s="60" t="s">
        <v>245</v>
      </c>
      <c r="I1313" s="60" t="s">
        <v>1565</v>
      </c>
      <c r="J1313" s="60" t="s">
        <v>16901</v>
      </c>
      <c r="K1313" s="60" t="s">
        <v>4436</v>
      </c>
      <c r="L1313" s="60" t="s">
        <v>1568</v>
      </c>
      <c r="M1313" t="str">
        <f>IF(TablVoies[[#This Row],[ID_OSM]]="Non trouvé","Pas de lien",HYPERLINK(("http://www.openstreetmap.org/?"&amp;TablVoies[[#This Row],[OBJET_OSM]]&amp;"="&amp;TablVoies[[#This Row],[ID_OSM]]),"Localiser"))</f>
        <v>Localiser</v>
      </c>
      <c r="N1313" s="61" t="s">
        <v>5316</v>
      </c>
      <c r="O1313" t="str">
        <f>IF(TablVoies[[#This Row],[ID_OSM]]="Non trouvé","Pas de lien",HYPERLINK("http://localhost:8111/import?url=http://api.openstreetmap.org/api/0.6/"&amp;TablVoies[[#This Row],[OBJET_OSM]]&amp;"/"&amp;TablVoies[[#This Row],[ID_OSM]]&amp;"/full","JOSM"))</f>
        <v>JOSM</v>
      </c>
      <c r="P1313" t="s">
        <v>13628</v>
      </c>
      <c r="Q1313" t="s">
        <v>13814</v>
      </c>
      <c r="W1313" s="60" t="s">
        <v>5321</v>
      </c>
      <c r="X1313" s="60" t="s">
        <v>5408</v>
      </c>
      <c r="Z1313" s="124"/>
      <c r="AC1313" s="60" t="s">
        <v>5323</v>
      </c>
      <c r="AE1313" s="60" t="s">
        <v>5324</v>
      </c>
      <c r="AJ1313" s="60" t="s">
        <v>5343</v>
      </c>
      <c r="AL1313" s="60">
        <v>1400</v>
      </c>
      <c r="AM1313" s="60">
        <v>3</v>
      </c>
      <c r="AN1313" s="60" t="s">
        <v>5328</v>
      </c>
      <c r="AO1313" s="60" t="s">
        <v>5329</v>
      </c>
    </row>
    <row r="1314" spans="1:41">
      <c r="A1314" s="71">
        <v>84087</v>
      </c>
      <c r="B1314" s="60" t="s">
        <v>1562</v>
      </c>
      <c r="C1314" s="155">
        <v>4426181</v>
      </c>
      <c r="D1314" s="60" t="s">
        <v>1563</v>
      </c>
      <c r="E1314" s="60" t="s">
        <v>1564</v>
      </c>
      <c r="F1314" s="60" t="s">
        <v>751</v>
      </c>
      <c r="G1314" s="60" t="s">
        <v>429</v>
      </c>
      <c r="H1314" s="60" t="s">
        <v>163</v>
      </c>
      <c r="I1314" s="60" t="s">
        <v>1565</v>
      </c>
      <c r="J1314" s="60" t="s">
        <v>16902</v>
      </c>
      <c r="K1314" s="60" t="s">
        <v>1567</v>
      </c>
      <c r="L1314" s="60" t="s">
        <v>1568</v>
      </c>
      <c r="M1314" t="str">
        <f>IF(TablVoies[[#This Row],[ID_OSM]]="Non trouvé","Pas de lien",HYPERLINK(("http://www.openstreetmap.org/?"&amp;TablVoies[[#This Row],[OBJET_OSM]]&amp;"="&amp;TablVoies[[#This Row],[ID_OSM]]),"Localiser"))</f>
        <v>Localiser</v>
      </c>
      <c r="N1314" s="61" t="s">
        <v>5316</v>
      </c>
      <c r="O1314" t="str">
        <f>IF(TablVoies[[#This Row],[ID_OSM]]="Non trouvé","Pas de lien",HYPERLINK("http://localhost:8111/import?url=http://api.openstreetmap.org/api/0.6/"&amp;TablVoies[[#This Row],[OBJET_OSM]]&amp;"/"&amp;TablVoies[[#This Row],[ID_OSM]]&amp;"/full","JOSM"))</f>
        <v>JOSM</v>
      </c>
      <c r="P1314" t="s">
        <v>13630</v>
      </c>
      <c r="Q1314" t="s">
        <v>13814</v>
      </c>
      <c r="W1314" s="60" t="s">
        <v>5321</v>
      </c>
      <c r="X1314" s="60" t="s">
        <v>5408</v>
      </c>
      <c r="Z1314" s="124"/>
      <c r="AC1314" s="60" t="s">
        <v>5323</v>
      </c>
      <c r="AE1314" s="60" t="s">
        <v>5324</v>
      </c>
      <c r="AL1314" s="60">
        <v>580</v>
      </c>
      <c r="AM1314" s="60">
        <v>3.3</v>
      </c>
      <c r="AN1314" s="60" t="s">
        <v>5328</v>
      </c>
      <c r="AO1314" s="60" t="s">
        <v>5329</v>
      </c>
    </row>
    <row r="1315" spans="1:41">
      <c r="A1315" s="71">
        <v>84087</v>
      </c>
      <c r="B1315" s="60" t="s">
        <v>2779</v>
      </c>
      <c r="C1315" s="155">
        <v>4426365</v>
      </c>
      <c r="D1315" s="60" t="s">
        <v>2780</v>
      </c>
      <c r="E1315" s="60" t="s">
        <v>2781</v>
      </c>
      <c r="F1315" s="60" t="s">
        <v>751</v>
      </c>
      <c r="G1315" s="60" t="s">
        <v>1358</v>
      </c>
      <c r="H1315" s="60" t="s">
        <v>134</v>
      </c>
      <c r="I1315" s="60" t="s">
        <v>2782</v>
      </c>
      <c r="J1315" s="60" t="s">
        <v>16903</v>
      </c>
      <c r="K1315" s="60" t="s">
        <v>2784</v>
      </c>
      <c r="L1315" s="60" t="s">
        <v>2785</v>
      </c>
      <c r="M1315" t="str">
        <f>IF(TablVoies[[#This Row],[ID_OSM]]="Non trouvé","Pas de lien",HYPERLINK(("http://www.openstreetmap.org/?"&amp;TablVoies[[#This Row],[OBJET_OSM]]&amp;"="&amp;TablVoies[[#This Row],[ID_OSM]]),"Localiser"))</f>
        <v>Localiser</v>
      </c>
      <c r="N1315" s="61" t="s">
        <v>5316</v>
      </c>
      <c r="O1315" t="str">
        <f>IF(TablVoies[[#This Row],[ID_OSM]]="Non trouvé","Pas de lien",HYPERLINK("http://localhost:8111/import?url=http://api.openstreetmap.org/api/0.6/"&amp;TablVoies[[#This Row],[OBJET_OSM]]&amp;"/"&amp;TablVoies[[#This Row],[ID_OSM]]&amp;"/full","JOSM"))</f>
        <v>JOSM</v>
      </c>
      <c r="Q1315"/>
      <c r="W1315" s="60" t="s">
        <v>5321</v>
      </c>
      <c r="X1315" s="60" t="s">
        <v>5502</v>
      </c>
      <c r="Z1315" s="124"/>
      <c r="AC1315" s="60" t="s">
        <v>5323</v>
      </c>
      <c r="AE1315" s="60" t="s">
        <v>5324</v>
      </c>
      <c r="AL1315" s="60">
        <v>0</v>
      </c>
      <c r="AM1315" s="60">
        <v>0</v>
      </c>
      <c r="AN1315" s="60" t="s">
        <v>5328</v>
      </c>
      <c r="AO1315" s="60" t="s">
        <v>5329</v>
      </c>
    </row>
    <row r="1316" spans="1:41">
      <c r="A1316" s="71">
        <v>84087</v>
      </c>
      <c r="B1316" s="60" t="s">
        <v>4299</v>
      </c>
      <c r="C1316" s="155">
        <v>4426623</v>
      </c>
      <c r="D1316" s="60" t="s">
        <v>4300</v>
      </c>
      <c r="E1316" s="60" t="s">
        <v>4301</v>
      </c>
      <c r="F1316" s="60" t="s">
        <v>751</v>
      </c>
      <c r="G1316" s="60" t="s">
        <v>44</v>
      </c>
      <c r="H1316" s="60" t="s">
        <v>134</v>
      </c>
      <c r="I1316" s="60" t="s">
        <v>4302</v>
      </c>
      <c r="J1316" s="60" t="s">
        <v>16904</v>
      </c>
      <c r="K1316" s="60" t="s">
        <v>4304</v>
      </c>
      <c r="L1316" s="60" t="s">
        <v>4305</v>
      </c>
      <c r="M1316" t="str">
        <f>IF(TablVoies[[#This Row],[ID_OSM]]="Non trouvé","Pas de lien",HYPERLINK(("http://www.openstreetmap.org/?"&amp;TablVoies[[#This Row],[OBJET_OSM]]&amp;"="&amp;TablVoies[[#This Row],[ID_OSM]]),"Localiser"))</f>
        <v>Localiser</v>
      </c>
      <c r="N1316" s="61" t="s">
        <v>5316</v>
      </c>
      <c r="O1316" t="str">
        <f>IF(TablVoies[[#This Row],[ID_OSM]]="Non trouvé","Pas de lien",HYPERLINK("http://localhost:8111/import?url=http://api.openstreetmap.org/api/0.6/"&amp;TablVoies[[#This Row],[OBJET_OSM]]&amp;"/"&amp;TablVoies[[#This Row],[ID_OSM]]&amp;"/full","JOSM"))</f>
        <v>JOSM</v>
      </c>
      <c r="Q1316"/>
      <c r="W1316" s="60" t="s">
        <v>5321</v>
      </c>
      <c r="X1316" s="60" t="s">
        <v>5585</v>
      </c>
      <c r="Z1316" s="124"/>
      <c r="AC1316" s="60" t="s">
        <v>5344</v>
      </c>
      <c r="AE1316" s="60" t="s">
        <v>5345</v>
      </c>
      <c r="AL1316" s="60">
        <v>0</v>
      </c>
      <c r="AM1316" s="60">
        <v>0</v>
      </c>
      <c r="AN1316" s="60" t="s">
        <v>5328</v>
      </c>
      <c r="AO1316" s="60" t="s">
        <v>5329</v>
      </c>
    </row>
    <row r="1317" spans="1:41">
      <c r="A1317" s="71">
        <v>84087</v>
      </c>
      <c r="B1317" s="60" t="s">
        <v>680</v>
      </c>
      <c r="C1317" s="155">
        <v>4422207</v>
      </c>
      <c r="D1317" s="60" t="s">
        <v>681</v>
      </c>
      <c r="E1317" s="60" t="s">
        <v>682</v>
      </c>
      <c r="F1317" s="60" t="s">
        <v>751</v>
      </c>
      <c r="G1317" s="60" t="s">
        <v>245</v>
      </c>
      <c r="H1317" s="60" t="s">
        <v>119</v>
      </c>
      <c r="I1317" s="60" t="s">
        <v>683</v>
      </c>
      <c r="J1317" s="60" t="s">
        <v>15796</v>
      </c>
      <c r="K1317" s="60" t="s">
        <v>685</v>
      </c>
      <c r="L1317" s="60" t="s">
        <v>686</v>
      </c>
      <c r="M1317" t="str">
        <f>IF(TablVoies[[#This Row],[ID_OSM]]="Non trouvé","Pas de lien",HYPERLINK(("http://www.openstreetmap.org/?"&amp;TablVoies[[#This Row],[OBJET_OSM]]&amp;"="&amp;TablVoies[[#This Row],[ID_OSM]]),"Localiser"))</f>
        <v>Localiser</v>
      </c>
      <c r="N1317" s="61" t="s">
        <v>5316</v>
      </c>
      <c r="O1317" t="str">
        <f>IF(TablVoies[[#This Row],[ID_OSM]]="Non trouvé","Pas de lien",HYPERLINK("http://localhost:8111/import?url=http://api.openstreetmap.org/api/0.6/"&amp;TablVoies[[#This Row],[OBJET_OSM]]&amp;"/"&amp;TablVoies[[#This Row],[ID_OSM]]&amp;"/full","JOSM"))</f>
        <v>JOSM</v>
      </c>
      <c r="P1317" t="s">
        <v>13722</v>
      </c>
      <c r="Q1317" t="s">
        <v>13814</v>
      </c>
      <c r="W1317" s="60" t="s">
        <v>5321</v>
      </c>
      <c r="X1317" s="60" t="s">
        <v>5399</v>
      </c>
      <c r="Z1317" s="124"/>
      <c r="AC1317" s="60" t="s">
        <v>5323</v>
      </c>
      <c r="AE1317" s="60" t="s">
        <v>5324</v>
      </c>
      <c r="AL1317" s="60">
        <v>483</v>
      </c>
      <c r="AM1317" s="60">
        <v>3</v>
      </c>
      <c r="AN1317" s="60" t="s">
        <v>5328</v>
      </c>
      <c r="AO1317" s="60" t="s">
        <v>5329</v>
      </c>
    </row>
    <row r="1318" spans="1:41">
      <c r="A1318" s="71">
        <v>84087</v>
      </c>
      <c r="B1318" s="60" t="s">
        <v>2489</v>
      </c>
      <c r="C1318" s="155">
        <v>4426320</v>
      </c>
      <c r="D1318" s="60" t="s">
        <v>2490</v>
      </c>
      <c r="E1318" s="60" t="s">
        <v>2491</v>
      </c>
      <c r="F1318" s="60" t="s">
        <v>751</v>
      </c>
      <c r="G1318" s="60" t="s">
        <v>1358</v>
      </c>
      <c r="H1318" s="60" t="s">
        <v>119</v>
      </c>
      <c r="I1318" s="60" t="s">
        <v>683</v>
      </c>
      <c r="J1318" s="60" t="s">
        <v>16905</v>
      </c>
      <c r="K1318" s="60" t="s">
        <v>2493</v>
      </c>
      <c r="L1318" s="60" t="s">
        <v>686</v>
      </c>
      <c r="M1318" t="str">
        <f>IF(TablVoies[[#This Row],[ID_OSM]]="Non trouvé","Pas de lien",HYPERLINK(("http://www.openstreetmap.org/?"&amp;TablVoies[[#This Row],[OBJET_OSM]]&amp;"="&amp;TablVoies[[#This Row],[ID_OSM]]),"Localiser"))</f>
        <v>Localiser</v>
      </c>
      <c r="N1318" s="61" t="s">
        <v>5316</v>
      </c>
      <c r="O1318" t="str">
        <f>IF(TablVoies[[#This Row],[ID_OSM]]="Non trouvé","Pas de lien",HYPERLINK("http://localhost:8111/import?url=http://api.openstreetmap.org/api/0.6/"&amp;TablVoies[[#This Row],[OBJET_OSM]]&amp;"/"&amp;TablVoies[[#This Row],[ID_OSM]]&amp;"/full","JOSM"))</f>
        <v>JOSM</v>
      </c>
      <c r="Q1318"/>
      <c r="W1318" s="60" t="s">
        <v>5321</v>
      </c>
      <c r="X1318" s="60" t="s">
        <v>5384</v>
      </c>
      <c r="Z1318" s="124"/>
      <c r="AC1318" s="60" t="s">
        <v>5323</v>
      </c>
      <c r="AE1318" s="60" t="s">
        <v>5324</v>
      </c>
      <c r="AL1318" s="60">
        <v>184</v>
      </c>
      <c r="AM1318" s="60">
        <v>4</v>
      </c>
      <c r="AN1318" s="60" t="s">
        <v>5328</v>
      </c>
      <c r="AO1318" s="60" t="s">
        <v>5329</v>
      </c>
    </row>
    <row r="1319" spans="1:41">
      <c r="A1319" s="71">
        <v>84087</v>
      </c>
      <c r="B1319" s="60" t="s">
        <v>4186</v>
      </c>
      <c r="C1319" s="155">
        <v>4426603</v>
      </c>
      <c r="D1319" s="60" t="s">
        <v>4187</v>
      </c>
      <c r="E1319" s="60" t="s">
        <v>4188</v>
      </c>
      <c r="F1319" s="60" t="s">
        <v>751</v>
      </c>
      <c r="G1319" s="60" t="s">
        <v>44</v>
      </c>
      <c r="H1319" s="60" t="s">
        <v>119</v>
      </c>
      <c r="I1319" s="60" t="s">
        <v>4189</v>
      </c>
      <c r="J1319" s="60" t="s">
        <v>16906</v>
      </c>
      <c r="K1319" s="60" t="s">
        <v>4191</v>
      </c>
      <c r="L1319" s="60" t="s">
        <v>686</v>
      </c>
      <c r="M1319" t="str">
        <f>IF(TablVoies[[#This Row],[ID_OSM]]="Non trouvé","Pas de lien",HYPERLINK(("http://www.openstreetmap.org/?"&amp;TablVoies[[#This Row],[OBJET_OSM]]&amp;"="&amp;TablVoies[[#This Row],[ID_OSM]]),"Localiser"))</f>
        <v>Localiser</v>
      </c>
      <c r="N1319" s="61" t="s">
        <v>5316</v>
      </c>
      <c r="O1319" t="str">
        <f>IF(TablVoies[[#This Row],[ID_OSM]]="Non trouvé","Pas de lien",HYPERLINK("http://localhost:8111/import?url=http://api.openstreetmap.org/api/0.6/"&amp;TablVoies[[#This Row],[OBJET_OSM]]&amp;"/"&amp;TablVoies[[#This Row],[ID_OSM]]&amp;"/full","JOSM"))</f>
        <v>JOSM</v>
      </c>
      <c r="Q1319"/>
      <c r="W1319" s="60" t="s">
        <v>5321</v>
      </c>
      <c r="Z1319" s="124"/>
      <c r="AC1319" s="60" t="s">
        <v>5339</v>
      </c>
      <c r="AE1319" s="60" t="s">
        <v>5345</v>
      </c>
      <c r="AL1319" s="60">
        <v>0</v>
      </c>
      <c r="AM1319" s="60">
        <v>0</v>
      </c>
      <c r="AN1319" s="60" t="s">
        <v>5380</v>
      </c>
      <c r="AO1319" s="60" t="s">
        <v>5329</v>
      </c>
    </row>
    <row r="1320" spans="1:41">
      <c r="A1320" s="71">
        <v>84087</v>
      </c>
      <c r="B1320" s="60" t="s">
        <v>2476</v>
      </c>
      <c r="C1320" s="155">
        <v>4426318</v>
      </c>
      <c r="D1320" s="60" t="s">
        <v>2477</v>
      </c>
      <c r="E1320" s="60" t="s">
        <v>2478</v>
      </c>
      <c r="F1320" s="60" t="s">
        <v>751</v>
      </c>
      <c r="G1320" s="60" t="s">
        <v>1358</v>
      </c>
      <c r="H1320" s="60" t="s">
        <v>119</v>
      </c>
      <c r="I1320" s="60" t="s">
        <v>2479</v>
      </c>
      <c r="J1320" s="60" t="s">
        <v>16907</v>
      </c>
      <c r="K1320" s="60" t="s">
        <v>2481</v>
      </c>
      <c r="L1320" s="60" t="s">
        <v>2482</v>
      </c>
      <c r="M1320" t="str">
        <f>IF(TablVoies[[#This Row],[ID_OSM]]="Non trouvé","Pas de lien",HYPERLINK(("http://www.openstreetmap.org/?"&amp;TablVoies[[#This Row],[OBJET_OSM]]&amp;"="&amp;TablVoies[[#This Row],[ID_OSM]]),"Localiser"))</f>
        <v>Localiser</v>
      </c>
      <c r="N1320" s="61" t="s">
        <v>5316</v>
      </c>
      <c r="O1320" t="str">
        <f>IF(TablVoies[[#This Row],[ID_OSM]]="Non trouvé","Pas de lien",HYPERLINK("http://localhost:8111/import?url=http://api.openstreetmap.org/api/0.6/"&amp;TablVoies[[#This Row],[OBJET_OSM]]&amp;"/"&amp;TablVoies[[#This Row],[ID_OSM]]&amp;"/full","JOSM"))</f>
        <v>JOSM</v>
      </c>
      <c r="Q1320"/>
      <c r="W1320" s="60" t="s">
        <v>5321</v>
      </c>
      <c r="X1320" s="60" t="s">
        <v>5364</v>
      </c>
      <c r="Y1320" s="60">
        <v>1962</v>
      </c>
      <c r="Z1320" s="124">
        <v>22704</v>
      </c>
      <c r="AB1320" s="60">
        <v>21914</v>
      </c>
      <c r="AC1320" s="60" t="s">
        <v>5323</v>
      </c>
      <c r="AE1320" s="60" t="s">
        <v>5324</v>
      </c>
      <c r="AL1320" s="60">
        <v>187</v>
      </c>
      <c r="AM1320" s="60">
        <v>6.5</v>
      </c>
      <c r="AN1320" s="60" t="s">
        <v>5346</v>
      </c>
      <c r="AO1320" s="60" t="s">
        <v>5329</v>
      </c>
    </row>
    <row r="1321" spans="1:41">
      <c r="A1321" s="71">
        <v>84087</v>
      </c>
      <c r="B1321" s="60" t="s">
        <v>1236</v>
      </c>
      <c r="C1321" s="155">
        <v>4422206</v>
      </c>
      <c r="D1321" s="60" t="s">
        <v>1237</v>
      </c>
      <c r="E1321" s="60" t="s">
        <v>1238</v>
      </c>
      <c r="F1321" s="60" t="s">
        <v>751</v>
      </c>
      <c r="G1321" s="60" t="s">
        <v>245</v>
      </c>
      <c r="H1321" s="60" t="s">
        <v>119</v>
      </c>
      <c r="I1321" s="60" t="s">
        <v>1239</v>
      </c>
      <c r="J1321" s="60" t="s">
        <v>16908</v>
      </c>
      <c r="K1321" s="60" t="s">
        <v>1241</v>
      </c>
      <c r="L1321" s="60" t="s">
        <v>1242</v>
      </c>
      <c r="M1321" t="str">
        <f>IF(TablVoies[[#This Row],[ID_OSM]]="Non trouvé","Pas de lien",HYPERLINK(("http://www.openstreetmap.org/?"&amp;TablVoies[[#This Row],[OBJET_OSM]]&amp;"="&amp;TablVoies[[#This Row],[ID_OSM]]),"Localiser"))</f>
        <v>Localiser</v>
      </c>
      <c r="N1321" s="61" t="s">
        <v>5316</v>
      </c>
      <c r="O1321" t="str">
        <f>IF(TablVoies[[#This Row],[ID_OSM]]="Non trouvé","Pas de lien",HYPERLINK("http://localhost:8111/import?url=http://api.openstreetmap.org/api/0.6/"&amp;TablVoies[[#This Row],[OBJET_OSM]]&amp;"/"&amp;TablVoies[[#This Row],[ID_OSM]]&amp;"/full","JOSM"))</f>
        <v>JOSM</v>
      </c>
      <c r="P1321" t="s">
        <v>5589</v>
      </c>
      <c r="Q1321" t="s">
        <v>13814</v>
      </c>
      <c r="W1321" s="60" t="s">
        <v>5334</v>
      </c>
      <c r="X1321" s="60" t="s">
        <v>5583</v>
      </c>
      <c r="Z1321" s="124"/>
      <c r="AC1321" s="60" t="s">
        <v>5323</v>
      </c>
      <c r="AE1321" s="60" t="s">
        <v>5324</v>
      </c>
      <c r="AL1321" s="60">
        <v>1907</v>
      </c>
      <c r="AM1321" s="60">
        <v>4.5</v>
      </c>
      <c r="AN1321" s="60" t="s">
        <v>5359</v>
      </c>
      <c r="AO1321" s="60" t="s">
        <v>5329</v>
      </c>
    </row>
    <row r="1322" spans="1:41">
      <c r="A1322" s="71">
        <v>84087</v>
      </c>
      <c r="B1322" s="60" t="s">
        <v>4372</v>
      </c>
      <c r="C1322" s="155">
        <v>4426640</v>
      </c>
      <c r="D1322" s="60" t="s">
        <v>4373</v>
      </c>
      <c r="E1322" s="60" t="s">
        <v>4374</v>
      </c>
      <c r="F1322" s="60" t="s">
        <v>751</v>
      </c>
      <c r="G1322" s="60" t="s">
        <v>4341</v>
      </c>
      <c r="H1322" s="60" t="s">
        <v>119</v>
      </c>
      <c r="I1322" s="60" t="s">
        <v>4375</v>
      </c>
      <c r="J1322" s="60" t="s">
        <v>16909</v>
      </c>
      <c r="K1322" s="60" t="s">
        <v>4377</v>
      </c>
      <c r="L1322" s="60" t="s">
        <v>1242</v>
      </c>
      <c r="M1322" t="str">
        <f>IF(TablVoies[[#This Row],[ID_OSM]]="Non trouvé","Pas de lien",HYPERLINK(("http://www.openstreetmap.org/?"&amp;TablVoies[[#This Row],[OBJET_OSM]]&amp;"="&amp;TablVoies[[#This Row],[ID_OSM]]),"Localiser"))</f>
        <v>Localiser</v>
      </c>
      <c r="N1322" s="61" t="s">
        <v>5316</v>
      </c>
      <c r="O1322" t="str">
        <f>IF(TablVoies[[#This Row],[ID_OSM]]="Non trouvé","Pas de lien",HYPERLINK("http://localhost:8111/import?url=http://api.openstreetmap.org/api/0.6/"&amp;TablVoies[[#This Row],[OBJET_OSM]]&amp;"/"&amp;TablVoies[[#This Row],[ID_OSM]]&amp;"/full","JOSM"))</f>
        <v>JOSM</v>
      </c>
      <c r="Q1322"/>
      <c r="W1322" s="60" t="s">
        <v>5321</v>
      </c>
      <c r="X1322" s="60" t="s">
        <v>5370</v>
      </c>
      <c r="Z1322" s="124"/>
      <c r="AC1322" s="60" t="s">
        <v>5323</v>
      </c>
      <c r="AE1322" s="60" t="s">
        <v>5324</v>
      </c>
      <c r="AL1322" s="60">
        <v>908</v>
      </c>
      <c r="AM1322" s="60">
        <v>3</v>
      </c>
      <c r="AN1322" s="60" t="s">
        <v>5359</v>
      </c>
      <c r="AO1322" s="60" t="s">
        <v>5329</v>
      </c>
    </row>
    <row r="1323" spans="1:41">
      <c r="A1323" s="71">
        <v>84087</v>
      </c>
      <c r="B1323" s="60" t="s">
        <v>4468</v>
      </c>
      <c r="C1323" s="155">
        <v>4426667</v>
      </c>
      <c r="D1323" s="60" t="s">
        <v>4469</v>
      </c>
      <c r="E1323" s="60" t="s">
        <v>4470</v>
      </c>
      <c r="F1323" s="60" t="s">
        <v>751</v>
      </c>
      <c r="G1323" s="60" t="s">
        <v>4471</v>
      </c>
      <c r="H1323" s="60" t="s">
        <v>119</v>
      </c>
      <c r="I1323" s="60" t="s">
        <v>4472</v>
      </c>
      <c r="J1323" s="60" t="s">
        <v>16910</v>
      </c>
      <c r="K1323" s="60" t="s">
        <v>4474</v>
      </c>
      <c r="L1323" s="60" t="s">
        <v>1242</v>
      </c>
      <c r="M1323" t="str">
        <f>IF(TablVoies[[#This Row],[ID_OSM]]="Non trouvé","Pas de lien",HYPERLINK(("http://www.openstreetmap.org/?"&amp;TablVoies[[#This Row],[OBJET_OSM]]&amp;"="&amp;TablVoies[[#This Row],[ID_OSM]]),"Localiser"))</f>
        <v>Localiser</v>
      </c>
      <c r="N1323" s="61" t="s">
        <v>5316</v>
      </c>
      <c r="O1323" t="str">
        <f>IF(TablVoies[[#This Row],[ID_OSM]]="Non trouvé","Pas de lien",HYPERLINK("http://localhost:8111/import?url=http://api.openstreetmap.org/api/0.6/"&amp;TablVoies[[#This Row],[OBJET_OSM]]&amp;"/"&amp;TablVoies[[#This Row],[ID_OSM]]&amp;"/full","JOSM"))</f>
        <v>JOSM</v>
      </c>
      <c r="Q1323"/>
      <c r="W1323" s="60" t="s">
        <v>5334</v>
      </c>
      <c r="X1323" s="60" t="s">
        <v>5385</v>
      </c>
      <c r="Y1323" s="60">
        <v>1934</v>
      </c>
      <c r="Z1323" s="124">
        <v>12783</v>
      </c>
      <c r="AB1323" s="60">
        <v>21914</v>
      </c>
      <c r="AC1323" s="60" t="s">
        <v>5323</v>
      </c>
      <c r="AE1323" s="60" t="s">
        <v>5324</v>
      </c>
      <c r="AL1323" s="60">
        <v>537</v>
      </c>
      <c r="AM1323" s="60">
        <v>3.5</v>
      </c>
      <c r="AN1323" s="60" t="s">
        <v>5359</v>
      </c>
      <c r="AO1323" s="60" t="s">
        <v>5329</v>
      </c>
    </row>
    <row r="1324" spans="1:41">
      <c r="A1324" s="71">
        <v>84087</v>
      </c>
      <c r="B1324" s="60" t="s">
        <v>2483</v>
      </c>
      <c r="C1324" s="155">
        <v>4426319</v>
      </c>
      <c r="D1324" s="60" t="s">
        <v>2484</v>
      </c>
      <c r="E1324" s="60" t="s">
        <v>2485</v>
      </c>
      <c r="F1324" s="60" t="s">
        <v>751</v>
      </c>
      <c r="G1324" s="60" t="s">
        <v>1358</v>
      </c>
      <c r="H1324" s="60" t="s">
        <v>119</v>
      </c>
      <c r="I1324" s="60" t="s">
        <v>2486</v>
      </c>
      <c r="J1324" s="60" t="s">
        <v>16911</v>
      </c>
      <c r="K1324" s="60" t="s">
        <v>2488</v>
      </c>
      <c r="L1324" s="60" t="s">
        <v>1242</v>
      </c>
      <c r="M1324" t="str">
        <f>IF(TablVoies[[#This Row],[ID_OSM]]="Non trouvé","Pas de lien",HYPERLINK(("http://www.openstreetmap.org/?"&amp;TablVoies[[#This Row],[OBJET_OSM]]&amp;"="&amp;TablVoies[[#This Row],[ID_OSM]]),"Localiser"))</f>
        <v>Localiser</v>
      </c>
      <c r="N1324" s="61" t="s">
        <v>5316</v>
      </c>
      <c r="O1324" t="str">
        <f>IF(TablVoies[[#This Row],[ID_OSM]]="Non trouvé","Pas de lien",HYPERLINK("http://localhost:8111/import?url=http://api.openstreetmap.org/api/0.6/"&amp;TablVoies[[#This Row],[OBJET_OSM]]&amp;"/"&amp;TablVoies[[#This Row],[ID_OSM]]&amp;"/full","JOSM"))</f>
        <v>JOSM</v>
      </c>
      <c r="Q1324"/>
      <c r="W1324" s="60" t="s">
        <v>5334</v>
      </c>
      <c r="X1324" s="60" t="s">
        <v>5389</v>
      </c>
      <c r="Z1324" s="124"/>
      <c r="AC1324" s="60" t="s">
        <v>5323</v>
      </c>
      <c r="AE1324" s="60" t="s">
        <v>5324</v>
      </c>
      <c r="AL1324" s="60">
        <v>65</v>
      </c>
      <c r="AM1324" s="60">
        <v>0</v>
      </c>
      <c r="AN1324" s="60" t="s">
        <v>5359</v>
      </c>
      <c r="AO1324" s="60" t="s">
        <v>5329</v>
      </c>
    </row>
    <row r="1325" spans="1:41">
      <c r="A1325" s="71">
        <v>84087</v>
      </c>
      <c r="B1325" s="60" t="s">
        <v>1869</v>
      </c>
      <c r="C1325" s="155">
        <v>4426225</v>
      </c>
      <c r="D1325" s="60" t="s">
        <v>1870</v>
      </c>
      <c r="E1325" s="60" t="s">
        <v>1871</v>
      </c>
      <c r="F1325" s="60" t="s">
        <v>751</v>
      </c>
      <c r="G1325" s="60" t="s">
        <v>1358</v>
      </c>
      <c r="I1325" s="60" t="s">
        <v>1872</v>
      </c>
      <c r="J1325" s="60" t="s">
        <v>16912</v>
      </c>
      <c r="K1325" s="60" t="s">
        <v>1874</v>
      </c>
      <c r="L1325" s="60" t="s">
        <v>1875</v>
      </c>
      <c r="M1325" t="str">
        <f>IF(TablVoies[[#This Row],[ID_OSM]]="Non trouvé","Pas de lien",HYPERLINK(("http://www.openstreetmap.org/?"&amp;TablVoies[[#This Row],[OBJET_OSM]]&amp;"="&amp;TablVoies[[#This Row],[ID_OSM]]),"Localiser"))</f>
        <v>Localiser</v>
      </c>
      <c r="N1325" s="61" t="s">
        <v>5316</v>
      </c>
      <c r="O1325" t="str">
        <f>IF(TablVoies[[#This Row],[ID_OSM]]="Non trouvé","Pas de lien",HYPERLINK("http://localhost:8111/import?url=http://api.openstreetmap.org/api/0.6/"&amp;TablVoies[[#This Row],[OBJET_OSM]]&amp;"/"&amp;TablVoies[[#This Row],[ID_OSM]]&amp;"/full","JOSM"))</f>
        <v>JOSM</v>
      </c>
      <c r="Q1325"/>
      <c r="W1325" s="60" t="s">
        <v>5321</v>
      </c>
      <c r="X1325" s="60" t="s">
        <v>5347</v>
      </c>
      <c r="Y1325" s="60">
        <v>1977</v>
      </c>
      <c r="Z1325" s="124">
        <v>28126</v>
      </c>
      <c r="AC1325" s="60" t="s">
        <v>5344</v>
      </c>
      <c r="AE1325" s="60" t="s">
        <v>5345</v>
      </c>
      <c r="AL1325" s="60">
        <v>150</v>
      </c>
      <c r="AM1325" s="60">
        <v>8</v>
      </c>
      <c r="AN1325" s="60" t="s">
        <v>5368</v>
      </c>
      <c r="AO1325" s="60" t="s">
        <v>5349</v>
      </c>
    </row>
    <row r="1326" spans="1:41">
      <c r="A1326" s="71">
        <v>84087</v>
      </c>
      <c r="B1326" s="60" t="s">
        <v>3005</v>
      </c>
      <c r="C1326" s="155">
        <v>4426403</v>
      </c>
      <c r="D1326" s="60" t="s">
        <v>3006</v>
      </c>
      <c r="E1326" s="60" t="s">
        <v>3007</v>
      </c>
      <c r="F1326" s="60" t="s">
        <v>751</v>
      </c>
      <c r="G1326" s="60" t="s">
        <v>1358</v>
      </c>
      <c r="H1326" s="60" t="s">
        <v>163</v>
      </c>
      <c r="I1326" s="60" t="s">
        <v>3008</v>
      </c>
      <c r="J1326" s="60" t="s">
        <v>16913</v>
      </c>
      <c r="K1326" s="60" t="s">
        <v>3010</v>
      </c>
      <c r="L1326" s="60" t="s">
        <v>3004</v>
      </c>
      <c r="M1326" t="str">
        <f>IF(TablVoies[[#This Row],[ID_OSM]]="Non trouvé","Pas de lien",HYPERLINK(("http://www.openstreetmap.org/?"&amp;TablVoies[[#This Row],[OBJET_OSM]]&amp;"="&amp;TablVoies[[#This Row],[ID_OSM]]),"Localiser"))</f>
        <v>Localiser</v>
      </c>
      <c r="N1326" s="61" t="s">
        <v>5316</v>
      </c>
      <c r="O1326" t="str">
        <f>IF(TablVoies[[#This Row],[ID_OSM]]="Non trouvé","Pas de lien",HYPERLINK("http://localhost:8111/import?url=http://api.openstreetmap.org/api/0.6/"&amp;TablVoies[[#This Row],[OBJET_OSM]]&amp;"/"&amp;TablVoies[[#This Row],[ID_OSM]]&amp;"/full","JOSM"))</f>
        <v>JOSM</v>
      </c>
      <c r="Q1326"/>
      <c r="W1326" s="60" t="s">
        <v>5334</v>
      </c>
      <c r="X1326" s="60" t="s">
        <v>5384</v>
      </c>
      <c r="Y1326" s="60">
        <v>1959</v>
      </c>
      <c r="Z1326" s="124"/>
      <c r="AB1326" s="60">
        <v>21914</v>
      </c>
      <c r="AC1326" s="60" t="s">
        <v>5323</v>
      </c>
      <c r="AE1326" s="60" t="s">
        <v>5324</v>
      </c>
      <c r="AL1326" s="60">
        <v>307</v>
      </c>
      <c r="AM1326" s="60">
        <v>6</v>
      </c>
      <c r="AN1326" s="60" t="s">
        <v>5341</v>
      </c>
      <c r="AO1326" s="60" t="s">
        <v>5329</v>
      </c>
    </row>
    <row r="1327" spans="1:41">
      <c r="A1327" s="71">
        <v>84087</v>
      </c>
      <c r="B1327" s="60" t="s">
        <v>1243</v>
      </c>
      <c r="C1327" s="155">
        <v>4422208</v>
      </c>
      <c r="D1327" s="60" t="s">
        <v>1244</v>
      </c>
      <c r="E1327" s="60" t="s">
        <v>1245</v>
      </c>
      <c r="F1327" s="60" t="s">
        <v>751</v>
      </c>
      <c r="G1327" s="60" t="s">
        <v>245</v>
      </c>
      <c r="H1327" s="60" t="s">
        <v>119</v>
      </c>
      <c r="I1327" s="60" t="s">
        <v>1246</v>
      </c>
      <c r="J1327" s="60" t="s">
        <v>16914</v>
      </c>
      <c r="K1327" s="60" t="s">
        <v>1248</v>
      </c>
      <c r="L1327" s="60" t="s">
        <v>1249</v>
      </c>
      <c r="M1327" t="str">
        <f>IF(TablVoies[[#This Row],[ID_OSM]]="Non trouvé","Pas de lien",HYPERLINK(("http://www.openstreetmap.org/?"&amp;TablVoies[[#This Row],[OBJET_OSM]]&amp;"="&amp;TablVoies[[#This Row],[ID_OSM]]),"Localiser"))</f>
        <v>Localiser</v>
      </c>
      <c r="N1327" s="61" t="s">
        <v>5316</v>
      </c>
      <c r="O1327" t="str">
        <f>IF(TablVoies[[#This Row],[ID_OSM]]="Non trouvé","Pas de lien",HYPERLINK("http://localhost:8111/import?url=http://api.openstreetmap.org/api/0.6/"&amp;TablVoies[[#This Row],[OBJET_OSM]]&amp;"/"&amp;TablVoies[[#This Row],[ID_OSM]]&amp;"/full","JOSM"))</f>
        <v>JOSM</v>
      </c>
      <c r="P1327" t="s">
        <v>13631</v>
      </c>
      <c r="Q1327" t="s">
        <v>13814</v>
      </c>
      <c r="W1327" s="60" t="s">
        <v>5321</v>
      </c>
      <c r="X1327" s="60" t="s">
        <v>5408</v>
      </c>
      <c r="Z1327" s="124"/>
      <c r="AC1327" s="60" t="s">
        <v>5323</v>
      </c>
      <c r="AE1327" s="60" t="s">
        <v>5324</v>
      </c>
      <c r="AJ1327" s="60" t="s">
        <v>5343</v>
      </c>
      <c r="AL1327" s="60">
        <v>390</v>
      </c>
      <c r="AM1327" s="60">
        <v>3.4</v>
      </c>
      <c r="AN1327" s="60" t="s">
        <v>5328</v>
      </c>
      <c r="AO1327" s="60" t="s">
        <v>5329</v>
      </c>
    </row>
    <row r="1328" spans="1:41">
      <c r="A1328" s="71">
        <v>84087</v>
      </c>
      <c r="B1328" s="60" t="s">
        <v>2494</v>
      </c>
      <c r="C1328" s="155">
        <v>4426321</v>
      </c>
      <c r="D1328" s="60" t="s">
        <v>2495</v>
      </c>
      <c r="E1328" s="60" t="s">
        <v>2496</v>
      </c>
      <c r="F1328" s="60" t="s">
        <v>751</v>
      </c>
      <c r="G1328" s="60" t="s">
        <v>1358</v>
      </c>
      <c r="H1328" s="60" t="s">
        <v>119</v>
      </c>
      <c r="I1328" s="60" t="s">
        <v>2497</v>
      </c>
      <c r="J1328" s="60" t="s">
        <v>16915</v>
      </c>
      <c r="K1328" s="60" t="s">
        <v>2499</v>
      </c>
      <c r="L1328" s="60" t="s">
        <v>2500</v>
      </c>
      <c r="M1328" t="str">
        <f>IF(TablVoies[[#This Row],[ID_OSM]]="Non trouvé","Pas de lien",HYPERLINK(("http://www.openstreetmap.org/?"&amp;TablVoies[[#This Row],[OBJET_OSM]]&amp;"="&amp;TablVoies[[#This Row],[ID_OSM]]),"Localiser"))</f>
        <v>Localiser</v>
      </c>
      <c r="N1328" s="61" t="s">
        <v>5316</v>
      </c>
      <c r="O1328" t="str">
        <f>IF(TablVoies[[#This Row],[ID_OSM]]="Non trouvé","Pas de lien",HYPERLINK("http://localhost:8111/import?url=http://api.openstreetmap.org/api/0.6/"&amp;TablVoies[[#This Row],[OBJET_OSM]]&amp;"/"&amp;TablVoies[[#This Row],[ID_OSM]]&amp;"/full","JOSM"))</f>
        <v>JOSM</v>
      </c>
      <c r="Q1328"/>
      <c r="W1328" s="60" t="s">
        <v>5321</v>
      </c>
      <c r="X1328" s="60" t="s">
        <v>5369</v>
      </c>
      <c r="Y1328" s="60">
        <v>1959</v>
      </c>
      <c r="Z1328" s="124"/>
      <c r="AB1328" s="60">
        <v>21914</v>
      </c>
      <c r="AC1328" s="60" t="s">
        <v>5323</v>
      </c>
      <c r="AE1328" s="60" t="s">
        <v>5324</v>
      </c>
      <c r="AL1328" s="60">
        <v>178</v>
      </c>
      <c r="AM1328" s="60">
        <v>5</v>
      </c>
      <c r="AN1328" s="60" t="s">
        <v>5341</v>
      </c>
      <c r="AO1328" s="60" t="s">
        <v>5329</v>
      </c>
    </row>
    <row r="1329" spans="1:41">
      <c r="A1329" s="71">
        <v>84087</v>
      </c>
      <c r="B1329" s="60" t="s">
        <v>5222</v>
      </c>
      <c r="C1329" s="155">
        <v>4191371</v>
      </c>
      <c r="D1329" s="60" t="s">
        <v>5223</v>
      </c>
      <c r="E1329" s="60" t="s">
        <v>5224</v>
      </c>
      <c r="F1329" s="60" t="s">
        <v>751</v>
      </c>
      <c r="G1329" s="60" t="s">
        <v>245</v>
      </c>
      <c r="H1329" s="60" t="s">
        <v>163</v>
      </c>
      <c r="I1329" s="60" t="s">
        <v>5225</v>
      </c>
      <c r="J1329" s="60" t="s">
        <v>16916</v>
      </c>
      <c r="K1329" s="60" t="s">
        <v>5227</v>
      </c>
      <c r="L1329" s="60" t="s">
        <v>4697</v>
      </c>
      <c r="M1329" t="str">
        <f>IF(TablVoies[[#This Row],[ID_OSM]]="Non trouvé","Pas de lien",HYPERLINK(("http://www.openstreetmap.org/?"&amp;TablVoies[[#This Row],[OBJET_OSM]]&amp;"="&amp;TablVoies[[#This Row],[ID_OSM]]),"Localiser"))</f>
        <v>Localiser</v>
      </c>
      <c r="N1329" s="61" t="s">
        <v>5316</v>
      </c>
      <c r="O1329" t="str">
        <f>IF(TablVoies[[#This Row],[ID_OSM]]="Non trouvé","Pas de lien",HYPERLINK("http://localhost:8111/import?url=http://api.openstreetmap.org/api/0.6/"&amp;TablVoies[[#This Row],[OBJET_OSM]]&amp;"/"&amp;TablVoies[[#This Row],[ID_OSM]]&amp;"/full","JOSM"))</f>
        <v>JOSM</v>
      </c>
      <c r="P1329" t="s">
        <v>13662</v>
      </c>
      <c r="Q1329" t="s">
        <v>13814</v>
      </c>
      <c r="W1329" s="60" t="s">
        <v>5334</v>
      </c>
      <c r="X1329" s="60" t="s">
        <v>5387</v>
      </c>
      <c r="Y1329" s="60">
        <v>1990</v>
      </c>
      <c r="Z1329" s="124"/>
      <c r="AB1329" s="60">
        <v>1990</v>
      </c>
      <c r="AC1329" s="60" t="s">
        <v>5323</v>
      </c>
      <c r="AE1329" s="60" t="s">
        <v>5324</v>
      </c>
      <c r="AL1329" s="60">
        <v>720</v>
      </c>
      <c r="AM1329" s="60">
        <v>3</v>
      </c>
      <c r="AN1329" s="60" t="s">
        <v>5328</v>
      </c>
      <c r="AO1329" s="60" t="s">
        <v>5329</v>
      </c>
    </row>
    <row r="1330" spans="1:41">
      <c r="A1330" s="71">
        <v>84087</v>
      </c>
      <c r="B1330" s="60" t="s">
        <v>1876</v>
      </c>
      <c r="C1330" s="155">
        <v>4426226</v>
      </c>
      <c r="D1330" s="60" t="s">
        <v>1877</v>
      </c>
      <c r="E1330" s="60" t="s">
        <v>1878</v>
      </c>
      <c r="F1330" s="60" t="s">
        <v>751</v>
      </c>
      <c r="G1330" s="60" t="s">
        <v>1358</v>
      </c>
      <c r="I1330" s="60" t="s">
        <v>1879</v>
      </c>
      <c r="J1330" s="60" t="s">
        <v>16917</v>
      </c>
      <c r="K1330" s="60" t="s">
        <v>1881</v>
      </c>
      <c r="L1330" s="60" t="s">
        <v>1882</v>
      </c>
      <c r="M1330" t="str">
        <f>IF(TablVoies[[#This Row],[ID_OSM]]="Non trouvé","Pas de lien",HYPERLINK(("http://www.openstreetmap.org/?"&amp;TablVoies[[#This Row],[OBJET_OSM]]&amp;"="&amp;TablVoies[[#This Row],[ID_OSM]]),"Localiser"))</f>
        <v>Localiser</v>
      </c>
      <c r="N1330" s="61" t="s">
        <v>5316</v>
      </c>
      <c r="O1330" t="str">
        <f>IF(TablVoies[[#This Row],[ID_OSM]]="Non trouvé","Pas de lien",HYPERLINK("http://localhost:8111/import?url=http://api.openstreetmap.org/api/0.6/"&amp;TablVoies[[#This Row],[OBJET_OSM]]&amp;"/"&amp;TablVoies[[#This Row],[ID_OSM]]&amp;"/full","JOSM"))</f>
        <v>JOSM</v>
      </c>
      <c r="Q1330"/>
      <c r="W1330" s="60" t="s">
        <v>5321</v>
      </c>
      <c r="X1330" s="60" t="s">
        <v>5389</v>
      </c>
      <c r="Y1330" s="60">
        <v>1959</v>
      </c>
      <c r="Z1330" s="124"/>
      <c r="AB1330" s="60">
        <v>21914</v>
      </c>
      <c r="AC1330" s="60" t="s">
        <v>5323</v>
      </c>
      <c r="AE1330" s="60" t="s">
        <v>5324</v>
      </c>
      <c r="AL1330" s="60">
        <v>65</v>
      </c>
      <c r="AM1330" s="60">
        <v>3.5</v>
      </c>
      <c r="AN1330" s="60" t="s">
        <v>5380</v>
      </c>
      <c r="AO1330" s="60" t="s">
        <v>5329</v>
      </c>
    </row>
    <row r="1331" spans="1:41">
      <c r="A1331" s="71">
        <v>84087</v>
      </c>
      <c r="B1331" s="60" t="s">
        <v>1071</v>
      </c>
      <c r="C1331" s="155">
        <v>4422140</v>
      </c>
      <c r="D1331" s="60" t="s">
        <v>1072</v>
      </c>
      <c r="E1331" s="60" t="s">
        <v>1073</v>
      </c>
      <c r="F1331" s="60" t="s">
        <v>751</v>
      </c>
      <c r="G1331" s="60" t="s">
        <v>245</v>
      </c>
      <c r="H1331" s="60" t="s">
        <v>163</v>
      </c>
      <c r="I1331" s="60" t="s">
        <v>1074</v>
      </c>
      <c r="J1331" s="60" t="s">
        <v>16918</v>
      </c>
      <c r="K1331" s="60" t="s">
        <v>1076</v>
      </c>
      <c r="L1331" s="60" t="s">
        <v>1077</v>
      </c>
      <c r="M1331" t="str">
        <f>IF(TablVoies[[#This Row],[ID_OSM]]="Non trouvé","Pas de lien",HYPERLINK(("http://www.openstreetmap.org/?"&amp;TablVoies[[#This Row],[OBJET_OSM]]&amp;"="&amp;TablVoies[[#This Row],[ID_OSM]]),"Localiser"))</f>
        <v>Localiser</v>
      </c>
      <c r="N1331" s="61" t="s">
        <v>5316</v>
      </c>
      <c r="O1331" t="str">
        <f>IF(TablVoies[[#This Row],[ID_OSM]]="Non trouvé","Pas de lien",HYPERLINK("http://localhost:8111/import?url=http://api.openstreetmap.org/api/0.6/"&amp;TablVoies[[#This Row],[OBJET_OSM]]&amp;"/"&amp;TablVoies[[#This Row],[ID_OSM]]&amp;"/full","JOSM"))</f>
        <v>JOSM</v>
      </c>
      <c r="P1331" t="s">
        <v>5591</v>
      </c>
      <c r="Q1331" t="s">
        <v>13814</v>
      </c>
      <c r="W1331" s="60" t="s">
        <v>5321</v>
      </c>
      <c r="X1331" s="60" t="s">
        <v>5492</v>
      </c>
      <c r="Z1331" s="124"/>
      <c r="AC1331" s="60" t="s">
        <v>5323</v>
      </c>
      <c r="AE1331" s="60" t="s">
        <v>5324</v>
      </c>
      <c r="AL1331" s="60">
        <v>4675</v>
      </c>
      <c r="AM1331" s="60">
        <v>6</v>
      </c>
      <c r="AN1331" s="60" t="s">
        <v>5380</v>
      </c>
      <c r="AO1331" s="60" t="s">
        <v>5329</v>
      </c>
    </row>
    <row r="1332" spans="1:41">
      <c r="A1332" s="71">
        <v>84087</v>
      </c>
      <c r="B1332" s="60" t="s">
        <v>1883</v>
      </c>
      <c r="C1332" s="155">
        <v>4426227</v>
      </c>
      <c r="D1332" s="60" t="s">
        <v>1884</v>
      </c>
      <c r="E1332" s="60" t="s">
        <v>1885</v>
      </c>
      <c r="F1332" s="60" t="s">
        <v>751</v>
      </c>
      <c r="G1332" s="60" t="s">
        <v>1358</v>
      </c>
      <c r="I1332" s="60" t="s">
        <v>1886</v>
      </c>
      <c r="J1332" s="60" t="s">
        <v>16919</v>
      </c>
      <c r="K1332" s="60" t="s">
        <v>1888</v>
      </c>
      <c r="L1332" s="60" t="s">
        <v>1889</v>
      </c>
      <c r="M1332" t="str">
        <f>IF(TablVoies[[#This Row],[ID_OSM]]="Non trouvé","Pas de lien",HYPERLINK(("http://www.openstreetmap.org/?"&amp;TablVoies[[#This Row],[OBJET_OSM]]&amp;"="&amp;TablVoies[[#This Row],[ID_OSM]]),"Localiser"))</f>
        <v>Localiser</v>
      </c>
      <c r="N1332" s="61" t="s">
        <v>5316</v>
      </c>
      <c r="O1332" t="str">
        <f>IF(TablVoies[[#This Row],[ID_OSM]]="Non trouvé","Pas de lien",HYPERLINK("http://localhost:8111/import?url=http://api.openstreetmap.org/api/0.6/"&amp;TablVoies[[#This Row],[OBJET_OSM]]&amp;"/"&amp;TablVoies[[#This Row],[ID_OSM]]&amp;"/full","JOSM"))</f>
        <v>JOSM</v>
      </c>
      <c r="Q1332"/>
      <c r="W1332" s="60" t="s">
        <v>5321</v>
      </c>
      <c r="X1332" s="60" t="s">
        <v>5486</v>
      </c>
      <c r="Y1332" s="60">
        <v>1987</v>
      </c>
      <c r="Z1332" s="124">
        <v>32100</v>
      </c>
      <c r="AC1332" s="60" t="s">
        <v>5323</v>
      </c>
      <c r="AE1332" s="60" t="s">
        <v>5324</v>
      </c>
      <c r="AL1332" s="60">
        <v>190</v>
      </c>
      <c r="AM1332" s="60">
        <v>6</v>
      </c>
      <c r="AN1332" s="60" t="s">
        <v>5368</v>
      </c>
      <c r="AO1332" s="60" t="s">
        <v>5349</v>
      </c>
    </row>
    <row r="1333" spans="1:41">
      <c r="A1333" s="71">
        <v>84087</v>
      </c>
      <c r="B1333" s="60" t="s">
        <v>101</v>
      </c>
      <c r="C1333" s="155">
        <v>4191039</v>
      </c>
      <c r="D1333" s="60" t="s">
        <v>102</v>
      </c>
      <c r="E1333" s="60" t="s">
        <v>103</v>
      </c>
      <c r="F1333" s="60" t="s">
        <v>751</v>
      </c>
      <c r="G1333" s="60" t="s">
        <v>70</v>
      </c>
      <c r="I1333" s="60" t="s">
        <v>104</v>
      </c>
      <c r="J1333" s="60" t="s">
        <v>16920</v>
      </c>
      <c r="K1333" s="60" t="s">
        <v>106</v>
      </c>
      <c r="L1333" s="60" t="s">
        <v>107</v>
      </c>
      <c r="M1333" t="str">
        <f>IF(TablVoies[[#This Row],[ID_OSM]]="Non trouvé","Pas de lien",HYPERLINK(("http://www.openstreetmap.org/?"&amp;TablVoies[[#This Row],[OBJET_OSM]]&amp;"="&amp;TablVoies[[#This Row],[ID_OSM]]),"Localiser"))</f>
        <v>Localiser</v>
      </c>
      <c r="N1333" s="61" t="s">
        <v>5316</v>
      </c>
      <c r="O1333" t="str">
        <f>IF(TablVoies[[#This Row],[ID_OSM]]="Non trouvé","Pas de lien",HYPERLINK("http://localhost:8111/import?url=http://api.openstreetmap.org/api/0.6/"&amp;TablVoies[[#This Row],[OBJET_OSM]]&amp;"/"&amp;TablVoies[[#This Row],[ID_OSM]]&amp;"/full","JOSM"))</f>
        <v>JOSM</v>
      </c>
      <c r="Q1333"/>
      <c r="W1333" s="60" t="s">
        <v>5321</v>
      </c>
      <c r="X1333" s="60" t="s">
        <v>5385</v>
      </c>
      <c r="Z1333" s="124"/>
      <c r="AC1333" s="60" t="s">
        <v>5344</v>
      </c>
      <c r="AE1333" s="60" t="s">
        <v>5345</v>
      </c>
      <c r="AL1333" s="60">
        <v>0</v>
      </c>
      <c r="AM1333" s="60">
        <v>0</v>
      </c>
      <c r="AN1333" s="60" t="s">
        <v>5348</v>
      </c>
      <c r="AO1333" s="60" t="s">
        <v>5349</v>
      </c>
    </row>
    <row r="1334" spans="1:41">
      <c r="A1334" s="71">
        <v>84087</v>
      </c>
      <c r="B1334" s="60" t="s">
        <v>5229</v>
      </c>
      <c r="C1334" s="155">
        <v>4191373</v>
      </c>
      <c r="D1334" s="60" t="s">
        <v>5230</v>
      </c>
      <c r="E1334" s="60" t="s">
        <v>5231</v>
      </c>
      <c r="F1334" s="60" t="s">
        <v>751</v>
      </c>
      <c r="G1334" s="60" t="s">
        <v>245</v>
      </c>
      <c r="H1334" s="60" t="s">
        <v>163</v>
      </c>
      <c r="I1334" s="60" t="s">
        <v>5232</v>
      </c>
      <c r="J1334" s="60" t="s">
        <v>16921</v>
      </c>
      <c r="K1334" s="60" t="s">
        <v>5234</v>
      </c>
      <c r="L1334" s="60" t="s">
        <v>5235</v>
      </c>
      <c r="M1334" t="str">
        <f>IF(TablVoies[[#This Row],[ID_OSM]]="Non trouvé","Pas de lien",HYPERLINK(("http://www.openstreetmap.org/?"&amp;TablVoies[[#This Row],[OBJET_OSM]]&amp;"="&amp;TablVoies[[#This Row],[ID_OSM]]),"Localiser"))</f>
        <v>Localiser</v>
      </c>
      <c r="N1334" s="61" t="s">
        <v>5316</v>
      </c>
      <c r="O1334" t="str">
        <f>IF(TablVoies[[#This Row],[ID_OSM]]="Non trouvé","Pas de lien",HYPERLINK("http://localhost:8111/import?url=http://api.openstreetmap.org/api/0.6/"&amp;TablVoies[[#This Row],[OBJET_OSM]]&amp;"/"&amp;TablVoies[[#This Row],[ID_OSM]]&amp;"/full","JOSM"))</f>
        <v>JOSM</v>
      </c>
      <c r="P1334" t="s">
        <v>13616</v>
      </c>
      <c r="Q1334" t="s">
        <v>13814</v>
      </c>
      <c r="W1334" s="60" t="s">
        <v>5334</v>
      </c>
      <c r="X1334" s="60" t="s">
        <v>5592</v>
      </c>
      <c r="Z1334" s="124"/>
      <c r="AC1334" s="60" t="s">
        <v>5323</v>
      </c>
      <c r="AE1334" s="60" t="s">
        <v>5324</v>
      </c>
      <c r="AJ1334" s="60" t="s">
        <v>5568</v>
      </c>
      <c r="AL1334" s="60">
        <v>770</v>
      </c>
      <c r="AM1334" s="60">
        <v>3</v>
      </c>
      <c r="AN1334" s="60" t="s">
        <v>5328</v>
      </c>
      <c r="AO1334" s="60" t="s">
        <v>5329</v>
      </c>
    </row>
    <row r="1335" spans="1:41">
      <c r="A1335" s="71">
        <v>84087</v>
      </c>
      <c r="B1335" s="60" t="s">
        <v>1890</v>
      </c>
      <c r="C1335" s="155">
        <v>4426228</v>
      </c>
      <c r="D1335" s="60" t="s">
        <v>1891</v>
      </c>
      <c r="E1335" s="60" t="s">
        <v>1892</v>
      </c>
      <c r="F1335" s="60" t="s">
        <v>751</v>
      </c>
      <c r="G1335" s="60" t="s">
        <v>1358</v>
      </c>
      <c r="I1335" s="60" t="s">
        <v>1893</v>
      </c>
      <c r="J1335" s="60" t="s">
        <v>16922</v>
      </c>
      <c r="K1335" s="60" t="s">
        <v>1895</v>
      </c>
      <c r="L1335" s="60" t="s">
        <v>1896</v>
      </c>
      <c r="M1335" t="str">
        <f>IF(TablVoies[[#This Row],[ID_OSM]]="Non trouvé","Pas de lien",HYPERLINK(("http://www.openstreetmap.org/?"&amp;TablVoies[[#This Row],[OBJET_OSM]]&amp;"="&amp;TablVoies[[#This Row],[ID_OSM]]),"Localiser"))</f>
        <v>Localiser</v>
      </c>
      <c r="N1335" s="61" t="s">
        <v>5316</v>
      </c>
      <c r="O1335" t="str">
        <f>IF(TablVoies[[#This Row],[ID_OSM]]="Non trouvé","Pas de lien",HYPERLINK("http://localhost:8111/import?url=http://api.openstreetmap.org/api/0.6/"&amp;TablVoies[[#This Row],[OBJET_OSM]]&amp;"/"&amp;TablVoies[[#This Row],[ID_OSM]]&amp;"/full","JOSM"))</f>
        <v>JOSM</v>
      </c>
      <c r="Q1335"/>
      <c r="W1335" s="60" t="s">
        <v>5321</v>
      </c>
      <c r="X1335" s="60" t="s">
        <v>5367</v>
      </c>
      <c r="Z1335" s="124"/>
      <c r="AC1335" s="60" t="s">
        <v>5323</v>
      </c>
      <c r="AE1335" s="60" t="s">
        <v>5324</v>
      </c>
      <c r="AL1335" s="60">
        <v>123</v>
      </c>
      <c r="AM1335" s="60">
        <v>7.5</v>
      </c>
      <c r="AN1335" s="60" t="s">
        <v>5368</v>
      </c>
      <c r="AO1335" s="60" t="s">
        <v>5349</v>
      </c>
    </row>
    <row r="1336" spans="1:41">
      <c r="A1336" s="71">
        <v>84087</v>
      </c>
      <c r="B1336" s="60" t="s">
        <v>2501</v>
      </c>
      <c r="C1336" s="155">
        <v>4426322</v>
      </c>
      <c r="D1336" s="60" t="s">
        <v>2502</v>
      </c>
      <c r="E1336" s="60" t="s">
        <v>2503</v>
      </c>
      <c r="F1336" s="60" t="s">
        <v>751</v>
      </c>
      <c r="G1336" s="60" t="s">
        <v>1358</v>
      </c>
      <c r="H1336" s="60" t="s">
        <v>119</v>
      </c>
      <c r="I1336" s="60" t="s">
        <v>2504</v>
      </c>
      <c r="J1336" s="60" t="s">
        <v>16923</v>
      </c>
      <c r="K1336" s="60" t="s">
        <v>2506</v>
      </c>
      <c r="L1336" s="60" t="s">
        <v>2507</v>
      </c>
      <c r="M1336" t="str">
        <f>IF(TablVoies[[#This Row],[ID_OSM]]="Non trouvé","Pas de lien",HYPERLINK(("http://www.openstreetmap.org/?"&amp;TablVoies[[#This Row],[OBJET_OSM]]&amp;"="&amp;TablVoies[[#This Row],[ID_OSM]]),"Localiser"))</f>
        <v>Localiser</v>
      </c>
      <c r="N1336" s="61" t="s">
        <v>5316</v>
      </c>
      <c r="O1336" t="str">
        <f>IF(TablVoies[[#This Row],[ID_OSM]]="Non trouvé","Pas de lien",HYPERLINK("http://localhost:8111/import?url=http://api.openstreetmap.org/api/0.6/"&amp;TablVoies[[#This Row],[OBJET_OSM]]&amp;"/"&amp;TablVoies[[#This Row],[ID_OSM]]&amp;"/full","JOSM"))</f>
        <v>JOSM</v>
      </c>
      <c r="Q1336"/>
      <c r="W1336" s="60" t="s">
        <v>5321</v>
      </c>
      <c r="X1336" s="60" t="s">
        <v>5358</v>
      </c>
      <c r="Y1336" s="60">
        <v>1999</v>
      </c>
      <c r="Z1336" s="124">
        <v>36161</v>
      </c>
      <c r="AC1336" s="60" t="s">
        <v>5344</v>
      </c>
      <c r="AE1336" s="60" t="s">
        <v>5345</v>
      </c>
      <c r="AL1336" s="60">
        <v>180</v>
      </c>
      <c r="AM1336" s="60">
        <v>0</v>
      </c>
      <c r="AN1336" s="60" t="s">
        <v>5359</v>
      </c>
      <c r="AO1336" s="60" t="s">
        <v>5329</v>
      </c>
    </row>
    <row r="1337" spans="1:41">
      <c r="A1337" s="71">
        <v>84087</v>
      </c>
      <c r="B1337" s="60" t="s">
        <v>3119</v>
      </c>
      <c r="C1337" s="155">
        <v>4426420</v>
      </c>
      <c r="D1337" s="60" t="s">
        <v>3120</v>
      </c>
      <c r="E1337" s="60" t="s">
        <v>3121</v>
      </c>
      <c r="F1337" s="60" t="s">
        <v>751</v>
      </c>
      <c r="G1337" s="60" t="s">
        <v>1358</v>
      </c>
      <c r="H1337" s="60" t="s">
        <v>221</v>
      </c>
      <c r="I1337" s="60" t="s">
        <v>3122</v>
      </c>
      <c r="J1337" s="60" t="s">
        <v>16924</v>
      </c>
      <c r="K1337" s="60" t="s">
        <v>3124</v>
      </c>
      <c r="L1337" s="60" t="s">
        <v>3125</v>
      </c>
      <c r="M1337" t="str">
        <f>IF(TablVoies[[#This Row],[ID_OSM]]="Non trouvé","Pas de lien",HYPERLINK(("http://www.openstreetmap.org/?"&amp;TablVoies[[#This Row],[OBJET_OSM]]&amp;"="&amp;TablVoies[[#This Row],[ID_OSM]]),"Localiser"))</f>
        <v>Localiser</v>
      </c>
      <c r="N1337" s="61" t="s">
        <v>5316</v>
      </c>
      <c r="O1337" t="str">
        <f>IF(TablVoies[[#This Row],[ID_OSM]]="Non trouvé","Pas de lien",HYPERLINK("http://localhost:8111/import?url=http://api.openstreetmap.org/api/0.6/"&amp;TablVoies[[#This Row],[OBJET_OSM]]&amp;"/"&amp;TablVoies[[#This Row],[ID_OSM]]&amp;"/full","JOSM"))</f>
        <v>JOSM</v>
      </c>
      <c r="Q1337"/>
      <c r="W1337" s="60" t="s">
        <v>5321</v>
      </c>
      <c r="X1337" s="60" t="s">
        <v>5455</v>
      </c>
      <c r="Y1337" s="60">
        <v>1934</v>
      </c>
      <c r="Z1337" s="124">
        <v>12551</v>
      </c>
      <c r="AB1337" s="60">
        <v>21914</v>
      </c>
      <c r="AC1337" s="60" t="s">
        <v>5323</v>
      </c>
      <c r="AE1337" s="60" t="s">
        <v>5324</v>
      </c>
      <c r="AL1337" s="60">
        <v>207</v>
      </c>
      <c r="AM1337" s="60">
        <v>5</v>
      </c>
      <c r="AN1337" s="60" t="s">
        <v>5353</v>
      </c>
      <c r="AO1337" s="60" t="s">
        <v>5405</v>
      </c>
    </row>
    <row r="1338" spans="1:41">
      <c r="A1338" s="71">
        <v>84087</v>
      </c>
      <c r="B1338" s="60" t="s">
        <v>4000</v>
      </c>
      <c r="C1338" s="155">
        <v>4426574</v>
      </c>
      <c r="D1338" s="60" t="s">
        <v>4001</v>
      </c>
      <c r="E1338" s="60" t="s">
        <v>4002</v>
      </c>
      <c r="F1338" s="60" t="s">
        <v>751</v>
      </c>
      <c r="G1338" s="60" t="s">
        <v>44</v>
      </c>
      <c r="H1338" s="60" t="s">
        <v>221</v>
      </c>
      <c r="I1338" s="60" t="s">
        <v>3129</v>
      </c>
      <c r="J1338" s="60" t="s">
        <v>16925</v>
      </c>
      <c r="K1338" s="60" t="s">
        <v>4004</v>
      </c>
      <c r="L1338" s="60" t="s">
        <v>3132</v>
      </c>
      <c r="M1338" t="str">
        <f>IF(TablVoies[[#This Row],[ID_OSM]]="Non trouvé","Pas de lien",HYPERLINK(("http://www.openstreetmap.org/?"&amp;TablVoies[[#This Row],[OBJET_OSM]]&amp;"="&amp;TablVoies[[#This Row],[ID_OSM]]),"Localiser"))</f>
        <v>Localiser</v>
      </c>
      <c r="N1338" s="61" t="s">
        <v>5316</v>
      </c>
      <c r="O1338" t="str">
        <f>IF(TablVoies[[#This Row],[ID_OSM]]="Non trouvé","Pas de lien",HYPERLINK("http://localhost:8111/import?url=http://api.openstreetmap.org/api/0.6/"&amp;TablVoies[[#This Row],[OBJET_OSM]]&amp;"/"&amp;TablVoies[[#This Row],[ID_OSM]]&amp;"/full","JOSM"))</f>
        <v>JOSM</v>
      </c>
      <c r="Q1338"/>
      <c r="W1338" s="60" t="s">
        <v>5334</v>
      </c>
      <c r="X1338" s="60" t="s">
        <v>5384</v>
      </c>
      <c r="Z1338" s="124"/>
      <c r="AC1338" s="60" t="s">
        <v>5344</v>
      </c>
      <c r="AE1338" s="60" t="s">
        <v>5324</v>
      </c>
      <c r="AL1338" s="60">
        <v>0</v>
      </c>
      <c r="AM1338" s="60">
        <v>0</v>
      </c>
      <c r="AN1338" s="60" t="s">
        <v>5366</v>
      </c>
      <c r="AO1338" s="60" t="s">
        <v>5329</v>
      </c>
    </row>
    <row r="1339" spans="1:41">
      <c r="A1339" s="71">
        <v>84087</v>
      </c>
      <c r="B1339" s="60" t="s">
        <v>3126</v>
      </c>
      <c r="C1339" s="155">
        <v>4426421</v>
      </c>
      <c r="D1339" s="60" t="s">
        <v>3127</v>
      </c>
      <c r="E1339" s="60" t="s">
        <v>3128</v>
      </c>
      <c r="F1339" s="60" t="s">
        <v>751</v>
      </c>
      <c r="G1339" s="60" t="s">
        <v>1358</v>
      </c>
      <c r="H1339" s="60" t="s">
        <v>221</v>
      </c>
      <c r="I1339" s="60" t="s">
        <v>3129</v>
      </c>
      <c r="J1339" s="60" t="s">
        <v>16926</v>
      </c>
      <c r="K1339" s="60" t="s">
        <v>3131</v>
      </c>
      <c r="L1339" s="60" t="s">
        <v>3132</v>
      </c>
      <c r="M1339" t="str">
        <f>IF(TablVoies[[#This Row],[ID_OSM]]="Non trouvé","Pas de lien",HYPERLINK(("http://www.openstreetmap.org/?"&amp;TablVoies[[#This Row],[OBJET_OSM]]&amp;"="&amp;TablVoies[[#This Row],[ID_OSM]]),"Localiser"))</f>
        <v>Localiser</v>
      </c>
      <c r="N1339" s="61" t="s">
        <v>5316</v>
      </c>
      <c r="O1339" t="str">
        <f>IF(TablVoies[[#This Row],[ID_OSM]]="Non trouvé","Pas de lien",HYPERLINK("http://localhost:8111/import?url=http://api.openstreetmap.org/api/0.6/"&amp;TablVoies[[#This Row],[OBJET_OSM]]&amp;"/"&amp;TablVoies[[#This Row],[ID_OSM]]&amp;"/full","JOSM"))</f>
        <v>JOSM</v>
      </c>
      <c r="Q1339"/>
      <c r="W1339" s="60" t="s">
        <v>5334</v>
      </c>
      <c r="X1339" s="60" t="s">
        <v>5384</v>
      </c>
      <c r="Y1339" s="60">
        <v>1934</v>
      </c>
      <c r="Z1339" s="124">
        <v>12551</v>
      </c>
      <c r="AB1339" s="60">
        <v>21914</v>
      </c>
      <c r="AC1339" s="60" t="s">
        <v>5323</v>
      </c>
      <c r="AE1339" s="60" t="s">
        <v>5345</v>
      </c>
      <c r="AL1339" s="60">
        <v>280</v>
      </c>
      <c r="AM1339" s="60">
        <v>4</v>
      </c>
      <c r="AN1339" s="60" t="s">
        <v>5366</v>
      </c>
      <c r="AO1339" s="60" t="s">
        <v>5329</v>
      </c>
    </row>
    <row r="1340" spans="1:41">
      <c r="A1340" s="71">
        <v>84087</v>
      </c>
      <c r="B1340" s="60" t="s">
        <v>3513</v>
      </c>
      <c r="C1340" s="155">
        <v>4426489</v>
      </c>
      <c r="D1340" s="60" t="s">
        <v>3514</v>
      </c>
      <c r="E1340" s="60" t="s">
        <v>751</v>
      </c>
      <c r="F1340" s="60" t="s">
        <v>751</v>
      </c>
      <c r="G1340" s="60" t="s">
        <v>3515</v>
      </c>
      <c r="I1340" s="60" t="s">
        <v>3516</v>
      </c>
      <c r="J1340" s="60" t="s">
        <v>16927</v>
      </c>
      <c r="K1340" s="60" t="s">
        <v>3518</v>
      </c>
      <c r="L1340" s="60" t="s">
        <v>3519</v>
      </c>
      <c r="M1340" t="str">
        <f>IF(TablVoies[[#This Row],[ID_OSM]]="Non trouvé","Pas de lien",HYPERLINK(("http://www.openstreetmap.org/?"&amp;TablVoies[[#This Row],[OBJET_OSM]]&amp;"="&amp;TablVoies[[#This Row],[ID_OSM]]),"Localiser"))</f>
        <v>Localiser</v>
      </c>
      <c r="N1340" s="61" t="s">
        <v>5316</v>
      </c>
      <c r="O1340" t="str">
        <f>IF(TablVoies[[#This Row],[ID_OSM]]="Non trouvé","Pas de lien",HYPERLINK("http://localhost:8111/import?url=http://api.openstreetmap.org/api/0.6/"&amp;TablVoies[[#This Row],[OBJET_OSM]]&amp;"/"&amp;TablVoies[[#This Row],[ID_OSM]]&amp;"/full","JOSM"))</f>
        <v>JOSM</v>
      </c>
      <c r="Q1340"/>
      <c r="W1340" s="60" t="s">
        <v>5321</v>
      </c>
      <c r="X1340" s="60" t="s">
        <v>5416</v>
      </c>
      <c r="Y1340" s="60">
        <v>1990</v>
      </c>
      <c r="Z1340" s="124">
        <v>33088</v>
      </c>
      <c r="AC1340" s="60" t="s">
        <v>5323</v>
      </c>
      <c r="AE1340" s="60" t="s">
        <v>5324</v>
      </c>
      <c r="AL1340" s="60">
        <v>0</v>
      </c>
      <c r="AM1340" s="60">
        <v>0</v>
      </c>
      <c r="AN1340" s="60" t="s">
        <v>5353</v>
      </c>
      <c r="AO1340" s="60" t="s">
        <v>5349</v>
      </c>
    </row>
    <row r="1341" spans="1:41">
      <c r="A1341" s="71">
        <v>84087</v>
      </c>
      <c r="B1341" s="60" t="s">
        <v>3341</v>
      </c>
      <c r="C1341" s="155">
        <v>4426453</v>
      </c>
      <c r="D1341" s="60" t="s">
        <v>3342</v>
      </c>
      <c r="E1341" s="60" t="s">
        <v>3343</v>
      </c>
      <c r="F1341" s="60" t="s">
        <v>751</v>
      </c>
      <c r="G1341" s="60" t="s">
        <v>3294</v>
      </c>
      <c r="I1341" s="60" t="s">
        <v>3344</v>
      </c>
      <c r="J1341" s="60" t="s">
        <v>16928</v>
      </c>
      <c r="K1341" s="60" t="s">
        <v>3346</v>
      </c>
      <c r="L1341" s="60" t="s">
        <v>3347</v>
      </c>
      <c r="M1341" t="str">
        <f>IF(TablVoies[[#This Row],[ID_OSM]]="Non trouvé","Pas de lien",HYPERLINK(("http://www.openstreetmap.org/?"&amp;TablVoies[[#This Row],[OBJET_OSM]]&amp;"="&amp;TablVoies[[#This Row],[ID_OSM]]),"Localiser"))</f>
        <v>Localiser</v>
      </c>
      <c r="N1341" s="61" t="s">
        <v>5316</v>
      </c>
      <c r="O1341" t="str">
        <f>IF(TablVoies[[#This Row],[ID_OSM]]="Non trouvé","Pas de lien",HYPERLINK("http://localhost:8111/import?url=http://api.openstreetmap.org/api/0.6/"&amp;TablVoies[[#This Row],[OBJET_OSM]]&amp;"/"&amp;TablVoies[[#This Row],[ID_OSM]]&amp;"/full","JOSM"))</f>
        <v>JOSM</v>
      </c>
      <c r="Q1341"/>
      <c r="W1341" s="60" t="s">
        <v>5321</v>
      </c>
      <c r="X1341" s="60" t="s">
        <v>5367</v>
      </c>
      <c r="Y1341" s="60">
        <v>1981</v>
      </c>
      <c r="Z1341" s="124">
        <v>29924</v>
      </c>
      <c r="AC1341" s="60" t="s">
        <v>5323</v>
      </c>
      <c r="AE1341" s="60" t="s">
        <v>5324</v>
      </c>
      <c r="AL1341" s="60">
        <v>47</v>
      </c>
      <c r="AM1341" s="60">
        <v>34</v>
      </c>
      <c r="AN1341" s="60" t="s">
        <v>5368</v>
      </c>
      <c r="AO1341" s="60" t="s">
        <v>5349</v>
      </c>
    </row>
    <row r="1342" spans="1:41">
      <c r="A1342" s="71">
        <v>84087</v>
      </c>
      <c r="B1342" s="60" t="s">
        <v>1897</v>
      </c>
      <c r="C1342" s="155">
        <v>4426229</v>
      </c>
      <c r="D1342" s="60" t="s">
        <v>1898</v>
      </c>
      <c r="E1342" s="60" t="s">
        <v>1899</v>
      </c>
      <c r="F1342" s="60" t="s">
        <v>751</v>
      </c>
      <c r="G1342" s="60" t="s">
        <v>1358</v>
      </c>
      <c r="I1342" s="60" t="s">
        <v>1900</v>
      </c>
      <c r="J1342" s="60" t="s">
        <v>16929</v>
      </c>
      <c r="K1342" s="60" t="s">
        <v>1902</v>
      </c>
      <c r="L1342" s="60" t="s">
        <v>1903</v>
      </c>
      <c r="M1342" t="str">
        <f>IF(TablVoies[[#This Row],[ID_OSM]]="Non trouvé","Pas de lien",HYPERLINK(("http://www.openstreetmap.org/?"&amp;TablVoies[[#This Row],[OBJET_OSM]]&amp;"="&amp;TablVoies[[#This Row],[ID_OSM]]),"Localiser"))</f>
        <v>Localiser</v>
      </c>
      <c r="N1342" s="61" t="s">
        <v>5316</v>
      </c>
      <c r="O1342" t="str">
        <f>IF(TablVoies[[#This Row],[ID_OSM]]="Non trouvé","Pas de lien",HYPERLINK("http://localhost:8111/import?url=http://api.openstreetmap.org/api/0.6/"&amp;TablVoies[[#This Row],[OBJET_OSM]]&amp;"/"&amp;TablVoies[[#This Row],[ID_OSM]]&amp;"/full","JOSM"))</f>
        <v>JOSM</v>
      </c>
      <c r="Q1342"/>
      <c r="W1342" s="60" t="s">
        <v>5321</v>
      </c>
      <c r="X1342" s="60" t="s">
        <v>5398</v>
      </c>
      <c r="Y1342" s="60">
        <v>1968</v>
      </c>
      <c r="Z1342" s="124">
        <v>24908</v>
      </c>
      <c r="AC1342" s="60" t="s">
        <v>5323</v>
      </c>
      <c r="AE1342" s="60" t="s">
        <v>5324</v>
      </c>
      <c r="AK1342" s="60" t="s">
        <v>5494</v>
      </c>
      <c r="AL1342" s="60">
        <v>461</v>
      </c>
      <c r="AM1342" s="60">
        <v>6</v>
      </c>
      <c r="AN1342" s="60" t="s">
        <v>5368</v>
      </c>
      <c r="AO1342" s="60" t="s">
        <v>5349</v>
      </c>
    </row>
    <row r="1343" spans="1:41">
      <c r="A1343" s="71">
        <v>84087</v>
      </c>
      <c r="B1343" s="60" t="s">
        <v>2291</v>
      </c>
      <c r="C1343" s="155">
        <v>4426287</v>
      </c>
      <c r="D1343" s="60" t="s">
        <v>2292</v>
      </c>
      <c r="E1343" s="60" t="s">
        <v>2293</v>
      </c>
      <c r="F1343" s="60" t="s">
        <v>751</v>
      </c>
      <c r="G1343" s="60" t="s">
        <v>1358</v>
      </c>
      <c r="H1343" s="60" t="s">
        <v>134</v>
      </c>
      <c r="I1343" s="60" t="s">
        <v>2294</v>
      </c>
      <c r="J1343" s="60" t="s">
        <v>16930</v>
      </c>
      <c r="K1343" s="60" t="s">
        <v>2296</v>
      </c>
      <c r="L1343" s="60" t="s">
        <v>2297</v>
      </c>
      <c r="M1343" t="str">
        <f>IF(TablVoies[[#This Row],[ID_OSM]]="Non trouvé","Pas de lien",HYPERLINK(("http://www.openstreetmap.org/?"&amp;TablVoies[[#This Row],[OBJET_OSM]]&amp;"="&amp;TablVoies[[#This Row],[ID_OSM]]),"Localiser"))</f>
        <v>Localiser</v>
      </c>
      <c r="N1343" s="61" t="s">
        <v>5316</v>
      </c>
      <c r="O1343" t="str">
        <f>IF(TablVoies[[#This Row],[ID_OSM]]="Non trouvé","Pas de lien",HYPERLINK("http://localhost:8111/import?url=http://api.openstreetmap.org/api/0.6/"&amp;TablVoies[[#This Row],[OBJET_OSM]]&amp;"/"&amp;TablVoies[[#This Row],[ID_OSM]]&amp;"/full","JOSM"))</f>
        <v>JOSM</v>
      </c>
      <c r="Q1343"/>
      <c r="W1343" s="60" t="s">
        <v>5321</v>
      </c>
      <c r="X1343" s="60" t="s">
        <v>5423</v>
      </c>
      <c r="Y1343" s="60">
        <v>1959</v>
      </c>
      <c r="Z1343" s="124"/>
      <c r="AB1343" s="60">
        <v>21914</v>
      </c>
      <c r="AC1343" s="60" t="s">
        <v>5323</v>
      </c>
      <c r="AE1343" s="60" t="s">
        <v>5324</v>
      </c>
      <c r="AL1343" s="60">
        <v>88</v>
      </c>
      <c r="AM1343" s="60">
        <v>2.5</v>
      </c>
      <c r="AN1343" s="60" t="s">
        <v>5346</v>
      </c>
      <c r="AO1343" s="60" t="s">
        <v>5329</v>
      </c>
    </row>
    <row r="1344" spans="1:41">
      <c r="A1344" s="71">
        <v>84087</v>
      </c>
      <c r="B1344" s="60" t="s">
        <v>5249</v>
      </c>
      <c r="C1344" s="155">
        <v>4426461</v>
      </c>
      <c r="D1344" s="60" t="s">
        <v>5250</v>
      </c>
      <c r="E1344" s="60" t="s">
        <v>5251</v>
      </c>
      <c r="F1344" s="60" t="s">
        <v>751</v>
      </c>
      <c r="G1344" s="60" t="s">
        <v>3294</v>
      </c>
      <c r="H1344" s="60" t="s">
        <v>221</v>
      </c>
      <c r="I1344" s="60" t="s">
        <v>3136</v>
      </c>
      <c r="J1344" s="60" t="s">
        <v>16347</v>
      </c>
      <c r="K1344" s="60" t="s">
        <v>5253</v>
      </c>
      <c r="L1344" s="60" t="s">
        <v>3139</v>
      </c>
      <c r="M1344" t="str">
        <f>IF(TablVoies[[#This Row],[ID_OSM]]="Non trouvé","Pas de lien",HYPERLINK(("http://www.openstreetmap.org/?"&amp;TablVoies[[#This Row],[OBJET_OSM]]&amp;"="&amp;TablVoies[[#This Row],[ID_OSM]]),"Localiser"))</f>
        <v>Localiser</v>
      </c>
      <c r="N1344" s="61" t="s">
        <v>5316</v>
      </c>
      <c r="O1344" t="str">
        <f>IF(TablVoies[[#This Row],[ID_OSM]]="Non trouvé","Pas de lien",HYPERLINK("http://localhost:8111/import?url=http://api.openstreetmap.org/api/0.6/"&amp;TablVoies[[#This Row],[OBJET_OSM]]&amp;"/"&amp;TablVoies[[#This Row],[ID_OSM]]&amp;"/full","JOSM"))</f>
        <v>JOSM</v>
      </c>
      <c r="Q1344"/>
      <c r="T1344" s="60" t="s">
        <v>5595</v>
      </c>
      <c r="W1344" s="60" t="s">
        <v>5321</v>
      </c>
      <c r="X1344" s="60" t="s">
        <v>5424</v>
      </c>
      <c r="Y1344" s="60">
        <v>1878</v>
      </c>
      <c r="Z1344" s="124" t="s">
        <v>5596</v>
      </c>
      <c r="AB1344" s="60">
        <v>21914</v>
      </c>
      <c r="AC1344" s="60" t="s">
        <v>5323</v>
      </c>
      <c r="AE1344" s="60" t="s">
        <v>5324</v>
      </c>
      <c r="AL1344" s="60">
        <v>45</v>
      </c>
      <c r="AM1344" s="60">
        <v>33</v>
      </c>
      <c r="AN1344" s="60" t="s">
        <v>5366</v>
      </c>
      <c r="AO1344" s="60" t="s">
        <v>5329</v>
      </c>
    </row>
    <row r="1345" spans="1:41">
      <c r="A1345" s="71">
        <v>84087</v>
      </c>
      <c r="B1345" s="60" t="s">
        <v>3133</v>
      </c>
      <c r="C1345" s="155">
        <v>4426422</v>
      </c>
      <c r="D1345" s="60" t="s">
        <v>3134</v>
      </c>
      <c r="E1345" s="60" t="s">
        <v>3135</v>
      </c>
      <c r="F1345" s="60" t="s">
        <v>751</v>
      </c>
      <c r="G1345" s="60" t="s">
        <v>1358</v>
      </c>
      <c r="H1345" s="60" t="s">
        <v>221</v>
      </c>
      <c r="I1345" s="60" t="s">
        <v>3136</v>
      </c>
      <c r="J1345" s="60" t="s">
        <v>15913</v>
      </c>
      <c r="K1345" s="60" t="s">
        <v>3138</v>
      </c>
      <c r="L1345" s="60" t="s">
        <v>3139</v>
      </c>
      <c r="M1345" t="str">
        <f>IF(TablVoies[[#This Row],[ID_OSM]]="Non trouvé","Pas de lien",HYPERLINK(("http://www.openstreetmap.org/?"&amp;TablVoies[[#This Row],[OBJET_OSM]]&amp;"="&amp;TablVoies[[#This Row],[ID_OSM]]),"Localiser"))</f>
        <v>Localiser</v>
      </c>
      <c r="N1345" s="61" t="s">
        <v>5316</v>
      </c>
      <c r="O1345" t="str">
        <f>IF(TablVoies[[#This Row],[ID_OSM]]="Non trouvé","Pas de lien",HYPERLINK("http://localhost:8111/import?url=http://api.openstreetmap.org/api/0.6/"&amp;TablVoies[[#This Row],[OBJET_OSM]]&amp;"/"&amp;TablVoies[[#This Row],[ID_OSM]]&amp;"/full","JOSM"))</f>
        <v>JOSM</v>
      </c>
      <c r="Q1345"/>
      <c r="T1345" s="60" t="s">
        <v>5597</v>
      </c>
      <c r="W1345" s="60" t="s">
        <v>5321</v>
      </c>
      <c r="X1345" s="60" t="s">
        <v>5389</v>
      </c>
      <c r="Y1345" s="60">
        <v>1904</v>
      </c>
      <c r="Z1345" s="124">
        <v>1559</v>
      </c>
      <c r="AB1345" s="60">
        <v>21914</v>
      </c>
      <c r="AC1345" s="60" t="s">
        <v>5323</v>
      </c>
      <c r="AE1345" s="60" t="s">
        <v>5324</v>
      </c>
      <c r="AL1345" s="60">
        <v>216</v>
      </c>
      <c r="AM1345" s="60">
        <v>8.5</v>
      </c>
      <c r="AN1345" s="60" t="s">
        <v>5366</v>
      </c>
      <c r="AO1345" s="60" t="s">
        <v>5329</v>
      </c>
    </row>
    <row r="1346" spans="1:41">
      <c r="A1346" s="71">
        <v>84087</v>
      </c>
      <c r="B1346" s="60" t="s">
        <v>1456</v>
      </c>
      <c r="C1346" s="155">
        <v>4426323</v>
      </c>
      <c r="D1346" s="60" t="s">
        <v>1457</v>
      </c>
      <c r="E1346" s="60" t="s">
        <v>1458</v>
      </c>
      <c r="F1346" s="60" t="s">
        <v>751</v>
      </c>
      <c r="G1346" s="60" t="s">
        <v>1358</v>
      </c>
      <c r="H1346" s="60" t="s">
        <v>119</v>
      </c>
      <c r="I1346" s="60" t="s">
        <v>1459</v>
      </c>
      <c r="J1346" s="60" t="s">
        <v>16931</v>
      </c>
      <c r="K1346" s="60" t="s">
        <v>1461</v>
      </c>
      <c r="L1346" s="60" t="s">
        <v>1462</v>
      </c>
      <c r="M1346" t="str">
        <f>IF(TablVoies[[#This Row],[ID_OSM]]="Non trouvé","Pas de lien",HYPERLINK(("http://www.openstreetmap.org/?"&amp;TablVoies[[#This Row],[OBJET_OSM]]&amp;"="&amp;TablVoies[[#This Row],[ID_OSM]]),"Localiser"))</f>
        <v>Localiser</v>
      </c>
      <c r="N1346" s="61" t="s">
        <v>5316</v>
      </c>
      <c r="O1346" t="str">
        <f>IF(TablVoies[[#This Row],[ID_OSM]]="Non trouvé","Pas de lien",HYPERLINK("http://localhost:8111/import?url=http://api.openstreetmap.org/api/0.6/"&amp;TablVoies[[#This Row],[OBJET_OSM]]&amp;"/"&amp;TablVoies[[#This Row],[ID_OSM]]&amp;"/full","JOSM"))</f>
        <v>JOSM</v>
      </c>
      <c r="Q1346"/>
      <c r="W1346" s="60" t="s">
        <v>5334</v>
      </c>
      <c r="X1346" s="60" t="s">
        <v>5340</v>
      </c>
      <c r="Z1346" s="124"/>
      <c r="AC1346" s="60" t="s">
        <v>5344</v>
      </c>
      <c r="AE1346" s="60" t="s">
        <v>5345</v>
      </c>
      <c r="AL1346" s="60">
        <v>0</v>
      </c>
      <c r="AM1346" s="60">
        <v>0</v>
      </c>
      <c r="AN1346" s="60" t="s">
        <v>5359</v>
      </c>
      <c r="AO1346" s="60" t="s">
        <v>5329</v>
      </c>
    </row>
    <row r="1347" spans="1:41">
      <c r="A1347" s="71">
        <v>84087</v>
      </c>
      <c r="B1347" s="60" t="s">
        <v>367</v>
      </c>
      <c r="C1347" s="155">
        <v>4191375</v>
      </c>
      <c r="D1347" s="60" t="s">
        <v>368</v>
      </c>
      <c r="E1347" s="60" t="s">
        <v>369</v>
      </c>
      <c r="F1347" s="60" t="s">
        <v>751</v>
      </c>
      <c r="G1347" s="60" t="s">
        <v>245</v>
      </c>
      <c r="H1347" s="60" t="s">
        <v>163</v>
      </c>
      <c r="I1347" s="60" t="s">
        <v>370</v>
      </c>
      <c r="J1347" s="60" t="s">
        <v>16932</v>
      </c>
      <c r="K1347" s="60" t="s">
        <v>372</v>
      </c>
      <c r="L1347" s="60" t="s">
        <v>373</v>
      </c>
      <c r="M1347" t="str">
        <f>IF(TablVoies[[#This Row],[ID_OSM]]="Non trouvé","Pas de lien",HYPERLINK(("http://www.openstreetmap.org/?"&amp;TablVoies[[#This Row],[OBJET_OSM]]&amp;"="&amp;TablVoies[[#This Row],[ID_OSM]]),"Localiser"))</f>
        <v>Localiser</v>
      </c>
      <c r="N1347" s="61" t="s">
        <v>5316</v>
      </c>
      <c r="O1347" t="str">
        <f>IF(TablVoies[[#This Row],[ID_OSM]]="Non trouvé","Pas de lien",HYPERLINK("http://localhost:8111/import?url=http://api.openstreetmap.org/api/0.6/"&amp;TablVoies[[#This Row],[OBJET_OSM]]&amp;"/"&amp;TablVoies[[#This Row],[ID_OSM]]&amp;"/full","JOSM"))</f>
        <v>JOSM</v>
      </c>
      <c r="P1347" t="s">
        <v>13681</v>
      </c>
      <c r="Q1347" t="s">
        <v>13814</v>
      </c>
      <c r="W1347" s="60" t="s">
        <v>5321</v>
      </c>
      <c r="X1347" s="60" t="s">
        <v>5412</v>
      </c>
      <c r="Z1347" s="124"/>
      <c r="AC1347" s="60" t="s">
        <v>5323</v>
      </c>
      <c r="AE1347" s="60" t="s">
        <v>5324</v>
      </c>
      <c r="AL1347" s="60">
        <v>1720</v>
      </c>
      <c r="AM1347" s="60">
        <v>3</v>
      </c>
      <c r="AN1347" s="60" t="s">
        <v>5328</v>
      </c>
      <c r="AO1347" s="60" t="s">
        <v>5329</v>
      </c>
    </row>
    <row r="1348" spans="1:41">
      <c r="A1348" s="71">
        <v>84087</v>
      </c>
      <c r="B1348" s="60" t="s">
        <v>5254</v>
      </c>
      <c r="C1348" s="155">
        <v>4422237</v>
      </c>
      <c r="D1348" s="60" t="s">
        <v>5255</v>
      </c>
      <c r="E1348" s="60" t="s">
        <v>5256</v>
      </c>
      <c r="F1348" s="60" t="s">
        <v>751</v>
      </c>
      <c r="G1348" s="60" t="s">
        <v>245</v>
      </c>
      <c r="H1348" s="60" t="s">
        <v>134</v>
      </c>
      <c r="I1348" s="60" t="s">
        <v>5257</v>
      </c>
      <c r="J1348" s="60" t="s">
        <v>16933</v>
      </c>
      <c r="K1348" s="60" t="s">
        <v>5259</v>
      </c>
      <c r="L1348" s="60" t="s">
        <v>5260</v>
      </c>
      <c r="M1348" t="str">
        <f>IF(TablVoies[[#This Row],[ID_OSM]]="Non trouvé","Pas de lien",HYPERLINK(("http://www.openstreetmap.org/?"&amp;TablVoies[[#This Row],[OBJET_OSM]]&amp;"="&amp;TablVoies[[#This Row],[ID_OSM]]),"Localiser"))</f>
        <v>Localiser</v>
      </c>
      <c r="N1348" s="61" t="s">
        <v>5316</v>
      </c>
      <c r="O1348" t="str">
        <f>IF(TablVoies[[#This Row],[ID_OSM]]="Non trouvé","Pas de lien",HYPERLINK("http://localhost:8111/import?url=http://api.openstreetmap.org/api/0.6/"&amp;TablVoies[[#This Row],[OBJET_OSM]]&amp;"/"&amp;TablVoies[[#This Row],[ID_OSM]]&amp;"/full","JOSM"))</f>
        <v>JOSM</v>
      </c>
      <c r="P1348" t="s">
        <v>5598</v>
      </c>
      <c r="Q1348" t="s">
        <v>13814</v>
      </c>
      <c r="W1348" s="60" t="s">
        <v>5334</v>
      </c>
      <c r="X1348" s="60" t="s">
        <v>5450</v>
      </c>
      <c r="Z1348" s="124"/>
      <c r="AC1348" s="60" t="s">
        <v>5323</v>
      </c>
      <c r="AE1348" s="60" t="s">
        <v>5324</v>
      </c>
      <c r="AL1348" s="60">
        <v>1782</v>
      </c>
      <c r="AM1348" s="60">
        <v>3</v>
      </c>
      <c r="AN1348" s="60" t="s">
        <v>5328</v>
      </c>
      <c r="AO1348" s="60" t="s">
        <v>5329</v>
      </c>
    </row>
    <row r="1349" spans="1:41">
      <c r="A1349" s="71">
        <v>84087</v>
      </c>
      <c r="B1349" s="60" t="s">
        <v>809</v>
      </c>
      <c r="C1349" s="155">
        <v>4422062</v>
      </c>
      <c r="D1349" s="60" t="s">
        <v>810</v>
      </c>
      <c r="E1349" s="60" t="s">
        <v>811</v>
      </c>
      <c r="F1349" s="60" t="s">
        <v>751</v>
      </c>
      <c r="G1349" s="60" t="s">
        <v>179</v>
      </c>
      <c r="I1349" s="60" t="s">
        <v>812</v>
      </c>
      <c r="J1349" s="60" t="s">
        <v>16934</v>
      </c>
      <c r="K1349" s="60" t="s">
        <v>814</v>
      </c>
      <c r="L1349" s="60" t="s">
        <v>815</v>
      </c>
      <c r="M1349" t="str">
        <f>IF(TablVoies[[#This Row],[ID_OSM]]="Non trouvé","Pas de lien",HYPERLINK(("http://www.openstreetmap.org/?"&amp;TablVoies[[#This Row],[OBJET_OSM]]&amp;"="&amp;TablVoies[[#This Row],[ID_OSM]]),"Localiser"))</f>
        <v>Localiser</v>
      </c>
      <c r="N1349" s="61" t="s">
        <v>5316</v>
      </c>
      <c r="O1349" t="str">
        <f>IF(TablVoies[[#This Row],[ID_OSM]]="Non trouvé","Pas de lien",HYPERLINK("http://localhost:8111/import?url=http://api.openstreetmap.org/api/0.6/"&amp;TablVoies[[#This Row],[OBJET_OSM]]&amp;"/"&amp;TablVoies[[#This Row],[ID_OSM]]&amp;"/full","JOSM"))</f>
        <v>JOSM</v>
      </c>
      <c r="Q1349"/>
      <c r="T1349" s="60" t="s">
        <v>5394</v>
      </c>
      <c r="W1349" s="60" t="s">
        <v>5334</v>
      </c>
      <c r="X1349" s="60" t="s">
        <v>5383</v>
      </c>
      <c r="Y1349" s="60">
        <v>1934</v>
      </c>
      <c r="Z1349" s="124">
        <v>12551</v>
      </c>
      <c r="AC1349" s="60" t="s">
        <v>5323</v>
      </c>
      <c r="AE1349" s="60" t="s">
        <v>5324</v>
      </c>
      <c r="AL1349" s="60">
        <v>790</v>
      </c>
      <c r="AM1349" s="60">
        <v>9</v>
      </c>
      <c r="AN1349" s="60" t="s">
        <v>5353</v>
      </c>
      <c r="AO1349" s="60" t="s">
        <v>5349</v>
      </c>
    </row>
    <row r="1350" spans="1:41">
      <c r="A1350" s="71">
        <v>84087</v>
      </c>
      <c r="B1350" s="60" t="s">
        <v>984</v>
      </c>
      <c r="C1350" s="155">
        <v>4422118</v>
      </c>
      <c r="D1350" s="60" t="s">
        <v>985</v>
      </c>
      <c r="E1350" s="60" t="s">
        <v>986</v>
      </c>
      <c r="F1350" s="60" t="s">
        <v>751</v>
      </c>
      <c r="G1350" s="60" t="s">
        <v>245</v>
      </c>
      <c r="I1350" s="60" t="s">
        <v>987</v>
      </c>
      <c r="J1350" s="60" t="s">
        <v>16935</v>
      </c>
      <c r="K1350" s="60" t="s">
        <v>989</v>
      </c>
      <c r="L1350" s="60" t="s">
        <v>990</v>
      </c>
      <c r="M1350" t="str">
        <f>IF(TablVoies[[#This Row],[ID_OSM]]="Non trouvé","Pas de lien",HYPERLINK(("http://www.openstreetmap.org/?"&amp;TablVoies[[#This Row],[OBJET_OSM]]&amp;"="&amp;TablVoies[[#This Row],[ID_OSM]]),"Localiser"))</f>
        <v>Localiser</v>
      </c>
      <c r="N1350" s="61" t="s">
        <v>5316</v>
      </c>
      <c r="O1350" t="str">
        <f>IF(TablVoies[[#This Row],[ID_OSM]]="Non trouvé","Pas de lien",HYPERLINK("http://localhost:8111/import?url=http://api.openstreetmap.org/api/0.6/"&amp;TablVoies[[#This Row],[OBJET_OSM]]&amp;"/"&amp;TablVoies[[#This Row],[ID_OSM]]&amp;"/full","JOSM"))</f>
        <v>JOSM</v>
      </c>
      <c r="P1350" t="s">
        <v>13723</v>
      </c>
      <c r="Q1350" t="s">
        <v>13814</v>
      </c>
      <c r="W1350" s="60" t="s">
        <v>5321</v>
      </c>
      <c r="X1350" s="60" t="s">
        <v>5410</v>
      </c>
      <c r="Z1350" s="124">
        <v>34171</v>
      </c>
      <c r="AC1350" s="60" t="s">
        <v>5323</v>
      </c>
      <c r="AE1350" s="60" t="s">
        <v>5324</v>
      </c>
      <c r="AL1350" s="60">
        <v>480</v>
      </c>
      <c r="AM1350" s="60">
        <v>2.2999999999999998</v>
      </c>
      <c r="AN1350" s="60" t="s">
        <v>5348</v>
      </c>
      <c r="AO1350" s="60" t="s">
        <v>5349</v>
      </c>
    </row>
    <row r="1351" spans="1:41">
      <c r="A1351" s="71">
        <v>84087</v>
      </c>
      <c r="B1351" s="60" t="s">
        <v>1904</v>
      </c>
      <c r="C1351" s="155">
        <v>4426230</v>
      </c>
      <c r="D1351" s="60" t="s">
        <v>1905</v>
      </c>
      <c r="E1351" s="60" t="s">
        <v>1906</v>
      </c>
      <c r="F1351" s="60" t="s">
        <v>751</v>
      </c>
      <c r="G1351" s="60" t="s">
        <v>1358</v>
      </c>
      <c r="I1351" s="60" t="s">
        <v>1907</v>
      </c>
      <c r="J1351" s="60" t="s">
        <v>16936</v>
      </c>
      <c r="K1351" s="60" t="s">
        <v>1909</v>
      </c>
      <c r="L1351" s="60" t="s">
        <v>1910</v>
      </c>
      <c r="M1351" t="str">
        <f>IF(TablVoies[[#This Row],[ID_OSM]]="Non trouvé","Pas de lien",HYPERLINK(("http://www.openstreetmap.org/?"&amp;TablVoies[[#This Row],[OBJET_OSM]]&amp;"="&amp;TablVoies[[#This Row],[ID_OSM]]),"Localiser"))</f>
        <v>Localiser</v>
      </c>
      <c r="N1351" s="61" t="s">
        <v>5316</v>
      </c>
      <c r="O1351" t="str">
        <f>IF(TablVoies[[#This Row],[ID_OSM]]="Non trouvé","Pas de lien",HYPERLINK("http://localhost:8111/import?url=http://api.openstreetmap.org/api/0.6/"&amp;TablVoies[[#This Row],[OBJET_OSM]]&amp;"/"&amp;TablVoies[[#This Row],[ID_OSM]]&amp;"/full","JOSM"))</f>
        <v>JOSM</v>
      </c>
      <c r="Q1351"/>
      <c r="W1351" s="60" t="s">
        <v>5321</v>
      </c>
      <c r="X1351" s="60" t="s">
        <v>5355</v>
      </c>
      <c r="Y1351" s="60">
        <v>1959</v>
      </c>
      <c r="Z1351" s="124"/>
      <c r="AB1351" s="60">
        <v>21914</v>
      </c>
      <c r="AC1351" s="60" t="s">
        <v>5323</v>
      </c>
      <c r="AE1351" s="60" t="s">
        <v>5324</v>
      </c>
      <c r="AL1351" s="60">
        <v>177</v>
      </c>
      <c r="AM1351" s="60">
        <v>5.5</v>
      </c>
      <c r="AN1351" s="60" t="s">
        <v>5353</v>
      </c>
      <c r="AO1351" s="60" t="s">
        <v>5349</v>
      </c>
    </row>
    <row r="1352" spans="1:41">
      <c r="A1352" s="71">
        <v>84087</v>
      </c>
      <c r="B1352" s="60" t="s">
        <v>1911</v>
      </c>
      <c r="C1352" s="155">
        <v>4426231</v>
      </c>
      <c r="D1352" s="60" t="s">
        <v>1912</v>
      </c>
      <c r="E1352" s="60" t="s">
        <v>1913</v>
      </c>
      <c r="F1352" s="60" t="s">
        <v>751</v>
      </c>
      <c r="G1352" s="60" t="s">
        <v>1358</v>
      </c>
      <c r="I1352" s="60" t="s">
        <v>1914</v>
      </c>
      <c r="J1352" s="60" t="s">
        <v>16937</v>
      </c>
      <c r="K1352" s="60" t="s">
        <v>1916</v>
      </c>
      <c r="L1352" s="60" t="s">
        <v>1917</v>
      </c>
      <c r="M1352" t="str">
        <f>IF(TablVoies[[#This Row],[ID_OSM]]="Non trouvé","Pas de lien",HYPERLINK(("http://www.openstreetmap.org/?"&amp;TablVoies[[#This Row],[OBJET_OSM]]&amp;"="&amp;TablVoies[[#This Row],[ID_OSM]]),"Localiser"))</f>
        <v>Localiser</v>
      </c>
      <c r="N1352" s="61" t="s">
        <v>5316</v>
      </c>
      <c r="O1352" t="str">
        <f>IF(TablVoies[[#This Row],[ID_OSM]]="Non trouvé","Pas de lien",HYPERLINK("http://localhost:8111/import?url=http://api.openstreetmap.org/api/0.6/"&amp;TablVoies[[#This Row],[OBJET_OSM]]&amp;"/"&amp;TablVoies[[#This Row],[ID_OSM]]&amp;"/full","JOSM"))</f>
        <v>JOSM</v>
      </c>
      <c r="Q1352"/>
      <c r="W1352" s="60" t="s">
        <v>5334</v>
      </c>
      <c r="X1352" s="60" t="s">
        <v>5367</v>
      </c>
      <c r="Y1352" s="60">
        <v>1983</v>
      </c>
      <c r="Z1352" s="124"/>
      <c r="AB1352" s="60">
        <v>1983</v>
      </c>
      <c r="AC1352" s="60" t="s">
        <v>5323</v>
      </c>
      <c r="AE1352" s="60" t="s">
        <v>5324</v>
      </c>
      <c r="AL1352" s="60">
        <v>140</v>
      </c>
      <c r="AM1352" s="60">
        <v>6</v>
      </c>
      <c r="AN1352" s="60" t="s">
        <v>5368</v>
      </c>
      <c r="AO1352" s="60" t="s">
        <v>5349</v>
      </c>
    </row>
    <row r="1353" spans="1:41">
      <c r="A1353" s="71">
        <v>84087</v>
      </c>
      <c r="B1353" s="60" t="s">
        <v>729</v>
      </c>
      <c r="C1353" s="155">
        <v>4422037</v>
      </c>
      <c r="D1353" s="60" t="s">
        <v>730</v>
      </c>
      <c r="E1353" s="60" t="s">
        <v>731</v>
      </c>
      <c r="F1353" s="60" t="s">
        <v>751</v>
      </c>
      <c r="G1353" s="60" t="s">
        <v>70</v>
      </c>
      <c r="H1353" s="60" t="s">
        <v>119</v>
      </c>
      <c r="I1353" s="60" t="s">
        <v>732</v>
      </c>
      <c r="J1353" s="60" t="s">
        <v>16938</v>
      </c>
      <c r="K1353" s="60" t="s">
        <v>734</v>
      </c>
      <c r="L1353" s="60" t="s">
        <v>735</v>
      </c>
      <c r="M1353" t="str">
        <f>IF(TablVoies[[#This Row],[ID_OSM]]="Non trouvé","Pas de lien",HYPERLINK(("http://www.openstreetmap.org/?"&amp;TablVoies[[#This Row],[OBJET_OSM]]&amp;"="&amp;TablVoies[[#This Row],[ID_OSM]]),"Localiser"))</f>
        <v>Localiser</v>
      </c>
      <c r="N1353" s="61" t="s">
        <v>5316</v>
      </c>
      <c r="O1353" t="str">
        <f>IF(TablVoies[[#This Row],[ID_OSM]]="Non trouvé","Pas de lien",HYPERLINK("http://localhost:8111/import?url=http://api.openstreetmap.org/api/0.6/"&amp;TablVoies[[#This Row],[OBJET_OSM]]&amp;"/"&amp;TablVoies[[#This Row],[ID_OSM]]&amp;"/full","JOSM"))</f>
        <v>JOSM</v>
      </c>
      <c r="Q1353"/>
      <c r="W1353" s="60" t="s">
        <v>5321</v>
      </c>
      <c r="X1353" s="60" t="s">
        <v>5367</v>
      </c>
      <c r="Y1353" s="60">
        <v>1981</v>
      </c>
      <c r="Z1353" s="124">
        <v>29728</v>
      </c>
      <c r="AC1353" s="60" t="s">
        <v>5323</v>
      </c>
      <c r="AE1353" s="60" t="s">
        <v>5324</v>
      </c>
      <c r="AL1353" s="60">
        <v>176</v>
      </c>
      <c r="AM1353" s="60">
        <v>5</v>
      </c>
      <c r="AN1353" s="60" t="s">
        <v>5359</v>
      </c>
      <c r="AO1353" s="60" t="s">
        <v>5329</v>
      </c>
    </row>
    <row r="1354" spans="1:41">
      <c r="A1354" s="71">
        <v>84087</v>
      </c>
      <c r="B1354" s="60" t="s">
        <v>3011</v>
      </c>
      <c r="C1354" s="155">
        <v>4426404</v>
      </c>
      <c r="D1354" s="60" t="s">
        <v>3012</v>
      </c>
      <c r="E1354" s="60" t="s">
        <v>3013</v>
      </c>
      <c r="F1354" s="60" t="s">
        <v>751</v>
      </c>
      <c r="G1354" s="60" t="s">
        <v>1358</v>
      </c>
      <c r="H1354" s="60" t="s">
        <v>163</v>
      </c>
      <c r="I1354" s="60" t="s">
        <v>3014</v>
      </c>
      <c r="J1354" s="60" t="s">
        <v>16939</v>
      </c>
      <c r="K1354" s="60" t="s">
        <v>3016</v>
      </c>
      <c r="L1354" s="60" t="s">
        <v>3017</v>
      </c>
      <c r="M1354" t="str">
        <f>IF(TablVoies[[#This Row],[ID_OSM]]="Non trouvé","Pas de lien",HYPERLINK(("http://www.openstreetmap.org/?"&amp;TablVoies[[#This Row],[OBJET_OSM]]&amp;"="&amp;TablVoies[[#This Row],[ID_OSM]]),"Localiser"))</f>
        <v>Localiser</v>
      </c>
      <c r="N1354" s="61" t="s">
        <v>5316</v>
      </c>
      <c r="O1354" t="str">
        <f>IF(TablVoies[[#This Row],[ID_OSM]]="Non trouvé","Pas de lien",HYPERLINK("http://localhost:8111/import?url=http://api.openstreetmap.org/api/0.6/"&amp;TablVoies[[#This Row],[OBJET_OSM]]&amp;"/"&amp;TablVoies[[#This Row],[ID_OSM]]&amp;"/full","JOSM"))</f>
        <v>JOSM</v>
      </c>
      <c r="Q1354"/>
      <c r="W1354" s="60" t="s">
        <v>5334</v>
      </c>
      <c r="X1354" s="60" t="s">
        <v>5599</v>
      </c>
      <c r="Y1354" s="60">
        <v>2011</v>
      </c>
      <c r="Z1354" s="124">
        <v>40723</v>
      </c>
      <c r="AA1354" s="60" t="s">
        <v>5600</v>
      </c>
      <c r="AC1354" s="60" t="s">
        <v>5323</v>
      </c>
      <c r="AE1354" s="60" t="s">
        <v>5324</v>
      </c>
      <c r="AL1354" s="60">
        <v>0</v>
      </c>
      <c r="AM1354" s="60">
        <v>0</v>
      </c>
      <c r="AN1354" s="60" t="s">
        <v>5341</v>
      </c>
      <c r="AO1354" s="60" t="s">
        <v>5329</v>
      </c>
    </row>
    <row r="1355" spans="1:41">
      <c r="A1355" s="71">
        <v>84087</v>
      </c>
      <c r="B1355" s="60" t="s">
        <v>1370</v>
      </c>
      <c r="C1355" s="155">
        <v>4426503</v>
      </c>
      <c r="D1355" s="60" t="s">
        <v>1371</v>
      </c>
      <c r="E1355" s="60" t="s">
        <v>1372</v>
      </c>
      <c r="F1355" s="60" t="s">
        <v>751</v>
      </c>
      <c r="G1355" s="60" t="s">
        <v>1373</v>
      </c>
      <c r="H1355" s="60" t="s">
        <v>163</v>
      </c>
      <c r="I1355" s="60" t="s">
        <v>1374</v>
      </c>
      <c r="J1355" s="60" t="s">
        <v>16039</v>
      </c>
      <c r="K1355" s="60" t="s">
        <v>1376</v>
      </c>
      <c r="L1355" s="60" t="s">
        <v>1377</v>
      </c>
      <c r="M1355" t="str">
        <f>IF(TablVoies[[#This Row],[ID_OSM]]="Non trouvé","Pas de lien",HYPERLINK(("http://www.openstreetmap.org/?"&amp;TablVoies[[#This Row],[OBJET_OSM]]&amp;"="&amp;TablVoies[[#This Row],[ID_OSM]]),"Localiser"))</f>
        <v>Localiser</v>
      </c>
      <c r="N1355" s="61" t="s">
        <v>5316</v>
      </c>
      <c r="O1355" t="str">
        <f>IF(TablVoies[[#This Row],[ID_OSM]]="Non trouvé","Pas de lien",HYPERLINK("http://localhost:8111/import?url=http://api.openstreetmap.org/api/0.6/"&amp;TablVoies[[#This Row],[OBJET_OSM]]&amp;"/"&amp;TablVoies[[#This Row],[ID_OSM]]&amp;"/full","JOSM"))</f>
        <v>JOSM</v>
      </c>
      <c r="P1355" t="s">
        <v>13614</v>
      </c>
      <c r="Q1355" t="s">
        <v>13814</v>
      </c>
      <c r="W1355" s="60" t="s">
        <v>5334</v>
      </c>
      <c r="X1355" s="60" t="s">
        <v>5426</v>
      </c>
      <c r="Z1355" s="124"/>
      <c r="AC1355" s="60" t="s">
        <v>5374</v>
      </c>
      <c r="AE1355" s="60" t="s">
        <v>5375</v>
      </c>
      <c r="AL1355" s="60">
        <v>1197</v>
      </c>
      <c r="AM1355" s="60">
        <v>0</v>
      </c>
      <c r="AN1355" s="60" t="s">
        <v>5341</v>
      </c>
      <c r="AO1355" s="60" t="s">
        <v>5329</v>
      </c>
    </row>
    <row r="1356" spans="1:41">
      <c r="A1356" s="71">
        <v>84087</v>
      </c>
      <c r="B1356" s="60" t="s">
        <v>4199</v>
      </c>
      <c r="C1356" s="155">
        <v>4426605</v>
      </c>
      <c r="D1356" s="60" t="s">
        <v>4200</v>
      </c>
      <c r="E1356" s="60" t="s">
        <v>4201</v>
      </c>
      <c r="F1356" s="60" t="s">
        <v>751</v>
      </c>
      <c r="G1356" s="60" t="s">
        <v>44</v>
      </c>
      <c r="H1356" s="60" t="s">
        <v>119</v>
      </c>
      <c r="I1356" s="60" t="s">
        <v>4202</v>
      </c>
      <c r="J1356" s="60" t="s">
        <v>16940</v>
      </c>
      <c r="K1356" s="60" t="s">
        <v>4204</v>
      </c>
      <c r="L1356" s="60" t="s">
        <v>4205</v>
      </c>
      <c r="M1356" t="str">
        <f>IF(TablVoies[[#This Row],[ID_OSM]]="Non trouvé","Pas de lien",HYPERLINK(("http://www.openstreetmap.org/?"&amp;TablVoies[[#This Row],[OBJET_OSM]]&amp;"="&amp;TablVoies[[#This Row],[ID_OSM]]),"Localiser"))</f>
        <v>Localiser</v>
      </c>
      <c r="N1356" s="61" t="s">
        <v>5316</v>
      </c>
      <c r="O1356" t="str">
        <f>IF(TablVoies[[#This Row],[ID_OSM]]="Non trouvé","Pas de lien",HYPERLINK("http://localhost:8111/import?url=http://api.openstreetmap.org/api/0.6/"&amp;TablVoies[[#This Row],[OBJET_OSM]]&amp;"/"&amp;TablVoies[[#This Row],[ID_OSM]]&amp;"/full","JOSM"))</f>
        <v>JOSM</v>
      </c>
      <c r="Q1356"/>
      <c r="W1356" s="60" t="s">
        <v>5334</v>
      </c>
      <c r="X1356" s="60" t="s">
        <v>5370</v>
      </c>
      <c r="Y1356" s="60">
        <v>1962</v>
      </c>
      <c r="Z1356" s="124">
        <v>22694</v>
      </c>
      <c r="AB1356" s="60">
        <v>24132</v>
      </c>
      <c r="AC1356" s="60" t="s">
        <v>5323</v>
      </c>
      <c r="AE1356" s="60" t="s">
        <v>5324</v>
      </c>
      <c r="AL1356" s="60">
        <v>93</v>
      </c>
      <c r="AM1356" s="60">
        <v>3</v>
      </c>
      <c r="AN1356" s="60" t="s">
        <v>5346</v>
      </c>
      <c r="AO1356" s="60" t="s">
        <v>5329</v>
      </c>
    </row>
    <row r="1357" spans="1:41">
      <c r="A1357" s="71">
        <v>84087</v>
      </c>
      <c r="B1357" s="60" t="s">
        <v>1918</v>
      </c>
      <c r="C1357" s="155">
        <v>4426232</v>
      </c>
      <c r="D1357" s="60" t="s">
        <v>1919</v>
      </c>
      <c r="E1357" s="60" t="s">
        <v>1920</v>
      </c>
      <c r="F1357" s="60" t="s">
        <v>751</v>
      </c>
      <c r="G1357" s="60" t="s">
        <v>1358</v>
      </c>
      <c r="I1357" s="60" t="s">
        <v>1921</v>
      </c>
      <c r="J1357" s="60" t="s">
        <v>16941</v>
      </c>
      <c r="K1357" s="60" t="s">
        <v>1923</v>
      </c>
      <c r="L1357" s="60" t="s">
        <v>1924</v>
      </c>
      <c r="M1357" t="str">
        <f>IF(TablVoies[[#This Row],[ID_OSM]]="Non trouvé","Pas de lien",HYPERLINK(("http://www.openstreetmap.org/?"&amp;TablVoies[[#This Row],[OBJET_OSM]]&amp;"="&amp;TablVoies[[#This Row],[ID_OSM]]),"Localiser"))</f>
        <v>Localiser</v>
      </c>
      <c r="N1357" s="61" t="s">
        <v>5316</v>
      </c>
      <c r="O1357" t="str">
        <f>IF(TablVoies[[#This Row],[ID_OSM]]="Non trouvé","Pas de lien",HYPERLINK("http://localhost:8111/import?url=http://api.openstreetmap.org/api/0.6/"&amp;TablVoies[[#This Row],[OBJET_OSM]]&amp;"/"&amp;TablVoies[[#This Row],[ID_OSM]]&amp;"/full","JOSM"))</f>
        <v>JOSM</v>
      </c>
      <c r="P1357" t="s">
        <v>13669</v>
      </c>
      <c r="Q1357" t="s">
        <v>13815</v>
      </c>
      <c r="T1357" s="60" t="s">
        <v>5044</v>
      </c>
      <c r="W1357" s="60" t="s">
        <v>5334</v>
      </c>
      <c r="Z1357" s="124"/>
      <c r="AC1357" s="60" t="s">
        <v>5323</v>
      </c>
      <c r="AE1357" s="60" t="s">
        <v>5324</v>
      </c>
      <c r="AL1357" s="60">
        <v>0</v>
      </c>
      <c r="AM1357" s="60">
        <v>0</v>
      </c>
      <c r="AN1357" s="60" t="s">
        <v>5359</v>
      </c>
      <c r="AO1357" s="60" t="s">
        <v>5329</v>
      </c>
    </row>
    <row r="1358" spans="1:41">
      <c r="A1358" s="71">
        <v>84087</v>
      </c>
      <c r="B1358" s="60" t="s">
        <v>5267</v>
      </c>
      <c r="C1358" s="155">
        <v>4426624</v>
      </c>
      <c r="D1358" s="60" t="s">
        <v>5268</v>
      </c>
      <c r="E1358" s="60" t="s">
        <v>5269</v>
      </c>
      <c r="F1358" s="60" t="s">
        <v>751</v>
      </c>
      <c r="G1358" s="60" t="s">
        <v>44</v>
      </c>
      <c r="H1358" s="60" t="s">
        <v>134</v>
      </c>
      <c r="I1358" s="60" t="s">
        <v>5263</v>
      </c>
      <c r="J1358" s="60" t="s">
        <v>16942</v>
      </c>
      <c r="K1358" s="60" t="s">
        <v>5271</v>
      </c>
      <c r="L1358" s="60" t="s">
        <v>5266</v>
      </c>
      <c r="M1358" t="str">
        <f>IF(TablVoies[[#This Row],[ID_OSM]]="Non trouvé","Pas de lien",HYPERLINK(("http://www.openstreetmap.org/?"&amp;TablVoies[[#This Row],[OBJET_OSM]]&amp;"="&amp;TablVoies[[#This Row],[ID_OSM]]),"Localiser"))</f>
        <v>Localiser</v>
      </c>
      <c r="N1358" s="61" t="s">
        <v>5316</v>
      </c>
      <c r="O1358" t="str">
        <f>IF(TablVoies[[#This Row],[ID_OSM]]="Non trouvé","Pas de lien",HYPERLINK("http://localhost:8111/import?url=http://api.openstreetmap.org/api/0.6/"&amp;TablVoies[[#This Row],[OBJET_OSM]]&amp;"/"&amp;TablVoies[[#This Row],[ID_OSM]]&amp;"/full","JOSM"))</f>
        <v>JOSM</v>
      </c>
      <c r="Q1358"/>
      <c r="W1358" s="60" t="s">
        <v>5321</v>
      </c>
      <c r="X1358" s="60" t="s">
        <v>5370</v>
      </c>
      <c r="Z1358" s="124"/>
      <c r="AC1358" s="60" t="s">
        <v>5323</v>
      </c>
      <c r="AE1358" s="60" t="s">
        <v>5324</v>
      </c>
      <c r="AL1358" s="60">
        <v>0</v>
      </c>
      <c r="AM1358" s="60">
        <v>0</v>
      </c>
      <c r="AN1358" s="60" t="s">
        <v>5341</v>
      </c>
      <c r="AO1358" s="60" t="s">
        <v>5329</v>
      </c>
    </row>
    <row r="1359" spans="1:41">
      <c r="A1359" s="71">
        <v>84087</v>
      </c>
      <c r="B1359" s="60" t="s">
        <v>5261</v>
      </c>
      <c r="C1359" s="155">
        <v>4426288</v>
      </c>
      <c r="D1359" s="60" t="s">
        <v>5262</v>
      </c>
      <c r="E1359" s="60" t="s">
        <v>5024</v>
      </c>
      <c r="F1359" s="60" t="s">
        <v>751</v>
      </c>
      <c r="G1359" s="60" t="s">
        <v>1358</v>
      </c>
      <c r="H1359" s="60" t="s">
        <v>134</v>
      </c>
      <c r="I1359" s="60" t="s">
        <v>5263</v>
      </c>
      <c r="J1359" s="60" t="s">
        <v>16943</v>
      </c>
      <c r="K1359" s="60" t="s">
        <v>5265</v>
      </c>
      <c r="L1359" s="60" t="s">
        <v>5266</v>
      </c>
      <c r="M1359" t="str">
        <f>IF(TablVoies[[#This Row],[ID_OSM]]="Non trouvé","Pas de lien",HYPERLINK(("http://www.openstreetmap.org/?"&amp;TablVoies[[#This Row],[OBJET_OSM]]&amp;"="&amp;TablVoies[[#This Row],[ID_OSM]]),"Localiser"))</f>
        <v>Localiser</v>
      </c>
      <c r="N1359" s="61" t="s">
        <v>5316</v>
      </c>
      <c r="O1359" t="str">
        <f>IF(TablVoies[[#This Row],[ID_OSM]]="Non trouvé","Pas de lien",HYPERLINK("http://localhost:8111/import?url=http://api.openstreetmap.org/api/0.6/"&amp;TablVoies[[#This Row],[OBJET_OSM]]&amp;"/"&amp;TablVoies[[#This Row],[ID_OSM]]&amp;"/full","JOSM"))</f>
        <v>JOSM</v>
      </c>
      <c r="Q1359"/>
      <c r="T1359" s="60" t="s">
        <v>5601</v>
      </c>
      <c r="W1359" s="60" t="s">
        <v>5334</v>
      </c>
      <c r="X1359" s="60" t="s">
        <v>5370</v>
      </c>
      <c r="Y1359" s="60">
        <v>1966</v>
      </c>
      <c r="Z1359" s="124"/>
      <c r="AB1359" s="60">
        <v>24132</v>
      </c>
      <c r="AC1359" s="60" t="s">
        <v>5323</v>
      </c>
      <c r="AE1359" s="60" t="s">
        <v>5324</v>
      </c>
      <c r="AL1359" s="60">
        <v>432</v>
      </c>
      <c r="AM1359" s="60">
        <v>5</v>
      </c>
      <c r="AN1359" s="60" t="s">
        <v>5341</v>
      </c>
      <c r="AO1359" s="60" t="s">
        <v>5329</v>
      </c>
    </row>
    <row r="1360" spans="1:41">
      <c r="A1360" s="71">
        <v>84087</v>
      </c>
      <c r="B1360" s="60" t="s">
        <v>736</v>
      </c>
      <c r="C1360" s="155">
        <v>4422043</v>
      </c>
      <c r="D1360" s="60" t="s">
        <v>737</v>
      </c>
      <c r="E1360" s="60" t="s">
        <v>738</v>
      </c>
      <c r="F1360" s="60" t="s">
        <v>751</v>
      </c>
      <c r="G1360" s="60" t="s">
        <v>171</v>
      </c>
      <c r="I1360" s="60" t="s">
        <v>739</v>
      </c>
      <c r="J1360" s="60" t="s">
        <v>16944</v>
      </c>
      <c r="K1360" s="60" t="s">
        <v>741</v>
      </c>
      <c r="L1360" s="60" t="s">
        <v>742</v>
      </c>
      <c r="M1360" t="str">
        <f>IF(TablVoies[[#This Row],[ID_OSM]]="Non trouvé","Pas de lien",HYPERLINK(("http://www.openstreetmap.org/?"&amp;TablVoies[[#This Row],[OBJET_OSM]]&amp;"="&amp;TablVoies[[#This Row],[ID_OSM]]),"Localiser"))</f>
        <v>Localiser</v>
      </c>
      <c r="N1360" s="61" t="s">
        <v>5316</v>
      </c>
      <c r="O1360" t="str">
        <f>IF(TablVoies[[#This Row],[ID_OSM]]="Non trouvé","Pas de lien",HYPERLINK("http://localhost:8111/import?url=http://api.openstreetmap.org/api/0.6/"&amp;TablVoies[[#This Row],[OBJET_OSM]]&amp;"/"&amp;TablVoies[[#This Row],[ID_OSM]]&amp;"/full","JOSM"))</f>
        <v>JOSM</v>
      </c>
      <c r="P1360" t="s">
        <v>13620</v>
      </c>
      <c r="Q1360" t="s">
        <v>13814</v>
      </c>
      <c r="W1360" s="60" t="s">
        <v>5321</v>
      </c>
      <c r="X1360" s="60" t="s">
        <v>5369</v>
      </c>
      <c r="Z1360" s="124"/>
      <c r="AC1360" s="60" t="s">
        <v>5323</v>
      </c>
      <c r="AE1360" s="60" t="s">
        <v>5324</v>
      </c>
      <c r="AL1360" s="60">
        <v>2370</v>
      </c>
      <c r="AM1360" s="60">
        <v>4</v>
      </c>
      <c r="AN1360" s="60" t="s">
        <v>5328</v>
      </c>
      <c r="AO1360" s="60" t="s">
        <v>5329</v>
      </c>
    </row>
    <row r="1361" spans="1:41">
      <c r="A1361" s="71">
        <v>84087</v>
      </c>
      <c r="B1361" s="60" t="s">
        <v>2298</v>
      </c>
      <c r="C1361" s="155">
        <v>4426289</v>
      </c>
      <c r="D1361" s="60" t="s">
        <v>2299</v>
      </c>
      <c r="E1361" s="60" t="s">
        <v>2300</v>
      </c>
      <c r="F1361" s="60" t="s">
        <v>751</v>
      </c>
      <c r="G1361" s="60" t="s">
        <v>1358</v>
      </c>
      <c r="H1361" s="60" t="s">
        <v>134</v>
      </c>
      <c r="I1361" s="60" t="s">
        <v>15624</v>
      </c>
      <c r="J1361" s="60" t="s">
        <v>16945</v>
      </c>
      <c r="K1361" s="60" t="s">
        <v>15625</v>
      </c>
      <c r="L1361" s="60" t="s">
        <v>15626</v>
      </c>
      <c r="M1361" t="str">
        <f>IF(TablVoies[[#This Row],[ID_OSM]]="Non trouvé","Pas de lien",HYPERLINK(("http://www.openstreetmap.org/?"&amp;TablVoies[[#This Row],[OBJET_OSM]]&amp;"="&amp;TablVoies[[#This Row],[ID_OSM]]),"Localiser"))</f>
        <v>Localiser</v>
      </c>
      <c r="N1361" s="61" t="s">
        <v>5316</v>
      </c>
      <c r="O1361" t="str">
        <f>IF(TablVoies[[#This Row],[ID_OSM]]="Non trouvé","Pas de lien",HYPERLINK("http://localhost:8111/import?url=http://api.openstreetmap.org/api/0.6/"&amp;TablVoies[[#This Row],[OBJET_OSM]]&amp;"/"&amp;TablVoies[[#This Row],[ID_OSM]]&amp;"/full","JOSM"))</f>
        <v>JOSM</v>
      </c>
      <c r="Q1361"/>
      <c r="W1361" s="60" t="s">
        <v>5321</v>
      </c>
      <c r="X1361" s="60" t="s">
        <v>5415</v>
      </c>
      <c r="Y1361" s="60">
        <v>1985</v>
      </c>
      <c r="Z1361" s="124">
        <v>31367</v>
      </c>
      <c r="AC1361" s="60" t="s">
        <v>5323</v>
      </c>
      <c r="AE1361" s="60" t="s">
        <v>5324</v>
      </c>
      <c r="AL1361" s="60">
        <v>107</v>
      </c>
      <c r="AM1361" s="60">
        <v>6</v>
      </c>
      <c r="AN1361" s="60" t="s">
        <v>5341</v>
      </c>
      <c r="AO1361" s="60" t="s">
        <v>5329</v>
      </c>
    </row>
    <row r="1362" spans="1:41">
      <c r="A1362" s="71">
        <v>84087</v>
      </c>
      <c r="B1362" s="60" t="s">
        <v>4437</v>
      </c>
      <c r="C1362" s="155">
        <v>4426658</v>
      </c>
      <c r="D1362" s="60" t="s">
        <v>4438</v>
      </c>
      <c r="E1362" s="60" t="s">
        <v>4439</v>
      </c>
      <c r="F1362" s="60" t="s">
        <v>751</v>
      </c>
      <c r="G1362" s="60" t="s">
        <v>245</v>
      </c>
      <c r="I1362" s="60" t="s">
        <v>4440</v>
      </c>
      <c r="J1362" s="60" t="s">
        <v>16946</v>
      </c>
      <c r="K1362" s="60" t="s">
        <v>4442</v>
      </c>
      <c r="L1362" s="60" t="s">
        <v>4443</v>
      </c>
      <c r="M1362" t="str">
        <f>IF(TablVoies[[#This Row],[ID_OSM]]="Non trouvé","Pas de lien",HYPERLINK(("http://www.openstreetmap.org/?"&amp;TablVoies[[#This Row],[OBJET_OSM]]&amp;"="&amp;TablVoies[[#This Row],[ID_OSM]]),"Localiser"))</f>
        <v>Localiser</v>
      </c>
      <c r="N1362" s="61" t="s">
        <v>5316</v>
      </c>
      <c r="O1362" t="str">
        <f>IF(TablVoies[[#This Row],[ID_OSM]]="Non trouvé","Pas de lien",HYPERLINK("http://localhost:8111/import?url=http://api.openstreetmap.org/api/0.6/"&amp;TablVoies[[#This Row],[OBJET_OSM]]&amp;"/"&amp;TablVoies[[#This Row],[ID_OSM]]&amp;"/full","JOSM"))</f>
        <v>JOSM</v>
      </c>
      <c r="P1362" t="s">
        <v>13707</v>
      </c>
      <c r="Q1362" t="s">
        <v>13814</v>
      </c>
      <c r="W1362" s="60" t="s">
        <v>5321</v>
      </c>
      <c r="X1362" s="60" t="s">
        <v>5410</v>
      </c>
      <c r="Z1362" s="124"/>
      <c r="AC1362" s="60" t="s">
        <v>5323</v>
      </c>
      <c r="AE1362" s="60" t="s">
        <v>5324</v>
      </c>
      <c r="AL1362" s="60">
        <v>906</v>
      </c>
      <c r="AM1362" s="60">
        <v>3</v>
      </c>
      <c r="AN1362" s="60" t="s">
        <v>5328</v>
      </c>
      <c r="AO1362" s="60" t="s">
        <v>5329</v>
      </c>
    </row>
    <row r="1363" spans="1:41">
      <c r="A1363" s="71">
        <v>84087</v>
      </c>
      <c r="B1363" s="60" t="s">
        <v>3445</v>
      </c>
      <c r="C1363" s="155">
        <v>4426473</v>
      </c>
      <c r="D1363" s="60" t="s">
        <v>3446</v>
      </c>
      <c r="E1363" s="60" t="s">
        <v>3447</v>
      </c>
      <c r="F1363" s="60" t="s">
        <v>751</v>
      </c>
      <c r="G1363" s="60" t="s">
        <v>3294</v>
      </c>
      <c r="H1363" s="60" t="s">
        <v>119</v>
      </c>
      <c r="I1363" s="60" t="s">
        <v>2511</v>
      </c>
      <c r="J1363" s="60" t="s">
        <v>16947</v>
      </c>
      <c r="K1363" s="60" t="s">
        <v>3449</v>
      </c>
      <c r="L1363" s="60" t="s">
        <v>2514</v>
      </c>
      <c r="M1363" t="str">
        <f>IF(TablVoies[[#This Row],[ID_OSM]]="Non trouvé","Pas de lien",HYPERLINK(("http://www.openstreetmap.org/?"&amp;TablVoies[[#This Row],[OBJET_OSM]]&amp;"="&amp;TablVoies[[#This Row],[ID_OSM]]),"Localiser"))</f>
        <v>Localiser</v>
      </c>
      <c r="N1363" s="61" t="s">
        <v>5316</v>
      </c>
      <c r="O1363" t="str">
        <f>IF(TablVoies[[#This Row],[ID_OSM]]="Non trouvé","Pas de lien",HYPERLINK("http://localhost:8111/import?url=http://api.openstreetmap.org/api/0.6/"&amp;TablVoies[[#This Row],[OBJET_OSM]]&amp;"/"&amp;TablVoies[[#This Row],[ID_OSM]]&amp;"/full","JOSM"))</f>
        <v>JOSM</v>
      </c>
      <c r="Q1363"/>
      <c r="U1363" s="60" t="s">
        <v>5602</v>
      </c>
      <c r="W1363" s="60" t="s">
        <v>5321</v>
      </c>
      <c r="X1363" s="60" t="s">
        <v>5377</v>
      </c>
      <c r="Y1363" s="60">
        <v>1989</v>
      </c>
      <c r="Z1363" s="124">
        <v>32794</v>
      </c>
      <c r="AC1363" s="60" t="s">
        <v>5323</v>
      </c>
      <c r="AE1363" s="60" t="s">
        <v>5324</v>
      </c>
      <c r="AL1363" s="60">
        <v>70</v>
      </c>
      <c r="AM1363" s="60">
        <v>22</v>
      </c>
      <c r="AN1363" s="60" t="s">
        <v>5328</v>
      </c>
      <c r="AO1363" s="60" t="s">
        <v>5329</v>
      </c>
    </row>
    <row r="1364" spans="1:41">
      <c r="A1364" s="71">
        <v>84087</v>
      </c>
      <c r="B1364" s="60" t="s">
        <v>2508</v>
      </c>
      <c r="C1364" s="155">
        <v>4426324</v>
      </c>
      <c r="D1364" s="60" t="s">
        <v>2509</v>
      </c>
      <c r="E1364" s="60" t="s">
        <v>2510</v>
      </c>
      <c r="F1364" s="60" t="s">
        <v>751</v>
      </c>
      <c r="G1364" s="60" t="s">
        <v>1358</v>
      </c>
      <c r="H1364" s="60" t="s">
        <v>119</v>
      </c>
      <c r="I1364" s="60" t="s">
        <v>2511</v>
      </c>
      <c r="J1364" s="60" t="s">
        <v>16948</v>
      </c>
      <c r="K1364" s="60" t="s">
        <v>2513</v>
      </c>
      <c r="L1364" s="60" t="s">
        <v>2514</v>
      </c>
      <c r="M1364" t="str">
        <f>IF(TablVoies[[#This Row],[ID_OSM]]="Non trouvé","Pas de lien",HYPERLINK(("http://www.openstreetmap.org/?"&amp;TablVoies[[#This Row],[OBJET_OSM]]&amp;"="&amp;TablVoies[[#This Row],[ID_OSM]]),"Localiser"))</f>
        <v>Localiser</v>
      </c>
      <c r="N1364" s="61" t="s">
        <v>5316</v>
      </c>
      <c r="O1364" t="str">
        <f>IF(TablVoies[[#This Row],[ID_OSM]]="Non trouvé","Pas de lien",HYPERLINK("http://localhost:8111/import?url=http://api.openstreetmap.org/api/0.6/"&amp;TablVoies[[#This Row],[OBJET_OSM]]&amp;"/"&amp;TablVoies[[#This Row],[ID_OSM]]&amp;"/full","JOSM"))</f>
        <v>JOSM</v>
      </c>
      <c r="Q1364"/>
      <c r="W1364" s="60" t="s">
        <v>5334</v>
      </c>
      <c r="X1364" s="60" t="s">
        <v>5554</v>
      </c>
      <c r="Z1364" s="124"/>
      <c r="AC1364" s="60" t="s">
        <v>5323</v>
      </c>
      <c r="AE1364" s="60" t="s">
        <v>5324</v>
      </c>
      <c r="AL1364" s="60">
        <v>571</v>
      </c>
      <c r="AM1364" s="60">
        <v>5</v>
      </c>
      <c r="AN1364" s="60" t="s">
        <v>5328</v>
      </c>
      <c r="AO1364" s="60" t="s">
        <v>5329</v>
      </c>
    </row>
    <row r="1365" spans="1:41">
      <c r="A1365" s="71">
        <v>84087</v>
      </c>
      <c r="B1365" s="60" t="s">
        <v>3348</v>
      </c>
      <c r="C1365" s="155">
        <v>4426454</v>
      </c>
      <c r="D1365" s="60" t="s">
        <v>3349</v>
      </c>
      <c r="E1365" s="60" t="s">
        <v>3350</v>
      </c>
      <c r="F1365" s="60" t="s">
        <v>751</v>
      </c>
      <c r="G1365" s="60" t="s">
        <v>3294</v>
      </c>
      <c r="I1365" s="60" t="s">
        <v>3351</v>
      </c>
      <c r="J1365" s="60" t="s">
        <v>16949</v>
      </c>
      <c r="K1365" s="60" t="s">
        <v>3353</v>
      </c>
      <c r="L1365" s="60" t="s">
        <v>3354</v>
      </c>
      <c r="M1365" t="str">
        <f>IF(TablVoies[[#This Row],[ID_OSM]]="Non trouvé","Pas de lien",HYPERLINK(("http://www.openstreetmap.org/?"&amp;TablVoies[[#This Row],[OBJET_OSM]]&amp;"="&amp;TablVoies[[#This Row],[ID_OSM]]),"Localiser"))</f>
        <v>Localiser</v>
      </c>
      <c r="N1365" s="61" t="s">
        <v>5316</v>
      </c>
      <c r="O1365" t="str">
        <f>IF(TablVoies[[#This Row],[ID_OSM]]="Non trouvé","Pas de lien",HYPERLINK("http://localhost:8111/import?url=http://api.openstreetmap.org/api/0.6/"&amp;TablVoies[[#This Row],[OBJET_OSM]]&amp;"/"&amp;TablVoies[[#This Row],[ID_OSM]]&amp;"/full","JOSM"))</f>
        <v>JOSM</v>
      </c>
      <c r="Q1365"/>
      <c r="W1365" s="60" t="s">
        <v>5321</v>
      </c>
      <c r="X1365" s="60" t="s">
        <v>5364</v>
      </c>
      <c r="Y1365" s="60">
        <v>2000</v>
      </c>
      <c r="Z1365" s="124">
        <v>36614</v>
      </c>
      <c r="AC1365" s="60" t="s">
        <v>5323</v>
      </c>
      <c r="AE1365" s="60" t="s">
        <v>5324</v>
      </c>
      <c r="AL1365" s="60">
        <v>0</v>
      </c>
      <c r="AM1365" s="60">
        <v>0</v>
      </c>
      <c r="AN1365" s="60" t="s">
        <v>5368</v>
      </c>
      <c r="AO1365" s="60" t="s">
        <v>5349</v>
      </c>
    </row>
    <row r="1366" spans="1:41">
      <c r="A1366" s="71">
        <v>84087</v>
      </c>
      <c r="B1366" s="60" t="s">
        <v>1355</v>
      </c>
      <c r="C1366" s="155">
        <v>4426148</v>
      </c>
      <c r="D1366" s="60" t="s">
        <v>1356</v>
      </c>
      <c r="E1366" s="60" t="s">
        <v>1357</v>
      </c>
      <c r="F1366" s="60" t="s">
        <v>751</v>
      </c>
      <c r="G1366" s="60" t="s">
        <v>1358</v>
      </c>
      <c r="I1366" s="60" t="s">
        <v>1359</v>
      </c>
      <c r="J1366" s="60" t="s">
        <v>16950</v>
      </c>
      <c r="K1366" s="60" t="s">
        <v>1361</v>
      </c>
      <c r="L1366" s="60" t="s">
        <v>1362</v>
      </c>
      <c r="M1366" t="str">
        <f>IF(TablVoies[[#This Row],[ID_OSM]]="Non trouvé","Pas de lien",HYPERLINK(("http://www.openstreetmap.org/?"&amp;TablVoies[[#This Row],[OBJET_OSM]]&amp;"="&amp;TablVoies[[#This Row],[ID_OSM]]),"Localiser"))</f>
        <v>Localiser</v>
      </c>
      <c r="N1366" s="61" t="s">
        <v>5316</v>
      </c>
      <c r="O1366" t="str">
        <f>IF(TablVoies[[#This Row],[ID_OSM]]="Non trouvé","Pas de lien",HYPERLINK("http://localhost:8111/import?url=http://api.openstreetmap.org/api/0.6/"&amp;TablVoies[[#This Row],[OBJET_OSM]]&amp;"/"&amp;TablVoies[[#This Row],[ID_OSM]]&amp;"/full","JOSM"))</f>
        <v>JOSM</v>
      </c>
      <c r="Q1366"/>
      <c r="W1366" s="60" t="s">
        <v>5321</v>
      </c>
      <c r="X1366" s="60" t="s">
        <v>5370</v>
      </c>
      <c r="Y1366" s="60">
        <v>1934</v>
      </c>
      <c r="Z1366" s="124">
        <v>12551</v>
      </c>
      <c r="AC1366" s="60" t="s">
        <v>5323</v>
      </c>
      <c r="AE1366" s="60" t="s">
        <v>5324</v>
      </c>
      <c r="AL1366" s="60">
        <v>42</v>
      </c>
      <c r="AM1366" s="60">
        <v>7</v>
      </c>
      <c r="AN1366" s="60" t="s">
        <v>5353</v>
      </c>
      <c r="AO1366" s="60" t="s">
        <v>5349</v>
      </c>
    </row>
    <row r="1367" spans="1:41">
      <c r="A1367" s="71">
        <v>84087</v>
      </c>
      <c r="B1367" s="60" t="s">
        <v>374</v>
      </c>
      <c r="C1367" s="155">
        <v>4191377</v>
      </c>
      <c r="D1367" s="60" t="s">
        <v>375</v>
      </c>
      <c r="E1367" s="60" t="s">
        <v>376</v>
      </c>
      <c r="F1367" s="60" t="s">
        <v>751</v>
      </c>
      <c r="G1367" s="60" t="s">
        <v>245</v>
      </c>
      <c r="I1367" s="60" t="s">
        <v>377</v>
      </c>
      <c r="J1367" s="60" t="s">
        <v>16951</v>
      </c>
      <c r="K1367" s="60" t="s">
        <v>379</v>
      </c>
      <c r="L1367" s="60" t="s">
        <v>380</v>
      </c>
      <c r="M1367" t="str">
        <f>IF(TablVoies[[#This Row],[ID_OSM]]="Non trouvé","Pas de lien",HYPERLINK(("http://www.openstreetmap.org/?"&amp;TablVoies[[#This Row],[OBJET_OSM]]&amp;"="&amp;TablVoies[[#This Row],[ID_OSM]]),"Localiser"))</f>
        <v>Localiser</v>
      </c>
      <c r="N1367" s="61" t="s">
        <v>5316</v>
      </c>
      <c r="O1367" t="str">
        <f>IF(TablVoies[[#This Row],[ID_OSM]]="Non trouvé","Pas de lien",HYPERLINK("http://localhost:8111/import?url=http://api.openstreetmap.org/api/0.6/"&amp;TablVoies[[#This Row],[OBJET_OSM]]&amp;"/"&amp;TablVoies[[#This Row],[ID_OSM]]&amp;"/full","JOSM"))</f>
        <v>JOSM</v>
      </c>
      <c r="P1367" t="s">
        <v>13712</v>
      </c>
      <c r="Q1367" t="s">
        <v>13814</v>
      </c>
      <c r="W1367" s="60" t="s">
        <v>5321</v>
      </c>
      <c r="X1367" s="60" t="s">
        <v>5438</v>
      </c>
      <c r="Z1367" s="124"/>
      <c r="AC1367" s="60" t="s">
        <v>5323</v>
      </c>
      <c r="AE1367" s="60" t="s">
        <v>5324</v>
      </c>
      <c r="AL1367" s="60">
        <v>255</v>
      </c>
      <c r="AM1367" s="60">
        <v>3.2</v>
      </c>
      <c r="AN1367" s="60" t="s">
        <v>5328</v>
      </c>
      <c r="AO1367" s="60" t="s">
        <v>5329</v>
      </c>
    </row>
    <row r="1368" spans="1:41">
      <c r="A1368" s="71">
        <v>84087</v>
      </c>
      <c r="B1368" s="60" t="s">
        <v>1363</v>
      </c>
      <c r="C1368" s="155">
        <v>4426149</v>
      </c>
      <c r="D1368" s="60" t="s">
        <v>1364</v>
      </c>
      <c r="E1368" s="60" t="s">
        <v>1365</v>
      </c>
      <c r="F1368" s="60" t="s">
        <v>751</v>
      </c>
      <c r="G1368" s="60" t="s">
        <v>1358</v>
      </c>
      <c r="I1368" s="60" t="s">
        <v>1366</v>
      </c>
      <c r="J1368" s="60" t="s">
        <v>16952</v>
      </c>
      <c r="K1368" s="60" t="s">
        <v>1368</v>
      </c>
      <c r="L1368" s="60" t="s">
        <v>1369</v>
      </c>
      <c r="M1368" t="str">
        <f>IF(TablVoies[[#This Row],[ID_OSM]]="Non trouvé","Pas de lien",HYPERLINK(("http://www.openstreetmap.org/?"&amp;TablVoies[[#This Row],[OBJET_OSM]]&amp;"="&amp;TablVoies[[#This Row],[ID_OSM]]),"Localiser"))</f>
        <v>Localiser</v>
      </c>
      <c r="N1368" s="61" t="s">
        <v>5316</v>
      </c>
      <c r="O1368" t="str">
        <f>IF(TablVoies[[#This Row],[ID_OSM]]="Non trouvé","Pas de lien",HYPERLINK("http://localhost:8111/import?url=http://api.openstreetmap.org/api/0.6/"&amp;TablVoies[[#This Row],[OBJET_OSM]]&amp;"/"&amp;TablVoies[[#This Row],[ID_OSM]]&amp;"/full","JOSM"))</f>
        <v>JOSM</v>
      </c>
      <c r="Q1368"/>
      <c r="W1368" s="60" t="s">
        <v>5321</v>
      </c>
      <c r="X1368" s="60" t="s">
        <v>5384</v>
      </c>
      <c r="Z1368" s="124"/>
      <c r="AC1368" s="60" t="s">
        <v>5323</v>
      </c>
      <c r="AE1368" s="60" t="s">
        <v>5324</v>
      </c>
      <c r="AL1368" s="60">
        <v>50</v>
      </c>
      <c r="AM1368" s="60">
        <v>0</v>
      </c>
      <c r="AN1368" s="60" t="s">
        <v>5341</v>
      </c>
      <c r="AO1368" s="60" t="s">
        <v>5329</v>
      </c>
    </row>
    <row r="1369" spans="1:41">
      <c r="A1369" s="71">
        <v>84087</v>
      </c>
      <c r="B1369" s="60" t="s">
        <v>1378</v>
      </c>
      <c r="C1369" s="155">
        <v>4426150</v>
      </c>
      <c r="D1369" s="60" t="s">
        <v>1379</v>
      </c>
      <c r="E1369" s="60" t="s">
        <v>1380</v>
      </c>
      <c r="F1369" s="60" t="s">
        <v>751</v>
      </c>
      <c r="G1369" s="60" t="s">
        <v>1358</v>
      </c>
      <c r="I1369" s="60" t="s">
        <v>1381</v>
      </c>
      <c r="J1369" s="60" t="s">
        <v>16953</v>
      </c>
      <c r="K1369" s="60" t="s">
        <v>1383</v>
      </c>
      <c r="L1369" s="60" t="s">
        <v>1384</v>
      </c>
      <c r="M1369" t="str">
        <f>IF(TablVoies[[#This Row],[ID_OSM]]="Non trouvé","Pas de lien",HYPERLINK(("http://www.openstreetmap.org/?"&amp;TablVoies[[#This Row],[OBJET_OSM]]&amp;"="&amp;TablVoies[[#This Row],[ID_OSM]]),"Localiser"))</f>
        <v>Localiser</v>
      </c>
      <c r="N1369" s="61" t="s">
        <v>5316</v>
      </c>
      <c r="O1369" t="str">
        <f>IF(TablVoies[[#This Row],[ID_OSM]]="Non trouvé","Pas de lien",HYPERLINK("http://localhost:8111/import?url=http://api.openstreetmap.org/api/0.6/"&amp;TablVoies[[#This Row],[OBJET_OSM]]&amp;"/"&amp;TablVoies[[#This Row],[ID_OSM]]&amp;"/full","JOSM"))</f>
        <v>JOSM</v>
      </c>
      <c r="P1369" t="s">
        <v>13614</v>
      </c>
      <c r="Q1369" t="s">
        <v>13814</v>
      </c>
      <c r="W1369" s="60" t="s">
        <v>5334</v>
      </c>
      <c r="X1369" s="60" t="s">
        <v>5352</v>
      </c>
      <c r="Z1369" s="124"/>
      <c r="AC1369" s="60" t="s">
        <v>5323</v>
      </c>
      <c r="AE1369" s="60" t="s">
        <v>5324</v>
      </c>
      <c r="AL1369" s="60">
        <v>700</v>
      </c>
      <c r="AM1369" s="60">
        <v>0</v>
      </c>
      <c r="AN1369" s="60" t="s">
        <v>5380</v>
      </c>
      <c r="AO1369" s="60" t="s">
        <v>5349</v>
      </c>
    </row>
    <row r="1370" spans="1:41">
      <c r="A1370" s="71">
        <v>84087</v>
      </c>
      <c r="B1370" s="60" t="s">
        <v>1385</v>
      </c>
      <c r="C1370" s="155">
        <v>4426151</v>
      </c>
      <c r="D1370" s="60" t="s">
        <v>1386</v>
      </c>
      <c r="E1370" s="60" t="s">
        <v>1387</v>
      </c>
      <c r="F1370" s="60" t="s">
        <v>751</v>
      </c>
      <c r="G1370" s="60" t="s">
        <v>1358</v>
      </c>
      <c r="I1370" s="60" t="s">
        <v>1388</v>
      </c>
      <c r="J1370" s="60" t="s">
        <v>16954</v>
      </c>
      <c r="K1370" s="60" t="s">
        <v>1390</v>
      </c>
      <c r="L1370" s="60" t="s">
        <v>1391</v>
      </c>
      <c r="M1370" t="str">
        <f>IF(TablVoies[[#This Row],[ID_OSM]]="Non trouvé","Pas de lien",HYPERLINK(("http://www.openstreetmap.org/?"&amp;TablVoies[[#This Row],[OBJET_OSM]]&amp;"="&amp;TablVoies[[#This Row],[ID_OSM]]),"Localiser"))</f>
        <v>Localiser</v>
      </c>
      <c r="N1370" s="61" t="s">
        <v>5316</v>
      </c>
      <c r="O1370" t="str">
        <f>IF(TablVoies[[#This Row],[ID_OSM]]="Non trouvé","Pas de lien",HYPERLINK("http://localhost:8111/import?url=http://api.openstreetmap.org/api/0.6/"&amp;TablVoies[[#This Row],[OBJET_OSM]]&amp;"/"&amp;TablVoies[[#This Row],[ID_OSM]]&amp;"/full","JOSM"))</f>
        <v>JOSM</v>
      </c>
      <c r="Q1370"/>
      <c r="W1370" s="60" t="s">
        <v>5321</v>
      </c>
      <c r="X1370" s="60" t="s">
        <v>5416</v>
      </c>
      <c r="Z1370" s="124"/>
      <c r="AC1370" s="60" t="s">
        <v>5323</v>
      </c>
      <c r="AE1370" s="60" t="s">
        <v>5324</v>
      </c>
      <c r="AL1370" s="60">
        <v>150</v>
      </c>
      <c r="AM1370" s="60">
        <v>0</v>
      </c>
      <c r="AN1370" s="60" t="s">
        <v>5558</v>
      </c>
      <c r="AO1370" s="60" t="s">
        <v>5349</v>
      </c>
    </row>
    <row r="1371" spans="1:41">
      <c r="A1371" s="71">
        <v>84087</v>
      </c>
      <c r="B1371" s="60" t="s">
        <v>1392</v>
      </c>
      <c r="C1371" s="155">
        <v>4426152</v>
      </c>
      <c r="D1371" s="60" t="s">
        <v>1393</v>
      </c>
      <c r="E1371" s="60" t="s">
        <v>1394</v>
      </c>
      <c r="F1371" s="60" t="s">
        <v>751</v>
      </c>
      <c r="G1371" s="60" t="s">
        <v>1358</v>
      </c>
      <c r="I1371" s="60" t="s">
        <v>1395</v>
      </c>
      <c r="J1371" s="60" t="s">
        <v>16955</v>
      </c>
      <c r="K1371" s="60" t="s">
        <v>1397</v>
      </c>
      <c r="L1371" s="60" t="s">
        <v>1398</v>
      </c>
      <c r="M1371" t="str">
        <f>IF(TablVoies[[#This Row],[ID_OSM]]="Non trouvé","Pas de lien",HYPERLINK(("http://www.openstreetmap.org/?"&amp;TablVoies[[#This Row],[OBJET_OSM]]&amp;"="&amp;TablVoies[[#This Row],[ID_OSM]]),"Localiser"))</f>
        <v>Localiser</v>
      </c>
      <c r="N1371" s="61" t="s">
        <v>5316</v>
      </c>
      <c r="O1371" t="str">
        <f>IF(TablVoies[[#This Row],[ID_OSM]]="Non trouvé","Pas de lien",HYPERLINK("http://localhost:8111/import?url=http://api.openstreetmap.org/api/0.6/"&amp;TablVoies[[#This Row],[OBJET_OSM]]&amp;"/"&amp;TablVoies[[#This Row],[ID_OSM]]&amp;"/full","JOSM"))</f>
        <v>JOSM</v>
      </c>
      <c r="Q1371"/>
      <c r="W1371" s="60" t="s">
        <v>5321</v>
      </c>
      <c r="X1371" s="60" t="s">
        <v>5347</v>
      </c>
      <c r="Z1371" s="124"/>
      <c r="AC1371" s="60" t="s">
        <v>5344</v>
      </c>
      <c r="AE1371" s="60" t="s">
        <v>5345</v>
      </c>
      <c r="AL1371" s="60">
        <v>370</v>
      </c>
      <c r="AM1371" s="60">
        <v>8</v>
      </c>
      <c r="AN1371" s="60" t="s">
        <v>5368</v>
      </c>
      <c r="AO1371" s="60" t="s">
        <v>5349</v>
      </c>
    </row>
    <row r="1372" spans="1:41">
      <c r="A1372" s="71">
        <v>84087</v>
      </c>
      <c r="B1372" s="60" t="s">
        <v>3883</v>
      </c>
      <c r="C1372" s="155">
        <v>4426555</v>
      </c>
      <c r="D1372" s="60" t="s">
        <v>3884</v>
      </c>
      <c r="E1372" s="60" t="s">
        <v>3885</v>
      </c>
      <c r="F1372" s="60" t="s">
        <v>751</v>
      </c>
      <c r="G1372" s="60" t="s">
        <v>44</v>
      </c>
      <c r="I1372" s="60" t="s">
        <v>1402</v>
      </c>
      <c r="J1372" s="60" t="s">
        <v>16956</v>
      </c>
      <c r="K1372" s="60" t="s">
        <v>3887</v>
      </c>
      <c r="L1372" s="60" t="s">
        <v>1405</v>
      </c>
      <c r="M1372" t="str">
        <f>IF(TablVoies[[#This Row],[ID_OSM]]="Non trouvé","Pas de lien",HYPERLINK(("http://www.openstreetmap.org/?"&amp;TablVoies[[#This Row],[OBJET_OSM]]&amp;"="&amp;TablVoies[[#This Row],[ID_OSM]]),"Localiser"))</f>
        <v>Localiser</v>
      </c>
      <c r="N1372" s="61" t="s">
        <v>5316</v>
      </c>
      <c r="O1372" t="str">
        <f>IF(TablVoies[[#This Row],[ID_OSM]]="Non trouvé","Pas de lien",HYPERLINK("http://localhost:8111/import?url=http://api.openstreetmap.org/api/0.6/"&amp;TablVoies[[#This Row],[OBJET_OSM]]&amp;"/"&amp;TablVoies[[#This Row],[ID_OSM]]&amp;"/full","JOSM"))</f>
        <v>JOSM</v>
      </c>
      <c r="Q1372"/>
      <c r="W1372" s="60" t="s">
        <v>5321</v>
      </c>
      <c r="X1372" s="60" t="s">
        <v>5389</v>
      </c>
      <c r="Y1372" s="60">
        <v>1934</v>
      </c>
      <c r="Z1372" s="124">
        <v>12551</v>
      </c>
      <c r="AB1372" s="60">
        <v>21914</v>
      </c>
      <c r="AC1372" s="60" t="s">
        <v>5323</v>
      </c>
      <c r="AE1372" s="60" t="s">
        <v>5324</v>
      </c>
      <c r="AL1372" s="60">
        <v>23</v>
      </c>
      <c r="AM1372" s="60">
        <v>3</v>
      </c>
      <c r="AN1372" s="60" t="s">
        <v>5558</v>
      </c>
      <c r="AO1372" s="60" t="s">
        <v>5349</v>
      </c>
    </row>
    <row r="1373" spans="1:41">
      <c r="A1373" s="71">
        <v>84087</v>
      </c>
      <c r="B1373" s="60" t="s">
        <v>1399</v>
      </c>
      <c r="C1373" s="155">
        <v>4426153</v>
      </c>
      <c r="D1373" s="60" t="s">
        <v>1400</v>
      </c>
      <c r="E1373" s="60" t="s">
        <v>1401</v>
      </c>
      <c r="F1373" s="60" t="s">
        <v>751</v>
      </c>
      <c r="G1373" s="60" t="s">
        <v>1358</v>
      </c>
      <c r="I1373" s="60" t="s">
        <v>1402</v>
      </c>
      <c r="J1373" s="60" t="s">
        <v>16957</v>
      </c>
      <c r="K1373" s="60" t="s">
        <v>1404</v>
      </c>
      <c r="L1373" s="60" t="s">
        <v>1405</v>
      </c>
      <c r="M1373" t="str">
        <f>IF(TablVoies[[#This Row],[ID_OSM]]="Non trouvé","Pas de lien",HYPERLINK(("http://www.openstreetmap.org/?"&amp;TablVoies[[#This Row],[OBJET_OSM]]&amp;"="&amp;TablVoies[[#This Row],[ID_OSM]]),"Localiser"))</f>
        <v>Localiser</v>
      </c>
      <c r="N1373" s="61" t="s">
        <v>5316</v>
      </c>
      <c r="O1373" t="str">
        <f>IF(TablVoies[[#This Row],[ID_OSM]]="Non trouvé","Pas de lien",HYPERLINK("http://localhost:8111/import?url=http://api.openstreetmap.org/api/0.6/"&amp;TablVoies[[#This Row],[OBJET_OSM]]&amp;"/"&amp;TablVoies[[#This Row],[ID_OSM]]&amp;"/full","JOSM"))</f>
        <v>JOSM</v>
      </c>
      <c r="Q1373"/>
      <c r="W1373" s="60" t="s">
        <v>5321</v>
      </c>
      <c r="X1373" s="60" t="s">
        <v>5389</v>
      </c>
      <c r="Y1373" s="60">
        <v>1934</v>
      </c>
      <c r="Z1373" s="124">
        <v>12551</v>
      </c>
      <c r="AB1373" s="60">
        <v>21914</v>
      </c>
      <c r="AC1373" s="60" t="s">
        <v>5323</v>
      </c>
      <c r="AE1373" s="60" t="s">
        <v>5324</v>
      </c>
      <c r="AL1373" s="60">
        <v>149</v>
      </c>
      <c r="AM1373" s="60">
        <v>6</v>
      </c>
      <c r="AN1373" s="60" t="s">
        <v>5558</v>
      </c>
      <c r="AO1373" s="60" t="s">
        <v>5349</v>
      </c>
    </row>
    <row r="1374" spans="1:41">
      <c r="A1374" s="71">
        <v>84087</v>
      </c>
      <c r="B1374" s="60" t="s">
        <v>4444</v>
      </c>
      <c r="C1374" s="155">
        <v>4426660</v>
      </c>
      <c r="D1374" s="60" t="s">
        <v>4445</v>
      </c>
      <c r="E1374" s="60" t="s">
        <v>4446</v>
      </c>
      <c r="F1374" s="60" t="s">
        <v>751</v>
      </c>
      <c r="G1374" s="60" t="s">
        <v>245</v>
      </c>
      <c r="I1374" s="60" t="s">
        <v>1409</v>
      </c>
      <c r="J1374" s="60" t="s">
        <v>16958</v>
      </c>
      <c r="K1374" s="60" t="s">
        <v>4448</v>
      </c>
      <c r="L1374" s="60" t="s">
        <v>1412</v>
      </c>
      <c r="M1374" t="str">
        <f>IF(TablVoies[[#This Row],[ID_OSM]]="Non trouvé","Pas de lien",HYPERLINK(("http://www.openstreetmap.org/?"&amp;TablVoies[[#This Row],[OBJET_OSM]]&amp;"="&amp;TablVoies[[#This Row],[ID_OSM]]),"Localiser"))</f>
        <v>Localiser</v>
      </c>
      <c r="N1374" s="61" t="s">
        <v>5316</v>
      </c>
      <c r="O1374" t="str">
        <f>IF(TablVoies[[#This Row],[ID_OSM]]="Non trouvé","Pas de lien",HYPERLINK("http://localhost:8111/import?url=http://api.openstreetmap.org/api/0.6/"&amp;TablVoies[[#This Row],[OBJET_OSM]]&amp;"/"&amp;TablVoies[[#This Row],[ID_OSM]]&amp;"/full","JOSM"))</f>
        <v>JOSM</v>
      </c>
      <c r="P1374" t="s">
        <v>13674</v>
      </c>
      <c r="Q1374" t="s">
        <v>13814</v>
      </c>
      <c r="W1374" s="60" t="s">
        <v>5334</v>
      </c>
      <c r="X1374" s="60" t="s">
        <v>5470</v>
      </c>
      <c r="Z1374" s="124"/>
      <c r="AC1374" s="60" t="s">
        <v>5323</v>
      </c>
      <c r="AE1374" s="60" t="s">
        <v>5324</v>
      </c>
      <c r="AL1374" s="60">
        <v>1458</v>
      </c>
      <c r="AM1374" s="60">
        <v>3.8</v>
      </c>
      <c r="AN1374" s="60" t="s">
        <v>5558</v>
      </c>
      <c r="AO1374" s="60" t="s">
        <v>5349</v>
      </c>
    </row>
    <row r="1375" spans="1:41">
      <c r="A1375" s="71">
        <v>84087</v>
      </c>
      <c r="B1375" s="60" t="s">
        <v>3355</v>
      </c>
      <c r="C1375" s="155">
        <v>4426456</v>
      </c>
      <c r="D1375" s="60" t="s">
        <v>3356</v>
      </c>
      <c r="E1375" s="60" t="s">
        <v>3357</v>
      </c>
      <c r="F1375" s="60" t="s">
        <v>751</v>
      </c>
      <c r="G1375" s="60" t="s">
        <v>3294</v>
      </c>
      <c r="I1375" s="60" t="s">
        <v>1409</v>
      </c>
      <c r="J1375" s="60" t="s">
        <v>16959</v>
      </c>
      <c r="K1375" s="60" t="s">
        <v>3359</v>
      </c>
      <c r="L1375" s="60" t="s">
        <v>1412</v>
      </c>
      <c r="M1375" t="str">
        <f>IF(TablVoies[[#This Row],[ID_OSM]]="Non trouvé","Pas de lien",HYPERLINK(("http://www.openstreetmap.org/?"&amp;TablVoies[[#This Row],[OBJET_OSM]]&amp;"="&amp;TablVoies[[#This Row],[ID_OSM]]),"Localiser"))</f>
        <v>Localiser</v>
      </c>
      <c r="N1375" s="61" t="s">
        <v>5316</v>
      </c>
      <c r="O1375" t="str">
        <f>IF(TablVoies[[#This Row],[ID_OSM]]="Non trouvé","Pas de lien",HYPERLINK("http://localhost:8111/import?url=http://api.openstreetmap.org/api/0.6/"&amp;TablVoies[[#This Row],[OBJET_OSM]]&amp;"/"&amp;TablVoies[[#This Row],[ID_OSM]]&amp;"/full","JOSM"))</f>
        <v>JOSM</v>
      </c>
      <c r="Q1375"/>
      <c r="W1375" s="60" t="s">
        <v>5321</v>
      </c>
      <c r="X1375" s="60" t="s">
        <v>5417</v>
      </c>
      <c r="Y1375" s="60">
        <v>1959</v>
      </c>
      <c r="Z1375" s="124"/>
      <c r="AB1375" s="60">
        <v>21914</v>
      </c>
      <c r="AC1375" s="60" t="s">
        <v>5323</v>
      </c>
      <c r="AE1375" s="60" t="s">
        <v>5324</v>
      </c>
      <c r="AL1375" s="60">
        <v>22</v>
      </c>
      <c r="AM1375" s="60">
        <v>12</v>
      </c>
      <c r="AN1375" s="60" t="s">
        <v>5558</v>
      </c>
      <c r="AO1375" s="60" t="s">
        <v>5349</v>
      </c>
    </row>
    <row r="1376" spans="1:41">
      <c r="A1376" s="71">
        <v>84087</v>
      </c>
      <c r="B1376" s="60" t="s">
        <v>1406</v>
      </c>
      <c r="C1376" s="155">
        <v>4426154</v>
      </c>
      <c r="D1376" s="60" t="s">
        <v>1407</v>
      </c>
      <c r="E1376" s="60" t="s">
        <v>1408</v>
      </c>
      <c r="F1376" s="60" t="s">
        <v>751</v>
      </c>
      <c r="G1376" s="60" t="s">
        <v>1358</v>
      </c>
      <c r="I1376" s="60" t="s">
        <v>1409</v>
      </c>
      <c r="J1376" s="60" t="s">
        <v>16960</v>
      </c>
      <c r="K1376" s="60" t="s">
        <v>1411</v>
      </c>
      <c r="L1376" s="60" t="s">
        <v>1412</v>
      </c>
      <c r="M1376" t="str">
        <f>IF(TablVoies[[#This Row],[ID_OSM]]="Non trouvé","Pas de lien",HYPERLINK(("http://www.openstreetmap.org/?"&amp;TablVoies[[#This Row],[OBJET_OSM]]&amp;"="&amp;TablVoies[[#This Row],[ID_OSM]]),"Localiser"))</f>
        <v>Localiser</v>
      </c>
      <c r="N1376" s="61" t="s">
        <v>5316</v>
      </c>
      <c r="O1376" t="str">
        <f>IF(TablVoies[[#This Row],[ID_OSM]]="Non trouvé","Pas de lien",HYPERLINK("http://localhost:8111/import?url=http://api.openstreetmap.org/api/0.6/"&amp;TablVoies[[#This Row],[OBJET_OSM]]&amp;"/"&amp;TablVoies[[#This Row],[ID_OSM]]&amp;"/full","JOSM"))</f>
        <v>JOSM</v>
      </c>
      <c r="Q1376"/>
      <c r="W1376" s="60" t="s">
        <v>5334</v>
      </c>
      <c r="X1376" s="60" t="s">
        <v>5417</v>
      </c>
      <c r="Y1376" s="60">
        <v>1959</v>
      </c>
      <c r="Z1376" s="124"/>
      <c r="AB1376" s="60">
        <v>21914</v>
      </c>
      <c r="AC1376" s="60" t="s">
        <v>5323</v>
      </c>
      <c r="AE1376" s="60" t="s">
        <v>5324</v>
      </c>
      <c r="AL1376" s="60">
        <v>239</v>
      </c>
      <c r="AM1376" s="60">
        <v>6</v>
      </c>
      <c r="AN1376" s="60" t="s">
        <v>5558</v>
      </c>
      <c r="AO1376" s="60" t="s">
        <v>5349</v>
      </c>
    </row>
    <row r="1377" spans="1:41">
      <c r="A1377" s="71">
        <v>84087</v>
      </c>
      <c r="B1377" s="60" t="s">
        <v>1078</v>
      </c>
      <c r="C1377" s="155">
        <v>4422144</v>
      </c>
      <c r="D1377" s="60" t="s">
        <v>1079</v>
      </c>
      <c r="E1377" s="60" t="s">
        <v>1080</v>
      </c>
      <c r="F1377" s="60" t="s">
        <v>751</v>
      </c>
      <c r="G1377" s="60" t="s">
        <v>245</v>
      </c>
      <c r="H1377" s="60" t="s">
        <v>163</v>
      </c>
      <c r="I1377" s="60" t="s">
        <v>1081</v>
      </c>
      <c r="J1377" s="60" t="s">
        <v>16044</v>
      </c>
      <c r="K1377" s="60" t="s">
        <v>1083</v>
      </c>
      <c r="L1377" s="60" t="s">
        <v>1084</v>
      </c>
      <c r="M1377" t="str">
        <f>IF(TablVoies[[#This Row],[ID_OSM]]="Non trouvé","Pas de lien",HYPERLINK(("http://www.openstreetmap.org/?"&amp;TablVoies[[#This Row],[OBJET_OSM]]&amp;"="&amp;TablVoies[[#This Row],[ID_OSM]]),"Localiser"))</f>
        <v>Localiser</v>
      </c>
      <c r="N1377" s="61" t="s">
        <v>5316</v>
      </c>
      <c r="O1377" t="str">
        <f>IF(TablVoies[[#This Row],[ID_OSM]]="Non trouvé","Pas de lien",HYPERLINK("http://localhost:8111/import?url=http://api.openstreetmap.org/api/0.6/"&amp;TablVoies[[#This Row],[OBJET_OSM]]&amp;"/"&amp;TablVoies[[#This Row],[ID_OSM]]&amp;"/full","JOSM"))</f>
        <v>JOSM</v>
      </c>
      <c r="P1377" t="s">
        <v>5603</v>
      </c>
      <c r="Q1377" t="s">
        <v>13814</v>
      </c>
      <c r="W1377" s="60" t="s">
        <v>5321</v>
      </c>
      <c r="X1377" s="60" t="s">
        <v>5322</v>
      </c>
      <c r="Y1377" s="60">
        <v>1989</v>
      </c>
      <c r="Z1377" s="124"/>
      <c r="AB1377" s="60">
        <v>1989</v>
      </c>
      <c r="AC1377" s="60" t="s">
        <v>5323</v>
      </c>
      <c r="AE1377" s="60" t="s">
        <v>5324</v>
      </c>
      <c r="AL1377" s="60">
        <v>420</v>
      </c>
      <c r="AM1377" s="60">
        <v>4</v>
      </c>
      <c r="AN1377" s="60" t="s">
        <v>5558</v>
      </c>
      <c r="AO1377" s="60" t="s">
        <v>5349</v>
      </c>
    </row>
    <row r="1378" spans="1:41">
      <c r="A1378" s="71">
        <v>84087</v>
      </c>
      <c r="B1378" s="60" t="s">
        <v>3888</v>
      </c>
      <c r="C1378" s="155">
        <v>4426556</v>
      </c>
      <c r="D1378" s="60" t="s">
        <v>3889</v>
      </c>
      <c r="E1378" s="60" t="s">
        <v>3890</v>
      </c>
      <c r="F1378" s="60" t="s">
        <v>751</v>
      </c>
      <c r="G1378" s="60" t="s">
        <v>44</v>
      </c>
      <c r="I1378" s="60" t="s">
        <v>3891</v>
      </c>
      <c r="J1378" s="60" t="s">
        <v>16961</v>
      </c>
      <c r="K1378" s="60" t="s">
        <v>3893</v>
      </c>
      <c r="L1378" s="60" t="s">
        <v>3894</v>
      </c>
      <c r="M1378" t="str">
        <f>IF(TablVoies[[#This Row],[ID_OSM]]="Non trouvé","Pas de lien",HYPERLINK(("http://www.openstreetmap.org/?"&amp;TablVoies[[#This Row],[OBJET_OSM]]&amp;"="&amp;TablVoies[[#This Row],[ID_OSM]]),"Localiser"))</f>
        <v>Localiser</v>
      </c>
      <c r="N1378" s="61" t="s">
        <v>5316</v>
      </c>
      <c r="O1378" t="str">
        <f>IF(TablVoies[[#This Row],[ID_OSM]]="Non trouvé","Pas de lien",HYPERLINK("http://localhost:8111/import?url=http://api.openstreetmap.org/api/0.6/"&amp;TablVoies[[#This Row],[OBJET_OSM]]&amp;"/"&amp;TablVoies[[#This Row],[ID_OSM]]&amp;"/full","JOSM"))</f>
        <v>JOSM</v>
      </c>
      <c r="Q1378"/>
      <c r="W1378" s="60" t="s">
        <v>5321</v>
      </c>
      <c r="X1378" s="60" t="s">
        <v>5385</v>
      </c>
      <c r="Z1378" s="124"/>
      <c r="AC1378" s="60" t="s">
        <v>5323</v>
      </c>
      <c r="AE1378" s="60" t="s">
        <v>5324</v>
      </c>
      <c r="AL1378" s="60">
        <v>25</v>
      </c>
      <c r="AM1378" s="60">
        <v>0</v>
      </c>
      <c r="AN1378" s="60" t="s">
        <v>5558</v>
      </c>
      <c r="AO1378" s="60" t="s">
        <v>5349</v>
      </c>
    </row>
    <row r="1379" spans="1:41">
      <c r="A1379" s="71">
        <v>84087</v>
      </c>
      <c r="B1379" s="60" t="s">
        <v>3895</v>
      </c>
      <c r="C1379" s="155">
        <v>4426557</v>
      </c>
      <c r="D1379" s="60" t="s">
        <v>3896</v>
      </c>
      <c r="E1379" s="60" t="s">
        <v>3897</v>
      </c>
      <c r="F1379" s="60" t="s">
        <v>751</v>
      </c>
      <c r="G1379" s="60" t="s">
        <v>44</v>
      </c>
      <c r="I1379" s="60" t="s">
        <v>3898</v>
      </c>
      <c r="J1379" s="60" t="s">
        <v>16962</v>
      </c>
      <c r="K1379" s="60" t="s">
        <v>3900</v>
      </c>
      <c r="L1379" s="60" t="s">
        <v>3901</v>
      </c>
      <c r="M1379" t="str">
        <f>IF(TablVoies[[#This Row],[ID_OSM]]="Non trouvé","Pas de lien",HYPERLINK(("http://www.openstreetmap.org/?"&amp;TablVoies[[#This Row],[OBJET_OSM]]&amp;"="&amp;TablVoies[[#This Row],[ID_OSM]]),"Localiser"))</f>
        <v>Localiser</v>
      </c>
      <c r="N1379" s="61" t="s">
        <v>5316</v>
      </c>
      <c r="O1379" t="str">
        <f>IF(TablVoies[[#This Row],[ID_OSM]]="Non trouvé","Pas de lien",HYPERLINK("http://localhost:8111/import?url=http://api.openstreetmap.org/api/0.6/"&amp;TablVoies[[#This Row],[OBJET_OSM]]&amp;"/"&amp;TablVoies[[#This Row],[ID_OSM]]&amp;"/full","JOSM"))</f>
        <v>JOSM</v>
      </c>
      <c r="Q1379"/>
      <c r="W1379" s="60" t="s">
        <v>5321</v>
      </c>
      <c r="X1379" s="60" t="s">
        <v>5424</v>
      </c>
      <c r="Z1379" s="124"/>
      <c r="AC1379" s="60" t="s">
        <v>5323</v>
      </c>
      <c r="AE1379" s="60" t="s">
        <v>5324</v>
      </c>
      <c r="AL1379" s="60">
        <v>25</v>
      </c>
      <c r="AM1379" s="60">
        <v>4</v>
      </c>
      <c r="AN1379" s="60" t="s">
        <v>5353</v>
      </c>
      <c r="AO1379" s="60" t="s">
        <v>5349</v>
      </c>
    </row>
    <row r="1380" spans="1:41">
      <c r="A1380" s="71">
        <v>84087</v>
      </c>
      <c r="B1380" s="60" t="s">
        <v>1413</v>
      </c>
      <c r="C1380" s="155">
        <v>4426155</v>
      </c>
      <c r="D1380" s="60" t="s">
        <v>1414</v>
      </c>
      <c r="E1380" s="60" t="s">
        <v>1415</v>
      </c>
      <c r="F1380" s="60" t="s">
        <v>751</v>
      </c>
      <c r="G1380" s="60" t="s">
        <v>1358</v>
      </c>
      <c r="I1380" s="60" t="s">
        <v>1416</v>
      </c>
      <c r="J1380" s="60" t="s">
        <v>16963</v>
      </c>
      <c r="K1380" s="60" t="s">
        <v>1418</v>
      </c>
      <c r="L1380" s="60" t="s">
        <v>1419</v>
      </c>
      <c r="M1380" t="str">
        <f>IF(TablVoies[[#This Row],[ID_OSM]]="Non trouvé","Pas de lien",HYPERLINK(("http://www.openstreetmap.org/?"&amp;TablVoies[[#This Row],[OBJET_OSM]]&amp;"="&amp;TablVoies[[#This Row],[ID_OSM]]),"Localiser"))</f>
        <v>Localiser</v>
      </c>
      <c r="N1380" s="61" t="s">
        <v>5316</v>
      </c>
      <c r="O1380" t="str">
        <f>IF(TablVoies[[#This Row],[ID_OSM]]="Non trouvé","Pas de lien",HYPERLINK("http://localhost:8111/import?url=http://api.openstreetmap.org/api/0.6/"&amp;TablVoies[[#This Row],[OBJET_OSM]]&amp;"/"&amp;TablVoies[[#This Row],[ID_OSM]]&amp;"/full","JOSM"))</f>
        <v>JOSM</v>
      </c>
      <c r="Q1380"/>
      <c r="W1380" s="60" t="s">
        <v>5321</v>
      </c>
      <c r="X1380" s="60" t="s">
        <v>5424</v>
      </c>
      <c r="Y1380" s="60">
        <v>1959</v>
      </c>
      <c r="Z1380" s="124"/>
      <c r="AB1380" s="60">
        <v>21914</v>
      </c>
      <c r="AC1380" s="60" t="s">
        <v>5323</v>
      </c>
      <c r="AE1380" s="60" t="s">
        <v>5324</v>
      </c>
      <c r="AL1380" s="60">
        <v>199</v>
      </c>
      <c r="AM1380" s="60">
        <v>4.5</v>
      </c>
      <c r="AN1380" s="60" t="s">
        <v>5558</v>
      </c>
      <c r="AO1380" s="60" t="s">
        <v>5349</v>
      </c>
    </row>
    <row r="1381" spans="1:41">
      <c r="A1381" s="71">
        <v>84087</v>
      </c>
      <c r="B1381" s="60" t="s">
        <v>381</v>
      </c>
      <c r="C1381" s="155">
        <v>4191385</v>
      </c>
      <c r="D1381" s="60" t="s">
        <v>382</v>
      </c>
      <c r="E1381" s="60" t="s">
        <v>383</v>
      </c>
      <c r="F1381" s="60" t="s">
        <v>751</v>
      </c>
      <c r="G1381" s="60" t="s">
        <v>245</v>
      </c>
      <c r="H1381" s="60" t="s">
        <v>163</v>
      </c>
      <c r="I1381" s="60" t="s">
        <v>384</v>
      </c>
      <c r="J1381" s="60" t="s">
        <v>16964</v>
      </c>
      <c r="K1381" s="60" t="s">
        <v>386</v>
      </c>
      <c r="L1381" s="60" t="s">
        <v>387</v>
      </c>
      <c r="M1381" t="str">
        <f>IF(TablVoies[[#This Row],[ID_OSM]]="Non trouvé","Pas de lien",HYPERLINK(("http://www.openstreetmap.org/?"&amp;TablVoies[[#This Row],[OBJET_OSM]]&amp;"="&amp;TablVoies[[#This Row],[ID_OSM]]),"Localiser"))</f>
        <v>Localiser</v>
      </c>
      <c r="N1381" s="61" t="s">
        <v>5316</v>
      </c>
      <c r="O1381" t="str">
        <f>IF(TablVoies[[#This Row],[ID_OSM]]="Non trouvé","Pas de lien",HYPERLINK("http://localhost:8111/import?url=http://api.openstreetmap.org/api/0.6/"&amp;TablVoies[[#This Row],[OBJET_OSM]]&amp;"/"&amp;TablVoies[[#This Row],[ID_OSM]]&amp;"/full","JOSM"))</f>
        <v>JOSM</v>
      </c>
      <c r="P1381" t="s">
        <v>13699</v>
      </c>
      <c r="Q1381" t="s">
        <v>13814</v>
      </c>
      <c r="W1381" s="60" t="s">
        <v>5334</v>
      </c>
      <c r="X1381" s="60" t="s">
        <v>5426</v>
      </c>
      <c r="Z1381" s="124"/>
      <c r="AC1381" s="60" t="s">
        <v>5323</v>
      </c>
      <c r="AE1381" s="60" t="s">
        <v>5324</v>
      </c>
      <c r="AL1381" s="60">
        <v>310</v>
      </c>
      <c r="AM1381" s="60">
        <v>3</v>
      </c>
      <c r="AN1381" s="60" t="s">
        <v>5558</v>
      </c>
      <c r="AO1381" s="60" t="s">
        <v>5349</v>
      </c>
    </row>
    <row r="1382" spans="1:41">
      <c r="A1382" s="71">
        <v>84087</v>
      </c>
      <c r="B1382" s="60" t="s">
        <v>1420</v>
      </c>
      <c r="C1382" s="155">
        <v>4426156</v>
      </c>
      <c r="D1382" s="60" t="s">
        <v>1421</v>
      </c>
      <c r="E1382" s="60" t="s">
        <v>1422</v>
      </c>
      <c r="F1382" s="60" t="s">
        <v>751</v>
      </c>
      <c r="G1382" s="60" t="s">
        <v>1358</v>
      </c>
      <c r="I1382" s="60" t="s">
        <v>1423</v>
      </c>
      <c r="J1382" s="60" t="s">
        <v>16965</v>
      </c>
      <c r="K1382" s="60" t="s">
        <v>1425</v>
      </c>
      <c r="L1382" s="60" t="s">
        <v>1426</v>
      </c>
      <c r="M1382" t="str">
        <f>IF(TablVoies[[#This Row],[ID_OSM]]="Non trouvé","Pas de lien",HYPERLINK(("http://www.openstreetmap.org/?"&amp;TablVoies[[#This Row],[OBJET_OSM]]&amp;"="&amp;TablVoies[[#This Row],[ID_OSM]]),"Localiser"))</f>
        <v>Localiser</v>
      </c>
      <c r="N1382" s="61" t="s">
        <v>5316</v>
      </c>
      <c r="O1382" t="str">
        <f>IF(TablVoies[[#This Row],[ID_OSM]]="Non trouvé","Pas de lien",HYPERLINK("http://localhost:8111/import?url=http://api.openstreetmap.org/api/0.6/"&amp;TablVoies[[#This Row],[OBJET_OSM]]&amp;"/"&amp;TablVoies[[#This Row],[ID_OSM]]&amp;"/full","JOSM"))</f>
        <v>JOSM</v>
      </c>
      <c r="Q1382"/>
      <c r="W1382" s="60" t="s">
        <v>5321</v>
      </c>
      <c r="X1382" s="60" t="s">
        <v>5347</v>
      </c>
      <c r="Y1382" s="60">
        <v>1954</v>
      </c>
      <c r="Z1382" s="124">
        <v>19725</v>
      </c>
      <c r="AC1382" s="60" t="s">
        <v>5344</v>
      </c>
      <c r="AE1382" s="60" t="s">
        <v>5345</v>
      </c>
      <c r="AJ1382" s="60" t="s">
        <v>5533</v>
      </c>
      <c r="AL1382" s="60">
        <v>110</v>
      </c>
      <c r="AM1382" s="60">
        <v>8</v>
      </c>
      <c r="AN1382" s="60" t="s">
        <v>5368</v>
      </c>
      <c r="AO1382" s="60" t="s">
        <v>5349</v>
      </c>
    </row>
    <row r="1383" spans="1:41">
      <c r="A1383" s="71">
        <v>84087</v>
      </c>
      <c r="B1383" s="60" t="s">
        <v>1427</v>
      </c>
      <c r="C1383" s="155">
        <v>4426157</v>
      </c>
      <c r="D1383" s="60" t="s">
        <v>1428</v>
      </c>
      <c r="E1383" s="60" t="s">
        <v>1429</v>
      </c>
      <c r="F1383" s="60" t="s">
        <v>751</v>
      </c>
      <c r="G1383" s="60" t="s">
        <v>1358</v>
      </c>
      <c r="I1383" s="60" t="s">
        <v>1430</v>
      </c>
      <c r="J1383" s="60" t="s">
        <v>16966</v>
      </c>
      <c r="K1383" s="60" t="s">
        <v>1432</v>
      </c>
      <c r="L1383" s="60" t="s">
        <v>1433</v>
      </c>
      <c r="M1383" t="str">
        <f>IF(TablVoies[[#This Row],[ID_OSM]]="Non trouvé","Pas de lien",HYPERLINK(("http://www.openstreetmap.org/?"&amp;TablVoies[[#This Row],[OBJET_OSM]]&amp;"="&amp;TablVoies[[#This Row],[ID_OSM]]),"Localiser"))</f>
        <v>Localiser</v>
      </c>
      <c r="N1383" s="61" t="s">
        <v>5316</v>
      </c>
      <c r="O1383" t="str">
        <f>IF(TablVoies[[#This Row],[ID_OSM]]="Non trouvé","Pas de lien",HYPERLINK("http://localhost:8111/import?url=http://api.openstreetmap.org/api/0.6/"&amp;TablVoies[[#This Row],[OBJET_OSM]]&amp;"/"&amp;TablVoies[[#This Row],[ID_OSM]]&amp;"/full","JOSM"))</f>
        <v>JOSM</v>
      </c>
      <c r="Q1383"/>
      <c r="W1383" s="60" t="s">
        <v>5321</v>
      </c>
      <c r="X1383" s="60" t="s">
        <v>5352</v>
      </c>
      <c r="Y1383" s="60">
        <v>1980</v>
      </c>
      <c r="Z1383" s="124">
        <v>29224</v>
      </c>
      <c r="AC1383" s="60" t="s">
        <v>5323</v>
      </c>
      <c r="AE1383" s="60" t="s">
        <v>5324</v>
      </c>
      <c r="AL1383" s="60">
        <v>96</v>
      </c>
      <c r="AM1383" s="60">
        <v>6</v>
      </c>
      <c r="AN1383" s="60" t="s">
        <v>5353</v>
      </c>
      <c r="AO1383" s="60" t="s">
        <v>5349</v>
      </c>
    </row>
    <row r="1384" spans="1:41">
      <c r="A1384" s="71">
        <v>84087</v>
      </c>
      <c r="B1384" s="60" t="s">
        <v>1434</v>
      </c>
      <c r="C1384" s="155">
        <v>4426158</v>
      </c>
      <c r="D1384" s="60" t="s">
        <v>1435</v>
      </c>
      <c r="E1384" s="60" t="s">
        <v>1436</v>
      </c>
      <c r="F1384" s="60" t="s">
        <v>751</v>
      </c>
      <c r="G1384" s="60" t="s">
        <v>1358</v>
      </c>
      <c r="I1384" s="60" t="s">
        <v>15628</v>
      </c>
      <c r="J1384" s="60" t="s">
        <v>16967</v>
      </c>
      <c r="K1384" s="60" t="s">
        <v>15629</v>
      </c>
      <c r="L1384" s="60" t="s">
        <v>15630</v>
      </c>
      <c r="M1384" t="str">
        <f>IF(TablVoies[[#This Row],[ID_OSM]]="Non trouvé","Pas de lien",HYPERLINK(("http://www.openstreetmap.org/?"&amp;TablVoies[[#This Row],[OBJET_OSM]]&amp;"="&amp;TablVoies[[#This Row],[ID_OSM]]),"Localiser"))</f>
        <v>Localiser</v>
      </c>
      <c r="N1384" s="61" t="s">
        <v>5316</v>
      </c>
      <c r="O1384" t="str">
        <f>IF(TablVoies[[#This Row],[ID_OSM]]="Non trouvé","Pas de lien",HYPERLINK("http://localhost:8111/import?url=http://api.openstreetmap.org/api/0.6/"&amp;TablVoies[[#This Row],[OBJET_OSM]]&amp;"/"&amp;TablVoies[[#This Row],[ID_OSM]]&amp;"/full","JOSM"))</f>
        <v>JOSM</v>
      </c>
      <c r="Q1384"/>
      <c r="W1384" s="60" t="s">
        <v>5321</v>
      </c>
      <c r="X1384" s="60" t="s">
        <v>5347</v>
      </c>
      <c r="Y1384" s="60">
        <v>1977</v>
      </c>
      <c r="Z1384" s="124">
        <v>28126</v>
      </c>
      <c r="AC1384" s="60" t="s">
        <v>5344</v>
      </c>
      <c r="AE1384" s="60" t="s">
        <v>5345</v>
      </c>
      <c r="AL1384" s="60">
        <v>130</v>
      </c>
      <c r="AM1384" s="60">
        <v>8</v>
      </c>
      <c r="AN1384" s="60" t="s">
        <v>5348</v>
      </c>
      <c r="AO1384" s="60" t="s">
        <v>5349</v>
      </c>
    </row>
    <row r="1385" spans="1:41">
      <c r="A1385" s="71">
        <v>84087</v>
      </c>
      <c r="B1385" s="60" t="s">
        <v>543</v>
      </c>
      <c r="C1385" s="155">
        <v>4191492</v>
      </c>
      <c r="D1385" s="60" t="s">
        <v>544</v>
      </c>
      <c r="E1385" s="60" t="s">
        <v>545</v>
      </c>
      <c r="F1385" s="60" t="s">
        <v>751</v>
      </c>
      <c r="G1385" s="60" t="s">
        <v>245</v>
      </c>
      <c r="H1385" s="60" t="s">
        <v>221</v>
      </c>
      <c r="I1385" s="60" t="s">
        <v>546</v>
      </c>
      <c r="J1385" s="60" t="s">
        <v>16968</v>
      </c>
      <c r="K1385" s="60" t="s">
        <v>548</v>
      </c>
      <c r="L1385" s="60" t="s">
        <v>549</v>
      </c>
      <c r="M1385" t="str">
        <f>IF(TablVoies[[#This Row],[ID_OSM]]="Non trouvé","Pas de lien",HYPERLINK(("http://www.openstreetmap.org/?"&amp;TablVoies[[#This Row],[OBJET_OSM]]&amp;"="&amp;TablVoies[[#This Row],[ID_OSM]]),"Localiser"))</f>
        <v>Localiser</v>
      </c>
      <c r="N1385" s="61" t="s">
        <v>5316</v>
      </c>
      <c r="O1385" t="str">
        <f>IF(TablVoies[[#This Row],[ID_OSM]]="Non trouvé","Pas de lien",HYPERLINK("http://localhost:8111/import?url=http://api.openstreetmap.org/api/0.6/"&amp;TablVoies[[#This Row],[OBJET_OSM]]&amp;"/"&amp;TablVoies[[#This Row],[ID_OSM]]&amp;"/full","JOSM"))</f>
        <v>JOSM</v>
      </c>
      <c r="P1385" t="s">
        <v>5604</v>
      </c>
      <c r="Q1385" t="s">
        <v>13814</v>
      </c>
      <c r="W1385" s="60" t="s">
        <v>5334</v>
      </c>
      <c r="X1385" s="60" t="s">
        <v>5387</v>
      </c>
      <c r="Z1385" s="124"/>
      <c r="AC1385" s="60" t="s">
        <v>5323</v>
      </c>
      <c r="AE1385" s="60" t="s">
        <v>5324</v>
      </c>
      <c r="AL1385" s="60">
        <v>520</v>
      </c>
      <c r="AM1385" s="60">
        <v>4.5</v>
      </c>
      <c r="AN1385" s="60" t="s">
        <v>5328</v>
      </c>
      <c r="AO1385" s="60" t="s">
        <v>5329</v>
      </c>
    </row>
    <row r="1386" spans="1:41">
      <c r="A1386" s="71">
        <v>84087</v>
      </c>
      <c r="B1386" s="60" t="s">
        <v>3934</v>
      </c>
      <c r="C1386" s="155">
        <v>4426563</v>
      </c>
      <c r="D1386" s="60" t="s">
        <v>3935</v>
      </c>
      <c r="E1386" s="60" t="s">
        <v>3936</v>
      </c>
      <c r="F1386" s="60" t="s">
        <v>751</v>
      </c>
      <c r="G1386" s="60" t="s">
        <v>44</v>
      </c>
      <c r="H1386" s="60" t="s">
        <v>163</v>
      </c>
      <c r="I1386" s="60" t="s">
        <v>3937</v>
      </c>
      <c r="J1386" s="60" t="s">
        <v>16969</v>
      </c>
      <c r="K1386" s="60" t="s">
        <v>3939</v>
      </c>
      <c r="L1386" s="60" t="s">
        <v>3940</v>
      </c>
      <c r="M1386" t="str">
        <f>IF(TablVoies[[#This Row],[ID_OSM]]="Non trouvé","Pas de lien",HYPERLINK(("http://www.openstreetmap.org/?"&amp;TablVoies[[#This Row],[OBJET_OSM]]&amp;"="&amp;TablVoies[[#This Row],[ID_OSM]]),"Localiser"))</f>
        <v>Localiser</v>
      </c>
      <c r="N1386" s="61" t="s">
        <v>5316</v>
      </c>
      <c r="O1386" t="str">
        <f>IF(TablVoies[[#This Row],[ID_OSM]]="Non trouvé","Pas de lien",HYPERLINK("http://localhost:8111/import?url=http://api.openstreetmap.org/api/0.6/"&amp;TablVoies[[#This Row],[OBJET_OSM]]&amp;"/"&amp;TablVoies[[#This Row],[ID_OSM]]&amp;"/full","JOSM"))</f>
        <v>JOSM</v>
      </c>
      <c r="Q1386"/>
      <c r="W1386" s="60" t="s">
        <v>5321</v>
      </c>
      <c r="X1386" s="60" t="s">
        <v>5384</v>
      </c>
      <c r="Y1386" s="60">
        <v>1959</v>
      </c>
      <c r="Z1386" s="124"/>
      <c r="AB1386" s="60">
        <v>21914</v>
      </c>
      <c r="AC1386" s="60" t="s">
        <v>5323</v>
      </c>
      <c r="AE1386" s="60" t="s">
        <v>5324</v>
      </c>
      <c r="AL1386" s="60">
        <v>114</v>
      </c>
      <c r="AM1386" s="60">
        <v>3.3</v>
      </c>
      <c r="AN1386" s="60" t="s">
        <v>5341</v>
      </c>
      <c r="AO1386" s="60" t="s">
        <v>5329</v>
      </c>
    </row>
    <row r="1387" spans="1:41">
      <c r="A1387" s="71">
        <v>84087</v>
      </c>
      <c r="B1387" s="60" t="s">
        <v>1438</v>
      </c>
      <c r="C1387" s="155">
        <v>4426159</v>
      </c>
      <c r="D1387" s="60" t="s">
        <v>1439</v>
      </c>
      <c r="E1387" s="60" t="s">
        <v>1440</v>
      </c>
      <c r="F1387" s="60" t="s">
        <v>751</v>
      </c>
      <c r="G1387" s="60" t="s">
        <v>1358</v>
      </c>
      <c r="I1387" s="60" t="s">
        <v>15633</v>
      </c>
      <c r="J1387" s="60" t="s">
        <v>16970</v>
      </c>
      <c r="K1387" s="60" t="s">
        <v>15646</v>
      </c>
      <c r="L1387" s="60" t="s">
        <v>15634</v>
      </c>
      <c r="M1387" t="str">
        <f>IF(TablVoies[[#This Row],[ID_OSM]]="Non trouvé","Pas de lien",HYPERLINK(("http://www.openstreetmap.org/?"&amp;TablVoies[[#This Row],[OBJET_OSM]]&amp;"="&amp;TablVoies[[#This Row],[ID_OSM]]),"Localiser"))</f>
        <v>Localiser</v>
      </c>
      <c r="N1387" s="61" t="s">
        <v>5316</v>
      </c>
      <c r="O1387" t="str">
        <f>IF(TablVoies[[#This Row],[ID_OSM]]="Non trouvé","Pas de lien",HYPERLINK("http://localhost:8111/import?url=http://api.openstreetmap.org/api/0.6/"&amp;TablVoies[[#This Row],[OBJET_OSM]]&amp;"/"&amp;TablVoies[[#This Row],[ID_OSM]]&amp;"/full","JOSM"))</f>
        <v>JOSM</v>
      </c>
      <c r="Q1387"/>
      <c r="U1387" s="60" t="s">
        <v>15632</v>
      </c>
      <c r="W1387" s="60" t="s">
        <v>5321</v>
      </c>
      <c r="X1387" s="60" t="s">
        <v>5424</v>
      </c>
      <c r="Y1387" s="60">
        <v>1934</v>
      </c>
      <c r="Z1387" s="124">
        <v>12551</v>
      </c>
      <c r="AB1387" s="60">
        <v>21904</v>
      </c>
      <c r="AC1387" s="60" t="s">
        <v>5323</v>
      </c>
      <c r="AE1387" s="60" t="s">
        <v>5324</v>
      </c>
      <c r="AL1387" s="60">
        <v>92</v>
      </c>
      <c r="AM1387" s="60">
        <v>3.5</v>
      </c>
      <c r="AN1387" s="60" t="s">
        <v>5368</v>
      </c>
      <c r="AO1387" s="60" t="s">
        <v>5405</v>
      </c>
    </row>
    <row r="1388" spans="1:41">
      <c r="A1388" s="71">
        <v>84087</v>
      </c>
      <c r="B1388" s="60" t="s">
        <v>3902</v>
      </c>
      <c r="C1388" s="155">
        <v>4426558</v>
      </c>
      <c r="D1388" s="60" t="s">
        <v>3903</v>
      </c>
      <c r="E1388" s="60" t="s">
        <v>3904</v>
      </c>
      <c r="F1388" s="60" t="s">
        <v>751</v>
      </c>
      <c r="G1388" s="60" t="s">
        <v>44</v>
      </c>
      <c r="I1388" s="60" t="s">
        <v>3905</v>
      </c>
      <c r="J1388" s="60" t="s">
        <v>16971</v>
      </c>
      <c r="K1388" s="60" t="s">
        <v>3907</v>
      </c>
      <c r="L1388" s="60" t="s">
        <v>3908</v>
      </c>
      <c r="M1388" t="str">
        <f>IF(TablVoies[[#This Row],[ID_OSM]]="Non trouvé","Pas de lien",HYPERLINK(("http://www.openstreetmap.org/?"&amp;TablVoies[[#This Row],[OBJET_OSM]]&amp;"="&amp;TablVoies[[#This Row],[ID_OSM]]),"Localiser"))</f>
        <v>Localiser</v>
      </c>
      <c r="N1388" s="61" t="s">
        <v>5316</v>
      </c>
      <c r="O1388" t="str">
        <f>IF(TablVoies[[#This Row],[ID_OSM]]="Non trouvé","Pas de lien",HYPERLINK("http://localhost:8111/import?url=http://api.openstreetmap.org/api/0.6/"&amp;TablVoies[[#This Row],[OBJET_OSM]]&amp;"/"&amp;TablVoies[[#This Row],[ID_OSM]]&amp;"/full","JOSM"))</f>
        <v>JOSM</v>
      </c>
      <c r="Q1388"/>
      <c r="W1388" s="60" t="s">
        <v>5321</v>
      </c>
      <c r="X1388" s="60" t="s">
        <v>5448</v>
      </c>
      <c r="Y1388" s="60">
        <v>1959</v>
      </c>
      <c r="Z1388" s="124">
        <v>21904</v>
      </c>
      <c r="AC1388" s="60" t="s">
        <v>5323</v>
      </c>
      <c r="AE1388" s="60" t="s">
        <v>5324</v>
      </c>
      <c r="AL1388" s="60">
        <v>19</v>
      </c>
      <c r="AM1388" s="60">
        <v>2.5</v>
      </c>
      <c r="AN1388" s="60" t="s">
        <v>5380</v>
      </c>
      <c r="AO1388" s="60" t="s">
        <v>5329</v>
      </c>
    </row>
    <row r="1389" spans="1:41">
      <c r="A1389" s="71">
        <v>84087</v>
      </c>
      <c r="B1389" s="60" t="s">
        <v>2515</v>
      </c>
      <c r="C1389" s="155">
        <v>4426325</v>
      </c>
      <c r="D1389" s="60" t="s">
        <v>2516</v>
      </c>
      <c r="E1389" s="60" t="s">
        <v>2517</v>
      </c>
      <c r="F1389" s="60" t="s">
        <v>751</v>
      </c>
      <c r="G1389" s="60" t="s">
        <v>1358</v>
      </c>
      <c r="H1389" s="60" t="s">
        <v>119</v>
      </c>
      <c r="I1389" s="60" t="s">
        <v>2518</v>
      </c>
      <c r="J1389" s="60" t="s">
        <v>16972</v>
      </c>
      <c r="K1389" s="60" t="s">
        <v>2520</v>
      </c>
      <c r="L1389" s="71" t="s">
        <v>15635</v>
      </c>
      <c r="M1389" t="str">
        <f>IF(TablVoies[[#This Row],[ID_OSM]]="Non trouvé","Pas de lien",HYPERLINK(("http://www.openstreetmap.org/?"&amp;TablVoies[[#This Row],[OBJET_OSM]]&amp;"="&amp;TablVoies[[#This Row],[ID_OSM]]),"Localiser"))</f>
        <v>Localiser</v>
      </c>
      <c r="N1389" s="61" t="s">
        <v>5316</v>
      </c>
      <c r="O1389" t="str">
        <f>IF(TablVoies[[#This Row],[ID_OSM]]="Non trouvé","Pas de lien",HYPERLINK("http://localhost:8111/import?url=http://api.openstreetmap.org/api/0.6/"&amp;TablVoies[[#This Row],[OBJET_OSM]]&amp;"/"&amp;TablVoies[[#This Row],[ID_OSM]]&amp;"/full","JOSM"))</f>
        <v>JOSM</v>
      </c>
      <c r="Q1389"/>
      <c r="W1389" s="60" t="s">
        <v>5321</v>
      </c>
      <c r="X1389" s="60" t="s">
        <v>5389</v>
      </c>
      <c r="Y1389" s="60">
        <v>1959</v>
      </c>
      <c r="Z1389" s="124"/>
      <c r="AB1389" s="60">
        <v>21914</v>
      </c>
      <c r="AC1389" s="60" t="s">
        <v>5323</v>
      </c>
      <c r="AE1389" s="60" t="s">
        <v>5324</v>
      </c>
      <c r="AL1389" s="60">
        <v>105</v>
      </c>
      <c r="AM1389" s="60">
        <v>3</v>
      </c>
      <c r="AN1389" s="60" t="s">
        <v>5328</v>
      </c>
      <c r="AO1389" s="60" t="s">
        <v>5329</v>
      </c>
    </row>
    <row r="1390" spans="1:41">
      <c r="A1390" s="71">
        <v>84087</v>
      </c>
      <c r="B1390" s="60" t="s">
        <v>583</v>
      </c>
      <c r="C1390" s="155">
        <v>4191592</v>
      </c>
      <c r="D1390" s="60" t="s">
        <v>584</v>
      </c>
      <c r="E1390" s="60" t="s">
        <v>585</v>
      </c>
      <c r="F1390" s="60" t="s">
        <v>751</v>
      </c>
      <c r="G1390" s="60" t="s">
        <v>245</v>
      </c>
      <c r="H1390" s="60" t="s">
        <v>119</v>
      </c>
      <c r="I1390" s="60" t="s">
        <v>586</v>
      </c>
      <c r="J1390" s="60" t="s">
        <v>16973</v>
      </c>
      <c r="K1390" s="60" t="s">
        <v>588</v>
      </c>
      <c r="L1390" s="71" t="s">
        <v>15635</v>
      </c>
      <c r="M1390" t="str">
        <f>IF(TablVoies[[#This Row],[ID_OSM]]="Non trouvé","Pas de lien",HYPERLINK(("http://www.openstreetmap.org/?"&amp;TablVoies[[#This Row],[OBJET_OSM]]&amp;"="&amp;TablVoies[[#This Row],[ID_OSM]]),"Localiser"))</f>
        <v>Localiser</v>
      </c>
      <c r="N1390" s="61" t="s">
        <v>5316</v>
      </c>
      <c r="O1390" t="str">
        <f>IF(TablVoies[[#This Row],[ID_OSM]]="Non trouvé","Pas de lien",HYPERLINK("http://localhost:8111/import?url=http://api.openstreetmap.org/api/0.6/"&amp;TablVoies[[#This Row],[OBJET_OSM]]&amp;"/"&amp;TablVoies[[#This Row],[ID_OSM]]&amp;"/full","JOSM"))</f>
        <v>JOSM</v>
      </c>
      <c r="P1390" t="s">
        <v>13697</v>
      </c>
      <c r="Q1390" t="s">
        <v>13814</v>
      </c>
      <c r="W1390" s="60" t="s">
        <v>5321</v>
      </c>
      <c r="X1390" s="60" t="s">
        <v>5365</v>
      </c>
      <c r="Z1390" s="124">
        <v>34171</v>
      </c>
      <c r="AC1390" s="60" t="s">
        <v>5323</v>
      </c>
      <c r="AE1390" s="60" t="s">
        <v>5324</v>
      </c>
      <c r="AL1390" s="60">
        <v>540</v>
      </c>
      <c r="AM1390" s="60">
        <v>2.5</v>
      </c>
      <c r="AN1390" s="60" t="s">
        <v>5328</v>
      </c>
      <c r="AO1390" s="60" t="s">
        <v>5329</v>
      </c>
    </row>
    <row r="1391" spans="1:41">
      <c r="A1391" s="71">
        <v>84087</v>
      </c>
      <c r="B1391" s="60" t="s">
        <v>3589</v>
      </c>
      <c r="C1391" s="155">
        <v>4426504</v>
      </c>
      <c r="D1391" s="60" t="s">
        <v>3590</v>
      </c>
      <c r="E1391" s="60" t="s">
        <v>3591</v>
      </c>
      <c r="F1391" s="60" t="s">
        <v>751</v>
      </c>
      <c r="G1391" s="60" t="s">
        <v>1373</v>
      </c>
      <c r="H1391" s="60" t="s">
        <v>163</v>
      </c>
      <c r="I1391" s="60" t="s">
        <v>746</v>
      </c>
      <c r="J1391" s="60" t="s">
        <v>16974</v>
      </c>
      <c r="K1391" s="60" t="s">
        <v>3593</v>
      </c>
      <c r="L1391" s="60" t="s">
        <v>749</v>
      </c>
      <c r="M1391" t="str">
        <f>IF(TablVoies[[#This Row],[ID_OSM]]="Non trouvé","Pas de lien",HYPERLINK(("http://www.openstreetmap.org/?"&amp;TablVoies[[#This Row],[OBJET_OSM]]&amp;"="&amp;TablVoies[[#This Row],[ID_OSM]]),"Localiser"))</f>
        <v>Localiser</v>
      </c>
      <c r="N1391" s="61" t="s">
        <v>5316</v>
      </c>
      <c r="O1391" t="str">
        <f>IF(TablVoies[[#This Row],[ID_OSM]]="Non trouvé","Pas de lien",HYPERLINK("http://localhost:8111/import?url=http://api.openstreetmap.org/api/0.6/"&amp;TablVoies[[#This Row],[OBJET_OSM]]&amp;"/"&amp;TablVoies[[#This Row],[ID_OSM]]&amp;"/full","JOSM"))</f>
        <v>JOSM</v>
      </c>
      <c r="P1391" t="s">
        <v>13614</v>
      </c>
      <c r="Q1391" t="s">
        <v>13814</v>
      </c>
      <c r="W1391" s="60" t="s">
        <v>5334</v>
      </c>
      <c r="X1391" s="60" t="s">
        <v>5607</v>
      </c>
      <c r="Z1391" s="124"/>
      <c r="AC1391" s="60" t="s">
        <v>5374</v>
      </c>
      <c r="AE1391" s="60" t="s">
        <v>5375</v>
      </c>
      <c r="AL1391" s="60">
        <v>0</v>
      </c>
      <c r="AM1391" s="60">
        <v>0</v>
      </c>
      <c r="AN1391" s="60" t="s">
        <v>5341</v>
      </c>
      <c r="AO1391" s="60" t="s">
        <v>5329</v>
      </c>
    </row>
    <row r="1392" spans="1:41">
      <c r="A1392" s="71">
        <v>84087</v>
      </c>
      <c r="B1392" s="60" t="s">
        <v>3360</v>
      </c>
      <c r="C1392" s="155">
        <v>4426457</v>
      </c>
      <c r="D1392" s="60" t="s">
        <v>3361</v>
      </c>
      <c r="E1392" s="60" t="s">
        <v>3362</v>
      </c>
      <c r="F1392" s="60" t="s">
        <v>751</v>
      </c>
      <c r="G1392" s="60" t="s">
        <v>3294</v>
      </c>
      <c r="I1392" s="60" t="s">
        <v>3363</v>
      </c>
      <c r="J1392" s="60" t="s">
        <v>16975</v>
      </c>
      <c r="K1392" s="60" t="s">
        <v>3365</v>
      </c>
      <c r="L1392" s="60" t="s">
        <v>3366</v>
      </c>
      <c r="M1392" t="str">
        <f>IF(TablVoies[[#This Row],[ID_OSM]]="Non trouvé","Pas de lien",HYPERLINK(("http://www.openstreetmap.org/?"&amp;TablVoies[[#This Row],[OBJET_OSM]]&amp;"="&amp;TablVoies[[#This Row],[ID_OSM]]),"Localiser"))</f>
        <v>Localiser</v>
      </c>
      <c r="N1392" s="61" t="s">
        <v>5316</v>
      </c>
      <c r="O1392" t="str">
        <f>IF(TablVoies[[#This Row],[ID_OSM]]="Non trouvé","Pas de lien",HYPERLINK("http://localhost:8111/import?url=http://api.openstreetmap.org/api/0.6/"&amp;TablVoies[[#This Row],[OBJET_OSM]]&amp;"/"&amp;TablVoies[[#This Row],[ID_OSM]]&amp;"/full","JOSM"))</f>
        <v>JOSM</v>
      </c>
      <c r="Q1392"/>
      <c r="W1392" s="60" t="s">
        <v>5321</v>
      </c>
      <c r="X1392" s="60" t="s">
        <v>5424</v>
      </c>
      <c r="Y1392" s="60">
        <v>1959</v>
      </c>
      <c r="Z1392" s="124"/>
      <c r="AB1392" s="60">
        <v>21914</v>
      </c>
      <c r="AC1392" s="60" t="s">
        <v>5323</v>
      </c>
      <c r="AE1392" s="60" t="s">
        <v>5324</v>
      </c>
      <c r="AL1392" s="60">
        <v>44</v>
      </c>
      <c r="AM1392" s="60">
        <v>37</v>
      </c>
      <c r="AN1392" s="60" t="s">
        <v>5368</v>
      </c>
      <c r="AO1392" s="60" t="s">
        <v>5349</v>
      </c>
    </row>
    <row r="1393" spans="1:41">
      <c r="A1393" s="71">
        <v>84087</v>
      </c>
      <c r="B1393" s="60" t="s">
        <v>751</v>
      </c>
      <c r="C1393" s="155">
        <v>4422047</v>
      </c>
      <c r="D1393" s="60" t="s">
        <v>750</v>
      </c>
      <c r="E1393" s="60" t="s">
        <v>751</v>
      </c>
      <c r="F1393" s="60" t="s">
        <v>751</v>
      </c>
      <c r="G1393" s="60" t="s">
        <v>752</v>
      </c>
      <c r="H1393" s="60" t="s">
        <v>134</v>
      </c>
      <c r="I1393" s="60" t="s">
        <v>753</v>
      </c>
      <c r="J1393" s="60" t="s">
        <v>16226</v>
      </c>
      <c r="K1393" s="60" t="s">
        <v>755</v>
      </c>
      <c r="L1393" s="60" t="s">
        <v>756</v>
      </c>
      <c r="M1393" t="str">
        <f>IF(TablVoies[[#This Row],[ID_OSM]]="Non trouvé","Pas de lien",HYPERLINK(("http://www.openstreetmap.org/?"&amp;TablVoies[[#This Row],[OBJET_OSM]]&amp;"="&amp;TablVoies[[#This Row],[ID_OSM]]),"Localiser"))</f>
        <v>Localiser</v>
      </c>
      <c r="N1393" s="61" t="s">
        <v>5316</v>
      </c>
      <c r="O1393" t="str">
        <f>IF(TablVoies[[#This Row],[ID_OSM]]="Non trouvé","Pas de lien",HYPERLINK("http://localhost:8111/import?url=http://api.openstreetmap.org/api/0.6/"&amp;TablVoies[[#This Row],[OBJET_OSM]]&amp;"/"&amp;TablVoies[[#This Row],[ID_OSM]]&amp;"/full","JOSM"))</f>
        <v>JOSM</v>
      </c>
      <c r="P1393" t="s">
        <v>5608</v>
      </c>
      <c r="Q1393" t="s">
        <v>13814</v>
      </c>
      <c r="W1393" s="60" t="s">
        <v>5321</v>
      </c>
      <c r="Y1393" s="60">
        <v>1964</v>
      </c>
      <c r="Z1393" s="124">
        <v>23720</v>
      </c>
      <c r="AC1393" s="60" t="s">
        <v>5339</v>
      </c>
      <c r="AE1393" s="60" t="s">
        <v>5542</v>
      </c>
      <c r="AJ1393" s="60" t="s">
        <v>5543</v>
      </c>
      <c r="AL1393" s="60">
        <v>0</v>
      </c>
      <c r="AM1393" s="60">
        <v>0</v>
      </c>
      <c r="AN1393" s="60" t="s">
        <v>5366</v>
      </c>
      <c r="AO1393" s="60" t="s">
        <v>5329</v>
      </c>
    </row>
    <row r="1394" spans="1:41">
      <c r="A1394" s="71">
        <v>84087</v>
      </c>
      <c r="B1394" s="60" t="s">
        <v>3482</v>
      </c>
      <c r="C1394" s="155">
        <v>4426479</v>
      </c>
      <c r="D1394" s="60" t="s">
        <v>3483</v>
      </c>
      <c r="E1394" s="60" t="s">
        <v>3484</v>
      </c>
      <c r="F1394" s="60" t="s">
        <v>751</v>
      </c>
      <c r="G1394" s="60" t="s">
        <v>3294</v>
      </c>
      <c r="H1394" s="60" t="s">
        <v>134</v>
      </c>
      <c r="I1394" s="60" t="s">
        <v>753</v>
      </c>
      <c r="J1394" s="60" t="s">
        <v>16976</v>
      </c>
      <c r="K1394" s="60" t="s">
        <v>3486</v>
      </c>
      <c r="L1394" s="60" t="s">
        <v>756</v>
      </c>
      <c r="M1394" t="str">
        <f>IF(TablVoies[[#This Row],[ID_OSM]]="Non trouvé","Pas de lien",HYPERLINK(("http://www.openstreetmap.org/?"&amp;TablVoies[[#This Row],[OBJET_OSM]]&amp;"="&amp;TablVoies[[#This Row],[ID_OSM]]),"Localiser"))</f>
        <v>Localiser</v>
      </c>
      <c r="N1394" s="61" t="s">
        <v>5316</v>
      </c>
      <c r="O1394" t="str">
        <f>IF(TablVoies[[#This Row],[ID_OSM]]="Non trouvé","Pas de lien",HYPERLINK("http://localhost:8111/import?url=http://api.openstreetmap.org/api/0.6/"&amp;TablVoies[[#This Row],[OBJET_OSM]]&amp;"/"&amp;TablVoies[[#This Row],[ID_OSM]]&amp;"/full","JOSM"))</f>
        <v>JOSM</v>
      </c>
      <c r="Q1394"/>
      <c r="W1394" s="60" t="s">
        <v>5321</v>
      </c>
      <c r="X1394" s="60" t="s">
        <v>5407</v>
      </c>
      <c r="Z1394" s="124"/>
      <c r="AC1394" s="60" t="s">
        <v>5344</v>
      </c>
      <c r="AE1394" s="60" t="s">
        <v>5345</v>
      </c>
      <c r="AL1394" s="60">
        <v>0</v>
      </c>
      <c r="AM1394" s="60">
        <v>0</v>
      </c>
      <c r="AN1394" s="60" t="s">
        <v>5366</v>
      </c>
      <c r="AO1394" s="60" t="s">
        <v>5329</v>
      </c>
    </row>
    <row r="1395" spans="1:41">
      <c r="A1395" s="71">
        <v>84087</v>
      </c>
      <c r="B1395" s="60" t="s">
        <v>4306</v>
      </c>
      <c r="C1395" s="155">
        <v>4426625</v>
      </c>
      <c r="D1395" s="60" t="s">
        <v>4307</v>
      </c>
      <c r="E1395" s="60" t="s">
        <v>4308</v>
      </c>
      <c r="F1395" s="60" t="s">
        <v>751</v>
      </c>
      <c r="G1395" s="60" t="s">
        <v>44</v>
      </c>
      <c r="H1395" s="60" t="s">
        <v>134</v>
      </c>
      <c r="I1395" s="60" t="s">
        <v>4309</v>
      </c>
      <c r="J1395" s="60" t="s">
        <v>16977</v>
      </c>
      <c r="K1395" s="60" t="s">
        <v>4311</v>
      </c>
      <c r="L1395" s="60" t="s">
        <v>756</v>
      </c>
      <c r="M1395" t="str">
        <f>IF(TablVoies[[#This Row],[ID_OSM]]="Non trouvé","Pas de lien",HYPERLINK(("http://www.openstreetmap.org/?"&amp;TablVoies[[#This Row],[OBJET_OSM]]&amp;"="&amp;TablVoies[[#This Row],[ID_OSM]]),"Localiser"))</f>
        <v>Localiser</v>
      </c>
      <c r="N1395" s="61" t="s">
        <v>5316</v>
      </c>
      <c r="O1395" t="str">
        <f>IF(TablVoies[[#This Row],[ID_OSM]]="Non trouvé","Pas de lien",HYPERLINK("http://localhost:8111/import?url=http://api.openstreetmap.org/api/0.6/"&amp;TablVoies[[#This Row],[OBJET_OSM]]&amp;"/"&amp;TablVoies[[#This Row],[ID_OSM]]&amp;"/full","JOSM"))</f>
        <v>JOSM</v>
      </c>
      <c r="Q1395"/>
      <c r="T1395" s="60" t="s">
        <v>439</v>
      </c>
      <c r="W1395" s="60" t="s">
        <v>5321</v>
      </c>
      <c r="X1395" s="60" t="s">
        <v>5609</v>
      </c>
      <c r="Z1395" s="124"/>
      <c r="AC1395" s="60" t="s">
        <v>5344</v>
      </c>
      <c r="AE1395" s="60" t="s">
        <v>5345</v>
      </c>
      <c r="AL1395" s="60">
        <v>0</v>
      </c>
      <c r="AM1395" s="60">
        <v>0</v>
      </c>
      <c r="AN1395" s="60" t="s">
        <v>5366</v>
      </c>
      <c r="AO1395" s="60" t="s">
        <v>5329</v>
      </c>
    </row>
    <row r="1396" spans="1:41">
      <c r="A1396" s="71">
        <v>84087</v>
      </c>
      <c r="B1396" s="60" t="s">
        <v>285</v>
      </c>
      <c r="C1396" s="155">
        <v>4191276</v>
      </c>
      <c r="D1396" s="60" t="s">
        <v>286</v>
      </c>
      <c r="E1396" s="60" t="s">
        <v>287</v>
      </c>
      <c r="F1396" s="60" t="s">
        <v>751</v>
      </c>
      <c r="G1396" s="60" t="s">
        <v>245</v>
      </c>
      <c r="I1396" s="60" t="s">
        <v>288</v>
      </c>
      <c r="J1396" s="60" t="s">
        <v>16978</v>
      </c>
      <c r="K1396" s="60" t="s">
        <v>290</v>
      </c>
      <c r="L1396" s="60" t="s">
        <v>291</v>
      </c>
      <c r="M1396" t="str">
        <f>IF(TablVoies[[#This Row],[ID_OSM]]="Non trouvé","Pas de lien",HYPERLINK(("http://www.openstreetmap.org/?"&amp;TablVoies[[#This Row],[OBJET_OSM]]&amp;"="&amp;TablVoies[[#This Row],[ID_OSM]]),"Localiser"))</f>
        <v>Localiser</v>
      </c>
      <c r="N1396" s="61" t="s">
        <v>5316</v>
      </c>
      <c r="O1396" t="str">
        <f>IF(TablVoies[[#This Row],[ID_OSM]]="Non trouvé","Pas de lien",HYPERLINK("http://localhost:8111/import?url=http://api.openstreetmap.org/api/0.6/"&amp;TablVoies[[#This Row],[OBJET_OSM]]&amp;"/"&amp;TablVoies[[#This Row],[ID_OSM]]&amp;"/full","JOSM"))</f>
        <v>JOSM</v>
      </c>
      <c r="P1396" t="s">
        <v>13658</v>
      </c>
      <c r="Q1396" t="s">
        <v>13814</v>
      </c>
      <c r="W1396" s="60" t="s">
        <v>5321</v>
      </c>
      <c r="X1396" s="60" t="s">
        <v>5610</v>
      </c>
      <c r="Z1396" s="124"/>
      <c r="AC1396" s="60" t="s">
        <v>5323</v>
      </c>
      <c r="AE1396" s="60" t="s">
        <v>5324</v>
      </c>
      <c r="AL1396" s="60">
        <v>550</v>
      </c>
      <c r="AM1396" s="60">
        <v>3</v>
      </c>
      <c r="AN1396" s="60" t="s">
        <v>5328</v>
      </c>
      <c r="AO1396" s="60" t="s">
        <v>5329</v>
      </c>
    </row>
    <row r="1397" spans="1:41">
      <c r="A1397" s="71">
        <v>84087</v>
      </c>
      <c r="B1397" s="60" t="s">
        <v>589</v>
      </c>
      <c r="C1397" s="155">
        <v>4191593</v>
      </c>
      <c r="D1397" s="60" t="s">
        <v>590</v>
      </c>
      <c r="E1397" s="60" t="s">
        <v>591</v>
      </c>
      <c r="F1397" s="60" t="s">
        <v>751</v>
      </c>
      <c r="G1397" s="60" t="s">
        <v>245</v>
      </c>
      <c r="H1397" s="60" t="s">
        <v>119</v>
      </c>
      <c r="I1397" s="60" t="s">
        <v>592</v>
      </c>
      <c r="J1397" s="60" t="s">
        <v>16193</v>
      </c>
      <c r="K1397" s="60" t="s">
        <v>594</v>
      </c>
      <c r="L1397" s="60" t="s">
        <v>595</v>
      </c>
      <c r="M1397" t="str">
        <f>IF(TablVoies[[#This Row],[ID_OSM]]="Non trouvé","Pas de lien",HYPERLINK(("http://www.openstreetmap.org/?"&amp;TablVoies[[#This Row],[OBJET_OSM]]&amp;"="&amp;TablVoies[[#This Row],[ID_OSM]]),"Localiser"))</f>
        <v>Localiser</v>
      </c>
      <c r="N1397" s="61" t="s">
        <v>5316</v>
      </c>
      <c r="O1397" t="str">
        <f>IF(TablVoies[[#This Row],[ID_OSM]]="Non trouvé","Pas de lien",HYPERLINK("http://localhost:8111/import?url=http://api.openstreetmap.org/api/0.6/"&amp;TablVoies[[#This Row],[OBJET_OSM]]&amp;"/"&amp;TablVoies[[#This Row],[ID_OSM]]&amp;"/full","JOSM"))</f>
        <v>JOSM</v>
      </c>
      <c r="Q1397"/>
      <c r="W1397" s="60" t="s">
        <v>5321</v>
      </c>
      <c r="X1397" s="60" t="s">
        <v>5322</v>
      </c>
      <c r="Z1397" s="124"/>
      <c r="AC1397" s="60" t="s">
        <v>5344</v>
      </c>
      <c r="AE1397" s="60" t="s">
        <v>5345</v>
      </c>
      <c r="AL1397" s="60">
        <v>0</v>
      </c>
      <c r="AM1397" s="60">
        <v>0</v>
      </c>
      <c r="AN1397" s="60" t="s">
        <v>5328</v>
      </c>
      <c r="AO1397" s="60" t="s">
        <v>5329</v>
      </c>
    </row>
    <row r="1398" spans="1:41">
      <c r="A1398" s="71">
        <v>84087</v>
      </c>
      <c r="B1398" s="60" t="s">
        <v>2521</v>
      </c>
      <c r="C1398" s="155">
        <v>4426326</v>
      </c>
      <c r="D1398" s="60" t="s">
        <v>2522</v>
      </c>
      <c r="E1398" s="60" t="s">
        <v>2523</v>
      </c>
      <c r="F1398" s="60" t="s">
        <v>751</v>
      </c>
      <c r="G1398" s="60" t="s">
        <v>1358</v>
      </c>
      <c r="H1398" s="60" t="s">
        <v>119</v>
      </c>
      <c r="I1398" s="60" t="s">
        <v>592</v>
      </c>
      <c r="J1398" s="60" t="s">
        <v>16979</v>
      </c>
      <c r="K1398" s="60" t="s">
        <v>2525</v>
      </c>
      <c r="L1398" s="60" t="s">
        <v>595</v>
      </c>
      <c r="M1398" t="str">
        <f>IF(TablVoies[[#This Row],[ID_OSM]]="Non trouvé","Pas de lien",HYPERLINK(("http://www.openstreetmap.org/?"&amp;TablVoies[[#This Row],[OBJET_OSM]]&amp;"="&amp;TablVoies[[#This Row],[ID_OSM]]),"Localiser"))</f>
        <v>Localiser</v>
      </c>
      <c r="N1398" s="61" t="s">
        <v>5316</v>
      </c>
      <c r="O1398" t="str">
        <f>IF(TablVoies[[#This Row],[ID_OSM]]="Non trouvé","Pas de lien",HYPERLINK("http://localhost:8111/import?url=http://api.openstreetmap.org/api/0.6/"&amp;TablVoies[[#This Row],[OBJET_OSM]]&amp;"/"&amp;TablVoies[[#This Row],[ID_OSM]]&amp;"/full","JOSM"))</f>
        <v>JOSM</v>
      </c>
      <c r="Q1398"/>
      <c r="W1398" s="60" t="s">
        <v>5334</v>
      </c>
      <c r="X1398" s="60" t="s">
        <v>5367</v>
      </c>
      <c r="Y1398" s="60">
        <v>1981</v>
      </c>
      <c r="Z1398" s="124"/>
      <c r="AB1398" s="60">
        <v>29698</v>
      </c>
      <c r="AC1398" s="60" t="s">
        <v>5513</v>
      </c>
      <c r="AE1398" s="60" t="s">
        <v>5324</v>
      </c>
      <c r="AL1398" s="60">
        <v>175</v>
      </c>
      <c r="AM1398" s="60">
        <v>5.5</v>
      </c>
      <c r="AN1398" s="60" t="s">
        <v>5328</v>
      </c>
      <c r="AO1398" s="60" t="s">
        <v>5329</v>
      </c>
    </row>
    <row r="1399" spans="1:41">
      <c r="A1399" s="71">
        <v>84087</v>
      </c>
      <c r="B1399" s="60" t="s">
        <v>4360</v>
      </c>
      <c r="C1399" s="155">
        <v>4426638</v>
      </c>
      <c r="D1399" s="60" t="s">
        <v>4361</v>
      </c>
      <c r="E1399" s="60" t="s">
        <v>4362</v>
      </c>
      <c r="F1399" s="60" t="s">
        <v>751</v>
      </c>
      <c r="G1399" s="60" t="s">
        <v>4341</v>
      </c>
      <c r="I1399" s="60" t="s">
        <v>1532</v>
      </c>
      <c r="J1399" s="60" t="s">
        <v>16980</v>
      </c>
      <c r="K1399" s="60" t="s">
        <v>4364</v>
      </c>
      <c r="L1399" s="60" t="s">
        <v>1535</v>
      </c>
      <c r="M1399" t="str">
        <f>IF(TablVoies[[#This Row],[ID_OSM]]="Non trouvé","Pas de lien",HYPERLINK(("http://www.openstreetmap.org/?"&amp;TablVoies[[#This Row],[OBJET_OSM]]&amp;"="&amp;TablVoies[[#This Row],[ID_OSM]]),"Localiser"))</f>
        <v>Localiser</v>
      </c>
      <c r="N1399" s="61" t="s">
        <v>5316</v>
      </c>
      <c r="O1399" t="str">
        <f>IF(TablVoies[[#This Row],[ID_OSM]]="Non trouvé","Pas de lien",HYPERLINK("http://localhost:8111/import?url=http://api.openstreetmap.org/api/0.6/"&amp;TablVoies[[#This Row],[OBJET_OSM]]&amp;"/"&amp;TablVoies[[#This Row],[ID_OSM]]&amp;"/full","JOSM"))</f>
        <v>JOSM</v>
      </c>
      <c r="Q1399"/>
      <c r="W1399" s="60" t="s">
        <v>5321</v>
      </c>
      <c r="X1399" s="60" t="s">
        <v>5467</v>
      </c>
      <c r="Y1399" s="60">
        <v>1944</v>
      </c>
      <c r="Z1399" s="124">
        <v>16072</v>
      </c>
      <c r="AC1399" s="60" t="s">
        <v>5323</v>
      </c>
      <c r="AE1399" s="60" t="s">
        <v>5324</v>
      </c>
      <c r="AJ1399" s="60" t="s">
        <v>5611</v>
      </c>
      <c r="AL1399" s="60">
        <v>226</v>
      </c>
      <c r="AM1399" s="60">
        <v>3.7</v>
      </c>
      <c r="AN1399" s="60" t="s">
        <v>5362</v>
      </c>
      <c r="AO1399" s="60" t="s">
        <v>5329</v>
      </c>
    </row>
    <row r="1400" spans="1:41">
      <c r="A1400" s="71">
        <v>84087</v>
      </c>
      <c r="B1400" s="60" t="s">
        <v>1529</v>
      </c>
      <c r="C1400" s="155">
        <v>4426176</v>
      </c>
      <c r="D1400" s="60" t="s">
        <v>1530</v>
      </c>
      <c r="E1400" s="60" t="s">
        <v>1531</v>
      </c>
      <c r="F1400" s="60" t="s">
        <v>751</v>
      </c>
      <c r="G1400" s="60" t="s">
        <v>429</v>
      </c>
      <c r="I1400" s="60" t="s">
        <v>1532</v>
      </c>
      <c r="J1400" s="60" t="s">
        <v>16981</v>
      </c>
      <c r="K1400" s="60" t="s">
        <v>1534</v>
      </c>
      <c r="L1400" s="60" t="s">
        <v>1535</v>
      </c>
      <c r="M1400" t="str">
        <f>IF(TablVoies[[#This Row],[ID_OSM]]="Non trouvé","Pas de lien",HYPERLINK(("http://www.openstreetmap.org/?"&amp;TablVoies[[#This Row],[OBJET_OSM]]&amp;"="&amp;TablVoies[[#This Row],[ID_OSM]]),"Localiser"))</f>
        <v>Localiser</v>
      </c>
      <c r="N1400" s="61" t="s">
        <v>5316</v>
      </c>
      <c r="O1400" t="str">
        <f>IF(TablVoies[[#This Row],[ID_OSM]]="Non trouvé","Pas de lien",HYPERLINK("http://localhost:8111/import?url=http://api.openstreetmap.org/api/0.6/"&amp;TablVoies[[#This Row],[OBJET_OSM]]&amp;"/"&amp;TablVoies[[#This Row],[ID_OSM]]&amp;"/full","JOSM"))</f>
        <v>JOSM</v>
      </c>
      <c r="Q1400"/>
      <c r="W1400" s="60" t="s">
        <v>5321</v>
      </c>
      <c r="X1400" s="60" t="s">
        <v>5352</v>
      </c>
      <c r="Z1400" s="124"/>
      <c r="AC1400" s="60" t="s">
        <v>5323</v>
      </c>
      <c r="AE1400" s="60" t="s">
        <v>5324</v>
      </c>
      <c r="AL1400" s="60">
        <v>219913</v>
      </c>
      <c r="AM1400" s="60">
        <v>0</v>
      </c>
      <c r="AN1400" s="60" t="s">
        <v>5362</v>
      </c>
      <c r="AO1400" s="60" t="s">
        <v>5329</v>
      </c>
    </row>
    <row r="1401" spans="1:41">
      <c r="A1401" s="71">
        <v>84087</v>
      </c>
      <c r="B1401" s="60" t="s">
        <v>2356</v>
      </c>
      <c r="C1401" s="155">
        <v>4426300</v>
      </c>
      <c r="D1401" s="60" t="s">
        <v>2357</v>
      </c>
      <c r="E1401" s="60" t="s">
        <v>2358</v>
      </c>
      <c r="F1401" s="60" t="s">
        <v>751</v>
      </c>
      <c r="G1401" s="60" t="s">
        <v>1358</v>
      </c>
      <c r="H1401" s="60" t="s">
        <v>163</v>
      </c>
      <c r="I1401" s="60" t="s">
        <v>2359</v>
      </c>
      <c r="J1401" s="60" t="s">
        <v>16982</v>
      </c>
      <c r="K1401" s="60" t="s">
        <v>2361</v>
      </c>
      <c r="L1401" s="60" t="s">
        <v>2362</v>
      </c>
      <c r="M1401" t="str">
        <f>IF(TablVoies[[#This Row],[ID_OSM]]="Non trouvé","Pas de lien",HYPERLINK(("http://www.openstreetmap.org/?"&amp;TablVoies[[#This Row],[OBJET_OSM]]&amp;"="&amp;TablVoies[[#This Row],[ID_OSM]]),"Localiser"))</f>
        <v>Localiser</v>
      </c>
      <c r="N1401" s="61" t="s">
        <v>5316</v>
      </c>
      <c r="O1401" t="str">
        <f>IF(TablVoies[[#This Row],[ID_OSM]]="Non trouvé","Pas de lien",HYPERLINK("http://localhost:8111/import?url=http://api.openstreetmap.org/api/0.6/"&amp;TablVoies[[#This Row],[OBJET_OSM]]&amp;"/"&amp;TablVoies[[#This Row],[ID_OSM]]&amp;"/full","JOSM"))</f>
        <v>JOSM</v>
      </c>
      <c r="Q1401"/>
      <c r="W1401" s="60" t="s">
        <v>5334</v>
      </c>
      <c r="X1401" s="60" t="s">
        <v>5599</v>
      </c>
      <c r="Y1401" s="60">
        <v>2011</v>
      </c>
      <c r="Z1401" s="124">
        <v>40723</v>
      </c>
      <c r="AA1401" s="60" t="s">
        <v>5600</v>
      </c>
      <c r="AC1401" s="60" t="s">
        <v>5323</v>
      </c>
      <c r="AE1401" s="60" t="s">
        <v>5324</v>
      </c>
      <c r="AL1401" s="60">
        <v>0</v>
      </c>
      <c r="AM1401" s="60">
        <v>0</v>
      </c>
      <c r="AN1401" s="60" t="s">
        <v>5341</v>
      </c>
      <c r="AO1401" s="60" t="s">
        <v>5329</v>
      </c>
    </row>
    <row r="1402" spans="1:41">
      <c r="A1402" s="71">
        <v>84087</v>
      </c>
      <c r="B1402" s="60" t="s">
        <v>1449</v>
      </c>
      <c r="C1402" s="155">
        <v>4426161</v>
      </c>
      <c r="D1402" s="60" t="s">
        <v>1450</v>
      </c>
      <c r="E1402" s="60" t="s">
        <v>1451</v>
      </c>
      <c r="F1402" s="60" t="s">
        <v>751</v>
      </c>
      <c r="G1402" s="60" t="s">
        <v>1358</v>
      </c>
      <c r="I1402" s="60" t="s">
        <v>1452</v>
      </c>
      <c r="J1402" s="60" t="s">
        <v>16983</v>
      </c>
      <c r="K1402" s="60" t="s">
        <v>1454</v>
      </c>
      <c r="L1402" s="60" t="s">
        <v>1455</v>
      </c>
      <c r="M1402" t="str">
        <f>IF(TablVoies[[#This Row],[ID_OSM]]="Non trouvé","Pas de lien",HYPERLINK(("http://www.openstreetmap.org/?"&amp;TablVoies[[#This Row],[OBJET_OSM]]&amp;"="&amp;TablVoies[[#This Row],[ID_OSM]]),"Localiser"))</f>
        <v>Localiser</v>
      </c>
      <c r="N1402" s="61" t="s">
        <v>5316</v>
      </c>
      <c r="O1402" t="str">
        <f>IF(TablVoies[[#This Row],[ID_OSM]]="Non trouvé","Pas de lien",HYPERLINK("http://localhost:8111/import?url=http://api.openstreetmap.org/api/0.6/"&amp;TablVoies[[#This Row],[OBJET_OSM]]&amp;"/"&amp;TablVoies[[#This Row],[ID_OSM]]&amp;"/full","JOSM"))</f>
        <v>JOSM</v>
      </c>
      <c r="Q1402"/>
      <c r="W1402" s="60" t="s">
        <v>5321</v>
      </c>
      <c r="X1402" s="60" t="s">
        <v>5537</v>
      </c>
      <c r="Z1402" s="124"/>
      <c r="AC1402" s="60" t="s">
        <v>5323</v>
      </c>
      <c r="AE1402" s="60" t="s">
        <v>5324</v>
      </c>
      <c r="AL1402" s="60">
        <v>100</v>
      </c>
      <c r="AM1402" s="60">
        <v>0</v>
      </c>
      <c r="AN1402" s="60" t="s">
        <v>5341</v>
      </c>
      <c r="AO1402" s="60" t="s">
        <v>5329</v>
      </c>
    </row>
    <row r="1403" spans="1:41">
      <c r="A1403" s="71">
        <v>84087</v>
      </c>
      <c r="B1403" s="60" t="s">
        <v>2363</v>
      </c>
      <c r="C1403" s="155">
        <v>4426301</v>
      </c>
      <c r="D1403" s="60" t="s">
        <v>2364</v>
      </c>
      <c r="E1403" s="60" t="s">
        <v>2365</v>
      </c>
      <c r="F1403" s="60" t="s">
        <v>751</v>
      </c>
      <c r="G1403" s="60" t="s">
        <v>1358</v>
      </c>
      <c r="H1403" s="60" t="s">
        <v>163</v>
      </c>
      <c r="I1403" s="60" t="s">
        <v>2366</v>
      </c>
      <c r="J1403" s="60" t="s">
        <v>16984</v>
      </c>
      <c r="K1403" s="60" t="s">
        <v>2368</v>
      </c>
      <c r="L1403" s="60" t="s">
        <v>2369</v>
      </c>
      <c r="M1403" t="str">
        <f>IF(TablVoies[[#This Row],[ID_OSM]]="Non trouvé","Pas de lien",HYPERLINK(("http://www.openstreetmap.org/?"&amp;TablVoies[[#This Row],[OBJET_OSM]]&amp;"="&amp;TablVoies[[#This Row],[ID_OSM]]),"Localiser"))</f>
        <v>Localiser</v>
      </c>
      <c r="N1403" s="61" t="s">
        <v>5316</v>
      </c>
      <c r="O1403" t="str">
        <f>IF(TablVoies[[#This Row],[ID_OSM]]="Non trouvé","Pas de lien",HYPERLINK("http://localhost:8111/import?url=http://api.openstreetmap.org/api/0.6/"&amp;TablVoies[[#This Row],[OBJET_OSM]]&amp;"/"&amp;TablVoies[[#This Row],[ID_OSM]]&amp;"/full","JOSM"))</f>
        <v>JOSM</v>
      </c>
      <c r="Q1403"/>
      <c r="W1403" s="60" t="s">
        <v>5321</v>
      </c>
      <c r="X1403" s="60" t="s">
        <v>5424</v>
      </c>
      <c r="Y1403" s="60">
        <v>1959</v>
      </c>
      <c r="Z1403" s="124"/>
      <c r="AB1403" s="60">
        <v>21914</v>
      </c>
      <c r="AC1403" s="60" t="s">
        <v>5323</v>
      </c>
      <c r="AE1403" s="60" t="s">
        <v>5324</v>
      </c>
      <c r="AL1403" s="60">
        <v>61</v>
      </c>
      <c r="AM1403" s="60">
        <v>3</v>
      </c>
      <c r="AN1403" s="60" t="s">
        <v>5353</v>
      </c>
      <c r="AO1403" s="60" t="s">
        <v>5349</v>
      </c>
    </row>
    <row r="1404" spans="1:41">
      <c r="A1404" s="71">
        <v>84087</v>
      </c>
      <c r="B1404" s="60" t="s">
        <v>2370</v>
      </c>
      <c r="C1404" s="155">
        <v>4426302</v>
      </c>
      <c r="D1404" s="60" t="s">
        <v>2371</v>
      </c>
      <c r="E1404" s="60" t="s">
        <v>2372</v>
      </c>
      <c r="F1404" s="60" t="s">
        <v>751</v>
      </c>
      <c r="G1404" s="60" t="s">
        <v>1358</v>
      </c>
      <c r="H1404" s="60" t="s">
        <v>163</v>
      </c>
      <c r="I1404" s="60" t="s">
        <v>2373</v>
      </c>
      <c r="J1404" s="60" t="s">
        <v>16985</v>
      </c>
      <c r="K1404" s="60" t="s">
        <v>2375</v>
      </c>
      <c r="L1404" s="60" t="s">
        <v>2376</v>
      </c>
      <c r="M1404" t="str">
        <f>IF(TablVoies[[#This Row],[ID_OSM]]="Non trouvé","Pas de lien",HYPERLINK(("http://www.openstreetmap.org/?"&amp;TablVoies[[#This Row],[OBJET_OSM]]&amp;"="&amp;TablVoies[[#This Row],[ID_OSM]]),"Localiser"))</f>
        <v>Localiser</v>
      </c>
      <c r="N1404" s="61" t="s">
        <v>5316</v>
      </c>
      <c r="O1404" t="str">
        <f>IF(TablVoies[[#This Row],[ID_OSM]]="Non trouvé","Pas de lien",HYPERLINK("http://localhost:8111/import?url=http://api.openstreetmap.org/api/0.6/"&amp;TablVoies[[#This Row],[OBJET_OSM]]&amp;"/"&amp;TablVoies[[#This Row],[ID_OSM]]&amp;"/full","JOSM"))</f>
        <v>JOSM</v>
      </c>
      <c r="Q1404"/>
      <c r="U1404" s="60" t="s">
        <v>5612</v>
      </c>
      <c r="W1404" s="60" t="s">
        <v>5321</v>
      </c>
      <c r="X1404" s="60" t="s">
        <v>5384</v>
      </c>
      <c r="Z1404" s="124"/>
      <c r="AC1404" s="60" t="s">
        <v>5323</v>
      </c>
      <c r="AE1404" s="60" t="s">
        <v>5324</v>
      </c>
      <c r="AL1404" s="60">
        <v>800</v>
      </c>
      <c r="AM1404" s="60">
        <v>0</v>
      </c>
      <c r="AN1404" s="60" t="s">
        <v>5353</v>
      </c>
      <c r="AO1404" s="60" t="s">
        <v>5349</v>
      </c>
    </row>
    <row r="1405" spans="1:41">
      <c r="A1405" s="71">
        <v>84087</v>
      </c>
      <c r="B1405" s="60" t="s">
        <v>5286</v>
      </c>
      <c r="C1405" s="155">
        <v>4426162</v>
      </c>
      <c r="D1405" s="60" t="s">
        <v>5287</v>
      </c>
      <c r="E1405" s="60" t="s">
        <v>5288</v>
      </c>
      <c r="F1405" s="60" t="s">
        <v>751</v>
      </c>
      <c r="G1405" s="60" t="s">
        <v>1358</v>
      </c>
      <c r="I1405" s="60" t="s">
        <v>5289</v>
      </c>
      <c r="J1405" s="60" t="s">
        <v>16986</v>
      </c>
      <c r="K1405" s="60" t="s">
        <v>5291</v>
      </c>
      <c r="L1405" s="60" t="s">
        <v>5292</v>
      </c>
      <c r="M1405" t="str">
        <f>IF(TablVoies[[#This Row],[ID_OSM]]="Non trouvé","Pas de lien",HYPERLINK(("http://www.openstreetmap.org/?"&amp;TablVoies[[#This Row],[OBJET_OSM]]&amp;"="&amp;TablVoies[[#This Row],[ID_OSM]]),"Localiser"))</f>
        <v>Localiser</v>
      </c>
      <c r="N1405" s="61" t="s">
        <v>5316</v>
      </c>
      <c r="O1405" t="str">
        <f>IF(TablVoies[[#This Row],[ID_OSM]]="Non trouvé","Pas de lien",HYPERLINK("http://localhost:8111/import?url=http://api.openstreetmap.org/api/0.6/"&amp;TablVoies[[#This Row],[OBJET_OSM]]&amp;"/"&amp;TablVoies[[#This Row],[ID_OSM]]&amp;"/full","JOSM"))</f>
        <v>JOSM</v>
      </c>
      <c r="Q1405"/>
      <c r="W1405" s="60" t="s">
        <v>5334</v>
      </c>
      <c r="X1405" s="60" t="s">
        <v>5340</v>
      </c>
      <c r="Y1405" s="60">
        <v>2000</v>
      </c>
      <c r="Z1405" s="124">
        <v>36526</v>
      </c>
      <c r="AC1405" s="60" t="s">
        <v>5323</v>
      </c>
      <c r="AE1405" s="60" t="s">
        <v>5324</v>
      </c>
      <c r="AL1405" s="60">
        <v>290</v>
      </c>
      <c r="AM1405" s="60">
        <v>6.5</v>
      </c>
      <c r="AN1405" s="60" t="s">
        <v>5341</v>
      </c>
      <c r="AO1405" s="60" t="s">
        <v>5329</v>
      </c>
    </row>
    <row r="1406" spans="1:41">
      <c r="A1406" s="71">
        <v>84087</v>
      </c>
      <c r="B1406" s="60" t="s">
        <v>1250</v>
      </c>
      <c r="C1406" s="155">
        <v>4422211</v>
      </c>
      <c r="D1406" s="60" t="s">
        <v>1251</v>
      </c>
      <c r="E1406" s="60" t="s">
        <v>1252</v>
      </c>
      <c r="F1406" s="60" t="s">
        <v>751</v>
      </c>
      <c r="G1406" s="60" t="s">
        <v>245</v>
      </c>
      <c r="H1406" s="60" t="s">
        <v>119</v>
      </c>
      <c r="I1406" s="60" t="s">
        <v>1253</v>
      </c>
      <c r="J1406" s="60" t="s">
        <v>16987</v>
      </c>
      <c r="K1406" s="60" t="s">
        <v>1255</v>
      </c>
      <c r="L1406" s="60" t="s">
        <v>1256</v>
      </c>
      <c r="M1406" t="str">
        <f>IF(TablVoies[[#This Row],[ID_OSM]]="Non trouvé","Pas de lien",HYPERLINK(("http://www.openstreetmap.org/?"&amp;TablVoies[[#This Row],[OBJET_OSM]]&amp;"="&amp;TablVoies[[#This Row],[ID_OSM]]),"Localiser"))</f>
        <v>Localiser</v>
      </c>
      <c r="N1406" s="61" t="s">
        <v>5316</v>
      </c>
      <c r="O1406" t="str">
        <f>IF(TablVoies[[#This Row],[ID_OSM]]="Non trouvé","Pas de lien",HYPERLINK("http://localhost:8111/import?url=http://api.openstreetmap.org/api/0.6/"&amp;TablVoies[[#This Row],[OBJET_OSM]]&amp;"/"&amp;TablVoies[[#This Row],[ID_OSM]]&amp;"/full","JOSM"))</f>
        <v>JOSM</v>
      </c>
      <c r="P1406" t="s">
        <v>13636</v>
      </c>
      <c r="Q1406" t="s">
        <v>13814</v>
      </c>
      <c r="W1406" s="60" t="s">
        <v>5321</v>
      </c>
      <c r="X1406" s="60" t="s">
        <v>5433</v>
      </c>
      <c r="Z1406" s="124"/>
      <c r="AC1406" s="60" t="s">
        <v>5323</v>
      </c>
      <c r="AE1406" s="60" t="s">
        <v>5324</v>
      </c>
      <c r="AJ1406" s="60" t="s">
        <v>5495</v>
      </c>
      <c r="AL1406" s="60">
        <v>1372</v>
      </c>
      <c r="AM1406" s="60">
        <v>3.8</v>
      </c>
      <c r="AN1406" s="60" t="s">
        <v>5346</v>
      </c>
      <c r="AO1406" s="60" t="s">
        <v>5329</v>
      </c>
    </row>
    <row r="1407" spans="1:41">
      <c r="A1407" s="71">
        <v>84087</v>
      </c>
      <c r="B1407" s="60" t="s">
        <v>2302</v>
      </c>
      <c r="C1407" s="155">
        <v>4426290</v>
      </c>
      <c r="D1407" s="60" t="s">
        <v>2303</v>
      </c>
      <c r="E1407" s="60" t="s">
        <v>2304</v>
      </c>
      <c r="F1407" s="60" t="s">
        <v>751</v>
      </c>
      <c r="G1407" s="60" t="s">
        <v>1358</v>
      </c>
      <c r="H1407" s="60" t="s">
        <v>134</v>
      </c>
      <c r="I1407" s="60" t="s">
        <v>2305</v>
      </c>
      <c r="J1407" s="60" t="s">
        <v>16988</v>
      </c>
      <c r="K1407" s="60" t="s">
        <v>2307</v>
      </c>
      <c r="L1407" s="60" t="s">
        <v>15636</v>
      </c>
      <c r="M1407" t="str">
        <f>IF(TablVoies[[#This Row],[ID_OSM]]="Non trouvé","Pas de lien",HYPERLINK(("http://www.openstreetmap.org/?"&amp;TablVoies[[#This Row],[OBJET_OSM]]&amp;"="&amp;TablVoies[[#This Row],[ID_OSM]]),"Localiser"))</f>
        <v>Localiser</v>
      </c>
      <c r="N1407" s="61" t="s">
        <v>5316</v>
      </c>
      <c r="O1407" t="str">
        <f>IF(TablVoies[[#This Row],[ID_OSM]]="Non trouvé","Pas de lien",HYPERLINK("http://localhost:8111/import?url=http://api.openstreetmap.org/api/0.6/"&amp;TablVoies[[#This Row],[OBJET_OSM]]&amp;"/"&amp;TablVoies[[#This Row],[ID_OSM]]&amp;"/full","JOSM"))</f>
        <v>JOSM</v>
      </c>
      <c r="Q1407"/>
      <c r="W1407" s="60" t="s">
        <v>5334</v>
      </c>
      <c r="X1407" s="60" t="s">
        <v>5615</v>
      </c>
      <c r="Y1407" s="60">
        <v>2011</v>
      </c>
      <c r="Z1407" s="124">
        <v>40723</v>
      </c>
      <c r="AA1407" s="60" t="s">
        <v>5616</v>
      </c>
      <c r="AC1407" s="60">
        <v>0</v>
      </c>
      <c r="AE1407" s="60" t="s">
        <v>5345</v>
      </c>
      <c r="AL1407" s="60">
        <v>0</v>
      </c>
      <c r="AM1407" s="60">
        <v>0</v>
      </c>
      <c r="AN1407" s="60" t="s">
        <v>5362</v>
      </c>
      <c r="AO1407" s="60" t="s">
        <v>5329</v>
      </c>
    </row>
    <row r="1408" spans="1:41">
      <c r="A1408" s="71">
        <v>84087</v>
      </c>
      <c r="B1408" s="60" t="s">
        <v>2526</v>
      </c>
      <c r="C1408" s="155">
        <v>4426327</v>
      </c>
      <c r="D1408" s="60" t="s">
        <v>2527</v>
      </c>
      <c r="E1408" s="60" t="s">
        <v>2528</v>
      </c>
      <c r="F1408" s="60" t="s">
        <v>751</v>
      </c>
      <c r="G1408" s="60" t="s">
        <v>1358</v>
      </c>
      <c r="H1408" s="60" t="s">
        <v>119</v>
      </c>
      <c r="I1408" s="60" t="s">
        <v>2529</v>
      </c>
      <c r="J1408" s="60" t="s">
        <v>16989</v>
      </c>
      <c r="K1408" s="60" t="s">
        <v>2531</v>
      </c>
      <c r="L1408" s="60" t="s">
        <v>2532</v>
      </c>
      <c r="M1408" t="str">
        <f>IF(TablVoies[[#This Row],[ID_OSM]]="Non trouvé","Pas de lien",HYPERLINK(("http://www.openstreetmap.org/?"&amp;TablVoies[[#This Row],[OBJET_OSM]]&amp;"="&amp;TablVoies[[#This Row],[ID_OSM]]),"Localiser"))</f>
        <v>Localiser</v>
      </c>
      <c r="N1408" s="61" t="s">
        <v>5316</v>
      </c>
      <c r="O1408" t="str">
        <f>IF(TablVoies[[#This Row],[ID_OSM]]="Non trouvé","Pas de lien",HYPERLINK("http://localhost:8111/import?url=http://api.openstreetmap.org/api/0.6/"&amp;TablVoies[[#This Row],[OBJET_OSM]]&amp;"/"&amp;TablVoies[[#This Row],[ID_OSM]]&amp;"/full","JOSM"))</f>
        <v>JOSM</v>
      </c>
      <c r="Q1408"/>
      <c r="W1408" s="60" t="s">
        <v>5334</v>
      </c>
      <c r="X1408" s="60" t="s">
        <v>5417</v>
      </c>
      <c r="Y1408" s="60">
        <v>1959</v>
      </c>
      <c r="Z1408" s="124"/>
      <c r="AB1408" s="60">
        <v>21914</v>
      </c>
      <c r="AC1408" s="60" t="s">
        <v>5323</v>
      </c>
      <c r="AE1408" s="60" t="s">
        <v>5324</v>
      </c>
      <c r="AL1408" s="60">
        <v>280</v>
      </c>
      <c r="AM1408" s="60">
        <v>5</v>
      </c>
      <c r="AN1408" s="60" t="s">
        <v>5328</v>
      </c>
      <c r="AO1408" s="60" t="s">
        <v>5329</v>
      </c>
    </row>
    <row r="1409" spans="1:41">
      <c r="A1409" s="71">
        <v>84087</v>
      </c>
      <c r="B1409" s="60" t="s">
        <v>4677</v>
      </c>
      <c r="C1409" s="155">
        <v>4426734</v>
      </c>
      <c r="D1409" s="60" t="s">
        <v>4678</v>
      </c>
      <c r="E1409" s="60" t="s">
        <v>4679</v>
      </c>
      <c r="F1409" s="60" t="s">
        <v>751</v>
      </c>
      <c r="G1409" s="60" t="s">
        <v>44</v>
      </c>
      <c r="I1409" s="60" t="s">
        <v>4680</v>
      </c>
      <c r="J1409" s="60" t="s">
        <v>16990</v>
      </c>
      <c r="K1409" s="60" t="s">
        <v>4682</v>
      </c>
      <c r="L1409" s="60" t="s">
        <v>2314</v>
      </c>
      <c r="M1409" t="str">
        <f>IF(TablVoies[[#This Row],[ID_OSM]]="Non trouvé","Pas de lien",HYPERLINK(("http://www.openstreetmap.org/?"&amp;TablVoies[[#This Row],[OBJET_OSM]]&amp;"="&amp;TablVoies[[#This Row],[ID_OSM]]),"Localiser"))</f>
        <v>Localiser</v>
      </c>
      <c r="N1409" s="61" t="s">
        <v>5316</v>
      </c>
      <c r="O1409" t="str">
        <f>IF(TablVoies[[#This Row],[ID_OSM]]="Non trouvé","Pas de lien",HYPERLINK("http://localhost:8111/import?url=http://api.openstreetmap.org/api/0.6/"&amp;TablVoies[[#This Row],[OBJET_OSM]]&amp;"/"&amp;TablVoies[[#This Row],[ID_OSM]]&amp;"/full","JOSM"))</f>
        <v>JOSM</v>
      </c>
      <c r="Q1409"/>
      <c r="W1409" s="60" t="s">
        <v>5334</v>
      </c>
      <c r="Z1409" s="124"/>
      <c r="AC1409" s="60" t="s">
        <v>5339</v>
      </c>
      <c r="AE1409" s="60" t="s">
        <v>5345</v>
      </c>
      <c r="AL1409" s="60">
        <v>0</v>
      </c>
      <c r="AM1409" s="60">
        <v>0</v>
      </c>
      <c r="AN1409" s="60" t="s">
        <v>5328</v>
      </c>
      <c r="AO1409" s="60" t="s">
        <v>5329</v>
      </c>
    </row>
    <row r="1410" spans="1:41">
      <c r="A1410" s="71">
        <v>84087</v>
      </c>
      <c r="B1410" s="60" t="s">
        <v>2308</v>
      </c>
      <c r="C1410" s="155">
        <v>4426291</v>
      </c>
      <c r="D1410" s="60" t="s">
        <v>2309</v>
      </c>
      <c r="E1410" s="60" t="s">
        <v>2310</v>
      </c>
      <c r="F1410" s="60" t="s">
        <v>751</v>
      </c>
      <c r="G1410" s="60" t="s">
        <v>1358</v>
      </c>
      <c r="H1410" s="60" t="s">
        <v>134</v>
      </c>
      <c r="I1410" s="60" t="s">
        <v>2311</v>
      </c>
      <c r="J1410" s="60" t="s">
        <v>16991</v>
      </c>
      <c r="K1410" s="60" t="s">
        <v>2313</v>
      </c>
      <c r="L1410" s="60" t="s">
        <v>2314</v>
      </c>
      <c r="M1410" t="str">
        <f>IF(TablVoies[[#This Row],[ID_OSM]]="Non trouvé","Pas de lien",HYPERLINK(("http://www.openstreetmap.org/?"&amp;TablVoies[[#This Row],[OBJET_OSM]]&amp;"="&amp;TablVoies[[#This Row],[ID_OSM]]),"Localiser"))</f>
        <v>Localiser</v>
      </c>
      <c r="N1410" s="61" t="s">
        <v>5316</v>
      </c>
      <c r="O1410" t="str">
        <f>IF(TablVoies[[#This Row],[ID_OSM]]="Non trouvé","Pas de lien",HYPERLINK("http://localhost:8111/import?url=http://api.openstreetmap.org/api/0.6/"&amp;TablVoies[[#This Row],[OBJET_OSM]]&amp;"/"&amp;TablVoies[[#This Row],[ID_OSM]]&amp;"/full","JOSM"))</f>
        <v>JOSM</v>
      </c>
      <c r="Q1410"/>
      <c r="W1410" s="60" t="s">
        <v>5334</v>
      </c>
      <c r="X1410" s="60" t="s">
        <v>5384</v>
      </c>
      <c r="Y1410" s="60">
        <v>1959</v>
      </c>
      <c r="Z1410" s="124"/>
      <c r="AB1410" s="60">
        <v>21914</v>
      </c>
      <c r="AC1410" s="60" t="s">
        <v>5323</v>
      </c>
      <c r="AE1410" s="60" t="s">
        <v>5324</v>
      </c>
      <c r="AL1410" s="60">
        <v>368</v>
      </c>
      <c r="AM1410" s="60">
        <v>7</v>
      </c>
      <c r="AN1410" s="60" t="s">
        <v>5328</v>
      </c>
      <c r="AO1410" s="60" t="s">
        <v>5329</v>
      </c>
    </row>
    <row r="1411" spans="1:41">
      <c r="A1411" s="71">
        <v>84087</v>
      </c>
      <c r="B1411" s="60" t="s">
        <v>4935</v>
      </c>
      <c r="C1411" s="155" t="s">
        <v>751</v>
      </c>
      <c r="D1411" s="60" t="s">
        <v>4936</v>
      </c>
      <c r="E1411" s="60" t="s">
        <v>4937</v>
      </c>
      <c r="F1411" s="60" t="s">
        <v>751</v>
      </c>
      <c r="G1411" s="60" t="s">
        <v>3294</v>
      </c>
      <c r="I1411" s="60" t="s">
        <v>4938</v>
      </c>
      <c r="J1411" s="60" t="s">
        <v>16992</v>
      </c>
      <c r="K1411" s="60" t="s">
        <v>4940</v>
      </c>
      <c r="L1411" s="60" t="s">
        <v>4941</v>
      </c>
      <c r="M1411" t="str">
        <f>IF(TablVoies[[#This Row],[ID_OSM]]="Non trouvé","Pas de lien",HYPERLINK(("http://www.openstreetmap.org/?"&amp;TablVoies[[#This Row],[OBJET_OSM]]&amp;"="&amp;TablVoies[[#This Row],[ID_OSM]]),"Localiser"))</f>
        <v>Pas de lien</v>
      </c>
      <c r="N1411" s="61" t="s">
        <v>5316</v>
      </c>
      <c r="O1411" t="str">
        <f>IF(TablVoies[[#This Row],[ID_OSM]]="Non trouvé","Pas de lien",HYPERLINK("http://localhost:8111/import?url=http://api.openstreetmap.org/api/0.6/"&amp;TablVoies[[#This Row],[OBJET_OSM]]&amp;"/"&amp;TablVoies[[#This Row],[ID_OSM]]&amp;"/full","JOSM"))</f>
        <v>Pas de lien</v>
      </c>
      <c r="Q1411"/>
      <c r="W1411" s="60" t="s">
        <v>5321</v>
      </c>
      <c r="X1411" s="60" t="s">
        <v>5384</v>
      </c>
      <c r="Z1411" s="124"/>
      <c r="AC1411" s="60" t="s">
        <v>5323</v>
      </c>
      <c r="AE1411" s="60" t="s">
        <v>5324</v>
      </c>
      <c r="AJ1411" s="60" t="s">
        <v>5361</v>
      </c>
      <c r="AL1411" s="60">
        <v>0</v>
      </c>
      <c r="AM1411" s="60">
        <v>0</v>
      </c>
      <c r="AN1411" s="60" t="s">
        <v>5368</v>
      </c>
      <c r="AO1411" s="60" t="s">
        <v>5349</v>
      </c>
    </row>
    <row r="1412" spans="1:41">
      <c r="A1412" s="71">
        <v>84087</v>
      </c>
      <c r="B1412" s="60" t="s">
        <v>879</v>
      </c>
      <c r="C1412" s="155">
        <v>4422077</v>
      </c>
      <c r="D1412" s="60" t="s">
        <v>880</v>
      </c>
      <c r="E1412" s="60" t="s">
        <v>881</v>
      </c>
      <c r="F1412" s="60" t="s">
        <v>751</v>
      </c>
      <c r="G1412" s="60" t="s">
        <v>179</v>
      </c>
      <c r="H1412" s="60" t="s">
        <v>119</v>
      </c>
      <c r="I1412" s="60" t="s">
        <v>882</v>
      </c>
      <c r="J1412" s="60" t="s">
        <v>16993</v>
      </c>
      <c r="K1412" s="60" t="s">
        <v>884</v>
      </c>
      <c r="L1412" s="60" t="s">
        <v>885</v>
      </c>
      <c r="M1412" t="str">
        <f>IF(TablVoies[[#This Row],[ID_OSM]]="Non trouvé","Pas de lien",HYPERLINK(("http://www.openstreetmap.org/?"&amp;TablVoies[[#This Row],[OBJET_OSM]]&amp;"="&amp;TablVoies[[#This Row],[ID_OSM]]),"Localiser"))</f>
        <v>Localiser</v>
      </c>
      <c r="N1412" s="61" t="s">
        <v>5316</v>
      </c>
      <c r="O1412" t="str">
        <f>IF(TablVoies[[#This Row],[ID_OSM]]="Non trouvé","Pas de lien",HYPERLINK("http://localhost:8111/import?url=http://api.openstreetmap.org/api/0.6/"&amp;TablVoies[[#This Row],[OBJET_OSM]]&amp;"/"&amp;TablVoies[[#This Row],[ID_OSM]]&amp;"/full","JOSM"))</f>
        <v>JOSM</v>
      </c>
      <c r="Q1412"/>
      <c r="W1412" s="60" t="s">
        <v>5334</v>
      </c>
      <c r="X1412" s="60" t="s">
        <v>5370</v>
      </c>
      <c r="Y1412" s="60">
        <v>1934</v>
      </c>
      <c r="Z1412" s="124">
        <v>12551</v>
      </c>
      <c r="AB1412" s="60">
        <v>21914</v>
      </c>
      <c r="AC1412" s="60" t="s">
        <v>5323</v>
      </c>
      <c r="AE1412" s="60" t="s">
        <v>5324</v>
      </c>
      <c r="AL1412" s="60">
        <v>414</v>
      </c>
      <c r="AM1412" s="60">
        <v>6</v>
      </c>
      <c r="AN1412" s="60" t="s">
        <v>5328</v>
      </c>
      <c r="AO1412" s="60" t="s">
        <v>5329</v>
      </c>
    </row>
    <row r="1413" spans="1:41">
      <c r="A1413" s="71">
        <v>84087</v>
      </c>
      <c r="B1413" s="60" t="s">
        <v>1587</v>
      </c>
      <c r="C1413" s="155">
        <v>4426185</v>
      </c>
      <c r="D1413" s="60" t="s">
        <v>1588</v>
      </c>
      <c r="E1413" s="60" t="s">
        <v>1589</v>
      </c>
      <c r="F1413" s="60" t="s">
        <v>751</v>
      </c>
      <c r="G1413" s="60" t="s">
        <v>429</v>
      </c>
      <c r="H1413" s="60" t="s">
        <v>221</v>
      </c>
      <c r="I1413" s="60" t="s">
        <v>1590</v>
      </c>
      <c r="J1413" s="60" t="s">
        <v>16994</v>
      </c>
      <c r="K1413" s="60" t="s">
        <v>1592</v>
      </c>
      <c r="L1413" s="60" t="s">
        <v>1593</v>
      </c>
      <c r="M1413" t="str">
        <f>IF(TablVoies[[#This Row],[ID_OSM]]="Non trouvé","Pas de lien",HYPERLINK(("http://www.openstreetmap.org/?"&amp;TablVoies[[#This Row],[OBJET_OSM]]&amp;"="&amp;TablVoies[[#This Row],[ID_OSM]]),"Localiser"))</f>
        <v>Localiser</v>
      </c>
      <c r="N1413" s="61" t="s">
        <v>5316</v>
      </c>
      <c r="O1413" t="str">
        <f>IF(TablVoies[[#This Row],[ID_OSM]]="Non trouvé","Pas de lien",HYPERLINK("http://localhost:8111/import?url=http://api.openstreetmap.org/api/0.6/"&amp;TablVoies[[#This Row],[OBJET_OSM]]&amp;"/"&amp;TablVoies[[#This Row],[ID_OSM]]&amp;"/full","JOSM"))</f>
        <v>JOSM</v>
      </c>
      <c r="P1413" t="s">
        <v>13731</v>
      </c>
      <c r="Q1413" t="s">
        <v>13814</v>
      </c>
      <c r="W1413" s="60" t="s">
        <v>5321</v>
      </c>
      <c r="X1413" s="60" t="s">
        <v>5399</v>
      </c>
      <c r="Z1413" s="124"/>
      <c r="AC1413" s="60" t="s">
        <v>5323</v>
      </c>
      <c r="AE1413" s="60" t="s">
        <v>5324</v>
      </c>
      <c r="AL1413" s="60">
        <v>700</v>
      </c>
      <c r="AM1413" s="60">
        <v>2.6</v>
      </c>
      <c r="AN1413" s="60" t="s">
        <v>5328</v>
      </c>
      <c r="AO1413" s="60" t="s">
        <v>5329</v>
      </c>
    </row>
    <row r="1414" spans="1:41">
      <c r="A1414" s="71">
        <v>84087</v>
      </c>
      <c r="B1414" s="60" t="s">
        <v>153</v>
      </c>
      <c r="C1414" s="155">
        <v>4191095</v>
      </c>
      <c r="D1414" s="60" t="s">
        <v>154</v>
      </c>
      <c r="E1414" s="60" t="s">
        <v>155</v>
      </c>
      <c r="F1414" s="60" t="s">
        <v>751</v>
      </c>
      <c r="G1414" s="60" t="s">
        <v>70</v>
      </c>
      <c r="H1414" s="60" t="s">
        <v>134</v>
      </c>
      <c r="I1414" s="60" t="s">
        <v>156</v>
      </c>
      <c r="J1414" s="60" t="s">
        <v>16995</v>
      </c>
      <c r="K1414" s="60" t="s">
        <v>158</v>
      </c>
      <c r="L1414" s="60" t="s">
        <v>159</v>
      </c>
      <c r="M1414" t="str">
        <f>IF(TablVoies[[#This Row],[ID_OSM]]="Non trouvé","Pas de lien",HYPERLINK(("http://www.openstreetmap.org/?"&amp;TablVoies[[#This Row],[OBJET_OSM]]&amp;"="&amp;TablVoies[[#This Row],[ID_OSM]]),"Localiser"))</f>
        <v>Localiser</v>
      </c>
      <c r="N1414" s="61" t="s">
        <v>5316</v>
      </c>
      <c r="O1414" t="str">
        <f>IF(TablVoies[[#This Row],[ID_OSM]]="Non trouvé","Pas de lien",HYPERLINK("http://localhost:8111/import?url=http://api.openstreetmap.org/api/0.6/"&amp;TablVoies[[#This Row],[OBJET_OSM]]&amp;"/"&amp;TablVoies[[#This Row],[ID_OSM]]&amp;"/full","JOSM"))</f>
        <v>JOSM</v>
      </c>
      <c r="Q1414"/>
      <c r="W1414" s="60" t="s">
        <v>5321</v>
      </c>
      <c r="X1414" s="60" t="s">
        <v>5340</v>
      </c>
      <c r="Y1414" s="60">
        <v>1989</v>
      </c>
      <c r="Z1414" s="124">
        <v>32831</v>
      </c>
      <c r="AC1414" s="60" t="s">
        <v>5323</v>
      </c>
      <c r="AE1414" s="60" t="s">
        <v>5324</v>
      </c>
      <c r="AL1414" s="60">
        <v>40</v>
      </c>
      <c r="AM1414" s="60">
        <v>0</v>
      </c>
      <c r="AN1414" s="60" t="s">
        <v>5346</v>
      </c>
      <c r="AO1414" s="60" t="s">
        <v>5329</v>
      </c>
    </row>
    <row r="1415" spans="1:41">
      <c r="A1415" s="71">
        <v>84087</v>
      </c>
      <c r="B1415" s="60" t="s">
        <v>2315</v>
      </c>
      <c r="C1415" s="155">
        <v>4426292</v>
      </c>
      <c r="D1415" s="60" t="s">
        <v>2316</v>
      </c>
      <c r="E1415" s="60" t="s">
        <v>2317</v>
      </c>
      <c r="F1415" s="60" t="s">
        <v>751</v>
      </c>
      <c r="G1415" s="60" t="s">
        <v>1358</v>
      </c>
      <c r="H1415" s="60" t="s">
        <v>134</v>
      </c>
      <c r="I1415" s="60" t="s">
        <v>2318</v>
      </c>
      <c r="J1415" s="60" t="s">
        <v>16996</v>
      </c>
      <c r="K1415" s="60" t="s">
        <v>2320</v>
      </c>
      <c r="L1415" s="60" t="s">
        <v>2321</v>
      </c>
      <c r="M1415" t="str">
        <f>IF(TablVoies[[#This Row],[ID_OSM]]="Non trouvé","Pas de lien",HYPERLINK(("http://www.openstreetmap.org/?"&amp;TablVoies[[#This Row],[OBJET_OSM]]&amp;"="&amp;TablVoies[[#This Row],[ID_OSM]]),"Localiser"))</f>
        <v>Localiser</v>
      </c>
      <c r="N1415" s="61" t="s">
        <v>5316</v>
      </c>
      <c r="O1415" t="str">
        <f>IF(TablVoies[[#This Row],[ID_OSM]]="Non trouvé","Pas de lien",HYPERLINK("http://localhost:8111/import?url=http://api.openstreetmap.org/api/0.6/"&amp;TablVoies[[#This Row],[OBJET_OSM]]&amp;"/"&amp;TablVoies[[#This Row],[ID_OSM]]&amp;"/full","JOSM"))</f>
        <v>JOSM</v>
      </c>
      <c r="Q1415"/>
      <c r="T1415" s="60" t="s">
        <v>5617</v>
      </c>
      <c r="W1415" s="60" t="s">
        <v>5321</v>
      </c>
      <c r="X1415" s="60" t="s">
        <v>5448</v>
      </c>
      <c r="Y1415" s="60">
        <v>1876</v>
      </c>
      <c r="Z1415" s="124" t="s">
        <v>5618</v>
      </c>
      <c r="AB1415" s="60">
        <v>21914</v>
      </c>
      <c r="AC1415" s="60" t="s">
        <v>5323</v>
      </c>
      <c r="AE1415" s="60" t="s">
        <v>5324</v>
      </c>
      <c r="AL1415" s="60">
        <v>71</v>
      </c>
      <c r="AM1415" s="60">
        <v>4.5</v>
      </c>
      <c r="AN1415" s="60" t="s">
        <v>5558</v>
      </c>
      <c r="AO1415" s="60" t="s">
        <v>5349</v>
      </c>
    </row>
    <row r="1416" spans="1:41">
      <c r="A1416" s="71">
        <v>84087</v>
      </c>
      <c r="B1416" s="60" t="s">
        <v>2533</v>
      </c>
      <c r="C1416" s="155">
        <v>4426328</v>
      </c>
      <c r="D1416" s="60" t="s">
        <v>2534</v>
      </c>
      <c r="E1416" s="60" t="s">
        <v>2535</v>
      </c>
      <c r="F1416" s="60" t="s">
        <v>751</v>
      </c>
      <c r="G1416" s="60" t="s">
        <v>1358</v>
      </c>
      <c r="H1416" s="60" t="s">
        <v>119</v>
      </c>
      <c r="I1416" s="60" t="s">
        <v>2536</v>
      </c>
      <c r="J1416" s="60" t="s">
        <v>16997</v>
      </c>
      <c r="K1416" s="60" t="s">
        <v>2538</v>
      </c>
      <c r="L1416" s="60" t="s">
        <v>2539</v>
      </c>
      <c r="M1416" t="str">
        <f>IF(TablVoies[[#This Row],[ID_OSM]]="Non trouvé","Pas de lien",HYPERLINK(("http://www.openstreetmap.org/?"&amp;TablVoies[[#This Row],[OBJET_OSM]]&amp;"="&amp;TablVoies[[#This Row],[ID_OSM]]),"Localiser"))</f>
        <v>Localiser</v>
      </c>
      <c r="N1416" s="61" t="s">
        <v>5316</v>
      </c>
      <c r="O1416" t="str">
        <f>IF(TablVoies[[#This Row],[ID_OSM]]="Non trouvé","Pas de lien",HYPERLINK("http://localhost:8111/import?url=http://api.openstreetmap.org/api/0.6/"&amp;TablVoies[[#This Row],[OBJET_OSM]]&amp;"/"&amp;TablVoies[[#This Row],[ID_OSM]]&amp;"/full","JOSM"))</f>
        <v>JOSM</v>
      </c>
      <c r="Q1416"/>
      <c r="W1416" s="60" t="s">
        <v>5334</v>
      </c>
      <c r="X1416" s="60" t="s">
        <v>5619</v>
      </c>
      <c r="Z1416" s="124"/>
      <c r="AC1416" s="60" t="s">
        <v>5323</v>
      </c>
      <c r="AE1416" s="60" t="s">
        <v>5324</v>
      </c>
      <c r="AL1416" s="60">
        <v>0</v>
      </c>
      <c r="AM1416" s="60">
        <v>0</v>
      </c>
      <c r="AN1416" s="60" t="s">
        <v>5346</v>
      </c>
      <c r="AO1416" s="60" t="s">
        <v>5329</v>
      </c>
    </row>
    <row r="1417" spans="1:41">
      <c r="A1417" s="71">
        <v>84087</v>
      </c>
      <c r="B1417" s="60" t="s">
        <v>1463</v>
      </c>
      <c r="C1417" s="155">
        <v>4426163</v>
      </c>
      <c r="D1417" s="60" t="s">
        <v>1464</v>
      </c>
      <c r="E1417" s="60" t="s">
        <v>1465</v>
      </c>
      <c r="F1417" s="60" t="s">
        <v>751</v>
      </c>
      <c r="G1417" s="60" t="s">
        <v>1358</v>
      </c>
      <c r="I1417" s="60" t="s">
        <v>1466</v>
      </c>
      <c r="J1417" s="60" t="s">
        <v>16998</v>
      </c>
      <c r="K1417" s="60" t="s">
        <v>1468</v>
      </c>
      <c r="L1417" s="60" t="s">
        <v>1469</v>
      </c>
      <c r="M1417" t="str">
        <f>IF(TablVoies[[#This Row],[ID_OSM]]="Non trouvé","Pas de lien",HYPERLINK(("http://www.openstreetmap.org/?"&amp;TablVoies[[#This Row],[OBJET_OSM]]&amp;"="&amp;TablVoies[[#This Row],[ID_OSM]]),"Localiser"))</f>
        <v>Localiser</v>
      </c>
      <c r="N1417" s="61" t="s">
        <v>5316</v>
      </c>
      <c r="O1417" t="str">
        <f>IF(TablVoies[[#This Row],[ID_OSM]]="Non trouvé","Pas de lien",HYPERLINK("http://localhost:8111/import?url=http://api.openstreetmap.org/api/0.6/"&amp;TablVoies[[#This Row],[OBJET_OSM]]&amp;"/"&amp;TablVoies[[#This Row],[ID_OSM]]&amp;"/full","JOSM"))</f>
        <v>JOSM</v>
      </c>
      <c r="Q1417"/>
      <c r="W1417" s="60" t="s">
        <v>5321</v>
      </c>
      <c r="X1417" s="60" t="s">
        <v>5424</v>
      </c>
      <c r="Y1417" s="60">
        <v>1959</v>
      </c>
      <c r="Z1417" s="124"/>
      <c r="AB1417" s="60">
        <v>21914</v>
      </c>
      <c r="AC1417" s="60" t="s">
        <v>5323</v>
      </c>
      <c r="AE1417" s="60" t="s">
        <v>5324</v>
      </c>
      <c r="AL1417" s="60">
        <v>135</v>
      </c>
      <c r="AM1417" s="60">
        <v>3.7</v>
      </c>
      <c r="AN1417" s="60" t="s">
        <v>5328</v>
      </c>
      <c r="AO1417" s="60" t="s">
        <v>5329</v>
      </c>
    </row>
    <row r="1418" spans="1:41">
      <c r="A1418" s="71">
        <v>84087</v>
      </c>
      <c r="B1418" s="60" t="s">
        <v>3941</v>
      </c>
      <c r="C1418" s="155">
        <v>4426564</v>
      </c>
      <c r="D1418" s="60" t="s">
        <v>3942</v>
      </c>
      <c r="E1418" s="60" t="s">
        <v>3943</v>
      </c>
      <c r="F1418" s="60" t="s">
        <v>751</v>
      </c>
      <c r="G1418" s="60" t="s">
        <v>44</v>
      </c>
      <c r="H1418" s="60" t="s">
        <v>163</v>
      </c>
      <c r="I1418" s="60" t="s">
        <v>3944</v>
      </c>
      <c r="J1418" s="60" t="s">
        <v>16999</v>
      </c>
      <c r="K1418" s="60" t="s">
        <v>3946</v>
      </c>
      <c r="L1418" s="60" t="s">
        <v>3947</v>
      </c>
      <c r="M1418" t="str">
        <f>IF(TablVoies[[#This Row],[ID_OSM]]="Non trouvé","Pas de lien",HYPERLINK(("http://www.openstreetmap.org/?"&amp;TablVoies[[#This Row],[OBJET_OSM]]&amp;"="&amp;TablVoies[[#This Row],[ID_OSM]]),"Localiser"))</f>
        <v>Localiser</v>
      </c>
      <c r="N1418" s="61" t="s">
        <v>5316</v>
      </c>
      <c r="O1418" t="str">
        <f>IF(TablVoies[[#This Row],[ID_OSM]]="Non trouvé","Pas de lien",HYPERLINK("http://localhost:8111/import?url=http://api.openstreetmap.org/api/0.6/"&amp;TablVoies[[#This Row],[OBJET_OSM]]&amp;"/"&amp;TablVoies[[#This Row],[ID_OSM]]&amp;"/full","JOSM"))</f>
        <v>JOSM</v>
      </c>
      <c r="Q1418"/>
      <c r="W1418" s="60" t="s">
        <v>5321</v>
      </c>
      <c r="X1418" s="60" t="s">
        <v>5384</v>
      </c>
      <c r="Z1418" s="124"/>
      <c r="AC1418" s="60" t="s">
        <v>5323</v>
      </c>
      <c r="AE1418" s="60" t="s">
        <v>5324</v>
      </c>
      <c r="AL1418" s="60">
        <v>66</v>
      </c>
      <c r="AM1418" s="60">
        <v>4.3</v>
      </c>
      <c r="AN1418" s="60" t="s">
        <v>5341</v>
      </c>
      <c r="AO1418" s="60" t="s">
        <v>5329</v>
      </c>
    </row>
    <row r="1419" spans="1:41">
      <c r="A1419" s="71">
        <v>84087</v>
      </c>
      <c r="B1419" s="60" t="s">
        <v>3948</v>
      </c>
      <c r="C1419" s="155">
        <v>4426565</v>
      </c>
      <c r="D1419" s="60" t="s">
        <v>3949</v>
      </c>
      <c r="E1419" s="60" t="s">
        <v>3950</v>
      </c>
      <c r="F1419" s="60" t="s">
        <v>751</v>
      </c>
      <c r="G1419" s="60" t="s">
        <v>44</v>
      </c>
      <c r="H1419" s="60" t="s">
        <v>163</v>
      </c>
      <c r="I1419" s="60" t="s">
        <v>1572</v>
      </c>
      <c r="J1419" s="60" t="s">
        <v>17000</v>
      </c>
      <c r="K1419" s="60" t="s">
        <v>3952</v>
      </c>
      <c r="L1419" s="60" t="s">
        <v>1575</v>
      </c>
      <c r="M1419" t="str">
        <f>IF(TablVoies[[#This Row],[ID_OSM]]="Non trouvé","Pas de lien",HYPERLINK(("http://www.openstreetmap.org/?"&amp;TablVoies[[#This Row],[OBJET_OSM]]&amp;"="&amp;TablVoies[[#This Row],[ID_OSM]]),"Localiser"))</f>
        <v>Localiser</v>
      </c>
      <c r="N1419" s="61" t="s">
        <v>5316</v>
      </c>
      <c r="O1419" t="str">
        <f>IF(TablVoies[[#This Row],[ID_OSM]]="Non trouvé","Pas de lien",HYPERLINK("http://localhost:8111/import?url=http://api.openstreetmap.org/api/0.6/"&amp;TablVoies[[#This Row],[OBJET_OSM]]&amp;"/"&amp;TablVoies[[#This Row],[ID_OSM]]&amp;"/full","JOSM"))</f>
        <v>JOSM</v>
      </c>
      <c r="Q1419"/>
      <c r="W1419" s="60" t="s">
        <v>5321</v>
      </c>
      <c r="X1419" s="60" t="s">
        <v>5424</v>
      </c>
      <c r="Y1419" s="60">
        <v>1959</v>
      </c>
      <c r="Z1419" s="124"/>
      <c r="AB1419" s="60">
        <v>21914</v>
      </c>
      <c r="AC1419" s="60" t="s">
        <v>5323</v>
      </c>
      <c r="AE1419" s="60" t="s">
        <v>5324</v>
      </c>
      <c r="AL1419" s="60">
        <v>37</v>
      </c>
      <c r="AM1419" s="60">
        <v>2</v>
      </c>
      <c r="AN1419" s="60" t="s">
        <v>5328</v>
      </c>
      <c r="AO1419" s="60" t="s">
        <v>5329</v>
      </c>
    </row>
    <row r="1420" spans="1:41">
      <c r="A1420" s="71">
        <v>84087</v>
      </c>
      <c r="B1420" s="60" t="s">
        <v>2377</v>
      </c>
      <c r="C1420" s="155">
        <v>4426303</v>
      </c>
      <c r="D1420" s="60" t="s">
        <v>2378</v>
      </c>
      <c r="E1420" s="60" t="s">
        <v>2379</v>
      </c>
      <c r="F1420" s="60" t="s">
        <v>751</v>
      </c>
      <c r="G1420" s="60" t="s">
        <v>1358</v>
      </c>
      <c r="H1420" s="60" t="s">
        <v>163</v>
      </c>
      <c r="I1420" s="60" t="s">
        <v>1572</v>
      </c>
      <c r="J1420" s="60" t="s">
        <v>17001</v>
      </c>
      <c r="K1420" s="60" t="s">
        <v>2381</v>
      </c>
      <c r="L1420" s="60" t="s">
        <v>1575</v>
      </c>
      <c r="M1420" t="str">
        <f>IF(TablVoies[[#This Row],[ID_OSM]]="Non trouvé","Pas de lien",HYPERLINK(("http://www.openstreetmap.org/?"&amp;TablVoies[[#This Row],[OBJET_OSM]]&amp;"="&amp;TablVoies[[#This Row],[ID_OSM]]),"Localiser"))</f>
        <v>Localiser</v>
      </c>
      <c r="N1420" s="61" t="s">
        <v>5316</v>
      </c>
      <c r="O1420" t="str">
        <f>IF(TablVoies[[#This Row],[ID_OSM]]="Non trouvé","Pas de lien",HYPERLINK("http://localhost:8111/import?url=http://api.openstreetmap.org/api/0.6/"&amp;TablVoies[[#This Row],[OBJET_OSM]]&amp;"/"&amp;TablVoies[[#This Row],[ID_OSM]]&amp;"/full","JOSM"))</f>
        <v>JOSM</v>
      </c>
      <c r="Q1420"/>
      <c r="W1420" s="60" t="s">
        <v>5321</v>
      </c>
      <c r="X1420" s="60" t="s">
        <v>5424</v>
      </c>
      <c r="Y1420" s="60">
        <v>1959</v>
      </c>
      <c r="Z1420" s="124"/>
      <c r="AB1420" s="60">
        <v>21914</v>
      </c>
      <c r="AC1420" s="60" t="s">
        <v>5323</v>
      </c>
      <c r="AE1420" s="60" t="s">
        <v>5324</v>
      </c>
      <c r="AL1420" s="60">
        <v>80</v>
      </c>
      <c r="AM1420" s="60">
        <v>7</v>
      </c>
      <c r="AN1420" s="60" t="s">
        <v>5328</v>
      </c>
      <c r="AO1420" s="60" t="s">
        <v>5329</v>
      </c>
    </row>
    <row r="1421" spans="1:41">
      <c r="A1421" s="71">
        <v>84087</v>
      </c>
      <c r="B1421" s="60" t="s">
        <v>1569</v>
      </c>
      <c r="C1421" s="155">
        <v>4426182</v>
      </c>
      <c r="D1421" s="60" t="s">
        <v>1570</v>
      </c>
      <c r="E1421" s="60" t="s">
        <v>1571</v>
      </c>
      <c r="F1421" s="60" t="s">
        <v>751</v>
      </c>
      <c r="G1421" s="60" t="s">
        <v>429</v>
      </c>
      <c r="H1421" s="60" t="s">
        <v>163</v>
      </c>
      <c r="I1421" s="60" t="s">
        <v>1572</v>
      </c>
      <c r="J1421" s="60" t="s">
        <v>17002</v>
      </c>
      <c r="K1421" s="60" t="s">
        <v>1574</v>
      </c>
      <c r="L1421" s="60" t="s">
        <v>1575</v>
      </c>
      <c r="M1421" t="str">
        <f>IF(TablVoies[[#This Row],[ID_OSM]]="Non trouvé","Pas de lien",HYPERLINK(("http://www.openstreetmap.org/?"&amp;TablVoies[[#This Row],[OBJET_OSM]]&amp;"="&amp;TablVoies[[#This Row],[ID_OSM]]),"Localiser"))</f>
        <v>Localiser</v>
      </c>
      <c r="N1421" s="61" t="s">
        <v>5316</v>
      </c>
      <c r="O1421" t="str">
        <f>IF(TablVoies[[#This Row],[ID_OSM]]="Non trouvé","Pas de lien",HYPERLINK("http://localhost:8111/import?url=http://api.openstreetmap.org/api/0.6/"&amp;TablVoies[[#This Row],[OBJET_OSM]]&amp;"/"&amp;TablVoies[[#This Row],[ID_OSM]]&amp;"/full","JOSM"))</f>
        <v>JOSM</v>
      </c>
      <c r="Q1421"/>
      <c r="W1421" s="60" t="s">
        <v>5321</v>
      </c>
      <c r="X1421" s="60" t="s">
        <v>5424</v>
      </c>
      <c r="Z1421" s="124"/>
      <c r="AC1421" s="60" t="s">
        <v>5323</v>
      </c>
      <c r="AE1421" s="60" t="s">
        <v>5324</v>
      </c>
      <c r="AL1421" s="60">
        <v>26</v>
      </c>
      <c r="AM1421" s="60">
        <v>2</v>
      </c>
      <c r="AN1421" s="60" t="s">
        <v>5328</v>
      </c>
      <c r="AO1421" s="60" t="s">
        <v>5329</v>
      </c>
    </row>
    <row r="1422" spans="1:41">
      <c r="A1422" s="71">
        <v>84087</v>
      </c>
      <c r="B1422" s="60" t="s">
        <v>2540</v>
      </c>
      <c r="C1422" s="155">
        <v>4426329</v>
      </c>
      <c r="D1422" s="60" t="s">
        <v>2541</v>
      </c>
      <c r="E1422" s="60" t="s">
        <v>2542</v>
      </c>
      <c r="F1422" s="60" t="s">
        <v>751</v>
      </c>
      <c r="G1422" s="60" t="s">
        <v>1358</v>
      </c>
      <c r="H1422" s="60" t="s">
        <v>119</v>
      </c>
      <c r="I1422" s="60" t="s">
        <v>2543</v>
      </c>
      <c r="J1422" s="60" t="s">
        <v>17003</v>
      </c>
      <c r="K1422" s="60" t="s">
        <v>2545</v>
      </c>
      <c r="L1422" s="60" t="s">
        <v>15639</v>
      </c>
      <c r="M1422" t="str">
        <f>IF(TablVoies[[#This Row],[ID_OSM]]="Non trouvé","Pas de lien",HYPERLINK(("http://www.openstreetmap.org/?"&amp;TablVoies[[#This Row],[OBJET_OSM]]&amp;"="&amp;TablVoies[[#This Row],[ID_OSM]]),"Localiser"))</f>
        <v>Localiser</v>
      </c>
      <c r="N1422" s="61" t="s">
        <v>5316</v>
      </c>
      <c r="O1422" t="str">
        <f>IF(TablVoies[[#This Row],[ID_OSM]]="Non trouvé","Pas de lien",HYPERLINK("http://localhost:8111/import?url=http://api.openstreetmap.org/api/0.6/"&amp;TablVoies[[#This Row],[OBJET_OSM]]&amp;"/"&amp;TablVoies[[#This Row],[ID_OSM]]&amp;"/full","JOSM"))</f>
        <v>JOSM</v>
      </c>
      <c r="Q1422"/>
      <c r="W1422" s="60" t="s">
        <v>5321</v>
      </c>
      <c r="X1422" s="60" t="s">
        <v>5479</v>
      </c>
      <c r="Y1422" s="60">
        <v>1970</v>
      </c>
      <c r="Z1422" s="124">
        <v>25569</v>
      </c>
      <c r="AC1422" s="60" t="s">
        <v>5323</v>
      </c>
      <c r="AE1422" s="60" t="s">
        <v>5324</v>
      </c>
      <c r="AL1422" s="60">
        <v>250</v>
      </c>
      <c r="AM1422" s="60">
        <v>0</v>
      </c>
      <c r="AN1422" s="60" t="s">
        <v>5328</v>
      </c>
      <c r="AO1422" s="60" t="s">
        <v>5329</v>
      </c>
    </row>
    <row r="1423" spans="1:41">
      <c r="A1423" s="71">
        <v>84087</v>
      </c>
      <c r="B1423" s="60" t="s">
        <v>4206</v>
      </c>
      <c r="C1423" s="155">
        <v>4426606</v>
      </c>
      <c r="D1423" s="60" t="s">
        <v>4207</v>
      </c>
      <c r="E1423" s="60" t="s">
        <v>4208</v>
      </c>
      <c r="F1423" s="60" t="s">
        <v>751</v>
      </c>
      <c r="G1423" s="60" t="s">
        <v>44</v>
      </c>
      <c r="H1423" s="60" t="s">
        <v>119</v>
      </c>
      <c r="I1423" s="60" t="s">
        <v>4209</v>
      </c>
      <c r="J1423" s="60" t="s">
        <v>17004</v>
      </c>
      <c r="K1423" s="60" t="s">
        <v>4211</v>
      </c>
      <c r="L1423" s="60" t="s">
        <v>4212</v>
      </c>
      <c r="M1423" t="str">
        <f>IF(TablVoies[[#This Row],[ID_OSM]]="Non trouvé","Pas de lien",HYPERLINK(("http://www.openstreetmap.org/?"&amp;TablVoies[[#This Row],[OBJET_OSM]]&amp;"="&amp;TablVoies[[#This Row],[ID_OSM]]),"Localiser"))</f>
        <v>Localiser</v>
      </c>
      <c r="N1423" s="61" t="s">
        <v>5316</v>
      </c>
      <c r="O1423" t="str">
        <f>IF(TablVoies[[#This Row],[ID_OSM]]="Non trouvé","Pas de lien",HYPERLINK("http://localhost:8111/import?url=http://api.openstreetmap.org/api/0.6/"&amp;TablVoies[[#This Row],[OBJET_OSM]]&amp;"/"&amp;TablVoies[[#This Row],[ID_OSM]]&amp;"/full","JOSM"))</f>
        <v>JOSM</v>
      </c>
      <c r="Q1423"/>
      <c r="W1423" s="60" t="s">
        <v>5334</v>
      </c>
      <c r="X1423" s="60" t="s">
        <v>5386</v>
      </c>
      <c r="Y1423" s="60">
        <v>1966</v>
      </c>
      <c r="Z1423" s="124">
        <v>24132</v>
      </c>
      <c r="AC1423" s="60" t="s">
        <v>5620</v>
      </c>
      <c r="AE1423" s="60" t="s">
        <v>5345</v>
      </c>
      <c r="AL1423" s="60">
        <v>40</v>
      </c>
      <c r="AM1423" s="60">
        <v>7</v>
      </c>
      <c r="AN1423" s="60" t="s">
        <v>5346</v>
      </c>
      <c r="AO1423" s="60" t="s">
        <v>5329</v>
      </c>
    </row>
    <row r="1424" spans="1:41">
      <c r="A1424" s="71">
        <v>84087</v>
      </c>
      <c r="B1424" s="60" t="s">
        <v>3543</v>
      </c>
      <c r="C1424" s="155">
        <v>4426494</v>
      </c>
      <c r="D1424" s="60" t="s">
        <v>3544</v>
      </c>
      <c r="E1424" s="60" t="s">
        <v>3545</v>
      </c>
      <c r="F1424" s="60" t="s">
        <v>751</v>
      </c>
      <c r="G1424" s="60" t="s">
        <v>1373</v>
      </c>
      <c r="H1424" s="60" t="s">
        <v>661</v>
      </c>
      <c r="I1424" s="60" t="s">
        <v>3546</v>
      </c>
      <c r="J1424" s="60" t="s">
        <v>17005</v>
      </c>
      <c r="K1424" s="60" t="s">
        <v>3548</v>
      </c>
      <c r="L1424" s="60" t="s">
        <v>3549</v>
      </c>
      <c r="M1424" t="str">
        <f>IF(TablVoies[[#This Row],[ID_OSM]]="Non trouvé","Pas de lien",HYPERLINK(("http://www.openstreetmap.org/?"&amp;TablVoies[[#This Row],[OBJET_OSM]]&amp;"="&amp;TablVoies[[#This Row],[ID_OSM]]),"Localiser"))</f>
        <v>Localiser</v>
      </c>
      <c r="N1424" s="61" t="s">
        <v>5316</v>
      </c>
      <c r="O1424" t="str">
        <f>IF(TablVoies[[#This Row],[ID_OSM]]="Non trouvé","Pas de lien",HYPERLINK("http://localhost:8111/import?url=http://api.openstreetmap.org/api/0.6/"&amp;TablVoies[[#This Row],[OBJET_OSM]]&amp;"/"&amp;TablVoies[[#This Row],[ID_OSM]]&amp;"/full","JOSM"))</f>
        <v>JOSM</v>
      </c>
      <c r="P1424" t="s">
        <v>13606</v>
      </c>
      <c r="Q1424" t="s">
        <v>13814</v>
      </c>
      <c r="W1424" s="60" t="s">
        <v>5321</v>
      </c>
      <c r="X1424" s="60" t="s">
        <v>5408</v>
      </c>
      <c r="Z1424" s="124"/>
      <c r="AC1424" s="60" t="s">
        <v>5374</v>
      </c>
      <c r="AE1424" s="60" t="s">
        <v>5375</v>
      </c>
      <c r="AJ1424" s="60" t="s">
        <v>5476</v>
      </c>
      <c r="AL1424" s="60">
        <v>0</v>
      </c>
      <c r="AM1424" s="60">
        <v>0</v>
      </c>
      <c r="AN1424" s="60" t="s">
        <v>5341</v>
      </c>
      <c r="AO1424" s="60" t="s">
        <v>5329</v>
      </c>
    </row>
    <row r="1425" spans="1:41">
      <c r="A1425" s="71">
        <v>84087</v>
      </c>
      <c r="B1425" s="60" t="s">
        <v>3045</v>
      </c>
      <c r="C1425" s="155">
        <v>4426409</v>
      </c>
      <c r="D1425" s="60" t="s">
        <v>3046</v>
      </c>
      <c r="E1425" s="60" t="s">
        <v>3047</v>
      </c>
      <c r="F1425" s="60" t="s">
        <v>751</v>
      </c>
      <c r="G1425" s="60" t="s">
        <v>1358</v>
      </c>
      <c r="H1425" s="60" t="s">
        <v>111</v>
      </c>
      <c r="I1425" s="60" t="s">
        <v>3048</v>
      </c>
      <c r="J1425" s="60" t="s">
        <v>17006</v>
      </c>
      <c r="K1425" s="60" t="s">
        <v>3050</v>
      </c>
      <c r="L1425" s="60" t="s">
        <v>3051</v>
      </c>
      <c r="M1425" t="str">
        <f>IF(TablVoies[[#This Row],[ID_OSM]]="Non trouvé","Pas de lien",HYPERLINK(("http://www.openstreetmap.org/?"&amp;TablVoies[[#This Row],[OBJET_OSM]]&amp;"="&amp;TablVoies[[#This Row],[ID_OSM]]),"Localiser"))</f>
        <v>Localiser</v>
      </c>
      <c r="N1425" s="61" t="s">
        <v>5316</v>
      </c>
      <c r="O1425" t="str">
        <f>IF(TablVoies[[#This Row],[ID_OSM]]="Non trouvé","Pas de lien",HYPERLINK("http://localhost:8111/import?url=http://api.openstreetmap.org/api/0.6/"&amp;TablVoies[[#This Row],[OBJET_OSM]]&amp;"/"&amp;TablVoies[[#This Row],[ID_OSM]]&amp;"/full","JOSM"))</f>
        <v>JOSM</v>
      </c>
      <c r="Q1425"/>
      <c r="W1425" s="60" t="s">
        <v>5321</v>
      </c>
      <c r="X1425" s="60" t="s">
        <v>5389</v>
      </c>
      <c r="Y1425" s="60">
        <v>1959</v>
      </c>
      <c r="Z1425" s="124"/>
      <c r="AB1425" s="60">
        <v>21914</v>
      </c>
      <c r="AC1425" s="60" t="s">
        <v>5323</v>
      </c>
      <c r="AE1425" s="60" t="s">
        <v>5324</v>
      </c>
      <c r="AL1425" s="60">
        <v>48</v>
      </c>
      <c r="AM1425" s="60">
        <v>5</v>
      </c>
      <c r="AN1425" s="60" t="s">
        <v>5328</v>
      </c>
      <c r="AO1425" s="60" t="s">
        <v>5329</v>
      </c>
    </row>
    <row r="1426" spans="1:41">
      <c r="A1426" s="71">
        <v>84087</v>
      </c>
      <c r="B1426" s="60" t="s">
        <v>292</v>
      </c>
      <c r="C1426" s="155">
        <v>4191290</v>
      </c>
      <c r="D1426" s="60" t="s">
        <v>293</v>
      </c>
      <c r="E1426" s="60" t="s">
        <v>294</v>
      </c>
      <c r="F1426" s="60" t="s">
        <v>751</v>
      </c>
      <c r="G1426" s="60" t="s">
        <v>245</v>
      </c>
      <c r="I1426" s="60" t="s">
        <v>295</v>
      </c>
      <c r="J1426" s="60" t="s">
        <v>17007</v>
      </c>
      <c r="K1426" s="60" t="s">
        <v>297</v>
      </c>
      <c r="L1426" s="60" t="s">
        <v>298</v>
      </c>
      <c r="M1426" t="str">
        <f>IF(TablVoies[[#This Row],[ID_OSM]]="Non trouvé","Pas de lien",HYPERLINK(("http://www.openstreetmap.org/?"&amp;TablVoies[[#This Row],[OBJET_OSM]]&amp;"="&amp;TablVoies[[#This Row],[ID_OSM]]),"Localiser"))</f>
        <v>Localiser</v>
      </c>
      <c r="N1426" s="61" t="s">
        <v>5316</v>
      </c>
      <c r="O1426" t="str">
        <f>IF(TablVoies[[#This Row],[ID_OSM]]="Non trouvé","Pas de lien",HYPERLINK("http://localhost:8111/import?url=http://api.openstreetmap.org/api/0.6/"&amp;TablVoies[[#This Row],[OBJET_OSM]]&amp;"/"&amp;TablVoies[[#This Row],[ID_OSM]]&amp;"/full","JOSM"))</f>
        <v>JOSM</v>
      </c>
      <c r="P1426" t="s">
        <v>13667</v>
      </c>
      <c r="Q1426" t="s">
        <v>13814</v>
      </c>
      <c r="W1426" s="60" t="s">
        <v>5321</v>
      </c>
      <c r="X1426" s="60" t="s">
        <v>5505</v>
      </c>
      <c r="Z1426" s="124"/>
      <c r="AC1426" s="60" t="s">
        <v>5323</v>
      </c>
      <c r="AE1426" s="60" t="s">
        <v>5324</v>
      </c>
      <c r="AL1426" s="60">
        <v>1870</v>
      </c>
      <c r="AM1426" s="60">
        <v>4</v>
      </c>
      <c r="AN1426" s="60" t="s">
        <v>5328</v>
      </c>
      <c r="AO1426" s="60" t="s">
        <v>5329</v>
      </c>
    </row>
    <row r="1427" spans="1:41">
      <c r="A1427" s="71">
        <v>84087</v>
      </c>
      <c r="B1427" s="60" t="s">
        <v>4449</v>
      </c>
      <c r="C1427" s="155">
        <v>4426663</v>
      </c>
      <c r="D1427" s="60" t="s">
        <v>4450</v>
      </c>
      <c r="E1427" s="60" t="s">
        <v>4451</v>
      </c>
      <c r="F1427" s="60" t="s">
        <v>751</v>
      </c>
      <c r="G1427" s="60" t="s">
        <v>245</v>
      </c>
      <c r="I1427" s="60" t="s">
        <v>4452</v>
      </c>
      <c r="J1427" s="60" t="s">
        <v>17008</v>
      </c>
      <c r="K1427" s="60" t="s">
        <v>4454</v>
      </c>
      <c r="L1427" s="60" t="s">
        <v>298</v>
      </c>
      <c r="M1427" t="str">
        <f>IF(TablVoies[[#This Row],[ID_OSM]]="Non trouvé","Pas de lien",HYPERLINK(("http://www.openstreetmap.org/?"&amp;TablVoies[[#This Row],[OBJET_OSM]]&amp;"="&amp;TablVoies[[#This Row],[ID_OSM]]),"Localiser"))</f>
        <v>Localiser</v>
      </c>
      <c r="N1427" s="61" t="s">
        <v>5316</v>
      </c>
      <c r="O1427" t="str">
        <f>IF(TablVoies[[#This Row],[ID_OSM]]="Non trouvé","Pas de lien",HYPERLINK("http://localhost:8111/import?url=http://api.openstreetmap.org/api/0.6/"&amp;TablVoies[[#This Row],[OBJET_OSM]]&amp;"/"&amp;TablVoies[[#This Row],[ID_OSM]]&amp;"/full","JOSM"))</f>
        <v>JOSM</v>
      </c>
      <c r="P1427" t="s">
        <v>13667</v>
      </c>
      <c r="Q1427" t="s">
        <v>13814</v>
      </c>
      <c r="W1427" s="60" t="s">
        <v>5334</v>
      </c>
      <c r="X1427" s="60" t="s">
        <v>5505</v>
      </c>
      <c r="Z1427" s="124"/>
      <c r="AC1427" s="60" t="s">
        <v>5323</v>
      </c>
      <c r="AE1427" s="60" t="s">
        <v>5324</v>
      </c>
      <c r="AL1427" s="60">
        <v>1610</v>
      </c>
      <c r="AM1427" s="60">
        <v>3</v>
      </c>
      <c r="AN1427" s="60" t="s">
        <v>5328</v>
      </c>
      <c r="AO1427" s="60" t="s">
        <v>5329</v>
      </c>
    </row>
    <row r="1428" spans="1:41">
      <c r="A1428" s="71">
        <v>84087</v>
      </c>
      <c r="B1428" s="60" t="s">
        <v>4312</v>
      </c>
      <c r="C1428" s="155">
        <v>4426626</v>
      </c>
      <c r="D1428" s="60" t="s">
        <v>4313</v>
      </c>
      <c r="E1428" s="60" t="s">
        <v>4314</v>
      </c>
      <c r="F1428" s="60" t="s">
        <v>751</v>
      </c>
      <c r="G1428" s="60" t="s">
        <v>44</v>
      </c>
      <c r="H1428" s="60" t="s">
        <v>134</v>
      </c>
      <c r="I1428" s="60" t="s">
        <v>4315</v>
      </c>
      <c r="J1428" s="60" t="s">
        <v>17009</v>
      </c>
      <c r="K1428" s="60" t="s">
        <v>4317</v>
      </c>
      <c r="L1428" s="60" t="s">
        <v>4318</v>
      </c>
      <c r="M1428" t="str">
        <f>IF(TablVoies[[#This Row],[ID_OSM]]="Non trouvé","Pas de lien",HYPERLINK(("http://www.openstreetmap.org/?"&amp;TablVoies[[#This Row],[OBJET_OSM]]&amp;"="&amp;TablVoies[[#This Row],[ID_OSM]]),"Localiser"))</f>
        <v>Localiser</v>
      </c>
      <c r="N1428" s="61" t="s">
        <v>5316</v>
      </c>
      <c r="O1428" t="str">
        <f>IF(TablVoies[[#This Row],[ID_OSM]]="Non trouvé","Pas de lien",HYPERLINK("http://localhost:8111/import?url=http://api.openstreetmap.org/api/0.6/"&amp;TablVoies[[#This Row],[OBJET_OSM]]&amp;"/"&amp;TablVoies[[#This Row],[ID_OSM]]&amp;"/full","JOSM"))</f>
        <v>JOSM</v>
      </c>
      <c r="Q1428"/>
      <c r="W1428" s="60" t="s">
        <v>5334</v>
      </c>
      <c r="X1428" s="60" t="s">
        <v>5355</v>
      </c>
      <c r="Y1428" s="60">
        <v>1966</v>
      </c>
      <c r="Z1428" s="124"/>
      <c r="AB1428" s="60">
        <v>24132</v>
      </c>
      <c r="AC1428" s="60" t="s">
        <v>5323</v>
      </c>
      <c r="AE1428" s="60" t="s">
        <v>5324</v>
      </c>
      <c r="AL1428" s="60">
        <v>183</v>
      </c>
      <c r="AM1428" s="60">
        <v>2.2999999999999998</v>
      </c>
      <c r="AN1428" s="60" t="s">
        <v>5341</v>
      </c>
      <c r="AO1428" s="60" t="s">
        <v>5329</v>
      </c>
    </row>
    <row r="1429" spans="1:41">
      <c r="A1429" s="71">
        <v>84087</v>
      </c>
      <c r="B1429" s="60" t="s">
        <v>4319</v>
      </c>
      <c r="C1429" s="155">
        <v>4426627</v>
      </c>
      <c r="D1429" s="60" t="s">
        <v>4320</v>
      </c>
      <c r="E1429" s="60" t="s">
        <v>4321</v>
      </c>
      <c r="F1429" s="60" t="s">
        <v>751</v>
      </c>
      <c r="G1429" s="60" t="s">
        <v>44</v>
      </c>
      <c r="H1429" s="60" t="s">
        <v>134</v>
      </c>
      <c r="I1429" s="60" t="s">
        <v>4322</v>
      </c>
      <c r="J1429" s="60" t="s">
        <v>17010</v>
      </c>
      <c r="K1429" s="60" t="s">
        <v>4324</v>
      </c>
      <c r="L1429" s="60" t="s">
        <v>4325</v>
      </c>
      <c r="M1429" t="str">
        <f>IF(TablVoies[[#This Row],[ID_OSM]]="Non trouvé","Pas de lien",HYPERLINK(("http://www.openstreetmap.org/?"&amp;TablVoies[[#This Row],[OBJET_OSM]]&amp;"="&amp;TablVoies[[#This Row],[ID_OSM]]),"Localiser"))</f>
        <v>Localiser</v>
      </c>
      <c r="N1429" s="61" t="s">
        <v>5316</v>
      </c>
      <c r="O1429" t="str">
        <f>IF(TablVoies[[#This Row],[ID_OSM]]="Non trouvé","Pas de lien",HYPERLINK("http://localhost:8111/import?url=http://api.openstreetmap.org/api/0.6/"&amp;TablVoies[[#This Row],[OBJET_OSM]]&amp;"/"&amp;TablVoies[[#This Row],[ID_OSM]]&amp;"/full","JOSM"))</f>
        <v>JOSM</v>
      </c>
      <c r="Q1429"/>
      <c r="W1429" s="60" t="s">
        <v>5334</v>
      </c>
      <c r="X1429" s="60" t="s">
        <v>5384</v>
      </c>
      <c r="Y1429" s="60">
        <v>2000</v>
      </c>
      <c r="Z1429" s="124">
        <v>36614</v>
      </c>
      <c r="AC1429" s="60" t="s">
        <v>5344</v>
      </c>
      <c r="AE1429" s="60" t="s">
        <v>5345</v>
      </c>
      <c r="AL1429" s="60">
        <v>0</v>
      </c>
      <c r="AM1429" s="60">
        <v>0</v>
      </c>
      <c r="AN1429" s="60" t="s">
        <v>5341</v>
      </c>
      <c r="AO1429" s="60" t="s">
        <v>5329</v>
      </c>
    </row>
    <row r="1430" spans="1:41">
      <c r="A1430" s="71">
        <v>84087</v>
      </c>
      <c r="B1430" s="60" t="s">
        <v>858</v>
      </c>
      <c r="C1430" s="155">
        <v>4422069</v>
      </c>
      <c r="D1430" s="60" t="s">
        <v>859</v>
      </c>
      <c r="E1430" s="60" t="s">
        <v>860</v>
      </c>
      <c r="F1430" s="60" t="s">
        <v>751</v>
      </c>
      <c r="G1430" s="60" t="s">
        <v>179</v>
      </c>
      <c r="H1430" s="60" t="s">
        <v>163</v>
      </c>
      <c r="I1430" s="60" t="s">
        <v>861</v>
      </c>
      <c r="J1430" s="60" t="s">
        <v>17011</v>
      </c>
      <c r="K1430" s="60" t="s">
        <v>863</v>
      </c>
      <c r="L1430" s="60" t="s">
        <v>864</v>
      </c>
      <c r="M1430" t="str">
        <f>IF(TablVoies[[#This Row],[ID_OSM]]="Non trouvé","Pas de lien",HYPERLINK(("http://www.openstreetmap.org/?"&amp;TablVoies[[#This Row],[OBJET_OSM]]&amp;"="&amp;TablVoies[[#This Row],[ID_OSM]]),"Localiser"))</f>
        <v>Localiser</v>
      </c>
      <c r="N1430" s="61" t="s">
        <v>5316</v>
      </c>
      <c r="O1430" t="str">
        <f>IF(TablVoies[[#This Row],[ID_OSM]]="Non trouvé","Pas de lien",HYPERLINK("http://localhost:8111/import?url=http://api.openstreetmap.org/api/0.6/"&amp;TablVoies[[#This Row],[OBJET_OSM]]&amp;"/"&amp;TablVoies[[#This Row],[ID_OSM]]&amp;"/full","JOSM"))</f>
        <v>JOSM</v>
      </c>
      <c r="P1430" t="s">
        <v>13661</v>
      </c>
      <c r="Q1430" t="s">
        <v>13814</v>
      </c>
      <c r="T1430" s="60" t="s">
        <v>5621</v>
      </c>
      <c r="W1430" s="60" t="s">
        <v>5334</v>
      </c>
      <c r="X1430" s="60" t="s">
        <v>5369</v>
      </c>
      <c r="Y1430" s="60">
        <v>1956</v>
      </c>
      <c r="Z1430" s="124">
        <v>20619</v>
      </c>
      <c r="AC1430" s="60" t="s">
        <v>5374</v>
      </c>
      <c r="AE1430" s="60" t="s">
        <v>5375</v>
      </c>
      <c r="AL1430" s="60">
        <v>710</v>
      </c>
      <c r="AM1430" s="60">
        <v>0</v>
      </c>
      <c r="AN1430" s="60" t="s">
        <v>5341</v>
      </c>
      <c r="AO1430" s="60" t="s">
        <v>5329</v>
      </c>
    </row>
    <row r="1431" spans="1:41">
      <c r="A1431" s="71">
        <v>84087</v>
      </c>
      <c r="B1431" s="60" t="s">
        <v>2546</v>
      </c>
      <c r="C1431" s="155">
        <v>4426330</v>
      </c>
      <c r="D1431" s="60" t="s">
        <v>2547</v>
      </c>
      <c r="E1431" s="60" t="s">
        <v>2548</v>
      </c>
      <c r="F1431" s="60" t="s">
        <v>751</v>
      </c>
      <c r="G1431" s="60" t="s">
        <v>1358</v>
      </c>
      <c r="H1431" s="60" t="s">
        <v>119</v>
      </c>
      <c r="I1431" s="60" t="s">
        <v>2549</v>
      </c>
      <c r="J1431" s="60" t="s">
        <v>17012</v>
      </c>
      <c r="K1431" s="60" t="s">
        <v>2551</v>
      </c>
      <c r="L1431" s="60" t="s">
        <v>15568</v>
      </c>
      <c r="M1431" t="str">
        <f>IF(TablVoies[[#This Row],[ID_OSM]]="Non trouvé","Pas de lien",HYPERLINK(("http://www.openstreetmap.org/?"&amp;TablVoies[[#This Row],[OBJET_OSM]]&amp;"="&amp;TablVoies[[#This Row],[ID_OSM]]),"Localiser"))</f>
        <v>Localiser</v>
      </c>
      <c r="N1431" s="61" t="s">
        <v>5316</v>
      </c>
      <c r="O1431" t="str">
        <f>IF(TablVoies[[#This Row],[ID_OSM]]="Non trouvé","Pas de lien",HYPERLINK("http://localhost:8111/import?url=http://api.openstreetmap.org/api/0.6/"&amp;TablVoies[[#This Row],[OBJET_OSM]]&amp;"/"&amp;TablVoies[[#This Row],[ID_OSM]]&amp;"/full","JOSM"))</f>
        <v>JOSM</v>
      </c>
      <c r="Q1431"/>
      <c r="W1431" s="60" t="s">
        <v>5321</v>
      </c>
      <c r="X1431" s="60" t="s">
        <v>5379</v>
      </c>
      <c r="Z1431" s="124"/>
      <c r="AC1431" s="60" t="s">
        <v>5344</v>
      </c>
      <c r="AE1431" s="60" t="s">
        <v>5345</v>
      </c>
      <c r="AL1431" s="60">
        <v>260</v>
      </c>
      <c r="AM1431" s="60">
        <v>7</v>
      </c>
      <c r="AN1431" s="60" t="s">
        <v>5346</v>
      </c>
      <c r="AO1431" s="60" t="s">
        <v>5329</v>
      </c>
    </row>
    <row r="1432" spans="1:41">
      <c r="A1432" s="71">
        <v>84087</v>
      </c>
      <c r="B1432" s="60" t="s">
        <v>1470</v>
      </c>
      <c r="C1432" s="155">
        <v>4426164</v>
      </c>
      <c r="D1432" s="60" t="s">
        <v>1471</v>
      </c>
      <c r="E1432" s="60" t="s">
        <v>1472</v>
      </c>
      <c r="F1432" s="60" t="s">
        <v>751</v>
      </c>
      <c r="G1432" s="60" t="s">
        <v>1358</v>
      </c>
      <c r="I1432" s="60" t="s">
        <v>1473</v>
      </c>
      <c r="J1432" s="60" t="s">
        <v>17013</v>
      </c>
      <c r="K1432" s="60" t="s">
        <v>1475</v>
      </c>
      <c r="L1432" s="60" t="s">
        <v>1476</v>
      </c>
      <c r="M1432" t="str">
        <f>IF(TablVoies[[#This Row],[ID_OSM]]="Non trouvé","Pas de lien",HYPERLINK(("http://www.openstreetmap.org/?"&amp;TablVoies[[#This Row],[OBJET_OSM]]&amp;"="&amp;TablVoies[[#This Row],[ID_OSM]]),"Localiser"))</f>
        <v>Localiser</v>
      </c>
      <c r="N1432" s="61" t="s">
        <v>5316</v>
      </c>
      <c r="O1432" t="str">
        <f>IF(TablVoies[[#This Row],[ID_OSM]]="Non trouvé","Pas de lien",HYPERLINK("http://localhost:8111/import?url=http://api.openstreetmap.org/api/0.6/"&amp;TablVoies[[#This Row],[OBJET_OSM]]&amp;"/"&amp;TablVoies[[#This Row],[ID_OSM]]&amp;"/full","JOSM"))</f>
        <v>JOSM</v>
      </c>
      <c r="Q1432"/>
      <c r="W1432" s="60" t="s">
        <v>5321</v>
      </c>
      <c r="X1432" s="60" t="s">
        <v>5407</v>
      </c>
      <c r="Z1432" s="124"/>
      <c r="AC1432" s="60" t="s">
        <v>5323</v>
      </c>
      <c r="AE1432" s="60" t="s">
        <v>5324</v>
      </c>
      <c r="AL1432" s="60">
        <v>215</v>
      </c>
      <c r="AM1432" s="60">
        <v>6</v>
      </c>
      <c r="AN1432" s="60" t="s">
        <v>5359</v>
      </c>
      <c r="AO1432" s="60" t="s">
        <v>5329</v>
      </c>
    </row>
    <row r="1433" spans="1:41">
      <c r="A1433" s="71">
        <v>84087</v>
      </c>
      <c r="B1433" s="60" t="s">
        <v>2552</v>
      </c>
      <c r="C1433" s="155">
        <v>4426331</v>
      </c>
      <c r="D1433" s="60" t="s">
        <v>2553</v>
      </c>
      <c r="E1433" s="60" t="s">
        <v>2554</v>
      </c>
      <c r="F1433" s="60" t="s">
        <v>751</v>
      </c>
      <c r="G1433" s="60" t="s">
        <v>1358</v>
      </c>
      <c r="H1433" s="60" t="s">
        <v>119</v>
      </c>
      <c r="I1433" s="60" t="s">
        <v>2555</v>
      </c>
      <c r="J1433" s="60" t="s">
        <v>17014</v>
      </c>
      <c r="K1433" s="60" t="s">
        <v>2557</v>
      </c>
      <c r="L1433" s="60" t="s">
        <v>2558</v>
      </c>
      <c r="M1433" t="str">
        <f>IF(TablVoies[[#This Row],[ID_OSM]]="Non trouvé","Pas de lien",HYPERLINK(("http://www.openstreetmap.org/?"&amp;TablVoies[[#This Row],[OBJET_OSM]]&amp;"="&amp;TablVoies[[#This Row],[ID_OSM]]),"Localiser"))</f>
        <v>Localiser</v>
      </c>
      <c r="N1433" s="61" t="s">
        <v>5316</v>
      </c>
      <c r="O1433" t="str">
        <f>IF(TablVoies[[#This Row],[ID_OSM]]="Non trouvé","Pas de lien",HYPERLINK("http://localhost:8111/import?url=http://api.openstreetmap.org/api/0.6/"&amp;TablVoies[[#This Row],[OBJET_OSM]]&amp;"/"&amp;TablVoies[[#This Row],[ID_OSM]]&amp;"/full","JOSM"))</f>
        <v>JOSM</v>
      </c>
      <c r="Q1433"/>
      <c r="W1433" s="60" t="s">
        <v>5321</v>
      </c>
      <c r="X1433" s="60" t="s">
        <v>5407</v>
      </c>
      <c r="Y1433" s="60">
        <v>1985</v>
      </c>
      <c r="Z1433" s="124"/>
      <c r="AB1433" s="60">
        <v>31185</v>
      </c>
      <c r="AC1433" s="60" t="s">
        <v>5323</v>
      </c>
      <c r="AE1433" s="60" t="s">
        <v>5324</v>
      </c>
      <c r="AL1433" s="60">
        <v>625</v>
      </c>
      <c r="AM1433" s="60">
        <v>7</v>
      </c>
      <c r="AN1433" s="60" t="s">
        <v>5328</v>
      </c>
      <c r="AO1433" s="60" t="s">
        <v>5329</v>
      </c>
    </row>
    <row r="1434" spans="1:41">
      <c r="A1434" s="71">
        <v>84087</v>
      </c>
      <c r="B1434" s="60" t="s">
        <v>550</v>
      </c>
      <c r="C1434" s="155">
        <v>4191500</v>
      </c>
      <c r="D1434" s="60" t="s">
        <v>551</v>
      </c>
      <c r="E1434" s="60" t="s">
        <v>552</v>
      </c>
      <c r="F1434" s="60" t="s">
        <v>751</v>
      </c>
      <c r="G1434" s="60" t="s">
        <v>245</v>
      </c>
      <c r="H1434" s="60" t="s">
        <v>221</v>
      </c>
      <c r="I1434" s="60" t="s">
        <v>553</v>
      </c>
      <c r="J1434" s="60" t="s">
        <v>17015</v>
      </c>
      <c r="K1434" s="60" t="s">
        <v>555</v>
      </c>
      <c r="L1434" s="60" t="s">
        <v>556</v>
      </c>
      <c r="M1434" t="str">
        <f>IF(TablVoies[[#This Row],[ID_OSM]]="Non trouvé","Pas de lien",HYPERLINK(("http://www.openstreetmap.org/?"&amp;TablVoies[[#This Row],[OBJET_OSM]]&amp;"="&amp;TablVoies[[#This Row],[ID_OSM]]),"Localiser"))</f>
        <v>Localiser</v>
      </c>
      <c r="N1434" s="61" t="s">
        <v>5316</v>
      </c>
      <c r="O1434" t="str">
        <f>IF(TablVoies[[#This Row],[ID_OSM]]="Non trouvé","Pas de lien",HYPERLINK("http://localhost:8111/import?url=http://api.openstreetmap.org/api/0.6/"&amp;TablVoies[[#This Row],[OBJET_OSM]]&amp;"/"&amp;TablVoies[[#This Row],[ID_OSM]]&amp;"/full","JOSM"))</f>
        <v>JOSM</v>
      </c>
      <c r="P1434" t="s">
        <v>13730</v>
      </c>
      <c r="Q1434" t="s">
        <v>13814</v>
      </c>
      <c r="W1434" s="60" t="s">
        <v>5321</v>
      </c>
      <c r="X1434" s="60" t="s">
        <v>5410</v>
      </c>
      <c r="Z1434" s="124"/>
      <c r="AC1434" s="60" t="s">
        <v>5323</v>
      </c>
      <c r="AE1434" s="60" t="s">
        <v>5324</v>
      </c>
      <c r="AL1434" s="60">
        <v>722</v>
      </c>
      <c r="AM1434" s="60">
        <v>3</v>
      </c>
      <c r="AN1434" s="60" t="s">
        <v>5328</v>
      </c>
      <c r="AO1434" s="60" t="s">
        <v>5329</v>
      </c>
    </row>
    <row r="1435" spans="1:41">
      <c r="A1435" s="71">
        <v>84087</v>
      </c>
      <c r="B1435" s="60" t="s">
        <v>3147</v>
      </c>
      <c r="C1435" s="155">
        <v>4426423</v>
      </c>
      <c r="D1435" s="60" t="s">
        <v>3148</v>
      </c>
      <c r="E1435" s="60" t="s">
        <v>3149</v>
      </c>
      <c r="F1435" s="60" t="s">
        <v>751</v>
      </c>
      <c r="G1435" s="60" t="s">
        <v>1358</v>
      </c>
      <c r="H1435" s="60" t="s">
        <v>221</v>
      </c>
      <c r="I1435" s="60" t="s">
        <v>3150</v>
      </c>
      <c r="J1435" s="60" t="s">
        <v>17016</v>
      </c>
      <c r="K1435" s="60" t="s">
        <v>3152</v>
      </c>
      <c r="L1435" s="60" t="s">
        <v>3153</v>
      </c>
      <c r="M1435" t="str">
        <f>IF(TablVoies[[#This Row],[ID_OSM]]="Non trouvé","Pas de lien",HYPERLINK(("http://www.openstreetmap.org/?"&amp;TablVoies[[#This Row],[OBJET_OSM]]&amp;"="&amp;TablVoies[[#This Row],[ID_OSM]]),"Localiser"))</f>
        <v>Localiser</v>
      </c>
      <c r="N1435" s="61" t="s">
        <v>5316</v>
      </c>
      <c r="O1435" t="str">
        <f>IF(TablVoies[[#This Row],[ID_OSM]]="Non trouvé","Pas de lien",HYPERLINK("http://localhost:8111/import?url=http://api.openstreetmap.org/api/0.6/"&amp;TablVoies[[#This Row],[OBJET_OSM]]&amp;"/"&amp;TablVoies[[#This Row],[ID_OSM]]&amp;"/full","JOSM"))</f>
        <v>JOSM</v>
      </c>
      <c r="Q1435"/>
      <c r="W1435" s="60" t="s">
        <v>5321</v>
      </c>
      <c r="X1435" s="60" t="s">
        <v>5455</v>
      </c>
      <c r="Y1435" s="60">
        <v>1934</v>
      </c>
      <c r="Z1435" s="124">
        <v>12551</v>
      </c>
      <c r="AB1435" s="60">
        <v>21914</v>
      </c>
      <c r="AC1435" s="60" t="s">
        <v>5323</v>
      </c>
      <c r="AE1435" s="60" t="s">
        <v>5324</v>
      </c>
      <c r="AL1435" s="60">
        <v>95</v>
      </c>
      <c r="AM1435" s="60">
        <v>4</v>
      </c>
      <c r="AN1435" s="60" t="s">
        <v>5362</v>
      </c>
      <c r="AO1435" s="60" t="s">
        <v>5329</v>
      </c>
    </row>
    <row r="1436" spans="1:41">
      <c r="A1436" s="71">
        <v>84087</v>
      </c>
      <c r="B1436" s="60" t="s">
        <v>1477</v>
      </c>
      <c r="C1436" s="155">
        <v>4426165</v>
      </c>
      <c r="D1436" s="60" t="s">
        <v>1478</v>
      </c>
      <c r="E1436" s="60" t="s">
        <v>1479</v>
      </c>
      <c r="F1436" s="60" t="s">
        <v>751</v>
      </c>
      <c r="G1436" s="60" t="s">
        <v>1358</v>
      </c>
      <c r="I1436" s="60" t="s">
        <v>1480</v>
      </c>
      <c r="J1436" s="60" t="s">
        <v>17017</v>
      </c>
      <c r="K1436" s="60" t="s">
        <v>1482</v>
      </c>
      <c r="L1436" s="60" t="s">
        <v>1483</v>
      </c>
      <c r="M1436" t="str">
        <f>IF(TablVoies[[#This Row],[ID_OSM]]="Non trouvé","Pas de lien",HYPERLINK(("http://www.openstreetmap.org/?"&amp;TablVoies[[#This Row],[OBJET_OSM]]&amp;"="&amp;TablVoies[[#This Row],[ID_OSM]]),"Localiser"))</f>
        <v>Localiser</v>
      </c>
      <c r="N1436" s="61" t="s">
        <v>5316</v>
      </c>
      <c r="O1436" t="str">
        <f>IF(TablVoies[[#This Row],[ID_OSM]]="Non trouvé","Pas de lien",HYPERLINK("http://localhost:8111/import?url=http://api.openstreetmap.org/api/0.6/"&amp;TablVoies[[#This Row],[OBJET_OSM]]&amp;"/"&amp;TablVoies[[#This Row],[ID_OSM]]&amp;"/full","JOSM"))</f>
        <v>JOSM</v>
      </c>
      <c r="Q1436"/>
      <c r="T1436" s="60" t="s">
        <v>5531</v>
      </c>
      <c r="W1436" s="60" t="s">
        <v>5321</v>
      </c>
      <c r="X1436" s="60" t="s">
        <v>5423</v>
      </c>
      <c r="Y1436" s="60">
        <v>1855</v>
      </c>
      <c r="Z1436" s="124" t="s">
        <v>5532</v>
      </c>
      <c r="AC1436" s="60" t="s">
        <v>5323</v>
      </c>
      <c r="AE1436" s="60" t="s">
        <v>5324</v>
      </c>
      <c r="AL1436" s="60">
        <v>192</v>
      </c>
      <c r="AM1436" s="60">
        <v>5</v>
      </c>
      <c r="AN1436" s="60" t="s">
        <v>5368</v>
      </c>
      <c r="AO1436" s="60" t="s">
        <v>5349</v>
      </c>
    </row>
    <row r="1437" spans="1:41">
      <c r="A1437" s="71">
        <v>84087</v>
      </c>
      <c r="B1437" s="60" t="s">
        <v>5196</v>
      </c>
      <c r="C1437" s="155">
        <v>4191501</v>
      </c>
      <c r="D1437" s="60" t="s">
        <v>5197</v>
      </c>
      <c r="E1437" s="60" t="s">
        <v>5198</v>
      </c>
      <c r="F1437" s="60" t="s">
        <v>751</v>
      </c>
      <c r="G1437" s="60" t="s">
        <v>245</v>
      </c>
      <c r="H1437" s="60" t="s">
        <v>221</v>
      </c>
      <c r="I1437" s="60" t="s">
        <v>5199</v>
      </c>
      <c r="J1437" s="60" t="s">
        <v>17018</v>
      </c>
      <c r="K1437" s="60" t="s">
        <v>5201</v>
      </c>
      <c r="L1437" s="60" t="s">
        <v>4563</v>
      </c>
      <c r="M1437" t="str">
        <f>IF(TablVoies[[#This Row],[ID_OSM]]="Non trouvé","Pas de lien",HYPERLINK(("http://www.openstreetmap.org/?"&amp;TablVoies[[#This Row],[OBJET_OSM]]&amp;"="&amp;TablVoies[[#This Row],[ID_OSM]]),"Localiser"))</f>
        <v>Localiser</v>
      </c>
      <c r="N1437" s="61" t="s">
        <v>5316</v>
      </c>
      <c r="O1437" t="str">
        <f>IF(TablVoies[[#This Row],[ID_OSM]]="Non trouvé","Pas de lien",HYPERLINK("http://localhost:8111/import?url=http://api.openstreetmap.org/api/0.6/"&amp;TablVoies[[#This Row],[OBJET_OSM]]&amp;"/"&amp;TablVoies[[#This Row],[ID_OSM]]&amp;"/full","JOSM"))</f>
        <v>JOSM</v>
      </c>
      <c r="P1437" t="s">
        <v>13715</v>
      </c>
      <c r="Q1437" t="s">
        <v>13814</v>
      </c>
      <c r="W1437" s="60" t="s">
        <v>5321</v>
      </c>
      <c r="X1437" s="60" t="s">
        <v>5438</v>
      </c>
      <c r="Z1437" s="124"/>
      <c r="AC1437" s="60" t="s">
        <v>5323</v>
      </c>
      <c r="AE1437" s="60" t="s">
        <v>5324</v>
      </c>
      <c r="AL1437" s="60">
        <v>650</v>
      </c>
      <c r="AM1437" s="60">
        <v>2</v>
      </c>
      <c r="AN1437" s="60" t="s">
        <v>5328</v>
      </c>
      <c r="AO1437" s="60" t="s">
        <v>5329</v>
      </c>
    </row>
    <row r="1438" spans="1:41">
      <c r="A1438" s="71">
        <v>84087</v>
      </c>
      <c r="B1438" s="60" t="s">
        <v>2559</v>
      </c>
      <c r="C1438" s="155">
        <v>4426332</v>
      </c>
      <c r="D1438" s="60" t="s">
        <v>2560</v>
      </c>
      <c r="E1438" s="60" t="s">
        <v>2561</v>
      </c>
      <c r="F1438" s="60" t="s">
        <v>751</v>
      </c>
      <c r="G1438" s="60" t="s">
        <v>1358</v>
      </c>
      <c r="H1438" s="60" t="s">
        <v>119</v>
      </c>
      <c r="I1438" s="60" t="s">
        <v>2562</v>
      </c>
      <c r="J1438" s="60" t="s">
        <v>17019</v>
      </c>
      <c r="K1438" s="60" t="s">
        <v>2564</v>
      </c>
      <c r="L1438" s="60" t="s">
        <v>2565</v>
      </c>
      <c r="M1438" t="str">
        <f>IF(TablVoies[[#This Row],[ID_OSM]]="Non trouvé","Pas de lien",HYPERLINK(("http://www.openstreetmap.org/?"&amp;TablVoies[[#This Row],[OBJET_OSM]]&amp;"="&amp;TablVoies[[#This Row],[ID_OSM]]),"Localiser"))</f>
        <v>Localiser</v>
      </c>
      <c r="N1438" s="61" t="s">
        <v>5316</v>
      </c>
      <c r="O1438" t="str">
        <f>IF(TablVoies[[#This Row],[ID_OSM]]="Non trouvé","Pas de lien",HYPERLINK("http://localhost:8111/import?url=http://api.openstreetmap.org/api/0.6/"&amp;TablVoies[[#This Row],[OBJET_OSM]]&amp;"/"&amp;TablVoies[[#This Row],[ID_OSM]]&amp;"/full","JOSM"))</f>
        <v>JOSM</v>
      </c>
      <c r="Q1438"/>
      <c r="W1438" s="60" t="s">
        <v>5321</v>
      </c>
      <c r="X1438" s="60" t="s">
        <v>5370</v>
      </c>
      <c r="Y1438" s="60">
        <v>1959</v>
      </c>
      <c r="Z1438" s="124"/>
      <c r="AB1438" s="60">
        <v>21914</v>
      </c>
      <c r="AC1438" s="60" t="s">
        <v>5323</v>
      </c>
      <c r="AE1438" s="60" t="s">
        <v>5324</v>
      </c>
      <c r="AL1438" s="60">
        <v>187</v>
      </c>
      <c r="AM1438" s="60">
        <v>6.5</v>
      </c>
      <c r="AN1438" s="60" t="s">
        <v>5328</v>
      </c>
      <c r="AO1438" s="60" t="s">
        <v>5329</v>
      </c>
    </row>
    <row r="1439" spans="1:41">
      <c r="A1439" s="71">
        <v>84087</v>
      </c>
      <c r="B1439" s="60" t="s">
        <v>2566</v>
      </c>
      <c r="C1439" s="155">
        <v>4426333</v>
      </c>
      <c r="D1439" s="60" t="s">
        <v>2567</v>
      </c>
      <c r="E1439" s="60" t="s">
        <v>2568</v>
      </c>
      <c r="F1439" s="60" t="s">
        <v>751</v>
      </c>
      <c r="G1439" s="60" t="s">
        <v>1358</v>
      </c>
      <c r="H1439" s="60" t="s">
        <v>119</v>
      </c>
      <c r="I1439" s="60" t="s">
        <v>2569</v>
      </c>
      <c r="J1439" s="60" t="s">
        <v>17020</v>
      </c>
      <c r="K1439" s="60" t="s">
        <v>2571</v>
      </c>
      <c r="L1439" s="60" t="s">
        <v>2572</v>
      </c>
      <c r="M1439" t="str">
        <f>IF(TablVoies[[#This Row],[ID_OSM]]="Non trouvé","Pas de lien",HYPERLINK(("http://www.openstreetmap.org/?"&amp;TablVoies[[#This Row],[OBJET_OSM]]&amp;"="&amp;TablVoies[[#This Row],[ID_OSM]]),"Localiser"))</f>
        <v>Localiser</v>
      </c>
      <c r="N1439" s="61" t="s">
        <v>5316</v>
      </c>
      <c r="O1439" t="str">
        <f>IF(TablVoies[[#This Row],[ID_OSM]]="Non trouvé","Pas de lien",HYPERLINK("http://localhost:8111/import?url=http://api.openstreetmap.org/api/0.6/"&amp;TablVoies[[#This Row],[OBJET_OSM]]&amp;"/"&amp;TablVoies[[#This Row],[ID_OSM]]&amp;"/full","JOSM"))</f>
        <v>JOSM</v>
      </c>
      <c r="Q1439"/>
      <c r="T1439" s="60" t="s">
        <v>5594</v>
      </c>
      <c r="W1439" s="60" t="s">
        <v>5321</v>
      </c>
      <c r="X1439" s="60" t="s">
        <v>5479</v>
      </c>
      <c r="Y1439" s="60">
        <v>1978</v>
      </c>
      <c r="Z1439" s="124"/>
      <c r="AB1439" s="60">
        <v>1978</v>
      </c>
      <c r="AC1439" s="60" t="s">
        <v>5323</v>
      </c>
      <c r="AE1439" s="60" t="s">
        <v>5324</v>
      </c>
      <c r="AL1439" s="60">
        <v>427</v>
      </c>
      <c r="AM1439" s="60">
        <v>6.6</v>
      </c>
      <c r="AN1439" s="60" t="s">
        <v>5328</v>
      </c>
      <c r="AO1439" s="60" t="s">
        <v>5329</v>
      </c>
    </row>
    <row r="1440" spans="1:41">
      <c r="A1440" s="71">
        <v>84087</v>
      </c>
      <c r="B1440" s="60" t="s">
        <v>1257</v>
      </c>
      <c r="C1440" s="155">
        <v>4422212</v>
      </c>
      <c r="D1440" s="60" t="s">
        <v>1258</v>
      </c>
      <c r="E1440" s="60" t="s">
        <v>1259</v>
      </c>
      <c r="F1440" s="60" t="s">
        <v>751</v>
      </c>
      <c r="G1440" s="60" t="s">
        <v>245</v>
      </c>
      <c r="H1440" s="60" t="s">
        <v>119</v>
      </c>
      <c r="I1440" s="60" t="s">
        <v>1260</v>
      </c>
      <c r="J1440" s="60" t="s">
        <v>16367</v>
      </c>
      <c r="K1440" s="60" t="s">
        <v>1262</v>
      </c>
      <c r="L1440" s="60" t="s">
        <v>1263</v>
      </c>
      <c r="M1440" t="str">
        <f>IF(TablVoies[[#This Row],[ID_OSM]]="Non trouvé","Pas de lien",HYPERLINK(("http://www.openstreetmap.org/?"&amp;TablVoies[[#This Row],[OBJET_OSM]]&amp;"="&amp;TablVoies[[#This Row],[ID_OSM]]),"Localiser"))</f>
        <v>Localiser</v>
      </c>
      <c r="N1440" s="61" t="s">
        <v>5316</v>
      </c>
      <c r="O1440" t="str">
        <f>IF(TablVoies[[#This Row],[ID_OSM]]="Non trouvé","Pas de lien",HYPERLINK("http://localhost:8111/import?url=http://api.openstreetmap.org/api/0.6/"&amp;TablVoies[[#This Row],[OBJET_OSM]]&amp;"/"&amp;TablVoies[[#This Row],[ID_OSM]]&amp;"/full","JOSM"))</f>
        <v>JOSM</v>
      </c>
      <c r="Q1440"/>
      <c r="W1440" s="60" t="s">
        <v>5321</v>
      </c>
      <c r="X1440" s="60" t="s">
        <v>5491</v>
      </c>
      <c r="Z1440" s="124"/>
      <c r="AC1440" s="60" t="s">
        <v>5344</v>
      </c>
      <c r="AE1440" s="60" t="s">
        <v>5345</v>
      </c>
      <c r="AL1440" s="60">
        <v>0</v>
      </c>
      <c r="AM1440" s="60">
        <v>0</v>
      </c>
      <c r="AN1440" s="60" t="s">
        <v>5346</v>
      </c>
      <c r="AO1440" s="60" t="s">
        <v>5329</v>
      </c>
    </row>
    <row r="1441" spans="1:41">
      <c r="A1441" s="71">
        <v>84087</v>
      </c>
      <c r="B1441" s="60" t="s">
        <v>2329</v>
      </c>
      <c r="C1441" s="155">
        <v>4426293</v>
      </c>
      <c r="D1441" s="60" t="s">
        <v>2330</v>
      </c>
      <c r="E1441" s="60" t="s">
        <v>2331</v>
      </c>
      <c r="F1441" s="60" t="s">
        <v>751</v>
      </c>
      <c r="G1441" s="60" t="s">
        <v>1358</v>
      </c>
      <c r="H1441" s="60" t="s">
        <v>134</v>
      </c>
      <c r="I1441" s="60" t="s">
        <v>2332</v>
      </c>
      <c r="J1441" s="60" t="s">
        <v>17021</v>
      </c>
      <c r="K1441" s="60" t="s">
        <v>2334</v>
      </c>
      <c r="L1441" s="60" t="s">
        <v>2335</v>
      </c>
      <c r="M1441" t="str">
        <f>IF(TablVoies[[#This Row],[ID_OSM]]="Non trouvé","Pas de lien",HYPERLINK(("http://www.openstreetmap.org/?"&amp;TablVoies[[#This Row],[OBJET_OSM]]&amp;"="&amp;TablVoies[[#This Row],[ID_OSM]]),"Localiser"))</f>
        <v>Localiser</v>
      </c>
      <c r="N1441" s="61" t="s">
        <v>5316</v>
      </c>
      <c r="O1441" t="str">
        <f>IF(TablVoies[[#This Row],[ID_OSM]]="Non trouvé","Pas de lien",HYPERLINK("http://localhost:8111/import?url=http://api.openstreetmap.org/api/0.6/"&amp;TablVoies[[#This Row],[OBJET_OSM]]&amp;"/"&amp;TablVoies[[#This Row],[ID_OSM]]&amp;"/full","JOSM"))</f>
        <v>JOSM</v>
      </c>
      <c r="Q1441"/>
      <c r="W1441" s="60" t="s">
        <v>5321</v>
      </c>
      <c r="X1441" s="60" t="s">
        <v>5407</v>
      </c>
      <c r="Z1441" s="124"/>
      <c r="AC1441" s="60" t="s">
        <v>5323</v>
      </c>
      <c r="AE1441" s="60" t="s">
        <v>5324</v>
      </c>
      <c r="AL1441" s="60">
        <v>200</v>
      </c>
      <c r="AM1441" s="60">
        <v>6</v>
      </c>
      <c r="AN1441" s="60" t="s">
        <v>5359</v>
      </c>
      <c r="AO1441" s="60" t="s">
        <v>5329</v>
      </c>
    </row>
    <row r="1442" spans="1:41">
      <c r="A1442" s="71">
        <v>84087</v>
      </c>
      <c r="B1442" s="60" t="s">
        <v>1484</v>
      </c>
      <c r="C1442" s="155">
        <v>4426166</v>
      </c>
      <c r="D1442" s="60" t="s">
        <v>1485</v>
      </c>
      <c r="E1442" s="60" t="s">
        <v>1486</v>
      </c>
      <c r="F1442" s="60" t="s">
        <v>751</v>
      </c>
      <c r="G1442" s="60" t="s">
        <v>1358</v>
      </c>
      <c r="I1442" s="60" t="s">
        <v>1487</v>
      </c>
      <c r="J1442" s="60" t="s">
        <v>17022</v>
      </c>
      <c r="K1442" s="60" t="s">
        <v>1489</v>
      </c>
      <c r="L1442" s="60" t="s">
        <v>1490</v>
      </c>
      <c r="M1442" t="str">
        <f>IF(TablVoies[[#This Row],[ID_OSM]]="Non trouvé","Pas de lien",HYPERLINK(("http://www.openstreetmap.org/?"&amp;TablVoies[[#This Row],[OBJET_OSM]]&amp;"="&amp;TablVoies[[#This Row],[ID_OSM]]),"Localiser"))</f>
        <v>Localiser</v>
      </c>
      <c r="N1442" s="61" t="s">
        <v>5316</v>
      </c>
      <c r="O1442" t="str">
        <f>IF(TablVoies[[#This Row],[ID_OSM]]="Non trouvé","Pas de lien",HYPERLINK("http://localhost:8111/import?url=http://api.openstreetmap.org/api/0.6/"&amp;TablVoies[[#This Row],[OBJET_OSM]]&amp;"/"&amp;TablVoies[[#This Row],[ID_OSM]]&amp;"/full","JOSM"))</f>
        <v>JOSM</v>
      </c>
      <c r="Q1442"/>
      <c r="W1442" s="60" t="s">
        <v>5321</v>
      </c>
      <c r="X1442" s="60" t="s">
        <v>5389</v>
      </c>
      <c r="Y1442" s="60">
        <v>1959</v>
      </c>
      <c r="Z1442" s="124"/>
      <c r="AB1442" s="60">
        <v>21914</v>
      </c>
      <c r="AC1442" s="60" t="s">
        <v>5323</v>
      </c>
      <c r="AE1442" s="60" t="s">
        <v>5324</v>
      </c>
      <c r="AL1442" s="60">
        <v>30</v>
      </c>
      <c r="AM1442" s="60">
        <v>5</v>
      </c>
      <c r="AN1442" s="60" t="s">
        <v>5341</v>
      </c>
      <c r="AO1442" s="60" t="s">
        <v>5329</v>
      </c>
    </row>
    <row r="1443" spans="1:41">
      <c r="A1443" s="71">
        <v>84087</v>
      </c>
      <c r="B1443" s="60" t="s">
        <v>218</v>
      </c>
      <c r="C1443" s="155">
        <v>4191186</v>
      </c>
      <c r="D1443" s="60" t="s">
        <v>219</v>
      </c>
      <c r="E1443" s="60" t="s">
        <v>220</v>
      </c>
      <c r="F1443" s="60" t="s">
        <v>751</v>
      </c>
      <c r="G1443" s="60" t="s">
        <v>179</v>
      </c>
      <c r="H1443" s="60" t="s">
        <v>221</v>
      </c>
      <c r="I1443" s="60" t="s">
        <v>222</v>
      </c>
      <c r="J1443" s="60" t="s">
        <v>17023</v>
      </c>
      <c r="K1443" s="60" t="s">
        <v>224</v>
      </c>
      <c r="L1443" s="60" t="s">
        <v>225</v>
      </c>
      <c r="M1443" t="str">
        <f>IF(TablVoies[[#This Row],[ID_OSM]]="Non trouvé","Pas de lien",HYPERLINK(("http://www.openstreetmap.org/?"&amp;TablVoies[[#This Row],[OBJET_OSM]]&amp;"="&amp;TablVoies[[#This Row],[ID_OSM]]),"Localiser"))</f>
        <v>Localiser</v>
      </c>
      <c r="N1443" s="61" t="s">
        <v>5316</v>
      </c>
      <c r="O1443" t="str">
        <f>IF(TablVoies[[#This Row],[ID_OSM]]="Non trouvé","Pas de lien",HYPERLINK("http://localhost:8111/import?url=http://api.openstreetmap.org/api/0.6/"&amp;TablVoies[[#This Row],[OBJET_OSM]]&amp;"/"&amp;TablVoies[[#This Row],[ID_OSM]]&amp;"/full","JOSM"))</f>
        <v>JOSM</v>
      </c>
      <c r="Q1443"/>
      <c r="W1443" s="60" t="s">
        <v>5334</v>
      </c>
      <c r="X1443" s="60" t="s">
        <v>5398</v>
      </c>
      <c r="Y1443" s="60">
        <v>2011</v>
      </c>
      <c r="Z1443" s="124">
        <v>40611</v>
      </c>
      <c r="AA1443" s="60" t="s">
        <v>5624</v>
      </c>
      <c r="AC1443" s="60" t="s">
        <v>5323</v>
      </c>
      <c r="AE1443" s="60" t="s">
        <v>5324</v>
      </c>
      <c r="AL1443" s="60">
        <v>0</v>
      </c>
      <c r="AM1443" s="60">
        <v>0</v>
      </c>
      <c r="AN1443" s="60" t="s">
        <v>5328</v>
      </c>
      <c r="AO1443" s="60" t="s">
        <v>5329</v>
      </c>
    </row>
    <row r="1444" spans="1:41">
      <c r="A1444" s="71">
        <v>84087</v>
      </c>
      <c r="B1444" s="60" t="s">
        <v>557</v>
      </c>
      <c r="C1444" s="155">
        <v>4191502</v>
      </c>
      <c r="D1444" s="60" t="s">
        <v>558</v>
      </c>
      <c r="E1444" s="60" t="s">
        <v>559</v>
      </c>
      <c r="F1444" s="60" t="s">
        <v>751</v>
      </c>
      <c r="G1444" s="60" t="s">
        <v>245</v>
      </c>
      <c r="H1444" s="60" t="s">
        <v>221</v>
      </c>
      <c r="I1444" s="60" t="s">
        <v>222</v>
      </c>
      <c r="J1444" s="60" t="s">
        <v>17024</v>
      </c>
      <c r="K1444" s="60" t="s">
        <v>561</v>
      </c>
      <c r="L1444" s="60" t="s">
        <v>225</v>
      </c>
      <c r="M1444" t="str">
        <f>IF(TablVoies[[#This Row],[ID_OSM]]="Non trouvé","Pas de lien",HYPERLINK(("http://www.openstreetmap.org/?"&amp;TablVoies[[#This Row],[OBJET_OSM]]&amp;"="&amp;TablVoies[[#This Row],[ID_OSM]]),"Localiser"))</f>
        <v>Localiser</v>
      </c>
      <c r="N1444" s="61" t="s">
        <v>5316</v>
      </c>
      <c r="O1444" t="str">
        <f>IF(TablVoies[[#This Row],[ID_OSM]]="Non trouvé","Pas de lien",HYPERLINK("http://localhost:8111/import?url=http://api.openstreetmap.org/api/0.6/"&amp;TablVoies[[#This Row],[OBJET_OSM]]&amp;"/"&amp;TablVoies[[#This Row],[ID_OSM]]&amp;"/full","JOSM"))</f>
        <v>JOSM</v>
      </c>
      <c r="P1444" t="s">
        <v>13639</v>
      </c>
      <c r="Q1444" t="s">
        <v>13814</v>
      </c>
      <c r="W1444" s="60" t="s">
        <v>5321</v>
      </c>
      <c r="X1444" s="60" t="s">
        <v>5458</v>
      </c>
      <c r="Z1444" s="124"/>
      <c r="AC1444" s="60" t="s">
        <v>5323</v>
      </c>
      <c r="AE1444" s="60" t="s">
        <v>5324</v>
      </c>
      <c r="AL1444" s="60">
        <v>1360</v>
      </c>
      <c r="AM1444" s="60">
        <v>4</v>
      </c>
      <c r="AN1444" s="60" t="s">
        <v>5328</v>
      </c>
      <c r="AO1444" s="60" t="s">
        <v>5329</v>
      </c>
    </row>
    <row r="1445" spans="1:41">
      <c r="A1445" s="71">
        <v>84087</v>
      </c>
      <c r="B1445" s="60" t="s">
        <v>2573</v>
      </c>
      <c r="C1445" s="155">
        <v>4426334</v>
      </c>
      <c r="D1445" s="60" t="s">
        <v>2574</v>
      </c>
      <c r="E1445" s="60" t="s">
        <v>2575</v>
      </c>
      <c r="F1445" s="60" t="s">
        <v>751</v>
      </c>
      <c r="G1445" s="60" t="s">
        <v>1358</v>
      </c>
      <c r="H1445" s="60" t="s">
        <v>119</v>
      </c>
      <c r="I1445" s="60" t="s">
        <v>2576</v>
      </c>
      <c r="J1445" s="60" t="s">
        <v>17025</v>
      </c>
      <c r="K1445" s="60" t="s">
        <v>2578</v>
      </c>
      <c r="L1445" s="60" t="s">
        <v>2579</v>
      </c>
      <c r="M1445" t="str">
        <f>IF(TablVoies[[#This Row],[ID_OSM]]="Non trouvé","Pas de lien",HYPERLINK(("http://www.openstreetmap.org/?"&amp;TablVoies[[#This Row],[OBJET_OSM]]&amp;"="&amp;TablVoies[[#This Row],[ID_OSM]]),"Localiser"))</f>
        <v>Localiser</v>
      </c>
      <c r="N1445" s="61" t="s">
        <v>5316</v>
      </c>
      <c r="O1445" t="str">
        <f>IF(TablVoies[[#This Row],[ID_OSM]]="Non trouvé","Pas de lien",HYPERLINK("http://localhost:8111/import?url=http://api.openstreetmap.org/api/0.6/"&amp;TablVoies[[#This Row],[OBJET_OSM]]&amp;"/"&amp;TablVoies[[#This Row],[ID_OSM]]&amp;"/full","JOSM"))</f>
        <v>JOSM</v>
      </c>
      <c r="Q1445"/>
      <c r="W1445" s="60" t="s">
        <v>5334</v>
      </c>
      <c r="X1445" s="60" t="s">
        <v>5378</v>
      </c>
      <c r="Y1445" s="60">
        <v>1966</v>
      </c>
      <c r="Z1445" s="124"/>
      <c r="AB1445" s="60">
        <v>24132</v>
      </c>
      <c r="AC1445" s="60" t="s">
        <v>5323</v>
      </c>
      <c r="AE1445" s="60" t="s">
        <v>5324</v>
      </c>
      <c r="AL1445" s="60">
        <v>105</v>
      </c>
      <c r="AM1445" s="60">
        <v>3</v>
      </c>
      <c r="AN1445" s="60" t="s">
        <v>5341</v>
      </c>
      <c r="AO1445" s="60" t="s">
        <v>5329</v>
      </c>
    </row>
    <row r="1446" spans="1:41">
      <c r="A1446" s="71">
        <v>84087</v>
      </c>
      <c r="B1446" s="60" t="s">
        <v>1491</v>
      </c>
      <c r="C1446" s="155">
        <v>4426167</v>
      </c>
      <c r="D1446" s="60" t="s">
        <v>1492</v>
      </c>
      <c r="E1446" s="60" t="s">
        <v>1493</v>
      </c>
      <c r="F1446" s="60" t="s">
        <v>751</v>
      </c>
      <c r="G1446" s="60" t="s">
        <v>1358</v>
      </c>
      <c r="I1446" s="60" t="s">
        <v>1494</v>
      </c>
      <c r="J1446" s="60" t="s">
        <v>17026</v>
      </c>
      <c r="K1446" s="60" t="s">
        <v>1496</v>
      </c>
      <c r="L1446" s="60" t="s">
        <v>1497</v>
      </c>
      <c r="M1446" t="str">
        <f>IF(TablVoies[[#This Row],[ID_OSM]]="Non trouvé","Pas de lien",HYPERLINK(("http://www.openstreetmap.org/?"&amp;TablVoies[[#This Row],[OBJET_OSM]]&amp;"="&amp;TablVoies[[#This Row],[ID_OSM]]),"Localiser"))</f>
        <v>Localiser</v>
      </c>
      <c r="N1446" s="61" t="s">
        <v>5316</v>
      </c>
      <c r="O1446" t="str">
        <f>IF(TablVoies[[#This Row],[ID_OSM]]="Non trouvé","Pas de lien",HYPERLINK("http://localhost:8111/import?url=http://api.openstreetmap.org/api/0.6/"&amp;TablVoies[[#This Row],[OBJET_OSM]]&amp;"/"&amp;TablVoies[[#This Row],[ID_OSM]]&amp;"/full","JOSM"))</f>
        <v>JOSM</v>
      </c>
      <c r="Q1446"/>
      <c r="W1446" s="60" t="s">
        <v>5334</v>
      </c>
      <c r="X1446" s="60" t="s">
        <v>5352</v>
      </c>
      <c r="Y1446" s="60">
        <v>1980</v>
      </c>
      <c r="Z1446" s="124">
        <v>29425</v>
      </c>
      <c r="AC1446" s="60" t="s">
        <v>5323</v>
      </c>
      <c r="AE1446" s="60" t="s">
        <v>5324</v>
      </c>
      <c r="AL1446" s="60">
        <v>136</v>
      </c>
      <c r="AM1446" s="60">
        <v>4.5999999999999996</v>
      </c>
      <c r="AN1446" s="60" t="s">
        <v>5397</v>
      </c>
      <c r="AO1446" s="60" t="s">
        <v>5428</v>
      </c>
    </row>
    <row r="1447" spans="1:41">
      <c r="A1447" s="71">
        <v>84087</v>
      </c>
      <c r="B1447" s="60" t="s">
        <v>1498</v>
      </c>
      <c r="C1447" s="155">
        <v>4426168</v>
      </c>
      <c r="D1447" s="60" t="s">
        <v>1499</v>
      </c>
      <c r="E1447" s="60" t="s">
        <v>1500</v>
      </c>
      <c r="F1447" s="60" t="s">
        <v>751</v>
      </c>
      <c r="G1447" s="60" t="s">
        <v>1358</v>
      </c>
      <c r="I1447" s="60" t="s">
        <v>1501</v>
      </c>
      <c r="J1447" s="60" t="s">
        <v>17027</v>
      </c>
      <c r="K1447" s="60" t="s">
        <v>1503</v>
      </c>
      <c r="L1447" s="60" t="s">
        <v>1504</v>
      </c>
      <c r="M1447" t="str">
        <f>IF(TablVoies[[#This Row],[ID_OSM]]="Non trouvé","Pas de lien",HYPERLINK(("http://www.openstreetmap.org/?"&amp;TablVoies[[#This Row],[OBJET_OSM]]&amp;"="&amp;TablVoies[[#This Row],[ID_OSM]]),"Localiser"))</f>
        <v>Localiser</v>
      </c>
      <c r="N1447" s="61" t="s">
        <v>5316</v>
      </c>
      <c r="O1447" t="str">
        <f>IF(TablVoies[[#This Row],[ID_OSM]]="Non trouvé","Pas de lien",HYPERLINK("http://localhost:8111/import?url=http://api.openstreetmap.org/api/0.6/"&amp;TablVoies[[#This Row],[OBJET_OSM]]&amp;"/"&amp;TablVoies[[#This Row],[ID_OSM]]&amp;"/full","JOSM"))</f>
        <v>JOSM</v>
      </c>
      <c r="P1447" t="s">
        <v>13665</v>
      </c>
      <c r="Q1447" t="s">
        <v>13814</v>
      </c>
      <c r="T1447" s="60" t="s">
        <v>4972</v>
      </c>
      <c r="W1447" s="60" t="s">
        <v>5321</v>
      </c>
      <c r="Z1447" s="124"/>
      <c r="AC1447" s="60" t="s">
        <v>5323</v>
      </c>
      <c r="AE1447" s="60" t="s">
        <v>5324</v>
      </c>
      <c r="AL1447" s="60">
        <v>2145</v>
      </c>
      <c r="AM1447" s="60">
        <v>0</v>
      </c>
      <c r="AN1447" s="60" t="s">
        <v>5362</v>
      </c>
      <c r="AO1447" s="60" t="s">
        <v>5405</v>
      </c>
    </row>
    <row r="1448" spans="1:41">
      <c r="A1448" s="71">
        <v>84087</v>
      </c>
      <c r="B1448" s="60" t="s">
        <v>4378</v>
      </c>
      <c r="C1448" s="155">
        <v>4426641</v>
      </c>
      <c r="D1448" s="60" t="s">
        <v>4379</v>
      </c>
      <c r="E1448" s="60" t="s">
        <v>4380</v>
      </c>
      <c r="F1448" s="60" t="s">
        <v>751</v>
      </c>
      <c r="G1448" s="60" t="s">
        <v>4381</v>
      </c>
      <c r="H1448" s="60" t="s">
        <v>163</v>
      </c>
      <c r="I1448" s="60" t="s">
        <v>2975</v>
      </c>
      <c r="J1448" s="60" t="s">
        <v>17028</v>
      </c>
      <c r="K1448" s="60" t="s">
        <v>4383</v>
      </c>
      <c r="L1448" s="60" t="s">
        <v>2978</v>
      </c>
      <c r="M1448" t="str">
        <f>IF(TablVoies[[#This Row],[ID_OSM]]="Non trouvé","Pas de lien",HYPERLINK(("http://www.openstreetmap.org/?"&amp;TablVoies[[#This Row],[OBJET_OSM]]&amp;"="&amp;TablVoies[[#This Row],[ID_OSM]]),"Localiser"))</f>
        <v>Localiser</v>
      </c>
      <c r="N1448" s="61" t="s">
        <v>5316</v>
      </c>
      <c r="O1448" t="str">
        <f>IF(TablVoies[[#This Row],[ID_OSM]]="Non trouvé","Pas de lien",HYPERLINK("http://localhost:8111/import?url=http://api.openstreetmap.org/api/0.6/"&amp;TablVoies[[#This Row],[OBJET_OSM]]&amp;"/"&amp;TablVoies[[#This Row],[ID_OSM]]&amp;"/full","JOSM"))</f>
        <v>JOSM</v>
      </c>
      <c r="P1448" t="s">
        <v>13607</v>
      </c>
      <c r="Q1448" t="s">
        <v>13814</v>
      </c>
      <c r="U1448" s="60" t="s">
        <v>5464</v>
      </c>
      <c r="W1448" s="60" t="s">
        <v>5321</v>
      </c>
      <c r="X1448" s="60" t="s">
        <v>5465</v>
      </c>
      <c r="Z1448" s="124"/>
      <c r="AC1448" s="60" t="s">
        <v>5374</v>
      </c>
      <c r="AE1448" s="60" t="s">
        <v>5375</v>
      </c>
      <c r="AL1448" s="60">
        <v>0</v>
      </c>
      <c r="AM1448" s="60">
        <v>0</v>
      </c>
      <c r="AN1448" s="60" t="s">
        <v>5341</v>
      </c>
      <c r="AO1448" s="60" t="s">
        <v>5329</v>
      </c>
    </row>
    <row r="1449" spans="1:41">
      <c r="A1449" s="71">
        <v>84087</v>
      </c>
      <c r="B1449" s="60" t="s">
        <v>2998</v>
      </c>
      <c r="C1449" s="155">
        <v>4426402</v>
      </c>
      <c r="D1449" s="60" t="s">
        <v>2999</v>
      </c>
      <c r="E1449" s="60" t="s">
        <v>3000</v>
      </c>
      <c r="F1449" s="60" t="s">
        <v>751</v>
      </c>
      <c r="G1449" s="60" t="s">
        <v>1358</v>
      </c>
      <c r="H1449" s="60" t="s">
        <v>163</v>
      </c>
      <c r="I1449" s="60" t="s">
        <v>3001</v>
      </c>
      <c r="J1449" s="60" t="s">
        <v>17029</v>
      </c>
      <c r="K1449" s="60" t="s">
        <v>3003</v>
      </c>
      <c r="L1449" s="60" t="s">
        <v>3004</v>
      </c>
      <c r="M1449" t="str">
        <f>IF(TablVoies[[#This Row],[ID_OSM]]="Non trouvé","Pas de lien",HYPERLINK(("http://www.openstreetmap.org/?"&amp;TablVoies[[#This Row],[OBJET_OSM]]&amp;"="&amp;TablVoies[[#This Row],[ID_OSM]]),"Localiser"))</f>
        <v>Localiser</v>
      </c>
      <c r="N1449" s="61" t="s">
        <v>5316</v>
      </c>
      <c r="O1449" t="str">
        <f>IF(TablVoies[[#This Row],[ID_OSM]]="Non trouvé","Pas de lien",HYPERLINK("http://localhost:8111/import?url=http://api.openstreetmap.org/api/0.6/"&amp;TablVoies[[#This Row],[OBJET_OSM]]&amp;"/"&amp;TablVoies[[#This Row],[ID_OSM]]&amp;"/full","JOSM"))</f>
        <v>JOSM</v>
      </c>
      <c r="Q1449"/>
      <c r="W1449" s="60" t="s">
        <v>5334</v>
      </c>
      <c r="X1449" s="60" t="s">
        <v>5384</v>
      </c>
      <c r="Y1449" s="60">
        <v>2011</v>
      </c>
      <c r="Z1449" s="124">
        <v>40590</v>
      </c>
      <c r="AA1449" s="60" t="s">
        <v>5590</v>
      </c>
      <c r="AC1449" s="60" t="s">
        <v>5323</v>
      </c>
      <c r="AE1449" s="60" t="s">
        <v>5324</v>
      </c>
      <c r="AL1449" s="60">
        <v>0</v>
      </c>
      <c r="AM1449" s="60">
        <v>0</v>
      </c>
      <c r="AN1449" s="60" t="s">
        <v>5341</v>
      </c>
      <c r="AO1449" s="60" t="s">
        <v>5329</v>
      </c>
    </row>
    <row r="1450" spans="1:41">
      <c r="A1450" s="71">
        <v>84087</v>
      </c>
      <c r="B1450" s="60" t="s">
        <v>488</v>
      </c>
      <c r="C1450" s="155">
        <v>4191468</v>
      </c>
      <c r="D1450" s="60" t="s">
        <v>489</v>
      </c>
      <c r="E1450" s="60" t="s">
        <v>490</v>
      </c>
      <c r="F1450" s="60" t="s">
        <v>751</v>
      </c>
      <c r="G1450" s="60" t="s">
        <v>245</v>
      </c>
      <c r="H1450" s="60" t="s">
        <v>221</v>
      </c>
      <c r="I1450" s="60" t="s">
        <v>491</v>
      </c>
      <c r="J1450" s="60" t="s">
        <v>17030</v>
      </c>
      <c r="K1450" s="60" t="s">
        <v>493</v>
      </c>
      <c r="L1450" s="60" t="s">
        <v>494</v>
      </c>
      <c r="M1450" t="str">
        <f>IF(TablVoies[[#This Row],[ID_OSM]]="Non trouvé","Pas de lien",HYPERLINK(("http://www.openstreetmap.org/?"&amp;TablVoies[[#This Row],[OBJET_OSM]]&amp;"="&amp;TablVoies[[#This Row],[ID_OSM]]),"Localiser"))</f>
        <v>Localiser</v>
      </c>
      <c r="N1450" s="61" t="s">
        <v>5316</v>
      </c>
      <c r="O1450" t="str">
        <f>IF(TablVoies[[#This Row],[ID_OSM]]="Non trouvé","Pas de lien",HYPERLINK("http://localhost:8111/import?url=http://api.openstreetmap.org/api/0.6/"&amp;TablVoies[[#This Row],[OBJET_OSM]]&amp;"/"&amp;TablVoies[[#This Row],[ID_OSM]]&amp;"/full","JOSM"))</f>
        <v>JOSM</v>
      </c>
      <c r="Q1450"/>
      <c r="W1450" s="60" t="s">
        <v>5321</v>
      </c>
      <c r="Z1450" s="124"/>
      <c r="AC1450" s="60" t="s">
        <v>5339</v>
      </c>
      <c r="AE1450" s="60" t="s">
        <v>5345</v>
      </c>
      <c r="AL1450" s="60">
        <v>0</v>
      </c>
      <c r="AM1450" s="60">
        <v>0</v>
      </c>
      <c r="AN1450" s="60" t="s">
        <v>5328</v>
      </c>
      <c r="AO1450" s="60" t="s">
        <v>5329</v>
      </c>
    </row>
    <row r="1451" spans="1:41">
      <c r="A1451" s="71">
        <v>84087</v>
      </c>
      <c r="B1451" s="60" t="s">
        <v>4794</v>
      </c>
      <c r="C1451" s="155">
        <v>4426762</v>
      </c>
      <c r="D1451" s="60" t="s">
        <v>4795</v>
      </c>
      <c r="E1451" s="60" t="s">
        <v>4796</v>
      </c>
      <c r="F1451" s="60" t="s">
        <v>751</v>
      </c>
      <c r="G1451" s="60" t="s">
        <v>44</v>
      </c>
      <c r="I1451" s="60" t="s">
        <v>4797</v>
      </c>
      <c r="J1451" s="60" t="s">
        <v>17031</v>
      </c>
      <c r="K1451" s="60" t="s">
        <v>4799</v>
      </c>
      <c r="L1451" s="60" t="s">
        <v>2409</v>
      </c>
      <c r="M1451" t="str">
        <f>IF(TablVoies[[#This Row],[ID_OSM]]="Non trouvé","Pas de lien",HYPERLINK(("http://www.openstreetmap.org/?"&amp;TablVoies[[#This Row],[OBJET_OSM]]&amp;"="&amp;TablVoies[[#This Row],[ID_OSM]]),"Localiser"))</f>
        <v>Localiser</v>
      </c>
      <c r="N1451" s="61" t="s">
        <v>5316</v>
      </c>
      <c r="O1451" t="str">
        <f>IF(TablVoies[[#This Row],[ID_OSM]]="Non trouvé","Pas de lien",HYPERLINK("http://localhost:8111/import?url=http://api.openstreetmap.org/api/0.6/"&amp;TablVoies[[#This Row],[OBJET_OSM]]&amp;"/"&amp;TablVoies[[#This Row],[ID_OSM]]&amp;"/full","JOSM"))</f>
        <v>JOSM</v>
      </c>
      <c r="Q1451"/>
      <c r="W1451" s="60" t="s">
        <v>5334</v>
      </c>
      <c r="Z1451" s="124"/>
      <c r="AC1451" s="60" t="s">
        <v>5339</v>
      </c>
      <c r="AE1451" s="60" t="s">
        <v>5345</v>
      </c>
      <c r="AL1451" s="60">
        <v>0</v>
      </c>
      <c r="AM1451" s="60">
        <v>0</v>
      </c>
      <c r="AN1451" s="60" t="s">
        <v>5346</v>
      </c>
      <c r="AO1451" s="60" t="s">
        <v>5329</v>
      </c>
    </row>
    <row r="1452" spans="1:41">
      <c r="A1452" s="71">
        <v>84087</v>
      </c>
      <c r="B1452" s="60" t="s">
        <v>234</v>
      </c>
      <c r="C1452" s="155">
        <v>4191231</v>
      </c>
      <c r="D1452" s="60" t="s">
        <v>235</v>
      </c>
      <c r="E1452" s="60" t="s">
        <v>236</v>
      </c>
      <c r="F1452" s="60" t="s">
        <v>751</v>
      </c>
      <c r="G1452" s="60" t="s">
        <v>237</v>
      </c>
      <c r="H1452" s="60" t="s">
        <v>119</v>
      </c>
      <c r="I1452" s="60" t="s">
        <v>238</v>
      </c>
      <c r="J1452" s="60" t="s">
        <v>17032</v>
      </c>
      <c r="K1452" s="60" t="s">
        <v>240</v>
      </c>
      <c r="L1452" s="60" t="s">
        <v>241</v>
      </c>
      <c r="M1452" t="str">
        <f>IF(TablVoies[[#This Row],[ID_OSM]]="Non trouvé","Pas de lien",HYPERLINK(("http://www.openstreetmap.org/?"&amp;TablVoies[[#This Row],[OBJET_OSM]]&amp;"="&amp;TablVoies[[#This Row],[ID_OSM]]),"Localiser"))</f>
        <v>Localiser</v>
      </c>
      <c r="N1452" s="61" t="s">
        <v>5316</v>
      </c>
      <c r="O1452" t="str">
        <f>IF(TablVoies[[#This Row],[ID_OSM]]="Non trouvé","Pas de lien",HYPERLINK("http://localhost:8111/import?url=http://api.openstreetmap.org/api/0.6/"&amp;TablVoies[[#This Row],[OBJET_OSM]]&amp;"/"&amp;TablVoies[[#This Row],[ID_OSM]]&amp;"/full","JOSM"))</f>
        <v>JOSM</v>
      </c>
      <c r="P1452" t="s">
        <v>13613</v>
      </c>
      <c r="Q1452" t="s">
        <v>13814</v>
      </c>
      <c r="W1452" s="60" t="s">
        <v>5321</v>
      </c>
      <c r="X1452" s="60" t="s">
        <v>5622</v>
      </c>
      <c r="Y1452" s="60">
        <v>2011</v>
      </c>
      <c r="Z1452" s="124">
        <v>40865</v>
      </c>
      <c r="AA1452" s="60" t="s">
        <v>5623</v>
      </c>
      <c r="AC1452" s="60" t="s">
        <v>5323</v>
      </c>
      <c r="AE1452" s="60" t="s">
        <v>5324</v>
      </c>
      <c r="AL1452" s="60">
        <v>0</v>
      </c>
      <c r="AM1452" s="60">
        <v>0</v>
      </c>
      <c r="AN1452" s="60" t="s">
        <v>5359</v>
      </c>
      <c r="AO1452" s="60" t="s">
        <v>5329</v>
      </c>
    </row>
    <row r="1453" spans="1:41">
      <c r="A1453" s="71">
        <v>84087</v>
      </c>
      <c r="B1453" s="60" t="s">
        <v>4333</v>
      </c>
      <c r="C1453" s="155">
        <v>4426630</v>
      </c>
      <c r="D1453" s="60" t="s">
        <v>4334</v>
      </c>
      <c r="E1453" s="60" t="s">
        <v>751</v>
      </c>
      <c r="F1453" s="60" t="s">
        <v>751</v>
      </c>
      <c r="G1453" s="60" t="s">
        <v>3503</v>
      </c>
      <c r="I1453" s="60" t="s">
        <v>4335</v>
      </c>
      <c r="J1453" s="60" t="s">
        <v>17033</v>
      </c>
      <c r="K1453" s="60" t="s">
        <v>4337</v>
      </c>
      <c r="L1453" s="60" t="s">
        <v>9208</v>
      </c>
      <c r="M1453" t="str">
        <f>IF(TablVoies[[#This Row],[ID_OSM]]="Non trouvé","Pas de lien",HYPERLINK(("http://www.openstreetmap.org/?"&amp;TablVoies[[#This Row],[OBJET_OSM]]&amp;"="&amp;TablVoies[[#This Row],[ID_OSM]]),"Localiser"))</f>
        <v>Localiser</v>
      </c>
      <c r="N1453" s="61" t="s">
        <v>5316</v>
      </c>
      <c r="O1453" t="str">
        <f>IF(TablVoies[[#This Row],[ID_OSM]]="Non trouvé","Pas de lien",HYPERLINK("http://localhost:8111/import?url=http://api.openstreetmap.org/api/0.6/"&amp;TablVoies[[#This Row],[OBJET_OSM]]&amp;"/"&amp;TablVoies[[#This Row],[ID_OSM]]&amp;"/full","JOSM"))</f>
        <v>JOSM</v>
      </c>
      <c r="P1453" t="s">
        <v>13613</v>
      </c>
      <c r="Q1453" t="s">
        <v>13814</v>
      </c>
      <c r="W1453" s="60" t="s">
        <v>5321</v>
      </c>
      <c r="Z1453" s="124"/>
      <c r="AC1453" s="60" t="s">
        <v>5323</v>
      </c>
      <c r="AE1453" s="60" t="s">
        <v>5345</v>
      </c>
      <c r="AL1453" s="60">
        <v>0</v>
      </c>
      <c r="AM1453" s="60">
        <v>0</v>
      </c>
      <c r="AN1453" s="60" t="s">
        <v>5328</v>
      </c>
      <c r="AO1453" s="60" t="s">
        <v>5329</v>
      </c>
    </row>
    <row r="1454" spans="1:41">
      <c r="A1454" s="71">
        <v>84087</v>
      </c>
      <c r="B1454" s="60" t="s">
        <v>751</v>
      </c>
      <c r="C1454" s="155">
        <v>5829310</v>
      </c>
      <c r="D1454" s="60" t="s">
        <v>4332</v>
      </c>
      <c r="E1454" s="60" t="s">
        <v>751</v>
      </c>
      <c r="F1454" s="60" t="s">
        <v>751</v>
      </c>
      <c r="J1454" s="60" t="s">
        <v>8676</v>
      </c>
      <c r="M1454" t="str">
        <f>IF(TablVoies[[#This Row],[ID_OSM]]="Non trouvé","Pas de lien",HYPERLINK(("http://www.openstreetmap.org/?"&amp;TablVoies[[#This Row],[OBJET_OSM]]&amp;"="&amp;TablVoies[[#This Row],[ID_OSM]]),"Localiser"))</f>
        <v>Localiser</v>
      </c>
      <c r="N1454" s="61" t="s">
        <v>5316</v>
      </c>
      <c r="O1454" t="str">
        <f>IF(TablVoies[[#This Row],[ID_OSM]]="Non trouvé","Pas de lien",HYPERLINK("http://localhost:8111/import?url=http://api.openstreetmap.org/api/0.6/"&amp;TablVoies[[#This Row],[OBJET_OSM]]&amp;"/"&amp;TablVoies[[#This Row],[ID_OSM]]&amp;"/full","JOSM"))</f>
        <v>JOSM</v>
      </c>
      <c r="P1454" t="s">
        <v>5608</v>
      </c>
      <c r="Q1454" t="s">
        <v>13814</v>
      </c>
      <c r="S1454" s="60" t="s">
        <v>5626</v>
      </c>
      <c r="W1454" s="60" t="s">
        <v>5321</v>
      </c>
      <c r="Z1454" s="124"/>
      <c r="AC1454" s="60" t="s">
        <v>5339</v>
      </c>
      <c r="AE1454" s="60" t="s">
        <v>5542</v>
      </c>
      <c r="AJ1454" s="60" t="s">
        <v>5627</v>
      </c>
      <c r="AL1454" s="60">
        <v>0</v>
      </c>
      <c r="AM1454" s="60">
        <v>0</v>
      </c>
      <c r="AN1454" s="60" t="s">
        <v>5359</v>
      </c>
      <c r="AO1454" s="60" t="s">
        <v>5329</v>
      </c>
    </row>
    <row r="1455" spans="1:41">
      <c r="A1455" s="71">
        <v>84087</v>
      </c>
      <c r="B1455" s="60" t="s">
        <v>751</v>
      </c>
      <c r="C1455" s="155">
        <v>5829311</v>
      </c>
      <c r="D1455" s="60" t="s">
        <v>5312</v>
      </c>
      <c r="E1455" s="60" t="s">
        <v>751</v>
      </c>
      <c r="F1455" s="60" t="s">
        <v>751</v>
      </c>
      <c r="J1455" s="60" t="s">
        <v>8676</v>
      </c>
      <c r="M1455" t="str">
        <f>IF(TablVoies[[#This Row],[ID_OSM]]="Non trouvé","Pas de lien",HYPERLINK(("http://www.openstreetmap.org/?"&amp;TablVoies[[#This Row],[OBJET_OSM]]&amp;"="&amp;TablVoies[[#This Row],[ID_OSM]]),"Localiser"))</f>
        <v>Localiser</v>
      </c>
      <c r="N1455" s="61" t="s">
        <v>5316</v>
      </c>
      <c r="O1455" t="str">
        <f>IF(TablVoies[[#This Row],[ID_OSM]]="Non trouvé","Pas de lien",HYPERLINK("http://localhost:8111/import?url=http://api.openstreetmap.org/api/0.6/"&amp;TablVoies[[#This Row],[OBJET_OSM]]&amp;"/"&amp;TablVoies[[#This Row],[ID_OSM]]&amp;"/full","JOSM"))</f>
        <v>JOSM</v>
      </c>
      <c r="P1455" t="s">
        <v>5608</v>
      </c>
      <c r="Q1455" t="s">
        <v>13814</v>
      </c>
      <c r="S1455" s="60" t="s">
        <v>5626</v>
      </c>
      <c r="W1455" s="60" t="s">
        <v>5321</v>
      </c>
      <c r="Z1455" s="124"/>
      <c r="AC1455" s="60" t="s">
        <v>5339</v>
      </c>
      <c r="AE1455" s="60" t="s">
        <v>5542</v>
      </c>
      <c r="AJ1455" s="60" t="s">
        <v>5628</v>
      </c>
      <c r="AL1455" s="60">
        <v>0</v>
      </c>
      <c r="AM1455" s="60">
        <v>0</v>
      </c>
      <c r="AN1455" s="60" t="s">
        <v>5359</v>
      </c>
      <c r="AO1455" s="60" t="s">
        <v>5329</v>
      </c>
    </row>
    <row r="1456" spans="1:41">
      <c r="A1456" s="71">
        <v>84087</v>
      </c>
      <c r="B1456" s="60" t="s">
        <v>751</v>
      </c>
      <c r="C1456" s="155">
        <v>5829309</v>
      </c>
      <c r="D1456" s="60" t="s">
        <v>5313</v>
      </c>
      <c r="E1456" s="60" t="s">
        <v>751</v>
      </c>
      <c r="F1456" s="60" t="s">
        <v>751</v>
      </c>
      <c r="J1456" s="60" t="s">
        <v>8676</v>
      </c>
      <c r="M1456" t="str">
        <f>IF(TablVoies[[#This Row],[ID_OSM]]="Non trouvé","Pas de lien",HYPERLINK(("http://www.openstreetmap.org/?"&amp;TablVoies[[#This Row],[OBJET_OSM]]&amp;"="&amp;TablVoies[[#This Row],[ID_OSM]]),"Localiser"))</f>
        <v>Localiser</v>
      </c>
      <c r="N1456" s="61" t="s">
        <v>5316</v>
      </c>
      <c r="O1456" t="str">
        <f>IF(TablVoies[[#This Row],[ID_OSM]]="Non trouvé","Pas de lien",HYPERLINK("http://localhost:8111/import?url=http://api.openstreetmap.org/api/0.6/"&amp;TablVoies[[#This Row],[OBJET_OSM]]&amp;"/"&amp;TablVoies[[#This Row],[ID_OSM]]&amp;"/full","JOSM"))</f>
        <v>JOSM</v>
      </c>
      <c r="P1456" t="s">
        <v>5608</v>
      </c>
      <c r="Q1456" t="s">
        <v>13814</v>
      </c>
      <c r="S1456" s="60" t="s">
        <v>5626</v>
      </c>
      <c r="W1456" s="60" t="s">
        <v>5321</v>
      </c>
      <c r="Z1456" s="124"/>
      <c r="AC1456" s="60" t="s">
        <v>5339</v>
      </c>
      <c r="AE1456" s="60" t="s">
        <v>5542</v>
      </c>
      <c r="AJ1456" s="60" t="s">
        <v>5629</v>
      </c>
      <c r="AL1456" s="60">
        <v>0</v>
      </c>
      <c r="AM1456" s="60">
        <v>0</v>
      </c>
      <c r="AN1456" s="60" t="s">
        <v>5359</v>
      </c>
      <c r="AO1456" s="60" t="s">
        <v>5329</v>
      </c>
    </row>
    <row r="1457" spans="1:41">
      <c r="A1457" s="71">
        <v>84087</v>
      </c>
      <c r="B1457" s="60" t="s">
        <v>751</v>
      </c>
      <c r="C1457" s="155">
        <v>4426486</v>
      </c>
      <c r="D1457" s="60" t="s">
        <v>3506</v>
      </c>
      <c r="E1457" s="60" t="s">
        <v>3507</v>
      </c>
      <c r="F1457" s="60" t="s">
        <v>751</v>
      </c>
      <c r="G1457" s="60" t="s">
        <v>3508</v>
      </c>
      <c r="I1457" s="60" t="s">
        <v>3509</v>
      </c>
      <c r="J1457" s="60" t="s">
        <v>17034</v>
      </c>
      <c r="K1457" s="60" t="s">
        <v>3511</v>
      </c>
      <c r="L1457" s="60" t="s">
        <v>3512</v>
      </c>
      <c r="M1457" t="str">
        <f>IF(TablVoies[[#This Row],[ID_OSM]]="Non trouvé","Pas de lien",HYPERLINK(("http://www.openstreetmap.org/?"&amp;TablVoies[[#This Row],[OBJET_OSM]]&amp;"="&amp;TablVoies[[#This Row],[ID_OSM]]),"Localiser"))</f>
        <v>Localiser</v>
      </c>
      <c r="N1457" s="61" t="s">
        <v>5316</v>
      </c>
      <c r="O1457" t="str">
        <f>IF(TablVoies[[#This Row],[ID_OSM]]="Non trouvé","Pas de lien",HYPERLINK("http://localhost:8111/import?url=http://api.openstreetmap.org/api/0.6/"&amp;TablVoies[[#This Row],[OBJET_OSM]]&amp;"/"&amp;TablVoies[[#This Row],[ID_OSM]]&amp;"/full","JOSM"))</f>
        <v>JOSM</v>
      </c>
      <c r="Q1457"/>
      <c r="W1457" s="60" t="s">
        <v>5321</v>
      </c>
      <c r="Z1457" s="124"/>
      <c r="AC1457" s="60" t="s">
        <v>5339</v>
      </c>
      <c r="AE1457" s="60" t="s">
        <v>5345</v>
      </c>
      <c r="AL1457" s="60">
        <v>0</v>
      </c>
      <c r="AM1457" s="60">
        <v>0</v>
      </c>
      <c r="AN1457" s="60" t="s">
        <v>5328</v>
      </c>
      <c r="AO1457" s="60" t="s">
        <v>5329</v>
      </c>
    </row>
    <row r="1458" spans="1:41">
      <c r="A1458" s="71">
        <v>84087</v>
      </c>
      <c r="B1458" s="60" t="s">
        <v>751</v>
      </c>
      <c r="C1458" s="155">
        <v>4426766</v>
      </c>
      <c r="D1458" s="60" t="s">
        <v>4810</v>
      </c>
      <c r="E1458" s="60" t="s">
        <v>4811</v>
      </c>
      <c r="F1458" s="60" t="s">
        <v>751</v>
      </c>
      <c r="G1458" s="60" t="s">
        <v>44</v>
      </c>
      <c r="I1458" s="60" t="s">
        <v>4812</v>
      </c>
      <c r="J1458" s="60" t="s">
        <v>17035</v>
      </c>
      <c r="K1458" s="60" t="s">
        <v>4814</v>
      </c>
      <c r="L1458" s="60" t="s">
        <v>3674</v>
      </c>
      <c r="M1458" t="str">
        <f>IF(TablVoies[[#This Row],[ID_OSM]]="Non trouvé","Pas de lien",HYPERLINK(("http://www.openstreetmap.org/?"&amp;TablVoies[[#This Row],[OBJET_OSM]]&amp;"="&amp;TablVoies[[#This Row],[ID_OSM]]),"Localiser"))</f>
        <v>Localiser</v>
      </c>
      <c r="N1458" s="61" t="s">
        <v>5316</v>
      </c>
      <c r="O1458" t="str">
        <f>IF(TablVoies[[#This Row],[ID_OSM]]="Non trouvé","Pas de lien",HYPERLINK("http://localhost:8111/import?url=http://api.openstreetmap.org/api/0.6/"&amp;TablVoies[[#This Row],[OBJET_OSM]]&amp;"/"&amp;TablVoies[[#This Row],[ID_OSM]]&amp;"/full","JOSM"))</f>
        <v>JOSM</v>
      </c>
      <c r="Q1458"/>
      <c r="W1458" s="60" t="s">
        <v>5334</v>
      </c>
      <c r="Z1458" s="124"/>
      <c r="AC1458" s="60" t="s">
        <v>5339</v>
      </c>
      <c r="AE1458" s="60" t="s">
        <v>5324</v>
      </c>
      <c r="AL1458" s="60">
        <v>0</v>
      </c>
      <c r="AM1458" s="60">
        <v>0</v>
      </c>
      <c r="AN1458" s="60" t="s">
        <v>5348</v>
      </c>
      <c r="AO1458" s="60" t="s">
        <v>5349</v>
      </c>
    </row>
    <row r="1459" spans="1:41">
      <c r="A1459" s="71">
        <v>84087</v>
      </c>
      <c r="B1459" t="s">
        <v>14131</v>
      </c>
      <c r="C1459" s="155">
        <v>4426702</v>
      </c>
      <c r="D1459" s="60" t="s">
        <v>4595</v>
      </c>
      <c r="E1459" s="60" t="s">
        <v>4596</v>
      </c>
      <c r="F1459" s="60" t="s">
        <v>751</v>
      </c>
      <c r="G1459" s="60" t="s">
        <v>44</v>
      </c>
      <c r="I1459" s="60" t="s">
        <v>4597</v>
      </c>
      <c r="J1459" s="60" t="s">
        <v>17036</v>
      </c>
      <c r="K1459" s="60" t="s">
        <v>4599</v>
      </c>
      <c r="L1459" s="60" t="s">
        <v>609</v>
      </c>
      <c r="M1459" t="str">
        <f>IF(TablVoies[[#This Row],[ID_OSM]]="Non trouvé","Pas de lien",HYPERLINK(("http://www.openstreetmap.org/?"&amp;TablVoies[[#This Row],[OBJET_OSM]]&amp;"="&amp;TablVoies[[#This Row],[ID_OSM]]),"Localiser"))</f>
        <v>Localiser</v>
      </c>
      <c r="N1459" s="61" t="s">
        <v>5316</v>
      </c>
      <c r="O1459" t="str">
        <f>IF(TablVoies[[#This Row],[ID_OSM]]="Non trouvé","Pas de lien",HYPERLINK("http://localhost:8111/import?url=http://api.openstreetmap.org/api/0.6/"&amp;TablVoies[[#This Row],[OBJET_OSM]]&amp;"/"&amp;TablVoies[[#This Row],[ID_OSM]]&amp;"/full","JOSM"))</f>
        <v>JOSM</v>
      </c>
      <c r="Q1459"/>
      <c r="W1459" s="60" t="s">
        <v>5334</v>
      </c>
      <c r="Z1459" s="124"/>
      <c r="AC1459" s="60" t="s">
        <v>5339</v>
      </c>
      <c r="AE1459" s="60" t="s">
        <v>5324</v>
      </c>
      <c r="AL1459" s="60">
        <v>0</v>
      </c>
      <c r="AM1459" s="60">
        <v>0</v>
      </c>
      <c r="AN1459" s="60" t="s">
        <v>5328</v>
      </c>
      <c r="AO1459" s="60" t="s">
        <v>5329</v>
      </c>
    </row>
    <row r="1460" spans="1:41">
      <c r="A1460" s="71">
        <v>84087</v>
      </c>
      <c r="B1460" t="s">
        <v>14136</v>
      </c>
      <c r="C1460" s="155">
        <v>4426754</v>
      </c>
      <c r="D1460" s="60" t="s">
        <v>4758</v>
      </c>
      <c r="E1460" s="60" t="s">
        <v>4759</v>
      </c>
      <c r="F1460" s="60" t="s">
        <v>751</v>
      </c>
      <c r="G1460" s="60" t="s">
        <v>44</v>
      </c>
      <c r="I1460" s="60" t="s">
        <v>4760</v>
      </c>
      <c r="J1460" s="60" t="s">
        <v>17037</v>
      </c>
      <c r="K1460" s="60" t="s">
        <v>4762</v>
      </c>
      <c r="L1460" s="60" t="s">
        <v>3200</v>
      </c>
      <c r="M1460" t="str">
        <f>IF(TablVoies[[#This Row],[ID_OSM]]="Non trouvé","Pas de lien",HYPERLINK(("http://www.openstreetmap.org/?"&amp;TablVoies[[#This Row],[OBJET_OSM]]&amp;"="&amp;TablVoies[[#This Row],[ID_OSM]]),"Localiser"))</f>
        <v>Localiser</v>
      </c>
      <c r="N1460" s="61" t="s">
        <v>5316</v>
      </c>
      <c r="O1460" t="str">
        <f>IF(TablVoies[[#This Row],[ID_OSM]]="Non trouvé","Pas de lien",HYPERLINK("http://localhost:8111/import?url=http://api.openstreetmap.org/api/0.6/"&amp;TablVoies[[#This Row],[OBJET_OSM]]&amp;"/"&amp;TablVoies[[#This Row],[ID_OSM]]&amp;"/full","JOSM"))</f>
        <v>JOSM</v>
      </c>
      <c r="Q1460"/>
      <c r="W1460" s="60" t="s">
        <v>5334</v>
      </c>
      <c r="Z1460" s="124"/>
      <c r="AC1460" s="60" t="s">
        <v>5339</v>
      </c>
      <c r="AE1460" s="60" t="s">
        <v>5324</v>
      </c>
      <c r="AL1460" s="60">
        <v>0</v>
      </c>
      <c r="AM1460" s="60">
        <v>0</v>
      </c>
      <c r="AN1460" s="60" t="s">
        <v>5346</v>
      </c>
      <c r="AO1460" s="60" t="s">
        <v>5329</v>
      </c>
    </row>
    <row r="1461" spans="1:41">
      <c r="A1461" s="71">
        <v>84087</v>
      </c>
      <c r="B1461" t="s">
        <v>14137</v>
      </c>
      <c r="C1461" s="155">
        <v>4426769</v>
      </c>
      <c r="D1461" s="60" t="s">
        <v>4820</v>
      </c>
      <c r="E1461" s="60" t="s">
        <v>4821</v>
      </c>
      <c r="F1461" s="60" t="s">
        <v>751</v>
      </c>
      <c r="G1461" s="60" t="s">
        <v>44</v>
      </c>
      <c r="I1461" s="60" t="s">
        <v>4822</v>
      </c>
      <c r="J1461" s="60" t="s">
        <v>17038</v>
      </c>
      <c r="K1461" s="60" t="s">
        <v>4824</v>
      </c>
      <c r="L1461" s="60" t="s">
        <v>3200</v>
      </c>
      <c r="M1461" t="str">
        <f>IF(TablVoies[[#This Row],[ID_OSM]]="Non trouvé","Pas de lien",HYPERLINK(("http://www.openstreetmap.org/?"&amp;TablVoies[[#This Row],[OBJET_OSM]]&amp;"="&amp;TablVoies[[#This Row],[ID_OSM]]),"Localiser"))</f>
        <v>Localiser</v>
      </c>
      <c r="N1461" s="61" t="s">
        <v>5316</v>
      </c>
      <c r="O1461" t="str">
        <f>IF(TablVoies[[#This Row],[ID_OSM]]="Non trouvé","Pas de lien",HYPERLINK("http://localhost:8111/import?url=http://api.openstreetmap.org/api/0.6/"&amp;TablVoies[[#This Row],[OBJET_OSM]]&amp;"/"&amp;TablVoies[[#This Row],[ID_OSM]]&amp;"/full","JOSM"))</f>
        <v>JOSM</v>
      </c>
      <c r="Q1461"/>
      <c r="W1461" s="60" t="s">
        <v>5334</v>
      </c>
      <c r="Z1461" s="124"/>
      <c r="AC1461" s="60" t="s">
        <v>5339</v>
      </c>
      <c r="AE1461" s="60" t="s">
        <v>5324</v>
      </c>
      <c r="AL1461" s="60">
        <v>0</v>
      </c>
      <c r="AM1461" s="60">
        <v>0</v>
      </c>
      <c r="AN1461" s="60" t="s">
        <v>5346</v>
      </c>
      <c r="AO1461" s="60" t="s">
        <v>5329</v>
      </c>
    </row>
    <row r="1462" spans="1:41">
      <c r="A1462" s="71">
        <v>84087</v>
      </c>
      <c r="B1462" t="s">
        <v>14135</v>
      </c>
      <c r="C1462" s="155">
        <v>4426779</v>
      </c>
      <c r="D1462" s="60" t="s">
        <v>4864</v>
      </c>
      <c r="E1462" s="60" t="s">
        <v>4865</v>
      </c>
      <c r="F1462" s="60" t="s">
        <v>751</v>
      </c>
      <c r="G1462" s="60" t="s">
        <v>44</v>
      </c>
      <c r="I1462" s="60" t="s">
        <v>4866</v>
      </c>
      <c r="J1462" s="60" t="s">
        <v>17039</v>
      </c>
      <c r="K1462" s="60" t="s">
        <v>4868</v>
      </c>
      <c r="L1462" s="60" t="s">
        <v>3200</v>
      </c>
      <c r="M1462" t="str">
        <f>IF(TablVoies[[#This Row],[ID_OSM]]="Non trouvé","Pas de lien",HYPERLINK(("http://www.openstreetmap.org/?"&amp;TablVoies[[#This Row],[OBJET_OSM]]&amp;"="&amp;TablVoies[[#This Row],[ID_OSM]]),"Localiser"))</f>
        <v>Localiser</v>
      </c>
      <c r="N1462" s="61" t="s">
        <v>5316</v>
      </c>
      <c r="O1462" t="str">
        <f>IF(TablVoies[[#This Row],[ID_OSM]]="Non trouvé","Pas de lien",HYPERLINK("http://localhost:8111/import?url=http://api.openstreetmap.org/api/0.6/"&amp;TablVoies[[#This Row],[OBJET_OSM]]&amp;"/"&amp;TablVoies[[#This Row],[ID_OSM]]&amp;"/full","JOSM"))</f>
        <v>JOSM</v>
      </c>
      <c r="Q1462"/>
      <c r="W1462" s="60" t="s">
        <v>5334</v>
      </c>
      <c r="Z1462" s="124"/>
      <c r="AC1462" s="60" t="s">
        <v>5339</v>
      </c>
      <c r="AE1462" s="60" t="s">
        <v>5324</v>
      </c>
      <c r="AL1462" s="60">
        <v>0</v>
      </c>
      <c r="AM1462" s="60">
        <v>0</v>
      </c>
      <c r="AN1462" s="60" t="s">
        <v>5346</v>
      </c>
      <c r="AO1462" s="60" t="s">
        <v>5329</v>
      </c>
    </row>
    <row r="1463" spans="1:41">
      <c r="A1463" s="71">
        <v>84087</v>
      </c>
      <c r="B1463" s="60" t="s">
        <v>751</v>
      </c>
      <c r="C1463" s="155">
        <v>4426776</v>
      </c>
      <c r="D1463" s="60" t="s">
        <v>4854</v>
      </c>
      <c r="E1463" s="60" t="s">
        <v>4855</v>
      </c>
      <c r="F1463" s="60" t="s">
        <v>751</v>
      </c>
      <c r="G1463" s="60" t="s">
        <v>44</v>
      </c>
      <c r="I1463" s="60" t="s">
        <v>4856</v>
      </c>
      <c r="J1463" s="60" t="s">
        <v>17040</v>
      </c>
      <c r="K1463" s="60" t="s">
        <v>4858</v>
      </c>
      <c r="L1463" s="60" t="s">
        <v>15580</v>
      </c>
      <c r="M1463" t="str">
        <f>IF(TablVoies[[#This Row],[ID_OSM]]="Non trouvé","Pas de lien",HYPERLINK(("http://www.openstreetmap.org/?"&amp;TablVoies[[#This Row],[OBJET_OSM]]&amp;"="&amp;TablVoies[[#This Row],[ID_OSM]]),"Localiser"))</f>
        <v>Localiser</v>
      </c>
      <c r="N1463" s="61" t="s">
        <v>5316</v>
      </c>
      <c r="O1463" t="str">
        <f>IF(TablVoies[[#This Row],[ID_OSM]]="Non trouvé","Pas de lien",HYPERLINK("http://localhost:8111/import?url=http://api.openstreetmap.org/api/0.6/"&amp;TablVoies[[#This Row],[OBJET_OSM]]&amp;"/"&amp;TablVoies[[#This Row],[ID_OSM]]&amp;"/full","JOSM"))</f>
        <v>JOSM</v>
      </c>
      <c r="Q1463"/>
      <c r="W1463" s="60" t="s">
        <v>5334</v>
      </c>
      <c r="Z1463" s="124"/>
      <c r="AC1463" s="60" t="s">
        <v>5339</v>
      </c>
      <c r="AE1463" s="60" t="s">
        <v>5324</v>
      </c>
      <c r="AL1463" s="60">
        <v>0</v>
      </c>
      <c r="AM1463" s="60">
        <v>0</v>
      </c>
      <c r="AN1463" s="60" t="s">
        <v>5328</v>
      </c>
      <c r="AO1463" s="60" t="s">
        <v>5329</v>
      </c>
    </row>
    <row r="1464" spans="1:41">
      <c r="A1464" s="71">
        <v>84087</v>
      </c>
      <c r="B1464" s="60" t="s">
        <v>751</v>
      </c>
      <c r="C1464" s="155">
        <v>4426713</v>
      </c>
      <c r="D1464" s="60" t="s">
        <v>4629</v>
      </c>
      <c r="E1464" s="60" t="s">
        <v>4630</v>
      </c>
      <c r="F1464" s="60" t="s">
        <v>751</v>
      </c>
      <c r="G1464" s="60" t="s">
        <v>44</v>
      </c>
      <c r="I1464" s="60" t="s">
        <v>4631</v>
      </c>
      <c r="J1464" s="60" t="s">
        <v>17041</v>
      </c>
      <c r="K1464" s="60" t="s">
        <v>4633</v>
      </c>
      <c r="L1464" s="60" t="s">
        <v>2985</v>
      </c>
      <c r="M1464" t="str">
        <f>IF(TablVoies[[#This Row],[ID_OSM]]="Non trouvé","Pas de lien",HYPERLINK(("http://www.openstreetmap.org/?"&amp;TablVoies[[#This Row],[OBJET_OSM]]&amp;"="&amp;TablVoies[[#This Row],[ID_OSM]]),"Localiser"))</f>
        <v>Localiser</v>
      </c>
      <c r="N1464" s="61" t="s">
        <v>5316</v>
      </c>
      <c r="O1464" t="str">
        <f>IF(TablVoies[[#This Row],[ID_OSM]]="Non trouvé","Pas de lien",HYPERLINK("http://localhost:8111/import?url=http://api.openstreetmap.org/api/0.6/"&amp;TablVoies[[#This Row],[OBJET_OSM]]&amp;"/"&amp;TablVoies[[#This Row],[ID_OSM]]&amp;"/full","JOSM"))</f>
        <v>JOSM</v>
      </c>
      <c r="Q1464"/>
      <c r="W1464" s="60" t="s">
        <v>5334</v>
      </c>
      <c r="Z1464" s="124"/>
      <c r="AC1464" s="60" t="s">
        <v>5339</v>
      </c>
      <c r="AE1464" s="60" t="s">
        <v>5324</v>
      </c>
      <c r="AL1464" s="60">
        <v>0</v>
      </c>
      <c r="AM1464" s="60">
        <v>0</v>
      </c>
      <c r="AN1464" s="60" t="s">
        <v>5341</v>
      </c>
      <c r="AO1464" s="60" t="s">
        <v>5329</v>
      </c>
    </row>
    <row r="1465" spans="1:41">
      <c r="A1465" s="71">
        <v>84087</v>
      </c>
      <c r="B1465" s="60" t="s">
        <v>751</v>
      </c>
      <c r="C1465" s="155">
        <v>4426692</v>
      </c>
      <c r="D1465" s="60" t="s">
        <v>4558</v>
      </c>
      <c r="E1465" s="60" t="s">
        <v>4559</v>
      </c>
      <c r="F1465" s="60" t="s">
        <v>751</v>
      </c>
      <c r="G1465" s="60" t="s">
        <v>44</v>
      </c>
      <c r="I1465" s="60" t="s">
        <v>4560</v>
      </c>
      <c r="J1465" s="60" t="s">
        <v>17042</v>
      </c>
      <c r="K1465" s="60" t="s">
        <v>4562</v>
      </c>
      <c r="L1465" s="60" t="s">
        <v>4563</v>
      </c>
      <c r="M1465" t="str">
        <f>IF(TablVoies[[#This Row],[ID_OSM]]="Non trouvé","Pas de lien",HYPERLINK(("http://www.openstreetmap.org/?"&amp;TablVoies[[#This Row],[OBJET_OSM]]&amp;"="&amp;TablVoies[[#This Row],[ID_OSM]]),"Localiser"))</f>
        <v>Localiser</v>
      </c>
      <c r="N1465" s="61" t="s">
        <v>5316</v>
      </c>
      <c r="O1465" t="str">
        <f>IF(TablVoies[[#This Row],[ID_OSM]]="Non trouvé","Pas de lien",HYPERLINK("http://localhost:8111/import?url=http://api.openstreetmap.org/api/0.6/"&amp;TablVoies[[#This Row],[OBJET_OSM]]&amp;"/"&amp;TablVoies[[#This Row],[ID_OSM]]&amp;"/full","JOSM"))</f>
        <v>JOSM</v>
      </c>
      <c r="Q1465"/>
      <c r="W1465" s="60" t="s">
        <v>5334</v>
      </c>
      <c r="Z1465" s="124"/>
      <c r="AC1465" s="60" t="s">
        <v>5339</v>
      </c>
      <c r="AE1465" s="60" t="s">
        <v>5324</v>
      </c>
      <c r="AL1465" s="60">
        <v>0</v>
      </c>
      <c r="AM1465" s="60">
        <v>0</v>
      </c>
      <c r="AN1465" s="60" t="s">
        <v>5328</v>
      </c>
      <c r="AO1465" s="60" t="s">
        <v>5329</v>
      </c>
    </row>
    <row r="1466" spans="1:41">
      <c r="A1466" s="71">
        <v>84087</v>
      </c>
      <c r="B1466" s="60" t="s">
        <v>751</v>
      </c>
      <c r="C1466" s="155">
        <v>4426714</v>
      </c>
      <c r="D1466" s="60" t="s">
        <v>4634</v>
      </c>
      <c r="E1466" s="60" t="s">
        <v>4635</v>
      </c>
      <c r="F1466" s="60" t="s">
        <v>751</v>
      </c>
      <c r="G1466" s="60" t="s">
        <v>44</v>
      </c>
      <c r="I1466" s="60" t="s">
        <v>4636</v>
      </c>
      <c r="J1466" s="60" t="s">
        <v>17043</v>
      </c>
      <c r="K1466" s="60" t="s">
        <v>4638</v>
      </c>
      <c r="L1466" s="60" t="s">
        <v>4639</v>
      </c>
      <c r="M1466" t="str">
        <f>IF(TablVoies[[#This Row],[ID_OSM]]="Non trouvé","Pas de lien",HYPERLINK(("http://www.openstreetmap.org/?"&amp;TablVoies[[#This Row],[OBJET_OSM]]&amp;"="&amp;TablVoies[[#This Row],[ID_OSM]]),"Localiser"))</f>
        <v>Localiser</v>
      </c>
      <c r="N1466" s="61" t="s">
        <v>5316</v>
      </c>
      <c r="O1466" t="str">
        <f>IF(TablVoies[[#This Row],[ID_OSM]]="Non trouvé","Pas de lien",HYPERLINK("http://localhost:8111/import?url=http://api.openstreetmap.org/api/0.6/"&amp;TablVoies[[#This Row],[OBJET_OSM]]&amp;"/"&amp;TablVoies[[#This Row],[ID_OSM]]&amp;"/full","JOSM"))</f>
        <v>JOSM</v>
      </c>
      <c r="Q1466"/>
      <c r="W1466" s="60" t="s">
        <v>5334</v>
      </c>
      <c r="Z1466" s="124"/>
      <c r="AC1466" s="60" t="s">
        <v>5339</v>
      </c>
      <c r="AE1466" s="60" t="s">
        <v>5324</v>
      </c>
      <c r="AL1466" s="60">
        <v>0</v>
      </c>
      <c r="AM1466" s="60">
        <v>0</v>
      </c>
      <c r="AN1466" s="60" t="s">
        <v>5328</v>
      </c>
      <c r="AO1466" s="60" t="s">
        <v>5329</v>
      </c>
    </row>
    <row r="1467" spans="1:41">
      <c r="A1467" s="71">
        <v>84087</v>
      </c>
      <c r="B1467" s="60" t="s">
        <v>751</v>
      </c>
      <c r="C1467" s="155">
        <v>4426683</v>
      </c>
      <c r="D1467" s="60" t="s">
        <v>4519</v>
      </c>
      <c r="E1467" s="60" t="s">
        <v>4520</v>
      </c>
      <c r="F1467" s="60" t="s">
        <v>751</v>
      </c>
      <c r="G1467" s="60" t="s">
        <v>44</v>
      </c>
      <c r="I1467" s="60" t="s">
        <v>4521</v>
      </c>
      <c r="J1467" s="60" t="s">
        <v>17044</v>
      </c>
      <c r="K1467" s="60" t="s">
        <v>4523</v>
      </c>
      <c r="L1467" s="60" t="s">
        <v>1377</v>
      </c>
      <c r="M1467" t="str">
        <f>IF(TablVoies[[#This Row],[ID_OSM]]="Non trouvé","Pas de lien",HYPERLINK(("http://www.openstreetmap.org/?"&amp;TablVoies[[#This Row],[OBJET_OSM]]&amp;"="&amp;TablVoies[[#This Row],[ID_OSM]]),"Localiser"))</f>
        <v>Localiser</v>
      </c>
      <c r="N1467" s="61" t="s">
        <v>5316</v>
      </c>
      <c r="O1467" t="str">
        <f>IF(TablVoies[[#This Row],[ID_OSM]]="Non trouvé","Pas de lien",HYPERLINK("http://localhost:8111/import?url=http://api.openstreetmap.org/api/0.6/"&amp;TablVoies[[#This Row],[OBJET_OSM]]&amp;"/"&amp;TablVoies[[#This Row],[ID_OSM]]&amp;"/full","JOSM"))</f>
        <v>JOSM</v>
      </c>
      <c r="Q1467"/>
      <c r="W1467" s="60" t="s">
        <v>5321</v>
      </c>
      <c r="Z1467" s="124"/>
      <c r="AC1467" s="60" t="s">
        <v>5339</v>
      </c>
      <c r="AE1467" s="60" t="s">
        <v>5324</v>
      </c>
      <c r="AL1467" s="60">
        <v>0</v>
      </c>
      <c r="AM1467" s="60">
        <v>0</v>
      </c>
      <c r="AN1467" s="60" t="s">
        <v>5341</v>
      </c>
      <c r="AO1467" s="60" t="s">
        <v>5329</v>
      </c>
    </row>
    <row r="1468" spans="1:41">
      <c r="A1468" s="71">
        <v>84087</v>
      </c>
      <c r="B1468" s="60" t="s">
        <v>751</v>
      </c>
      <c r="C1468" s="155">
        <v>4426711</v>
      </c>
      <c r="D1468" s="60" t="s">
        <v>4624</v>
      </c>
      <c r="E1468" s="60" t="s">
        <v>4625</v>
      </c>
      <c r="F1468" s="60" t="s">
        <v>751</v>
      </c>
      <c r="G1468" s="60" t="s">
        <v>44</v>
      </c>
      <c r="I1468" s="60" t="s">
        <v>4626</v>
      </c>
      <c r="J1468" s="60" t="s">
        <v>17045</v>
      </c>
      <c r="K1468" s="60" t="s">
        <v>4628</v>
      </c>
      <c r="L1468" s="60" t="s">
        <v>15623</v>
      </c>
      <c r="M1468" t="str">
        <f>IF(TablVoies[[#This Row],[ID_OSM]]="Non trouvé","Pas de lien",HYPERLINK(("http://www.openstreetmap.org/?"&amp;TablVoies[[#This Row],[OBJET_OSM]]&amp;"="&amp;TablVoies[[#This Row],[ID_OSM]]),"Localiser"))</f>
        <v>Localiser</v>
      </c>
      <c r="N1468" s="61" t="s">
        <v>5316</v>
      </c>
      <c r="O1468" t="str">
        <f>IF(TablVoies[[#This Row],[ID_OSM]]="Non trouvé","Pas de lien",HYPERLINK("http://localhost:8111/import?url=http://api.openstreetmap.org/api/0.6/"&amp;TablVoies[[#This Row],[OBJET_OSM]]&amp;"/"&amp;TablVoies[[#This Row],[ID_OSM]]&amp;"/full","JOSM"))</f>
        <v>JOSM</v>
      </c>
      <c r="Q1468"/>
      <c r="W1468" s="60" t="s">
        <v>5334</v>
      </c>
      <c r="Z1468" s="124"/>
      <c r="AC1468" s="60" t="s">
        <v>5339</v>
      </c>
      <c r="AE1468" s="60" t="s">
        <v>5324</v>
      </c>
      <c r="AL1468" s="60">
        <v>0</v>
      </c>
      <c r="AM1468" s="60">
        <v>0</v>
      </c>
      <c r="AN1468" s="60" t="s">
        <v>5346</v>
      </c>
      <c r="AO1468" s="60" t="s">
        <v>5329</v>
      </c>
    </row>
    <row r="1469" spans="1:41">
      <c r="A1469" s="71">
        <v>84087</v>
      </c>
      <c r="B1469" s="60" t="s">
        <v>751</v>
      </c>
      <c r="C1469" s="155">
        <v>4426758</v>
      </c>
      <c r="D1469" s="60" t="s">
        <v>4779</v>
      </c>
      <c r="E1469" s="60" t="s">
        <v>4780</v>
      </c>
      <c r="F1469" s="60" t="s">
        <v>751</v>
      </c>
      <c r="G1469" s="60" t="s">
        <v>44</v>
      </c>
      <c r="I1469" s="60" t="s">
        <v>4781</v>
      </c>
      <c r="J1469" s="60" t="s">
        <v>17046</v>
      </c>
      <c r="K1469" s="60" t="s">
        <v>4783</v>
      </c>
      <c r="L1469" s="60" t="s">
        <v>15623</v>
      </c>
      <c r="M1469" t="str">
        <f>IF(TablVoies[[#This Row],[ID_OSM]]="Non trouvé","Pas de lien",HYPERLINK(("http://www.openstreetmap.org/?"&amp;TablVoies[[#This Row],[OBJET_OSM]]&amp;"="&amp;TablVoies[[#This Row],[ID_OSM]]),"Localiser"))</f>
        <v>Localiser</v>
      </c>
      <c r="N1469" s="61" t="s">
        <v>5316</v>
      </c>
      <c r="O1469" t="str">
        <f>IF(TablVoies[[#This Row],[ID_OSM]]="Non trouvé","Pas de lien",HYPERLINK("http://localhost:8111/import?url=http://api.openstreetmap.org/api/0.6/"&amp;TablVoies[[#This Row],[OBJET_OSM]]&amp;"/"&amp;TablVoies[[#This Row],[ID_OSM]]&amp;"/full","JOSM"))</f>
        <v>JOSM</v>
      </c>
      <c r="Q1469"/>
      <c r="W1469" s="60" t="s">
        <v>5334</v>
      </c>
      <c r="Z1469" s="124"/>
      <c r="AC1469" s="60" t="s">
        <v>5339</v>
      </c>
      <c r="AE1469" s="60" t="s">
        <v>5324</v>
      </c>
      <c r="AL1469" s="60">
        <v>0</v>
      </c>
      <c r="AM1469" s="60">
        <v>0</v>
      </c>
      <c r="AN1469" s="60" t="s">
        <v>5346</v>
      </c>
      <c r="AO1469" s="60" t="s">
        <v>5329</v>
      </c>
    </row>
    <row r="1470" spans="1:41">
      <c r="A1470" s="71">
        <v>84087</v>
      </c>
      <c r="B1470" s="60" t="s">
        <v>751</v>
      </c>
      <c r="C1470" s="155">
        <v>4426703</v>
      </c>
      <c r="D1470" s="60" t="s">
        <v>4600</v>
      </c>
      <c r="E1470" s="60" t="s">
        <v>4601</v>
      </c>
      <c r="F1470" s="60" t="s">
        <v>751</v>
      </c>
      <c r="G1470" s="60" t="s">
        <v>44</v>
      </c>
      <c r="I1470" s="60" t="s">
        <v>4602</v>
      </c>
      <c r="J1470" s="60" t="s">
        <v>17047</v>
      </c>
      <c r="K1470" s="60" t="s">
        <v>4604</v>
      </c>
      <c r="L1470" s="60" t="s">
        <v>549</v>
      </c>
      <c r="M1470" t="str">
        <f>IF(TablVoies[[#This Row],[ID_OSM]]="Non trouvé","Pas de lien",HYPERLINK(("http://www.openstreetmap.org/?"&amp;TablVoies[[#This Row],[OBJET_OSM]]&amp;"="&amp;TablVoies[[#This Row],[ID_OSM]]),"Localiser"))</f>
        <v>Localiser</v>
      </c>
      <c r="N1470" s="61" t="s">
        <v>5316</v>
      </c>
      <c r="O1470" t="str">
        <f>IF(TablVoies[[#This Row],[ID_OSM]]="Non trouvé","Pas de lien",HYPERLINK("http://localhost:8111/import?url=http://api.openstreetmap.org/api/0.6/"&amp;TablVoies[[#This Row],[OBJET_OSM]]&amp;"/"&amp;TablVoies[[#This Row],[ID_OSM]]&amp;"/full","JOSM"))</f>
        <v>JOSM</v>
      </c>
      <c r="Q1470"/>
      <c r="W1470" s="60" t="s">
        <v>5334</v>
      </c>
      <c r="Z1470" s="124"/>
      <c r="AC1470" s="60" t="s">
        <v>5339</v>
      </c>
      <c r="AE1470" s="60" t="s">
        <v>5324</v>
      </c>
      <c r="AL1470" s="60">
        <v>0</v>
      </c>
      <c r="AM1470" s="60">
        <v>0</v>
      </c>
      <c r="AN1470" s="60" t="s">
        <v>5328</v>
      </c>
      <c r="AO1470" s="60" t="s">
        <v>5329</v>
      </c>
    </row>
    <row r="1471" spans="1:41">
      <c r="A1471" s="71">
        <v>84087</v>
      </c>
      <c r="B1471" s="60" t="s">
        <v>751</v>
      </c>
      <c r="C1471" s="155">
        <v>4426722</v>
      </c>
      <c r="D1471" s="60" t="s">
        <v>4644</v>
      </c>
      <c r="E1471" s="60" t="s">
        <v>4645</v>
      </c>
      <c r="F1471" s="60" t="s">
        <v>751</v>
      </c>
      <c r="G1471" s="60" t="s">
        <v>44</v>
      </c>
      <c r="I1471" s="60" t="s">
        <v>4646</v>
      </c>
      <c r="J1471" s="60" t="s">
        <v>17048</v>
      </c>
      <c r="K1471" s="60" t="s">
        <v>4648</v>
      </c>
      <c r="L1471" s="60" t="s">
        <v>549</v>
      </c>
      <c r="M1471" t="str">
        <f>IF(TablVoies[[#This Row],[ID_OSM]]="Non trouvé","Pas de lien",HYPERLINK(("http://www.openstreetmap.org/?"&amp;TablVoies[[#This Row],[OBJET_OSM]]&amp;"="&amp;TablVoies[[#This Row],[ID_OSM]]),"Localiser"))</f>
        <v>Localiser</v>
      </c>
      <c r="N1471" s="61" t="s">
        <v>5316</v>
      </c>
      <c r="O1471" t="str">
        <f>IF(TablVoies[[#This Row],[ID_OSM]]="Non trouvé","Pas de lien",HYPERLINK("http://localhost:8111/import?url=http://api.openstreetmap.org/api/0.6/"&amp;TablVoies[[#This Row],[OBJET_OSM]]&amp;"/"&amp;TablVoies[[#This Row],[ID_OSM]]&amp;"/full","JOSM"))</f>
        <v>JOSM</v>
      </c>
      <c r="Q1471"/>
      <c r="W1471" s="60" t="s">
        <v>5334</v>
      </c>
      <c r="Z1471" s="124"/>
      <c r="AC1471" s="60" t="s">
        <v>5339</v>
      </c>
      <c r="AE1471" s="60" t="s">
        <v>5324</v>
      </c>
      <c r="AL1471" s="60">
        <v>0</v>
      </c>
      <c r="AM1471" s="60">
        <v>0</v>
      </c>
      <c r="AN1471" s="60" t="s">
        <v>5328</v>
      </c>
      <c r="AO1471" s="60" t="s">
        <v>5329</v>
      </c>
    </row>
    <row r="1472" spans="1:41">
      <c r="A1472" s="71">
        <v>84087</v>
      </c>
      <c r="B1472" s="60" t="s">
        <v>751</v>
      </c>
      <c r="C1472" s="155">
        <v>4426757</v>
      </c>
      <c r="D1472" s="60" t="s">
        <v>4774</v>
      </c>
      <c r="E1472" s="60" t="s">
        <v>4775</v>
      </c>
      <c r="F1472" s="60" t="s">
        <v>751</v>
      </c>
      <c r="G1472" s="60" t="s">
        <v>44</v>
      </c>
      <c r="I1472" s="60" t="s">
        <v>4776</v>
      </c>
      <c r="J1472" s="60" t="s">
        <v>17049</v>
      </c>
      <c r="K1472" s="60" t="s">
        <v>4778</v>
      </c>
      <c r="L1472" s="60" t="s">
        <v>549</v>
      </c>
      <c r="M1472" t="str">
        <f>IF(TablVoies[[#This Row],[ID_OSM]]="Non trouvé","Pas de lien",HYPERLINK(("http://www.openstreetmap.org/?"&amp;TablVoies[[#This Row],[OBJET_OSM]]&amp;"="&amp;TablVoies[[#This Row],[ID_OSM]]),"Localiser"))</f>
        <v>Localiser</v>
      </c>
      <c r="N1472" s="61" t="s">
        <v>5316</v>
      </c>
      <c r="O1472" t="str">
        <f>IF(TablVoies[[#This Row],[ID_OSM]]="Non trouvé","Pas de lien",HYPERLINK("http://localhost:8111/import?url=http://api.openstreetmap.org/api/0.6/"&amp;TablVoies[[#This Row],[OBJET_OSM]]&amp;"/"&amp;TablVoies[[#This Row],[ID_OSM]]&amp;"/full","JOSM"))</f>
        <v>JOSM</v>
      </c>
      <c r="Q1472"/>
      <c r="W1472" s="60" t="s">
        <v>5334</v>
      </c>
      <c r="Z1472" s="124"/>
      <c r="AC1472" s="60" t="s">
        <v>5339</v>
      </c>
      <c r="AE1472" s="60" t="s">
        <v>5324</v>
      </c>
      <c r="AL1472" s="60">
        <v>0</v>
      </c>
      <c r="AM1472" s="60">
        <v>0</v>
      </c>
      <c r="AN1472" s="60" t="s">
        <v>5328</v>
      </c>
      <c r="AO1472" s="60" t="s">
        <v>5329</v>
      </c>
    </row>
    <row r="1473" spans="1:41">
      <c r="A1473" s="71">
        <v>84087</v>
      </c>
      <c r="B1473" s="60" t="s">
        <v>751</v>
      </c>
      <c r="C1473" s="155">
        <v>4426560</v>
      </c>
      <c r="D1473" s="60" t="s">
        <v>3916</v>
      </c>
      <c r="E1473" s="60" t="s">
        <v>3917</v>
      </c>
      <c r="F1473" s="60" t="s">
        <v>751</v>
      </c>
      <c r="G1473" s="60" t="s">
        <v>44</v>
      </c>
      <c r="H1473" s="60" t="s">
        <v>163</v>
      </c>
      <c r="I1473" s="60" t="s">
        <v>3918</v>
      </c>
      <c r="J1473" s="60" t="s">
        <v>17050</v>
      </c>
      <c r="K1473" s="60" t="s">
        <v>3920</v>
      </c>
      <c r="L1473" s="60" t="s">
        <v>3921</v>
      </c>
      <c r="M1473" t="str">
        <f>IF(TablVoies[[#This Row],[ID_OSM]]="Non trouvé","Pas de lien",HYPERLINK(("http://www.openstreetmap.org/?"&amp;TablVoies[[#This Row],[OBJET_OSM]]&amp;"="&amp;TablVoies[[#This Row],[ID_OSM]]),"Localiser"))</f>
        <v>Localiser</v>
      </c>
      <c r="N1473" s="61" t="s">
        <v>5316</v>
      </c>
      <c r="O1473" t="str">
        <f>IF(TablVoies[[#This Row],[ID_OSM]]="Non trouvé","Pas de lien",HYPERLINK("http://localhost:8111/import?url=http://api.openstreetmap.org/api/0.6/"&amp;TablVoies[[#This Row],[OBJET_OSM]]&amp;"/"&amp;TablVoies[[#This Row],[ID_OSM]]&amp;"/full","JOSM"))</f>
        <v>JOSM</v>
      </c>
      <c r="Q1473"/>
      <c r="W1473" s="60" t="s">
        <v>5321</v>
      </c>
      <c r="Z1473" s="124"/>
      <c r="AC1473" s="60" t="s">
        <v>5339</v>
      </c>
      <c r="AE1473" s="60" t="s">
        <v>5324</v>
      </c>
      <c r="AL1473" s="60">
        <v>0</v>
      </c>
      <c r="AM1473" s="60">
        <v>0</v>
      </c>
      <c r="AN1473" s="60" t="s">
        <v>5346</v>
      </c>
      <c r="AO1473" s="60" t="s">
        <v>5329</v>
      </c>
    </row>
    <row r="1474" spans="1:41">
      <c r="A1474" s="71">
        <v>84087</v>
      </c>
      <c r="B1474" s="60" t="s">
        <v>751</v>
      </c>
      <c r="C1474" s="155">
        <v>4426755</v>
      </c>
      <c r="D1474" s="60" t="s">
        <v>4763</v>
      </c>
      <c r="E1474" s="60" t="s">
        <v>4764</v>
      </c>
      <c r="F1474" s="60" t="s">
        <v>751</v>
      </c>
      <c r="G1474" s="60" t="s">
        <v>44</v>
      </c>
      <c r="I1474" s="60" t="s">
        <v>4765</v>
      </c>
      <c r="J1474" s="60" t="s">
        <v>17051</v>
      </c>
      <c r="K1474" s="60" t="s">
        <v>4767</v>
      </c>
      <c r="L1474" s="60" t="s">
        <v>2436</v>
      </c>
      <c r="M1474" t="str">
        <f>IF(TablVoies[[#This Row],[ID_OSM]]="Non trouvé","Pas de lien",HYPERLINK(("http://www.openstreetmap.org/?"&amp;TablVoies[[#This Row],[OBJET_OSM]]&amp;"="&amp;TablVoies[[#This Row],[ID_OSM]]),"Localiser"))</f>
        <v>Localiser</v>
      </c>
      <c r="N1474" s="61" t="s">
        <v>5316</v>
      </c>
      <c r="O1474" t="str">
        <f>IF(TablVoies[[#This Row],[ID_OSM]]="Non trouvé","Pas de lien",HYPERLINK("http://localhost:8111/import?url=http://api.openstreetmap.org/api/0.6/"&amp;TablVoies[[#This Row],[OBJET_OSM]]&amp;"/"&amp;TablVoies[[#This Row],[ID_OSM]]&amp;"/full","JOSM"))</f>
        <v>JOSM</v>
      </c>
      <c r="Q1474"/>
      <c r="W1474" s="60" t="s">
        <v>5334</v>
      </c>
      <c r="Z1474" s="124"/>
      <c r="AC1474" s="60" t="s">
        <v>5339</v>
      </c>
      <c r="AL1474" s="60">
        <v>0</v>
      </c>
      <c r="AM1474" s="60">
        <v>0</v>
      </c>
      <c r="AN1474" s="60" t="s">
        <v>5346</v>
      </c>
      <c r="AO1474" s="60" t="s">
        <v>5329</v>
      </c>
    </row>
    <row r="1475" spans="1:41">
      <c r="A1475" s="71">
        <v>84087</v>
      </c>
      <c r="B1475" s="60" t="s">
        <v>751</v>
      </c>
      <c r="C1475" s="155">
        <v>4426781</v>
      </c>
      <c r="D1475" s="60" t="s">
        <v>4869</v>
      </c>
      <c r="E1475" s="60" t="s">
        <v>4870</v>
      </c>
      <c r="F1475" s="60" t="s">
        <v>751</v>
      </c>
      <c r="G1475" s="60" t="s">
        <v>44</v>
      </c>
      <c r="I1475" s="60" t="s">
        <v>4871</v>
      </c>
      <c r="J1475" s="60" t="s">
        <v>17052</v>
      </c>
      <c r="K1475" s="60" t="s">
        <v>4873</v>
      </c>
      <c r="L1475" s="60" t="s">
        <v>2475</v>
      </c>
      <c r="M1475" t="str">
        <f>IF(TablVoies[[#This Row],[ID_OSM]]="Non trouvé","Pas de lien",HYPERLINK(("http://www.openstreetmap.org/?"&amp;TablVoies[[#This Row],[OBJET_OSM]]&amp;"="&amp;TablVoies[[#This Row],[ID_OSM]]),"Localiser"))</f>
        <v>Localiser</v>
      </c>
      <c r="N1475" s="61" t="s">
        <v>5316</v>
      </c>
      <c r="O1475" t="str">
        <f>IF(TablVoies[[#This Row],[ID_OSM]]="Non trouvé","Pas de lien",HYPERLINK("http://localhost:8111/import?url=http://api.openstreetmap.org/api/0.6/"&amp;TablVoies[[#This Row],[OBJET_OSM]]&amp;"/"&amp;TablVoies[[#This Row],[ID_OSM]]&amp;"/full","JOSM"))</f>
        <v>JOSM</v>
      </c>
      <c r="Q1475"/>
      <c r="W1475" s="60" t="s">
        <v>5334</v>
      </c>
      <c r="Z1475" s="124"/>
      <c r="AC1475" s="60" t="s">
        <v>5339</v>
      </c>
      <c r="AL1475" s="60">
        <v>0</v>
      </c>
      <c r="AM1475" s="60">
        <v>0</v>
      </c>
      <c r="AN1475" s="60" t="s">
        <v>5359</v>
      </c>
      <c r="AO1475" s="60" t="s">
        <v>5329</v>
      </c>
    </row>
    <row r="1476" spans="1:41">
      <c r="A1476" s="71">
        <v>84087</v>
      </c>
      <c r="B1476" s="60" t="s">
        <v>751</v>
      </c>
      <c r="C1476" s="155">
        <v>4426735</v>
      </c>
      <c r="D1476" s="60" t="s">
        <v>4683</v>
      </c>
      <c r="E1476" s="60" t="s">
        <v>4684</v>
      </c>
      <c r="F1476" s="60" t="s">
        <v>751</v>
      </c>
      <c r="G1476" s="60" t="s">
        <v>44</v>
      </c>
      <c r="I1476" s="60" t="s">
        <v>4685</v>
      </c>
      <c r="J1476" s="60" t="s">
        <v>17053</v>
      </c>
      <c r="K1476" s="60" t="s">
        <v>4687</v>
      </c>
      <c r="L1476" s="60" t="s">
        <v>2409</v>
      </c>
      <c r="M1476" t="str">
        <f>IF(TablVoies[[#This Row],[ID_OSM]]="Non trouvé","Pas de lien",HYPERLINK(("http://www.openstreetmap.org/?"&amp;TablVoies[[#This Row],[OBJET_OSM]]&amp;"="&amp;TablVoies[[#This Row],[ID_OSM]]),"Localiser"))</f>
        <v>Localiser</v>
      </c>
      <c r="N1476" s="61" t="s">
        <v>5316</v>
      </c>
      <c r="O1476" t="str">
        <f>IF(TablVoies[[#This Row],[ID_OSM]]="Non trouvé","Pas de lien",HYPERLINK("http://localhost:8111/import?url=http://api.openstreetmap.org/api/0.6/"&amp;TablVoies[[#This Row],[OBJET_OSM]]&amp;"/"&amp;TablVoies[[#This Row],[ID_OSM]]&amp;"/full","JOSM"))</f>
        <v>JOSM</v>
      </c>
      <c r="Q1476"/>
      <c r="W1476" s="60" t="s">
        <v>5334</v>
      </c>
      <c r="Z1476" s="124"/>
      <c r="AC1476" s="60" t="s">
        <v>5339</v>
      </c>
      <c r="AL1476" s="60">
        <v>0</v>
      </c>
      <c r="AM1476" s="60">
        <v>0</v>
      </c>
      <c r="AN1476" s="60" t="s">
        <v>5346</v>
      </c>
      <c r="AO1476" s="60" t="s">
        <v>5329</v>
      </c>
    </row>
    <row r="1477" spans="1:41">
      <c r="A1477" s="71">
        <v>84087</v>
      </c>
      <c r="B1477" s="60" t="s">
        <v>751</v>
      </c>
      <c r="C1477" s="155">
        <v>4426751</v>
      </c>
      <c r="D1477" s="60" t="s">
        <v>4744</v>
      </c>
      <c r="E1477" s="60" t="s">
        <v>4745</v>
      </c>
      <c r="F1477" s="60" t="s">
        <v>751</v>
      </c>
      <c r="G1477" s="60" t="s">
        <v>44</v>
      </c>
      <c r="I1477" s="60" t="s">
        <v>4746</v>
      </c>
      <c r="J1477" s="60" t="s">
        <v>17054</v>
      </c>
      <c r="K1477" s="60" t="s">
        <v>4748</v>
      </c>
      <c r="L1477" s="60" t="s">
        <v>2409</v>
      </c>
      <c r="M1477" t="str">
        <f>IF(TablVoies[[#This Row],[ID_OSM]]="Non trouvé","Pas de lien",HYPERLINK(("http://www.openstreetmap.org/?"&amp;TablVoies[[#This Row],[OBJET_OSM]]&amp;"="&amp;TablVoies[[#This Row],[ID_OSM]]),"Localiser"))</f>
        <v>Localiser</v>
      </c>
      <c r="N1477" s="61" t="s">
        <v>5316</v>
      </c>
      <c r="O1477" t="str">
        <f>IF(TablVoies[[#This Row],[ID_OSM]]="Non trouvé","Pas de lien",HYPERLINK("http://localhost:8111/import?url=http://api.openstreetmap.org/api/0.6/"&amp;TablVoies[[#This Row],[OBJET_OSM]]&amp;"/"&amp;TablVoies[[#This Row],[ID_OSM]]&amp;"/full","JOSM"))</f>
        <v>JOSM</v>
      </c>
      <c r="Q1477"/>
      <c r="W1477" s="60" t="s">
        <v>5334</v>
      </c>
      <c r="Z1477" s="124"/>
      <c r="AC1477" s="60" t="s">
        <v>5339</v>
      </c>
      <c r="AL1477" s="60">
        <v>0</v>
      </c>
      <c r="AM1477" s="60">
        <v>0</v>
      </c>
      <c r="AN1477" s="60" t="s">
        <v>5346</v>
      </c>
      <c r="AO1477" s="60" t="s">
        <v>5329</v>
      </c>
    </row>
    <row r="1478" spans="1:41">
      <c r="A1478" s="71">
        <v>84087</v>
      </c>
      <c r="B1478" s="60" t="s">
        <v>751</v>
      </c>
      <c r="C1478" s="155">
        <v>4426772</v>
      </c>
      <c r="D1478" s="60" t="s">
        <v>4835</v>
      </c>
      <c r="E1478" s="60" t="s">
        <v>4836</v>
      </c>
      <c r="F1478" s="60" t="s">
        <v>751</v>
      </c>
      <c r="G1478" s="60" t="s">
        <v>44</v>
      </c>
      <c r="I1478" s="60" t="s">
        <v>4837</v>
      </c>
      <c r="J1478" s="60" t="s">
        <v>17055</v>
      </c>
      <c r="K1478" s="60" t="s">
        <v>4838</v>
      </c>
      <c r="L1478" s="60" t="s">
        <v>665</v>
      </c>
      <c r="M1478" t="str">
        <f>IF(TablVoies[[#This Row],[ID_OSM]]="Non trouvé","Pas de lien",HYPERLINK(("http://www.openstreetmap.org/?"&amp;TablVoies[[#This Row],[OBJET_OSM]]&amp;"="&amp;TablVoies[[#This Row],[ID_OSM]]),"Localiser"))</f>
        <v>Localiser</v>
      </c>
      <c r="N1478" s="61" t="s">
        <v>5316</v>
      </c>
      <c r="O1478" t="str">
        <f>IF(TablVoies[[#This Row],[ID_OSM]]="Non trouvé","Pas de lien",HYPERLINK("http://localhost:8111/import?url=http://api.openstreetmap.org/api/0.6/"&amp;TablVoies[[#This Row],[OBJET_OSM]]&amp;"/"&amp;TablVoies[[#This Row],[ID_OSM]]&amp;"/full","JOSM"))</f>
        <v>JOSM</v>
      </c>
      <c r="Q1478"/>
      <c r="W1478" s="60" t="s">
        <v>5334</v>
      </c>
      <c r="Z1478" s="124"/>
      <c r="AC1478" s="60" t="s">
        <v>5339</v>
      </c>
      <c r="AL1478" s="60">
        <v>0</v>
      </c>
      <c r="AM1478" s="60">
        <v>0</v>
      </c>
      <c r="AN1478" s="60" t="s">
        <v>5341</v>
      </c>
      <c r="AO1478" s="60" t="s">
        <v>5329</v>
      </c>
    </row>
    <row r="1479" spans="1:41">
      <c r="A1479" s="71">
        <v>84087</v>
      </c>
      <c r="B1479" s="60" t="s">
        <v>751</v>
      </c>
      <c r="C1479" s="155">
        <v>4426749</v>
      </c>
      <c r="D1479" s="60" t="s">
        <v>4739</v>
      </c>
      <c r="E1479" s="60" t="s">
        <v>4740</v>
      </c>
      <c r="F1479" s="60" t="s">
        <v>751</v>
      </c>
      <c r="G1479" s="60" t="s">
        <v>44</v>
      </c>
      <c r="I1479" s="60" t="s">
        <v>4741</v>
      </c>
      <c r="J1479" s="60" t="s">
        <v>17056</v>
      </c>
      <c r="K1479" s="60" t="s">
        <v>4743</v>
      </c>
      <c r="L1479" s="60" t="s">
        <v>1070</v>
      </c>
      <c r="M1479" t="str">
        <f>IF(TablVoies[[#This Row],[ID_OSM]]="Non trouvé","Pas de lien",HYPERLINK(("http://www.openstreetmap.org/?"&amp;TablVoies[[#This Row],[OBJET_OSM]]&amp;"="&amp;TablVoies[[#This Row],[ID_OSM]]),"Localiser"))</f>
        <v>Localiser</v>
      </c>
      <c r="N1479" s="61" t="s">
        <v>5316</v>
      </c>
      <c r="O1479" t="str">
        <f>IF(TablVoies[[#This Row],[ID_OSM]]="Non trouvé","Pas de lien",HYPERLINK("http://localhost:8111/import?url=http://api.openstreetmap.org/api/0.6/"&amp;TablVoies[[#This Row],[OBJET_OSM]]&amp;"/"&amp;TablVoies[[#This Row],[ID_OSM]]&amp;"/full","JOSM"))</f>
        <v>JOSM</v>
      </c>
      <c r="Q1479"/>
      <c r="W1479" s="60" t="s">
        <v>5334</v>
      </c>
      <c r="Z1479" s="124"/>
      <c r="AC1479" s="60" t="s">
        <v>5339</v>
      </c>
      <c r="AL1479" s="60">
        <v>0</v>
      </c>
      <c r="AM1479" s="60">
        <v>0</v>
      </c>
      <c r="AN1479" s="60" t="s">
        <v>5328</v>
      </c>
      <c r="AO1479" s="60" t="s">
        <v>5329</v>
      </c>
    </row>
    <row r="1480" spans="1:41">
      <c r="A1480" s="71">
        <v>84087</v>
      </c>
      <c r="B1480" t="s">
        <v>14243</v>
      </c>
      <c r="C1480" s="155">
        <v>4426770</v>
      </c>
      <c r="D1480" s="60" t="s">
        <v>4825</v>
      </c>
      <c r="E1480" s="60" t="s">
        <v>4826</v>
      </c>
      <c r="F1480" s="60" t="s">
        <v>751</v>
      </c>
      <c r="G1480" s="60" t="s">
        <v>44</v>
      </c>
      <c r="I1480" s="60" t="s">
        <v>4827</v>
      </c>
      <c r="J1480" s="60" t="s">
        <v>17057</v>
      </c>
      <c r="K1480" s="60" t="s">
        <v>4829</v>
      </c>
      <c r="L1480" s="60" t="s">
        <v>256</v>
      </c>
      <c r="M1480" t="str">
        <f>IF(TablVoies[[#This Row],[ID_OSM]]="Non trouvé","Pas de lien",HYPERLINK(("http://www.openstreetmap.org/?"&amp;TablVoies[[#This Row],[OBJET_OSM]]&amp;"="&amp;TablVoies[[#This Row],[ID_OSM]]),"Localiser"))</f>
        <v>Localiser</v>
      </c>
      <c r="N1480" s="61" t="s">
        <v>5316</v>
      </c>
      <c r="O1480" t="str">
        <f>IF(TablVoies[[#This Row],[ID_OSM]]="Non trouvé","Pas de lien",HYPERLINK("http://localhost:8111/import?url=http://api.openstreetmap.org/api/0.6/"&amp;TablVoies[[#This Row],[OBJET_OSM]]&amp;"/"&amp;TablVoies[[#This Row],[ID_OSM]]&amp;"/full","JOSM"))</f>
        <v>JOSM</v>
      </c>
      <c r="Q1480"/>
      <c r="W1480" s="60" t="s">
        <v>5334</v>
      </c>
      <c r="Z1480" s="124"/>
      <c r="AC1480" s="60" t="s">
        <v>5339</v>
      </c>
      <c r="AL1480" s="60">
        <v>0</v>
      </c>
      <c r="AM1480" s="60">
        <v>0</v>
      </c>
      <c r="AN1480" s="60" t="s">
        <v>5328</v>
      </c>
      <c r="AO1480" s="60" t="s">
        <v>5329</v>
      </c>
    </row>
    <row r="1481" spans="1:41">
      <c r="A1481" s="71">
        <v>84087</v>
      </c>
      <c r="B1481" s="60" t="s">
        <v>751</v>
      </c>
      <c r="C1481" s="155">
        <v>4426767</v>
      </c>
      <c r="D1481" s="60" t="s">
        <v>4815</v>
      </c>
      <c r="E1481" s="60" t="s">
        <v>4816</v>
      </c>
      <c r="F1481" s="60" t="s">
        <v>751</v>
      </c>
      <c r="G1481" s="60" t="s">
        <v>44</v>
      </c>
      <c r="I1481" s="60" t="s">
        <v>4817</v>
      </c>
      <c r="J1481" s="60" t="s">
        <v>17058</v>
      </c>
      <c r="K1481" s="60" t="s">
        <v>4819</v>
      </c>
      <c r="L1481" s="60" t="s">
        <v>175</v>
      </c>
      <c r="M1481" t="str">
        <f>IF(TablVoies[[#This Row],[ID_OSM]]="Non trouvé","Pas de lien",HYPERLINK(("http://www.openstreetmap.org/?"&amp;TablVoies[[#This Row],[OBJET_OSM]]&amp;"="&amp;TablVoies[[#This Row],[ID_OSM]]),"Localiser"))</f>
        <v>Localiser</v>
      </c>
      <c r="N1481" s="61" t="s">
        <v>5316</v>
      </c>
      <c r="O1481" t="str">
        <f>IF(TablVoies[[#This Row],[ID_OSM]]="Non trouvé","Pas de lien",HYPERLINK("http://localhost:8111/import?url=http://api.openstreetmap.org/api/0.6/"&amp;TablVoies[[#This Row],[OBJET_OSM]]&amp;"/"&amp;TablVoies[[#This Row],[ID_OSM]]&amp;"/full","JOSM"))</f>
        <v>JOSM</v>
      </c>
      <c r="Q1481"/>
      <c r="W1481" s="60" t="s">
        <v>5334</v>
      </c>
      <c r="Z1481" s="124"/>
      <c r="AC1481" s="60" t="s">
        <v>5339</v>
      </c>
      <c r="AL1481" s="60">
        <v>0</v>
      </c>
      <c r="AM1481" s="60">
        <v>0</v>
      </c>
      <c r="AN1481" s="60" t="s">
        <v>5328</v>
      </c>
      <c r="AO1481" s="60" t="s">
        <v>5329</v>
      </c>
    </row>
    <row r="1482" spans="1:41">
      <c r="A1482" s="71">
        <v>84087</v>
      </c>
      <c r="B1482" s="60" t="s">
        <v>751</v>
      </c>
      <c r="C1482" s="155">
        <v>4426775</v>
      </c>
      <c r="D1482" s="60" t="s">
        <v>4849</v>
      </c>
      <c r="E1482" s="60" t="s">
        <v>4850</v>
      </c>
      <c r="F1482" s="60" t="s">
        <v>751</v>
      </c>
      <c r="G1482" s="60" t="s">
        <v>44</v>
      </c>
      <c r="I1482" s="60" t="s">
        <v>4851</v>
      </c>
      <c r="J1482" s="60" t="s">
        <v>17059</v>
      </c>
      <c r="K1482" s="60" t="s">
        <v>4853</v>
      </c>
      <c r="L1482" s="60" t="s">
        <v>175</v>
      </c>
      <c r="M1482" t="str">
        <f>IF(TablVoies[[#This Row],[ID_OSM]]="Non trouvé","Pas de lien",HYPERLINK(("http://www.openstreetmap.org/?"&amp;TablVoies[[#This Row],[OBJET_OSM]]&amp;"="&amp;TablVoies[[#This Row],[ID_OSM]]),"Localiser"))</f>
        <v>Localiser</v>
      </c>
      <c r="N1482" s="61" t="s">
        <v>5316</v>
      </c>
      <c r="O1482" t="str">
        <f>IF(TablVoies[[#This Row],[ID_OSM]]="Non trouvé","Pas de lien",HYPERLINK("http://localhost:8111/import?url=http://api.openstreetmap.org/api/0.6/"&amp;TablVoies[[#This Row],[OBJET_OSM]]&amp;"/"&amp;TablVoies[[#This Row],[ID_OSM]]&amp;"/full","JOSM"))</f>
        <v>JOSM</v>
      </c>
      <c r="Q1482"/>
      <c r="W1482" s="60" t="s">
        <v>5334</v>
      </c>
      <c r="Z1482" s="124"/>
      <c r="AC1482" s="60" t="s">
        <v>5339</v>
      </c>
      <c r="AL1482" s="60">
        <v>0</v>
      </c>
      <c r="AM1482" s="60">
        <v>0</v>
      </c>
      <c r="AN1482" s="60" t="s">
        <v>5328</v>
      </c>
      <c r="AO1482" s="60" t="s">
        <v>5329</v>
      </c>
    </row>
    <row r="1483" spans="1:41">
      <c r="A1483" s="71">
        <v>84087</v>
      </c>
      <c r="B1483" t="s">
        <v>14240</v>
      </c>
      <c r="C1483" s="155">
        <v>4426695</v>
      </c>
      <c r="D1483" s="60" t="s">
        <v>4573</v>
      </c>
      <c r="E1483" s="60" t="s">
        <v>4574</v>
      </c>
      <c r="F1483" s="60" t="s">
        <v>751</v>
      </c>
      <c r="G1483" s="60" t="s">
        <v>44</v>
      </c>
      <c r="I1483" s="60" t="s">
        <v>4575</v>
      </c>
      <c r="J1483" s="60" t="s">
        <v>17060</v>
      </c>
      <c r="K1483" s="60" t="s">
        <v>4577</v>
      </c>
      <c r="L1483" s="60" t="s">
        <v>3228</v>
      </c>
      <c r="M1483" t="str">
        <f>IF(TablVoies[[#This Row],[ID_OSM]]="Non trouvé","Pas de lien",HYPERLINK(("http://www.openstreetmap.org/?"&amp;TablVoies[[#This Row],[OBJET_OSM]]&amp;"="&amp;TablVoies[[#This Row],[ID_OSM]]),"Localiser"))</f>
        <v>Localiser</v>
      </c>
      <c r="N1483" s="61" t="s">
        <v>5316</v>
      </c>
      <c r="O1483" t="str">
        <f>IF(TablVoies[[#This Row],[ID_OSM]]="Non trouvé","Pas de lien",HYPERLINK("http://localhost:8111/import?url=http://api.openstreetmap.org/api/0.6/"&amp;TablVoies[[#This Row],[OBJET_OSM]]&amp;"/"&amp;TablVoies[[#This Row],[ID_OSM]]&amp;"/full","JOSM"))</f>
        <v>JOSM</v>
      </c>
      <c r="Q1483"/>
      <c r="W1483" s="60" t="s">
        <v>5334</v>
      </c>
      <c r="Z1483" s="124"/>
      <c r="AC1483" s="60" t="s">
        <v>5339</v>
      </c>
      <c r="AL1483" s="60">
        <v>0</v>
      </c>
      <c r="AM1483" s="60">
        <v>0</v>
      </c>
      <c r="AN1483" s="60" t="s">
        <v>5346</v>
      </c>
      <c r="AO1483" s="60" t="s">
        <v>5329</v>
      </c>
    </row>
    <row r="1484" spans="1:41">
      <c r="A1484" s="71">
        <v>84087</v>
      </c>
      <c r="B1484" s="60" t="s">
        <v>751</v>
      </c>
      <c r="C1484" s="155">
        <v>4426742</v>
      </c>
      <c r="D1484" s="60" t="s">
        <v>4709</v>
      </c>
      <c r="E1484" s="60" t="s">
        <v>4710</v>
      </c>
      <c r="F1484" s="60" t="s">
        <v>751</v>
      </c>
      <c r="G1484" s="60" t="s">
        <v>44</v>
      </c>
      <c r="I1484" s="60" t="s">
        <v>4711</v>
      </c>
      <c r="J1484" s="60" t="s">
        <v>17061</v>
      </c>
      <c r="K1484" s="60" t="s">
        <v>4713</v>
      </c>
      <c r="L1484" s="60" t="s">
        <v>15601</v>
      </c>
      <c r="M1484" t="str">
        <f>IF(TablVoies[[#This Row],[ID_OSM]]="Non trouvé","Pas de lien",HYPERLINK(("http://www.openstreetmap.org/?"&amp;TablVoies[[#This Row],[OBJET_OSM]]&amp;"="&amp;TablVoies[[#This Row],[ID_OSM]]),"Localiser"))</f>
        <v>Localiser</v>
      </c>
      <c r="N1484" s="61" t="s">
        <v>5316</v>
      </c>
      <c r="O1484" t="str">
        <f>IF(TablVoies[[#This Row],[ID_OSM]]="Non trouvé","Pas de lien",HYPERLINK("http://localhost:8111/import?url=http://api.openstreetmap.org/api/0.6/"&amp;TablVoies[[#This Row],[OBJET_OSM]]&amp;"/"&amp;TablVoies[[#This Row],[ID_OSM]]&amp;"/full","JOSM"))</f>
        <v>JOSM</v>
      </c>
      <c r="Q1484"/>
      <c r="W1484" s="60" t="s">
        <v>5334</v>
      </c>
      <c r="Z1484" s="124"/>
      <c r="AC1484" s="60" t="s">
        <v>5339</v>
      </c>
      <c r="AL1484" s="60">
        <v>0</v>
      </c>
      <c r="AM1484" s="60">
        <v>0</v>
      </c>
      <c r="AN1484" s="60" t="s">
        <v>5341</v>
      </c>
      <c r="AO1484" s="60" t="s">
        <v>5329</v>
      </c>
    </row>
    <row r="1485" spans="1:41">
      <c r="A1485" s="71">
        <v>84087</v>
      </c>
      <c r="B1485" s="60" t="s">
        <v>751</v>
      </c>
      <c r="C1485" s="155">
        <v>4426745</v>
      </c>
      <c r="D1485" s="60" t="s">
        <v>4723</v>
      </c>
      <c r="E1485" s="60" t="s">
        <v>4724</v>
      </c>
      <c r="F1485" s="60" t="s">
        <v>751</v>
      </c>
      <c r="G1485" s="60" t="s">
        <v>44</v>
      </c>
      <c r="I1485" s="60" t="s">
        <v>4725</v>
      </c>
      <c r="J1485" s="60" t="s">
        <v>17062</v>
      </c>
      <c r="K1485" s="60" t="s">
        <v>4727</v>
      </c>
      <c r="L1485" s="60" t="s">
        <v>15601</v>
      </c>
      <c r="M1485" t="str">
        <f>IF(TablVoies[[#This Row],[ID_OSM]]="Non trouvé","Pas de lien",HYPERLINK(("http://www.openstreetmap.org/?"&amp;TablVoies[[#This Row],[OBJET_OSM]]&amp;"="&amp;TablVoies[[#This Row],[ID_OSM]]),"Localiser"))</f>
        <v>Localiser</v>
      </c>
      <c r="N1485" s="61" t="s">
        <v>5316</v>
      </c>
      <c r="O1485" t="str">
        <f>IF(TablVoies[[#This Row],[ID_OSM]]="Non trouvé","Pas de lien",HYPERLINK("http://localhost:8111/import?url=http://api.openstreetmap.org/api/0.6/"&amp;TablVoies[[#This Row],[OBJET_OSM]]&amp;"/"&amp;TablVoies[[#This Row],[ID_OSM]]&amp;"/full","JOSM"))</f>
        <v>JOSM</v>
      </c>
      <c r="Q1485"/>
      <c r="W1485" s="60" t="s">
        <v>5334</v>
      </c>
      <c r="Z1485" s="124"/>
      <c r="AC1485" s="60" t="s">
        <v>5339</v>
      </c>
      <c r="AL1485" s="60">
        <v>0</v>
      </c>
      <c r="AM1485" s="60">
        <v>0</v>
      </c>
      <c r="AN1485" s="60" t="s">
        <v>5341</v>
      </c>
      <c r="AO1485" s="60" t="s">
        <v>5329</v>
      </c>
    </row>
    <row r="1486" spans="1:41">
      <c r="A1486" s="71">
        <v>84087</v>
      </c>
      <c r="B1486" s="60" t="s">
        <v>751</v>
      </c>
      <c r="C1486" s="155">
        <v>4426723</v>
      </c>
      <c r="D1486" s="60" t="s">
        <v>4649</v>
      </c>
      <c r="E1486" s="60" t="s">
        <v>4650</v>
      </c>
      <c r="F1486" s="60" t="s">
        <v>751</v>
      </c>
      <c r="G1486" s="60" t="s">
        <v>44</v>
      </c>
      <c r="I1486" s="60" t="s">
        <v>4651</v>
      </c>
      <c r="J1486" s="60" t="s">
        <v>17063</v>
      </c>
      <c r="K1486" s="60" t="s">
        <v>4652</v>
      </c>
      <c r="L1486" s="60" t="s">
        <v>15601</v>
      </c>
      <c r="M1486" t="str">
        <f>IF(TablVoies[[#This Row],[ID_OSM]]="Non trouvé","Pas de lien",HYPERLINK(("http://www.openstreetmap.org/?"&amp;TablVoies[[#This Row],[OBJET_OSM]]&amp;"="&amp;TablVoies[[#This Row],[ID_OSM]]),"Localiser"))</f>
        <v>Localiser</v>
      </c>
      <c r="N1486" s="61" t="s">
        <v>5316</v>
      </c>
      <c r="O1486" t="str">
        <f>IF(TablVoies[[#This Row],[ID_OSM]]="Non trouvé","Pas de lien",HYPERLINK("http://localhost:8111/import?url=http://api.openstreetmap.org/api/0.6/"&amp;TablVoies[[#This Row],[OBJET_OSM]]&amp;"/"&amp;TablVoies[[#This Row],[ID_OSM]]&amp;"/full","JOSM"))</f>
        <v>JOSM</v>
      </c>
      <c r="Q1486"/>
      <c r="W1486" s="60" t="s">
        <v>5334</v>
      </c>
      <c r="Z1486" s="124"/>
      <c r="AC1486" s="60" t="s">
        <v>5339</v>
      </c>
      <c r="AL1486" s="60">
        <v>0</v>
      </c>
      <c r="AM1486" s="60">
        <v>0</v>
      </c>
      <c r="AN1486" s="60" t="s">
        <v>5341</v>
      </c>
      <c r="AO1486" s="60" t="s">
        <v>5329</v>
      </c>
    </row>
    <row r="1487" spans="1:41">
      <c r="A1487" s="71">
        <v>84087</v>
      </c>
      <c r="B1487" s="60" t="s">
        <v>751</v>
      </c>
      <c r="C1487" s="155">
        <v>4426706</v>
      </c>
      <c r="D1487" s="60" t="s">
        <v>4610</v>
      </c>
      <c r="E1487" s="60" t="s">
        <v>4611</v>
      </c>
      <c r="F1487" s="60" t="s">
        <v>751</v>
      </c>
      <c r="G1487" s="60" t="s">
        <v>44</v>
      </c>
      <c r="I1487" s="60" t="s">
        <v>4612</v>
      </c>
      <c r="J1487" s="60" t="s">
        <v>17064</v>
      </c>
      <c r="K1487" s="60" t="s">
        <v>4614</v>
      </c>
      <c r="L1487" s="60" t="s">
        <v>15612</v>
      </c>
      <c r="M1487" t="str">
        <f>IF(TablVoies[[#This Row],[ID_OSM]]="Non trouvé","Pas de lien",HYPERLINK(("http://www.openstreetmap.org/?"&amp;TablVoies[[#This Row],[OBJET_OSM]]&amp;"="&amp;TablVoies[[#This Row],[ID_OSM]]),"Localiser"))</f>
        <v>Localiser</v>
      </c>
      <c r="N1487" s="61" t="s">
        <v>5316</v>
      </c>
      <c r="O1487" t="str">
        <f>IF(TablVoies[[#This Row],[ID_OSM]]="Non trouvé","Pas de lien",HYPERLINK("http://localhost:8111/import?url=http://api.openstreetmap.org/api/0.6/"&amp;TablVoies[[#This Row],[OBJET_OSM]]&amp;"/"&amp;TablVoies[[#This Row],[ID_OSM]]&amp;"/full","JOSM"))</f>
        <v>JOSM</v>
      </c>
      <c r="Q1487"/>
      <c r="W1487" s="60" t="s">
        <v>5334</v>
      </c>
      <c r="Z1487" s="124"/>
      <c r="AC1487" s="60" t="s">
        <v>5339</v>
      </c>
      <c r="AL1487" s="60">
        <v>0</v>
      </c>
      <c r="AM1487" s="60">
        <v>0</v>
      </c>
      <c r="AN1487" s="60" t="s">
        <v>5328</v>
      </c>
      <c r="AO1487" s="60" t="s">
        <v>5329</v>
      </c>
    </row>
    <row r="1488" spans="1:41">
      <c r="A1488" s="71">
        <v>84087</v>
      </c>
      <c r="B1488" s="60" t="s">
        <v>751</v>
      </c>
      <c r="C1488" s="155">
        <v>4426777</v>
      </c>
      <c r="D1488" s="60" t="s">
        <v>4859</v>
      </c>
      <c r="E1488" s="60" t="s">
        <v>4860</v>
      </c>
      <c r="F1488" s="60" t="s">
        <v>751</v>
      </c>
      <c r="G1488" s="60" t="s">
        <v>44</v>
      </c>
      <c r="I1488" s="60" t="s">
        <v>4861</v>
      </c>
      <c r="J1488" s="60" t="s">
        <v>17065</v>
      </c>
      <c r="K1488" s="60" t="s">
        <v>4863</v>
      </c>
      <c r="L1488" s="60" t="s">
        <v>864</v>
      </c>
      <c r="M1488" t="str">
        <f>IF(TablVoies[[#This Row],[ID_OSM]]="Non trouvé","Pas de lien",HYPERLINK(("http://www.openstreetmap.org/?"&amp;TablVoies[[#This Row],[OBJET_OSM]]&amp;"="&amp;TablVoies[[#This Row],[ID_OSM]]),"Localiser"))</f>
        <v>Localiser</v>
      </c>
      <c r="N1488" s="61" t="s">
        <v>5316</v>
      </c>
      <c r="O1488" t="str">
        <f>IF(TablVoies[[#This Row],[ID_OSM]]="Non trouvé","Pas de lien",HYPERLINK("http://localhost:8111/import?url=http://api.openstreetmap.org/api/0.6/"&amp;TablVoies[[#This Row],[OBJET_OSM]]&amp;"/"&amp;TablVoies[[#This Row],[ID_OSM]]&amp;"/full","JOSM"))</f>
        <v>JOSM</v>
      </c>
      <c r="Q1488"/>
      <c r="Z1488" s="124"/>
      <c r="AC1488" s="60" t="s">
        <v>5339</v>
      </c>
      <c r="AL1488" s="60">
        <v>0</v>
      </c>
      <c r="AM1488" s="60">
        <v>0</v>
      </c>
      <c r="AN1488" s="60" t="s">
        <v>5341</v>
      </c>
      <c r="AO1488" s="60" t="s">
        <v>5329</v>
      </c>
    </row>
    <row r="1489" spans="1:41">
      <c r="A1489" s="71">
        <v>84087</v>
      </c>
      <c r="B1489" s="60" t="s">
        <v>751</v>
      </c>
      <c r="C1489" s="155">
        <v>4426771</v>
      </c>
      <c r="D1489" s="60" t="s">
        <v>4830</v>
      </c>
      <c r="E1489" s="60" t="s">
        <v>4831</v>
      </c>
      <c r="F1489" s="60" t="s">
        <v>751</v>
      </c>
      <c r="G1489" s="60" t="s">
        <v>44</v>
      </c>
      <c r="I1489" s="60" t="s">
        <v>4832</v>
      </c>
      <c r="J1489" s="60" t="s">
        <v>17066</v>
      </c>
      <c r="K1489" s="60" t="s">
        <v>4834</v>
      </c>
      <c r="L1489" s="60" t="s">
        <v>864</v>
      </c>
      <c r="M1489" t="str">
        <f>IF(TablVoies[[#This Row],[ID_OSM]]="Non trouvé","Pas de lien",HYPERLINK(("http://www.openstreetmap.org/?"&amp;TablVoies[[#This Row],[OBJET_OSM]]&amp;"="&amp;TablVoies[[#This Row],[ID_OSM]]),"Localiser"))</f>
        <v>Localiser</v>
      </c>
      <c r="N1489" s="61" t="s">
        <v>5316</v>
      </c>
      <c r="O1489" t="str">
        <f>IF(TablVoies[[#This Row],[ID_OSM]]="Non trouvé","Pas de lien",HYPERLINK("http://localhost:8111/import?url=http://api.openstreetmap.org/api/0.6/"&amp;TablVoies[[#This Row],[OBJET_OSM]]&amp;"/"&amp;TablVoies[[#This Row],[ID_OSM]]&amp;"/full","JOSM"))</f>
        <v>JOSM</v>
      </c>
      <c r="Q1489"/>
      <c r="Z1489" s="124"/>
      <c r="AC1489" s="60" t="s">
        <v>5339</v>
      </c>
      <c r="AL1489" s="60">
        <v>0</v>
      </c>
      <c r="AM1489" s="60">
        <v>0</v>
      </c>
      <c r="AN1489" s="60" t="s">
        <v>5341</v>
      </c>
      <c r="AO1489" s="60" t="s">
        <v>5329</v>
      </c>
    </row>
    <row r="1490" spans="1:41">
      <c r="A1490" s="71">
        <v>84087</v>
      </c>
      <c r="B1490" s="60" t="s">
        <v>751</v>
      </c>
      <c r="C1490" s="155">
        <v>4426727</v>
      </c>
      <c r="D1490" s="60" t="s">
        <v>48</v>
      </c>
      <c r="E1490" s="60" t="s">
        <v>49</v>
      </c>
      <c r="F1490" s="60" t="s">
        <v>751</v>
      </c>
      <c r="G1490" s="60" t="s">
        <v>44</v>
      </c>
      <c r="I1490" s="60" t="s">
        <v>50</v>
      </c>
      <c r="J1490" s="60" t="s">
        <v>17067</v>
      </c>
      <c r="K1490" s="60" t="s">
        <v>52</v>
      </c>
      <c r="L1490" s="60" t="s">
        <v>2409</v>
      </c>
      <c r="M1490" t="str">
        <f>IF(TablVoies[[#This Row],[ID_OSM]]="Non trouvé","Pas de lien",HYPERLINK(("http://www.openstreetmap.org/?"&amp;TablVoies[[#This Row],[OBJET_OSM]]&amp;"="&amp;TablVoies[[#This Row],[ID_OSM]]),"Localiser"))</f>
        <v>Localiser</v>
      </c>
      <c r="N1490" s="61" t="s">
        <v>5316</v>
      </c>
      <c r="O1490" t="str">
        <f>IF(TablVoies[[#This Row],[ID_OSM]]="Non trouvé","Pas de lien",HYPERLINK("http://localhost:8111/import?url=http://api.openstreetmap.org/api/0.6/"&amp;TablVoies[[#This Row],[OBJET_OSM]]&amp;"/"&amp;TablVoies[[#This Row],[ID_OSM]]&amp;"/full","JOSM"))</f>
        <v>JOSM</v>
      </c>
      <c r="Q1490"/>
      <c r="W1490" s="60" t="s">
        <v>5334</v>
      </c>
      <c r="Z1490" s="124"/>
      <c r="AC1490" s="60" t="s">
        <v>5339</v>
      </c>
      <c r="AL1490" s="60">
        <v>0</v>
      </c>
      <c r="AM1490" s="60">
        <v>0</v>
      </c>
      <c r="AN1490" s="60" t="s">
        <v>5346</v>
      </c>
      <c r="AO1490" s="60" t="s">
        <v>5329</v>
      </c>
    </row>
    <row r="1491" spans="1:41">
      <c r="A1491" s="71">
        <v>84087</v>
      </c>
      <c r="B1491" s="60" t="s">
        <v>751</v>
      </c>
      <c r="C1491" s="155">
        <v>4426701</v>
      </c>
      <c r="D1491" s="60" t="s">
        <v>4590</v>
      </c>
      <c r="E1491" s="60" t="s">
        <v>4591</v>
      </c>
      <c r="F1491" s="60" t="s">
        <v>751</v>
      </c>
      <c r="G1491" s="60" t="s">
        <v>44</v>
      </c>
      <c r="I1491" s="60" t="s">
        <v>4592</v>
      </c>
      <c r="J1491" s="60" t="s">
        <v>17068</v>
      </c>
      <c r="K1491" s="60" t="s">
        <v>4594</v>
      </c>
      <c r="L1491" s="60" t="s">
        <v>225</v>
      </c>
      <c r="M1491" t="str">
        <f>IF(TablVoies[[#This Row],[ID_OSM]]="Non trouvé","Pas de lien",HYPERLINK(("http://www.openstreetmap.org/?"&amp;TablVoies[[#This Row],[OBJET_OSM]]&amp;"="&amp;TablVoies[[#This Row],[ID_OSM]]),"Localiser"))</f>
        <v>Localiser</v>
      </c>
      <c r="N1491" s="61" t="s">
        <v>5316</v>
      </c>
      <c r="O1491" t="str">
        <f>IF(TablVoies[[#This Row],[ID_OSM]]="Non trouvé","Pas de lien",HYPERLINK("http://localhost:8111/import?url=http://api.openstreetmap.org/api/0.6/"&amp;TablVoies[[#This Row],[OBJET_OSM]]&amp;"/"&amp;TablVoies[[#This Row],[ID_OSM]]&amp;"/full","JOSM"))</f>
        <v>JOSM</v>
      </c>
      <c r="Q1491"/>
      <c r="W1491" s="60" t="s">
        <v>5334</v>
      </c>
      <c r="Z1491" s="124"/>
      <c r="AC1491" s="60" t="s">
        <v>5339</v>
      </c>
      <c r="AL1491" s="60">
        <v>0</v>
      </c>
      <c r="AM1491" s="60">
        <v>0</v>
      </c>
      <c r="AN1491" s="60" t="s">
        <v>5328</v>
      </c>
      <c r="AO1491" s="60" t="s">
        <v>5329</v>
      </c>
    </row>
    <row r="1492" spans="1:41">
      <c r="A1492" s="71">
        <v>84087</v>
      </c>
      <c r="B1492" s="60" t="s">
        <v>751</v>
      </c>
      <c r="C1492" s="155">
        <v>4426686</v>
      </c>
      <c r="D1492" s="60" t="s">
        <v>4532</v>
      </c>
      <c r="E1492" s="60" t="s">
        <v>4533</v>
      </c>
      <c r="F1492" s="60" t="s">
        <v>751</v>
      </c>
      <c r="G1492" s="60" t="s">
        <v>44</v>
      </c>
      <c r="I1492" s="60" t="s">
        <v>4534</v>
      </c>
      <c r="J1492" s="60" t="s">
        <v>17069</v>
      </c>
      <c r="K1492" s="60" t="s">
        <v>4536</v>
      </c>
      <c r="L1492" s="60" t="s">
        <v>225</v>
      </c>
      <c r="M1492" t="str">
        <f>IF(TablVoies[[#This Row],[ID_OSM]]="Non trouvé","Pas de lien",HYPERLINK(("http://www.openstreetmap.org/?"&amp;TablVoies[[#This Row],[OBJET_OSM]]&amp;"="&amp;TablVoies[[#This Row],[ID_OSM]]),"Localiser"))</f>
        <v>Localiser</v>
      </c>
      <c r="N1492" s="61" t="s">
        <v>5316</v>
      </c>
      <c r="O1492" t="str">
        <f>IF(TablVoies[[#This Row],[ID_OSM]]="Non trouvé","Pas de lien",HYPERLINK("http://localhost:8111/import?url=http://api.openstreetmap.org/api/0.6/"&amp;TablVoies[[#This Row],[OBJET_OSM]]&amp;"/"&amp;TablVoies[[#This Row],[ID_OSM]]&amp;"/full","JOSM"))</f>
        <v>JOSM</v>
      </c>
      <c r="Q1492"/>
      <c r="W1492" s="60" t="s">
        <v>5334</v>
      </c>
      <c r="Z1492" s="124"/>
      <c r="AC1492" s="60" t="s">
        <v>5339</v>
      </c>
      <c r="AL1492" s="60">
        <v>0</v>
      </c>
      <c r="AM1492" s="60">
        <v>0</v>
      </c>
      <c r="AN1492" s="60" t="s">
        <v>5328</v>
      </c>
      <c r="AO1492" s="60" t="s">
        <v>5329</v>
      </c>
    </row>
    <row r="1493" spans="1:41">
      <c r="A1493" s="71">
        <v>84087</v>
      </c>
      <c r="B1493" s="60" t="s">
        <v>751</v>
      </c>
      <c r="C1493" s="155">
        <v>4426774</v>
      </c>
      <c r="D1493" s="60" t="s">
        <v>4844</v>
      </c>
      <c r="E1493" s="60" t="s">
        <v>4845</v>
      </c>
      <c r="F1493" s="60" t="s">
        <v>751</v>
      </c>
      <c r="G1493" s="60" t="s">
        <v>44</v>
      </c>
      <c r="I1493" s="60" t="s">
        <v>4846</v>
      </c>
      <c r="J1493" s="60" t="s">
        <v>17070</v>
      </c>
      <c r="K1493" s="60" t="s">
        <v>4848</v>
      </c>
      <c r="L1493" s="60" t="s">
        <v>225</v>
      </c>
      <c r="M1493" t="str">
        <f>IF(TablVoies[[#This Row],[ID_OSM]]="Non trouvé","Pas de lien",HYPERLINK(("http://www.openstreetmap.org/?"&amp;TablVoies[[#This Row],[OBJET_OSM]]&amp;"="&amp;TablVoies[[#This Row],[ID_OSM]]),"Localiser"))</f>
        <v>Localiser</v>
      </c>
      <c r="N1493" s="61" t="s">
        <v>5316</v>
      </c>
      <c r="O1493" t="str">
        <f>IF(TablVoies[[#This Row],[ID_OSM]]="Non trouvé","Pas de lien",HYPERLINK("http://localhost:8111/import?url=http://api.openstreetmap.org/api/0.6/"&amp;TablVoies[[#This Row],[OBJET_OSM]]&amp;"/"&amp;TablVoies[[#This Row],[ID_OSM]]&amp;"/full","JOSM"))</f>
        <v>JOSM</v>
      </c>
      <c r="Q1493"/>
      <c r="W1493" s="60" t="s">
        <v>5334</v>
      </c>
      <c r="Z1493" s="124"/>
      <c r="AC1493" s="60" t="s">
        <v>5339</v>
      </c>
      <c r="AL1493" s="60">
        <v>0</v>
      </c>
      <c r="AM1493" s="60">
        <v>0</v>
      </c>
      <c r="AN1493" s="60" t="s">
        <v>5328</v>
      </c>
      <c r="AO1493" s="60" t="s">
        <v>5329</v>
      </c>
    </row>
    <row r="1494" spans="1:41">
      <c r="A1494" s="71">
        <v>84087</v>
      </c>
      <c r="B1494" s="60" t="s">
        <v>751</v>
      </c>
      <c r="C1494" s="155">
        <v>4426759</v>
      </c>
      <c r="D1494" s="60" t="s">
        <v>4784</v>
      </c>
      <c r="E1494" s="60" t="s">
        <v>4785</v>
      </c>
      <c r="F1494" s="60" t="s">
        <v>751</v>
      </c>
      <c r="G1494" s="60" t="s">
        <v>44</v>
      </c>
      <c r="I1494" s="60" t="s">
        <v>4786</v>
      </c>
      <c r="J1494" s="60" t="s">
        <v>17071</v>
      </c>
      <c r="K1494" s="60" t="s">
        <v>4788</v>
      </c>
      <c r="L1494" s="60" t="s">
        <v>15623</v>
      </c>
      <c r="M1494" t="str">
        <f>IF(TablVoies[[#This Row],[ID_OSM]]="Non trouvé","Pas de lien",HYPERLINK(("http://www.openstreetmap.org/?"&amp;TablVoies[[#This Row],[OBJET_OSM]]&amp;"="&amp;TablVoies[[#This Row],[ID_OSM]]),"Localiser"))</f>
        <v>Localiser</v>
      </c>
      <c r="N1494" s="61" t="s">
        <v>5316</v>
      </c>
      <c r="O1494" t="str">
        <f>IF(TablVoies[[#This Row],[ID_OSM]]="Non trouvé","Pas de lien",HYPERLINK("http://localhost:8111/import?url=http://api.openstreetmap.org/api/0.6/"&amp;TablVoies[[#This Row],[OBJET_OSM]]&amp;"/"&amp;TablVoies[[#This Row],[ID_OSM]]&amp;"/full","JOSM"))</f>
        <v>JOSM</v>
      </c>
      <c r="Q1494"/>
      <c r="W1494" s="60" t="s">
        <v>5334</v>
      </c>
      <c r="Z1494" s="124"/>
      <c r="AC1494" s="60" t="s">
        <v>5339</v>
      </c>
      <c r="AE1494" s="60" t="s">
        <v>5324</v>
      </c>
      <c r="AL1494" s="60">
        <v>0</v>
      </c>
      <c r="AM1494" s="60">
        <v>0</v>
      </c>
      <c r="AN1494" s="60" t="s">
        <v>5346</v>
      </c>
      <c r="AO1494" s="60" t="s">
        <v>5329</v>
      </c>
    </row>
    <row r="1495" spans="1:41">
      <c r="A1495" s="71">
        <v>84087</v>
      </c>
      <c r="B1495" s="60" t="s">
        <v>751</v>
      </c>
      <c r="C1495" s="155">
        <v>4426760</v>
      </c>
      <c r="D1495" s="60" t="s">
        <v>4789</v>
      </c>
      <c r="E1495" s="60" t="s">
        <v>4790</v>
      </c>
      <c r="F1495" s="60" t="s">
        <v>751</v>
      </c>
      <c r="G1495" s="60" t="s">
        <v>44</v>
      </c>
      <c r="I1495" s="60" t="s">
        <v>4791</v>
      </c>
      <c r="J1495" s="60" t="s">
        <v>17072</v>
      </c>
      <c r="K1495" s="60" t="s">
        <v>4793</v>
      </c>
      <c r="L1495" s="60" t="s">
        <v>15623</v>
      </c>
      <c r="M1495" t="str">
        <f>IF(TablVoies[[#This Row],[ID_OSM]]="Non trouvé","Pas de lien",HYPERLINK(("http://www.openstreetmap.org/?"&amp;TablVoies[[#This Row],[OBJET_OSM]]&amp;"="&amp;TablVoies[[#This Row],[ID_OSM]]),"Localiser"))</f>
        <v>Localiser</v>
      </c>
      <c r="N1495" s="61" t="s">
        <v>5316</v>
      </c>
      <c r="O1495" t="str">
        <f>IF(TablVoies[[#This Row],[ID_OSM]]="Non trouvé","Pas de lien",HYPERLINK("http://localhost:8111/import?url=http://api.openstreetmap.org/api/0.6/"&amp;TablVoies[[#This Row],[OBJET_OSM]]&amp;"/"&amp;TablVoies[[#This Row],[ID_OSM]]&amp;"/full","JOSM"))</f>
        <v>JOSM</v>
      </c>
      <c r="Q1495"/>
      <c r="W1495" s="60" t="s">
        <v>5334</v>
      </c>
      <c r="Z1495" s="124"/>
      <c r="AC1495" s="60" t="s">
        <v>5339</v>
      </c>
      <c r="AE1495" s="60" t="s">
        <v>5324</v>
      </c>
      <c r="AL1495" s="60">
        <v>0</v>
      </c>
      <c r="AM1495" s="60">
        <v>0</v>
      </c>
      <c r="AN1495" s="60" t="s">
        <v>5346</v>
      </c>
      <c r="AO1495" s="60" t="s">
        <v>5329</v>
      </c>
    </row>
    <row r="1496" spans="1:41">
      <c r="A1496" s="71">
        <v>84087</v>
      </c>
      <c r="B1496" t="s">
        <v>14139</v>
      </c>
      <c r="C1496" s="155">
        <v>4426733</v>
      </c>
      <c r="D1496" s="60" t="s">
        <v>4672</v>
      </c>
      <c r="E1496" s="60" t="s">
        <v>4673</v>
      </c>
      <c r="F1496" s="60" t="s">
        <v>751</v>
      </c>
      <c r="G1496" s="60" t="s">
        <v>44</v>
      </c>
      <c r="I1496" s="60" t="s">
        <v>4674</v>
      </c>
      <c r="J1496" s="60" t="s">
        <v>17073</v>
      </c>
      <c r="K1496" s="60" t="s">
        <v>4676</v>
      </c>
      <c r="L1496" s="60" t="s">
        <v>3978</v>
      </c>
      <c r="M1496" t="str">
        <f>IF(TablVoies[[#This Row],[ID_OSM]]="Non trouvé","Pas de lien",HYPERLINK(("http://www.openstreetmap.org/?"&amp;TablVoies[[#This Row],[OBJET_OSM]]&amp;"="&amp;TablVoies[[#This Row],[ID_OSM]]),"Localiser"))</f>
        <v>Localiser</v>
      </c>
      <c r="N1496" s="61" t="s">
        <v>5316</v>
      </c>
      <c r="O1496" t="str">
        <f>IF(TablVoies[[#This Row],[ID_OSM]]="Non trouvé","Pas de lien",HYPERLINK("http://localhost:8111/import?url=http://api.openstreetmap.org/api/0.6/"&amp;TablVoies[[#This Row],[OBJET_OSM]]&amp;"/"&amp;TablVoies[[#This Row],[ID_OSM]]&amp;"/full","JOSM"))</f>
        <v>JOSM</v>
      </c>
      <c r="Q1496"/>
      <c r="W1496" s="60" t="s">
        <v>5334</v>
      </c>
      <c r="Z1496" s="124"/>
      <c r="AC1496" s="60" t="s">
        <v>5339</v>
      </c>
      <c r="AE1496" s="60" t="s">
        <v>5324</v>
      </c>
      <c r="AL1496" s="60">
        <v>0</v>
      </c>
      <c r="AM1496" s="60">
        <v>0</v>
      </c>
      <c r="AN1496" s="60" t="s">
        <v>5328</v>
      </c>
      <c r="AO1496" s="60" t="s">
        <v>5329</v>
      </c>
    </row>
    <row r="1497" spans="1:41">
      <c r="A1497" s="71">
        <v>84087</v>
      </c>
      <c r="B1497" t="s">
        <v>14138</v>
      </c>
      <c r="C1497" s="155">
        <v>4426685</v>
      </c>
      <c r="D1497" s="60" t="s">
        <v>4527</v>
      </c>
      <c r="E1497" s="60" t="s">
        <v>4528</v>
      </c>
      <c r="F1497" s="60" t="s">
        <v>751</v>
      </c>
      <c r="G1497" s="60" t="s">
        <v>44</v>
      </c>
      <c r="I1497" s="60" t="s">
        <v>4529</v>
      </c>
      <c r="J1497" s="60" t="s">
        <v>17074</v>
      </c>
      <c r="K1497" s="60" t="s">
        <v>4531</v>
      </c>
      <c r="L1497" s="60" t="s">
        <v>3978</v>
      </c>
      <c r="M1497" t="str">
        <f>IF(TablVoies[[#This Row],[ID_OSM]]="Non trouvé","Pas de lien",HYPERLINK(("http://www.openstreetmap.org/?"&amp;TablVoies[[#This Row],[OBJET_OSM]]&amp;"="&amp;TablVoies[[#This Row],[ID_OSM]]),"Localiser"))</f>
        <v>Localiser</v>
      </c>
      <c r="N1497" s="61" t="s">
        <v>5316</v>
      </c>
      <c r="O1497" t="str">
        <f>IF(TablVoies[[#This Row],[ID_OSM]]="Non trouvé","Pas de lien",HYPERLINK("http://localhost:8111/import?url=http://api.openstreetmap.org/api/0.6/"&amp;TablVoies[[#This Row],[OBJET_OSM]]&amp;"/"&amp;TablVoies[[#This Row],[ID_OSM]]&amp;"/full","JOSM"))</f>
        <v>JOSM</v>
      </c>
      <c r="Q1497"/>
      <c r="W1497" s="60" t="s">
        <v>5334</v>
      </c>
      <c r="Z1497" s="124"/>
      <c r="AC1497" s="60" t="s">
        <v>5339</v>
      </c>
      <c r="AE1497" s="60" t="s">
        <v>5324</v>
      </c>
      <c r="AL1497" s="60">
        <v>0</v>
      </c>
      <c r="AM1497" s="60">
        <v>0</v>
      </c>
      <c r="AN1497" s="60" t="s">
        <v>5328</v>
      </c>
      <c r="AO1497" s="60" t="s">
        <v>5329</v>
      </c>
    </row>
    <row r="1498" spans="1:41">
      <c r="A1498" s="71">
        <v>84087</v>
      </c>
      <c r="B1498" t="s">
        <v>14239</v>
      </c>
      <c r="C1498" s="155">
        <v>4426687</v>
      </c>
      <c r="D1498" s="60" t="s">
        <v>4537</v>
      </c>
      <c r="E1498" s="60" t="s">
        <v>4538</v>
      </c>
      <c r="F1498" s="60" t="s">
        <v>751</v>
      </c>
      <c r="G1498" s="60" t="s">
        <v>44</v>
      </c>
      <c r="I1498" s="60" t="s">
        <v>4539</v>
      </c>
      <c r="J1498" s="60" t="s">
        <v>17075</v>
      </c>
      <c r="K1498" s="60" t="s">
        <v>4541</v>
      </c>
      <c r="L1498" s="60" t="s">
        <v>256</v>
      </c>
      <c r="M1498" t="str">
        <f>IF(TablVoies[[#This Row],[ID_OSM]]="Non trouvé","Pas de lien",HYPERLINK(("http://www.openstreetmap.org/?"&amp;TablVoies[[#This Row],[OBJET_OSM]]&amp;"="&amp;TablVoies[[#This Row],[ID_OSM]]),"Localiser"))</f>
        <v>Localiser</v>
      </c>
      <c r="N1498" s="61" t="s">
        <v>5316</v>
      </c>
      <c r="O1498" t="str">
        <f>IF(TablVoies[[#This Row],[ID_OSM]]="Non trouvé","Pas de lien",HYPERLINK("http://localhost:8111/import?url=http://api.openstreetmap.org/api/0.6/"&amp;TablVoies[[#This Row],[OBJET_OSM]]&amp;"/"&amp;TablVoies[[#This Row],[ID_OSM]]&amp;"/full","JOSM"))</f>
        <v>JOSM</v>
      </c>
      <c r="Q1498"/>
      <c r="W1498" s="60" t="s">
        <v>5334</v>
      </c>
      <c r="Z1498" s="124"/>
      <c r="AC1498" s="60" t="s">
        <v>5339</v>
      </c>
      <c r="AE1498" s="60" t="s">
        <v>5324</v>
      </c>
      <c r="AL1498" s="60">
        <v>0</v>
      </c>
      <c r="AM1498" s="60">
        <v>0</v>
      </c>
      <c r="AN1498" s="60" t="s">
        <v>5328</v>
      </c>
      <c r="AO1498" s="60" t="s">
        <v>5329</v>
      </c>
    </row>
    <row r="1499" spans="1:41">
      <c r="A1499" s="71">
        <v>84087</v>
      </c>
      <c r="B1499" t="s">
        <v>14241</v>
      </c>
      <c r="C1499" s="155">
        <v>4426697</v>
      </c>
      <c r="D1499" s="60" t="s">
        <v>4578</v>
      </c>
      <c r="E1499" s="60" t="s">
        <v>4579</v>
      </c>
      <c r="F1499" s="60" t="s">
        <v>751</v>
      </c>
      <c r="G1499" s="60" t="s">
        <v>44</v>
      </c>
      <c r="I1499" s="60" t="s">
        <v>4580</v>
      </c>
      <c r="J1499" s="60" t="s">
        <v>17076</v>
      </c>
      <c r="K1499" s="60" t="s">
        <v>4582</v>
      </c>
      <c r="L1499" s="60" t="s">
        <v>256</v>
      </c>
      <c r="M1499" t="str">
        <f>IF(TablVoies[[#This Row],[ID_OSM]]="Non trouvé","Pas de lien",HYPERLINK(("http://www.openstreetmap.org/?"&amp;TablVoies[[#This Row],[OBJET_OSM]]&amp;"="&amp;TablVoies[[#This Row],[ID_OSM]]),"Localiser"))</f>
        <v>Localiser</v>
      </c>
      <c r="N1499" s="61" t="s">
        <v>5316</v>
      </c>
      <c r="O1499" t="str">
        <f>IF(TablVoies[[#This Row],[ID_OSM]]="Non trouvé","Pas de lien",HYPERLINK("http://localhost:8111/import?url=http://api.openstreetmap.org/api/0.6/"&amp;TablVoies[[#This Row],[OBJET_OSM]]&amp;"/"&amp;TablVoies[[#This Row],[ID_OSM]]&amp;"/full","JOSM"))</f>
        <v>JOSM</v>
      </c>
      <c r="Q1499"/>
      <c r="W1499" s="60" t="s">
        <v>5334</v>
      </c>
      <c r="Z1499" s="124"/>
      <c r="AC1499" s="60" t="s">
        <v>5339</v>
      </c>
      <c r="AE1499" s="60" t="s">
        <v>5324</v>
      </c>
      <c r="AL1499" s="60">
        <v>0</v>
      </c>
      <c r="AM1499" s="60">
        <v>0</v>
      </c>
      <c r="AN1499" s="60" t="s">
        <v>5328</v>
      </c>
      <c r="AO1499" s="60" t="s">
        <v>5329</v>
      </c>
    </row>
    <row r="1500" spans="1:41">
      <c r="A1500" s="71">
        <v>84087</v>
      </c>
      <c r="B1500" t="s">
        <v>14133</v>
      </c>
      <c r="C1500" s="155">
        <v>4426693</v>
      </c>
      <c r="D1500" s="60" t="s">
        <v>4564</v>
      </c>
      <c r="E1500" s="60" t="s">
        <v>4565</v>
      </c>
      <c r="F1500" s="60" t="s">
        <v>751</v>
      </c>
      <c r="G1500" s="60" t="s">
        <v>44</v>
      </c>
      <c r="I1500" s="60" t="s">
        <v>4566</v>
      </c>
      <c r="J1500" s="60" t="s">
        <v>17077</v>
      </c>
      <c r="K1500" s="60" t="s">
        <v>4568</v>
      </c>
      <c r="L1500" s="60" t="s">
        <v>3640</v>
      </c>
      <c r="M1500" t="str">
        <f>IF(TablVoies[[#This Row],[ID_OSM]]="Non trouvé","Pas de lien",HYPERLINK(("http://www.openstreetmap.org/?"&amp;TablVoies[[#This Row],[OBJET_OSM]]&amp;"="&amp;TablVoies[[#This Row],[ID_OSM]]),"Localiser"))</f>
        <v>Localiser</v>
      </c>
      <c r="N1500" s="61" t="s">
        <v>5316</v>
      </c>
      <c r="O1500" t="str">
        <f>IF(TablVoies[[#This Row],[ID_OSM]]="Non trouvé","Pas de lien",HYPERLINK("http://localhost:8111/import?url=http://api.openstreetmap.org/api/0.6/"&amp;TablVoies[[#This Row],[OBJET_OSM]]&amp;"/"&amp;TablVoies[[#This Row],[ID_OSM]]&amp;"/full","JOSM"))</f>
        <v>JOSM</v>
      </c>
      <c r="Q1500"/>
      <c r="W1500" s="60" t="s">
        <v>5334</v>
      </c>
      <c r="Z1500" s="124"/>
      <c r="AC1500" s="60" t="s">
        <v>5339</v>
      </c>
      <c r="AE1500" s="60" t="s">
        <v>5324</v>
      </c>
      <c r="AL1500" s="60">
        <v>0</v>
      </c>
      <c r="AM1500" s="60">
        <v>0</v>
      </c>
      <c r="AN1500" s="60" t="s">
        <v>5368</v>
      </c>
      <c r="AO1500" s="60" t="s">
        <v>5349</v>
      </c>
    </row>
    <row r="1501" spans="1:41">
      <c r="A1501" s="71">
        <v>84087</v>
      </c>
      <c r="B1501" s="60" t="s">
        <v>751</v>
      </c>
      <c r="C1501" s="155">
        <v>4426698</v>
      </c>
      <c r="D1501" s="60" t="s">
        <v>4583</v>
      </c>
      <c r="E1501" s="60" t="s">
        <v>4584</v>
      </c>
      <c r="F1501" s="60" t="s">
        <v>751</v>
      </c>
      <c r="G1501" s="60" t="s">
        <v>44</v>
      </c>
      <c r="I1501" s="60" t="s">
        <v>4585</v>
      </c>
      <c r="J1501" s="60" t="s">
        <v>17078</v>
      </c>
      <c r="K1501" s="60" t="s">
        <v>4587</v>
      </c>
      <c r="L1501" s="60" t="s">
        <v>15612</v>
      </c>
      <c r="M1501" t="str">
        <f>IF(TablVoies[[#This Row],[ID_OSM]]="Non trouvé","Pas de lien",HYPERLINK(("http://www.openstreetmap.org/?"&amp;TablVoies[[#This Row],[OBJET_OSM]]&amp;"="&amp;TablVoies[[#This Row],[ID_OSM]]),"Localiser"))</f>
        <v>Localiser</v>
      </c>
      <c r="N1501" s="61" t="s">
        <v>5316</v>
      </c>
      <c r="O1501" t="str">
        <f>IF(TablVoies[[#This Row],[ID_OSM]]="Non trouvé","Pas de lien",HYPERLINK("http://localhost:8111/import?url=http://api.openstreetmap.org/api/0.6/"&amp;TablVoies[[#This Row],[OBJET_OSM]]&amp;"/"&amp;TablVoies[[#This Row],[ID_OSM]]&amp;"/full","JOSM"))</f>
        <v>JOSM</v>
      </c>
      <c r="Q1501"/>
      <c r="W1501" s="60" t="s">
        <v>5334</v>
      </c>
      <c r="Z1501" s="124"/>
      <c r="AC1501" s="60" t="s">
        <v>5339</v>
      </c>
      <c r="AE1501" s="60" t="s">
        <v>5324</v>
      </c>
      <c r="AL1501" s="60">
        <v>0</v>
      </c>
      <c r="AM1501" s="60">
        <v>0</v>
      </c>
      <c r="AN1501" s="60" t="s">
        <v>5328</v>
      </c>
      <c r="AO1501" s="60" t="s">
        <v>5329</v>
      </c>
    </row>
    <row r="1502" spans="1:41">
      <c r="A1502" s="71">
        <v>84087</v>
      </c>
      <c r="B1502" s="60" t="s">
        <v>751</v>
      </c>
      <c r="C1502" s="155">
        <v>4426725</v>
      </c>
      <c r="D1502" s="60" t="s">
        <v>4653</v>
      </c>
      <c r="E1502" s="60" t="s">
        <v>4654</v>
      </c>
      <c r="F1502" s="60" t="s">
        <v>751</v>
      </c>
      <c r="G1502" s="60" t="s">
        <v>44</v>
      </c>
      <c r="I1502" s="60" t="s">
        <v>4655</v>
      </c>
      <c r="J1502" s="60" t="s">
        <v>17079</v>
      </c>
      <c r="K1502" s="60" t="s">
        <v>4657</v>
      </c>
      <c r="L1502" s="60" t="s">
        <v>175</v>
      </c>
      <c r="M1502" t="str">
        <f>IF(TablVoies[[#This Row],[ID_OSM]]="Non trouvé","Pas de lien",HYPERLINK(("http://www.openstreetmap.org/?"&amp;TablVoies[[#This Row],[OBJET_OSM]]&amp;"="&amp;TablVoies[[#This Row],[ID_OSM]]),"Localiser"))</f>
        <v>Localiser</v>
      </c>
      <c r="N1502" s="61" t="s">
        <v>5316</v>
      </c>
      <c r="O1502" t="str">
        <f>IF(TablVoies[[#This Row],[ID_OSM]]="Non trouvé","Pas de lien",HYPERLINK("http://localhost:8111/import?url=http://api.openstreetmap.org/api/0.6/"&amp;TablVoies[[#This Row],[OBJET_OSM]]&amp;"/"&amp;TablVoies[[#This Row],[ID_OSM]]&amp;"/full","JOSM"))</f>
        <v>JOSM</v>
      </c>
      <c r="Q1502"/>
      <c r="W1502" s="60" t="s">
        <v>5334</v>
      </c>
      <c r="Z1502" s="124"/>
      <c r="AC1502" s="60" t="s">
        <v>5339</v>
      </c>
      <c r="AE1502" s="60" t="s">
        <v>5324</v>
      </c>
      <c r="AL1502" s="60">
        <v>0</v>
      </c>
      <c r="AM1502" s="60">
        <v>0</v>
      </c>
      <c r="AN1502" s="60" t="s">
        <v>5328</v>
      </c>
      <c r="AO1502" s="60" t="s">
        <v>5329</v>
      </c>
    </row>
    <row r="1503" spans="1:41">
      <c r="A1503" s="71">
        <v>84087</v>
      </c>
      <c r="B1503" s="60" t="s">
        <v>751</v>
      </c>
      <c r="C1503" s="155">
        <v>4426729</v>
      </c>
      <c r="D1503" s="60" t="s">
        <v>4658</v>
      </c>
      <c r="E1503" s="60" t="s">
        <v>4659</v>
      </c>
      <c r="F1503" s="60" t="s">
        <v>751</v>
      </c>
      <c r="G1503" s="60" t="s">
        <v>44</v>
      </c>
      <c r="I1503" s="60" t="s">
        <v>4660</v>
      </c>
      <c r="J1503" s="60" t="s">
        <v>17080</v>
      </c>
      <c r="K1503" s="60" t="s">
        <v>4662</v>
      </c>
      <c r="L1503" s="60" t="s">
        <v>2894</v>
      </c>
      <c r="M1503" t="str">
        <f>IF(TablVoies[[#This Row],[ID_OSM]]="Non trouvé","Pas de lien",HYPERLINK(("http://www.openstreetmap.org/?"&amp;TablVoies[[#This Row],[OBJET_OSM]]&amp;"="&amp;TablVoies[[#This Row],[ID_OSM]]),"Localiser"))</f>
        <v>Localiser</v>
      </c>
      <c r="N1503" s="61" t="s">
        <v>5316</v>
      </c>
      <c r="O1503" t="str">
        <f>IF(TablVoies[[#This Row],[ID_OSM]]="Non trouvé","Pas de lien",HYPERLINK("http://localhost:8111/import?url=http://api.openstreetmap.org/api/0.6/"&amp;TablVoies[[#This Row],[OBJET_OSM]]&amp;"/"&amp;TablVoies[[#This Row],[ID_OSM]]&amp;"/full","JOSM"))</f>
        <v>JOSM</v>
      </c>
      <c r="Q1503"/>
      <c r="W1503" s="60" t="s">
        <v>5334</v>
      </c>
      <c r="Z1503" s="124"/>
      <c r="AC1503" s="60" t="s">
        <v>5339</v>
      </c>
      <c r="AE1503" s="60" t="s">
        <v>5324</v>
      </c>
      <c r="AL1503" s="60">
        <v>0</v>
      </c>
      <c r="AM1503" s="60">
        <v>0</v>
      </c>
      <c r="AN1503" s="60" t="s">
        <v>5328</v>
      </c>
      <c r="AO1503" s="60" t="s">
        <v>5329</v>
      </c>
    </row>
    <row r="1504" spans="1:41">
      <c r="A1504" s="71">
        <v>84087</v>
      </c>
      <c r="B1504" s="60" t="s">
        <v>751</v>
      </c>
      <c r="C1504" s="155">
        <v>4426739</v>
      </c>
      <c r="D1504" s="60" t="s">
        <v>5113</v>
      </c>
      <c r="E1504" s="60" t="s">
        <v>5114</v>
      </c>
      <c r="F1504" s="60" t="s">
        <v>751</v>
      </c>
      <c r="G1504" s="60" t="s">
        <v>44</v>
      </c>
      <c r="I1504" s="60" t="s">
        <v>5115</v>
      </c>
      <c r="J1504" s="60" t="s">
        <v>17081</v>
      </c>
      <c r="K1504" s="60" t="s">
        <v>5117</v>
      </c>
      <c r="L1504" s="60" t="s">
        <v>175</v>
      </c>
      <c r="M1504" t="str">
        <f>IF(TablVoies[[#This Row],[ID_OSM]]="Non trouvé","Pas de lien",HYPERLINK(("http://www.openstreetmap.org/?"&amp;TablVoies[[#This Row],[OBJET_OSM]]&amp;"="&amp;TablVoies[[#This Row],[ID_OSM]]),"Localiser"))</f>
        <v>Localiser</v>
      </c>
      <c r="N1504" s="61" t="s">
        <v>5316</v>
      </c>
      <c r="O1504" t="str">
        <f>IF(TablVoies[[#This Row],[ID_OSM]]="Non trouvé","Pas de lien",HYPERLINK("http://localhost:8111/import?url=http://api.openstreetmap.org/api/0.6/"&amp;TablVoies[[#This Row],[OBJET_OSM]]&amp;"/"&amp;TablVoies[[#This Row],[ID_OSM]]&amp;"/full","JOSM"))</f>
        <v>JOSM</v>
      </c>
      <c r="Q1504"/>
      <c r="W1504" s="60" t="s">
        <v>5334</v>
      </c>
      <c r="Z1504" s="124"/>
      <c r="AC1504" s="60" t="s">
        <v>5339</v>
      </c>
      <c r="AE1504" s="60" t="s">
        <v>5324</v>
      </c>
      <c r="AL1504" s="60">
        <v>0</v>
      </c>
      <c r="AM1504" s="60">
        <v>0</v>
      </c>
      <c r="AN1504" s="60" t="s">
        <v>5328</v>
      </c>
      <c r="AO1504" s="60" t="s">
        <v>5329</v>
      </c>
    </row>
    <row r="1505" spans="1:41">
      <c r="A1505" s="71">
        <v>84087</v>
      </c>
      <c r="B1505" s="60" t="s">
        <v>751</v>
      </c>
      <c r="C1505" s="155">
        <v>4426743</v>
      </c>
      <c r="D1505" s="60" t="s">
        <v>4714</v>
      </c>
      <c r="E1505" s="60" t="s">
        <v>4715</v>
      </c>
      <c r="F1505" s="60" t="s">
        <v>751</v>
      </c>
      <c r="G1505" s="60" t="s">
        <v>44</v>
      </c>
      <c r="I1505" s="60" t="s">
        <v>4716</v>
      </c>
      <c r="J1505" s="60" t="s">
        <v>17082</v>
      </c>
      <c r="K1505" s="60" t="s">
        <v>4718</v>
      </c>
      <c r="L1505" s="60" t="s">
        <v>2985</v>
      </c>
      <c r="M1505" t="str">
        <f>IF(TablVoies[[#This Row],[ID_OSM]]="Non trouvé","Pas de lien",HYPERLINK(("http://www.openstreetmap.org/?"&amp;TablVoies[[#This Row],[OBJET_OSM]]&amp;"="&amp;TablVoies[[#This Row],[ID_OSM]]),"Localiser"))</f>
        <v>Localiser</v>
      </c>
      <c r="N1505" s="61" t="s">
        <v>5316</v>
      </c>
      <c r="O1505" t="str">
        <f>IF(TablVoies[[#This Row],[ID_OSM]]="Non trouvé","Pas de lien",HYPERLINK("http://localhost:8111/import?url=http://api.openstreetmap.org/api/0.6/"&amp;TablVoies[[#This Row],[OBJET_OSM]]&amp;"/"&amp;TablVoies[[#This Row],[ID_OSM]]&amp;"/full","JOSM"))</f>
        <v>JOSM</v>
      </c>
      <c r="Q1505"/>
      <c r="W1505" s="60" t="s">
        <v>5334</v>
      </c>
      <c r="Z1505" s="124"/>
      <c r="AC1505" s="60" t="s">
        <v>5339</v>
      </c>
      <c r="AE1505" s="60" t="s">
        <v>5324</v>
      </c>
      <c r="AL1505" s="60">
        <v>0</v>
      </c>
      <c r="AM1505" s="60">
        <v>0</v>
      </c>
      <c r="AN1505" s="60" t="s">
        <v>5341</v>
      </c>
      <c r="AO1505" s="60" t="s">
        <v>5329</v>
      </c>
    </row>
    <row r="1506" spans="1:41">
      <c r="A1506" s="71">
        <v>84087</v>
      </c>
      <c r="B1506" t="s">
        <v>14134</v>
      </c>
      <c r="C1506" s="155">
        <v>4426753</v>
      </c>
      <c r="D1506" s="60" t="s">
        <v>4753</v>
      </c>
      <c r="E1506" s="60" t="s">
        <v>4754</v>
      </c>
      <c r="F1506" s="60" t="s">
        <v>751</v>
      </c>
      <c r="G1506" s="60" t="s">
        <v>44</v>
      </c>
      <c r="I1506" s="60" t="s">
        <v>4755</v>
      </c>
      <c r="J1506" s="60" t="s">
        <v>17083</v>
      </c>
      <c r="K1506" s="60" t="s">
        <v>4757</v>
      </c>
      <c r="L1506" s="60" t="s">
        <v>843</v>
      </c>
      <c r="M1506" t="str">
        <f>IF(TablVoies[[#This Row],[ID_OSM]]="Non trouvé","Pas de lien",HYPERLINK(("http://www.openstreetmap.org/?"&amp;TablVoies[[#This Row],[OBJET_OSM]]&amp;"="&amp;TablVoies[[#This Row],[ID_OSM]]),"Localiser"))</f>
        <v>Localiser</v>
      </c>
      <c r="N1506" s="61" t="s">
        <v>5316</v>
      </c>
      <c r="O1506" t="str">
        <f>IF(TablVoies[[#This Row],[ID_OSM]]="Non trouvé","Pas de lien",HYPERLINK("http://localhost:8111/import?url=http://api.openstreetmap.org/api/0.6/"&amp;TablVoies[[#This Row],[OBJET_OSM]]&amp;"/"&amp;TablVoies[[#This Row],[ID_OSM]]&amp;"/full","JOSM"))</f>
        <v>JOSM</v>
      </c>
      <c r="Q1506"/>
      <c r="W1506" s="60" t="s">
        <v>5334</v>
      </c>
      <c r="Z1506" s="124"/>
      <c r="AC1506" s="60" t="s">
        <v>5339</v>
      </c>
      <c r="AE1506" s="60" t="s">
        <v>5324</v>
      </c>
      <c r="AL1506" s="60">
        <v>0</v>
      </c>
      <c r="AM1506" s="60">
        <v>0</v>
      </c>
      <c r="AN1506" s="60" t="s">
        <v>5380</v>
      </c>
      <c r="AO1506" s="60" t="s">
        <v>5329</v>
      </c>
    </row>
    <row r="1507" spans="1:41">
      <c r="A1507" s="71">
        <v>84087</v>
      </c>
      <c r="B1507" s="60" t="s">
        <v>751</v>
      </c>
      <c r="C1507" s="155">
        <v>4426773</v>
      </c>
      <c r="D1507" s="60" t="s">
        <v>4839</v>
      </c>
      <c r="E1507" s="60" t="s">
        <v>4840</v>
      </c>
      <c r="F1507" s="60" t="s">
        <v>751</v>
      </c>
      <c r="G1507" s="60" t="s">
        <v>44</v>
      </c>
      <c r="I1507" s="60" t="s">
        <v>4841</v>
      </c>
      <c r="J1507" s="60" t="s">
        <v>17084</v>
      </c>
      <c r="K1507" s="60" t="s">
        <v>4843</v>
      </c>
      <c r="L1507" s="60" t="s">
        <v>3249</v>
      </c>
      <c r="M1507" t="str">
        <f>IF(TablVoies[[#This Row],[ID_OSM]]="Non trouvé","Pas de lien",HYPERLINK(("http://www.openstreetmap.org/?"&amp;TablVoies[[#This Row],[OBJET_OSM]]&amp;"="&amp;TablVoies[[#This Row],[ID_OSM]]),"Localiser"))</f>
        <v>Localiser</v>
      </c>
      <c r="N1507" s="61" t="s">
        <v>5316</v>
      </c>
      <c r="O1507" t="str">
        <f>IF(TablVoies[[#This Row],[ID_OSM]]="Non trouvé","Pas de lien",HYPERLINK("http://localhost:8111/import?url=http://api.openstreetmap.org/api/0.6/"&amp;TablVoies[[#This Row],[OBJET_OSM]]&amp;"/"&amp;TablVoies[[#This Row],[ID_OSM]]&amp;"/full","JOSM"))</f>
        <v>JOSM</v>
      </c>
      <c r="Q1507"/>
      <c r="W1507" s="60" t="s">
        <v>5334</v>
      </c>
      <c r="Z1507" s="124"/>
      <c r="AC1507" s="60" t="s">
        <v>5339</v>
      </c>
      <c r="AE1507" s="60" t="s">
        <v>5324</v>
      </c>
      <c r="AL1507" s="60">
        <v>0</v>
      </c>
      <c r="AM1507" s="60">
        <v>0</v>
      </c>
      <c r="AN1507" s="60" t="s">
        <v>5346</v>
      </c>
      <c r="AO1507" s="60" t="s">
        <v>5329</v>
      </c>
    </row>
    <row r="1508" spans="1:41">
      <c r="A1508" s="71">
        <v>84087</v>
      </c>
      <c r="B1508" s="60" t="s">
        <v>3154</v>
      </c>
      <c r="C1508" s="155">
        <v>4426424</v>
      </c>
      <c r="D1508" s="60" t="s">
        <v>3155</v>
      </c>
      <c r="E1508" s="60" t="s">
        <v>3156</v>
      </c>
      <c r="F1508" s="60" t="s">
        <v>751</v>
      </c>
      <c r="G1508" s="60" t="s">
        <v>1358</v>
      </c>
      <c r="H1508" s="60" t="s">
        <v>221</v>
      </c>
      <c r="I1508" s="60" t="s">
        <v>222</v>
      </c>
      <c r="J1508" s="60" t="s">
        <v>17085</v>
      </c>
      <c r="K1508" s="60" t="s">
        <v>3158</v>
      </c>
      <c r="L1508" s="60" t="s">
        <v>225</v>
      </c>
      <c r="M1508" t="str">
        <f>IF(TablVoies[[#This Row],[ID_OSM]]="Non trouvé","Pas de lien",HYPERLINK(("http://www.openstreetmap.org/?"&amp;TablVoies[[#This Row],[OBJET_OSM]]&amp;"="&amp;TablVoies[[#This Row],[ID_OSM]]),"Localiser"))</f>
        <v>Localiser</v>
      </c>
      <c r="N1508" s="61" t="s">
        <v>5316</v>
      </c>
      <c r="O1508" t="str">
        <f>IF(TablVoies[[#This Row],[ID_OSM]]="Non trouvé","Pas de lien",HYPERLINK("http://localhost:8111/import?url=http://api.openstreetmap.org/api/0.6/"&amp;TablVoies[[#This Row],[OBJET_OSM]]&amp;"/"&amp;TablVoies[[#This Row],[ID_OSM]]&amp;"/full","JOSM"))</f>
        <v>JOSM</v>
      </c>
      <c r="Q1508"/>
      <c r="W1508" s="60" t="s">
        <v>5334</v>
      </c>
      <c r="X1508" s="60" t="s">
        <v>5398</v>
      </c>
      <c r="Z1508" s="124"/>
      <c r="AC1508" s="60" t="s">
        <v>5339</v>
      </c>
      <c r="AE1508" s="60" t="s">
        <v>5324</v>
      </c>
      <c r="AL1508" s="60">
        <v>0</v>
      </c>
      <c r="AM1508" s="60">
        <v>0</v>
      </c>
      <c r="AN1508" s="60" t="s">
        <v>5328</v>
      </c>
      <c r="AO1508" s="60" t="s">
        <v>5329</v>
      </c>
    </row>
    <row r="1509" spans="1:41">
      <c r="A1509" s="71">
        <v>84087</v>
      </c>
      <c r="B1509" t="s">
        <v>14248</v>
      </c>
      <c r="C1509" s="155">
        <v>4426263</v>
      </c>
      <c r="D1509" s="60" t="s">
        <v>2126</v>
      </c>
      <c r="E1509" s="60" t="s">
        <v>2127</v>
      </c>
      <c r="F1509" s="60" t="s">
        <v>751</v>
      </c>
      <c r="G1509" s="60" t="s">
        <v>1358</v>
      </c>
      <c r="I1509" s="60" t="s">
        <v>2128</v>
      </c>
      <c r="J1509" s="60" t="s">
        <v>17086</v>
      </c>
      <c r="K1509" s="60" t="s">
        <v>2130</v>
      </c>
      <c r="L1509" s="60" t="s">
        <v>15587</v>
      </c>
      <c r="M1509" t="str">
        <f>IF(TablVoies[[#This Row],[ID_OSM]]="Non trouvé","Pas de lien",HYPERLINK(("http://www.openstreetmap.org/?"&amp;TablVoies[[#This Row],[OBJET_OSM]]&amp;"="&amp;TablVoies[[#This Row],[ID_OSM]]),"Localiser"))</f>
        <v>Localiser</v>
      </c>
      <c r="N1509" s="61" t="s">
        <v>5316</v>
      </c>
      <c r="O1509" t="str">
        <f>IF(TablVoies[[#This Row],[ID_OSM]]="Non trouvé","Pas de lien",HYPERLINK("http://localhost:8111/import?url=http://api.openstreetmap.org/api/0.6/"&amp;TablVoies[[#This Row],[OBJET_OSM]]&amp;"/"&amp;TablVoies[[#This Row],[ID_OSM]]&amp;"/full","JOSM"))</f>
        <v>JOSM</v>
      </c>
      <c r="Q1509"/>
      <c r="T1509" s="60" t="s">
        <v>2135</v>
      </c>
      <c r="W1509" s="60" t="s">
        <v>5321</v>
      </c>
      <c r="X1509" s="60" t="s">
        <v>5352</v>
      </c>
      <c r="Y1509" s="60">
        <v>1980</v>
      </c>
      <c r="Z1509" s="124">
        <v>29529</v>
      </c>
      <c r="AB1509" s="60">
        <v>29529</v>
      </c>
      <c r="AC1509" s="60" t="s">
        <v>5323</v>
      </c>
      <c r="AE1509" s="60" t="s">
        <v>5324</v>
      </c>
      <c r="AL1509" s="60">
        <v>267</v>
      </c>
      <c r="AM1509" s="60">
        <v>6</v>
      </c>
      <c r="AN1509" s="60" t="s">
        <v>5353</v>
      </c>
      <c r="AO1509" s="60" t="s">
        <v>5349</v>
      </c>
    </row>
    <row r="1510" spans="1:41">
      <c r="A1510" s="71">
        <v>84087</v>
      </c>
      <c r="B1510" t="s">
        <v>14249</v>
      </c>
      <c r="C1510" s="155">
        <v>4426215</v>
      </c>
      <c r="D1510" s="60" t="s">
        <v>1786</v>
      </c>
      <c r="E1510" s="60" t="s">
        <v>1787</v>
      </c>
      <c r="F1510" s="60" t="s">
        <v>751</v>
      </c>
      <c r="G1510" s="60" t="s">
        <v>1358</v>
      </c>
      <c r="I1510" s="60" t="s">
        <v>1788</v>
      </c>
      <c r="J1510" s="60" t="s">
        <v>17087</v>
      </c>
      <c r="K1510" s="60" t="s">
        <v>1789</v>
      </c>
      <c r="L1510" s="60" t="s">
        <v>1790</v>
      </c>
      <c r="M1510" t="str">
        <f>IF(TablVoies[[#This Row],[ID_OSM]]="Non trouvé","Pas de lien",HYPERLINK(("http://www.openstreetmap.org/?"&amp;TablVoies[[#This Row],[OBJET_OSM]]&amp;"="&amp;TablVoies[[#This Row],[ID_OSM]]),"Localiser"))</f>
        <v>Localiser</v>
      </c>
      <c r="N1510" s="61" t="s">
        <v>5316</v>
      </c>
      <c r="O1510" t="str">
        <f>IF(TablVoies[[#This Row],[ID_OSM]]="Non trouvé","Pas de lien",HYPERLINK("http://localhost:8111/import?url=http://api.openstreetmap.org/api/0.6/"&amp;TablVoies[[#This Row],[OBJET_OSM]]&amp;"/"&amp;TablVoies[[#This Row],[ID_OSM]]&amp;"/full","JOSM"))</f>
        <v>JOSM</v>
      </c>
      <c r="Q1510"/>
      <c r="T1510" s="60" t="s">
        <v>1795</v>
      </c>
      <c r="W1510" s="60" t="s">
        <v>5321</v>
      </c>
      <c r="X1510" s="60" t="s">
        <v>5352</v>
      </c>
      <c r="Y1510" s="60">
        <v>1980</v>
      </c>
      <c r="Z1510" s="124">
        <v>29529</v>
      </c>
      <c r="AC1510" s="60" t="s">
        <v>5323</v>
      </c>
      <c r="AE1510" s="60" t="s">
        <v>5324</v>
      </c>
      <c r="AL1510" s="60">
        <v>183</v>
      </c>
      <c r="AM1510" s="60">
        <v>6</v>
      </c>
      <c r="AN1510" s="60" t="s">
        <v>5362</v>
      </c>
      <c r="AO1510" s="60" t="s">
        <v>5349</v>
      </c>
    </row>
    <row r="1511" spans="1:41">
      <c r="A1511" s="71">
        <v>84087</v>
      </c>
      <c r="B1511" s="60" t="s">
        <v>751</v>
      </c>
      <c r="C1511" s="155">
        <v>4426747</v>
      </c>
      <c r="D1511" s="60" t="s">
        <v>4734</v>
      </c>
      <c r="E1511" s="60" t="s">
        <v>4735</v>
      </c>
      <c r="F1511" s="60" t="s">
        <v>751</v>
      </c>
      <c r="G1511" s="60" t="s">
        <v>44</v>
      </c>
      <c r="I1511" s="60" t="s">
        <v>4736</v>
      </c>
      <c r="J1511" s="60" t="s">
        <v>17088</v>
      </c>
      <c r="K1511" s="60" t="s">
        <v>4738</v>
      </c>
      <c r="L1511" s="60" t="s">
        <v>850</v>
      </c>
      <c r="M1511" t="str">
        <f>IF(TablVoies[[#This Row],[ID_OSM]]="Non trouvé","Pas de lien",HYPERLINK(("http://www.openstreetmap.org/?"&amp;TablVoies[[#This Row],[OBJET_OSM]]&amp;"="&amp;TablVoies[[#This Row],[ID_OSM]]),"Localiser"))</f>
        <v>Localiser</v>
      </c>
      <c r="N1511" s="61" t="s">
        <v>5316</v>
      </c>
      <c r="O1511" t="str">
        <f>IF(TablVoies[[#This Row],[ID_OSM]]="Non trouvé","Pas de lien",HYPERLINK("http://localhost:8111/import?url=http://api.openstreetmap.org/api/0.6/"&amp;TablVoies[[#This Row],[OBJET_OSM]]&amp;"/"&amp;TablVoies[[#This Row],[ID_OSM]]&amp;"/full","JOSM"))</f>
        <v>JOSM</v>
      </c>
      <c r="Q1511"/>
      <c r="W1511" s="60" t="s">
        <v>5334</v>
      </c>
      <c r="X1511" s="60" t="s">
        <v>5545</v>
      </c>
      <c r="Z1511" s="124"/>
      <c r="AC1511" s="60" t="s">
        <v>5339</v>
      </c>
      <c r="AE1511" s="60" t="s">
        <v>5324</v>
      </c>
      <c r="AL1511" s="60">
        <v>0</v>
      </c>
      <c r="AM1511" s="60">
        <v>0</v>
      </c>
      <c r="AN1511" s="60" t="s">
        <v>5359</v>
      </c>
      <c r="AO1511" s="60" t="s">
        <v>5329</v>
      </c>
    </row>
    <row r="1512" spans="1:41">
      <c r="A1512" s="71">
        <v>84087</v>
      </c>
      <c r="B1512" s="60" t="s">
        <v>751</v>
      </c>
      <c r="C1512" s="155">
        <v>4426740</v>
      </c>
      <c r="D1512" s="60" t="s">
        <v>4698</v>
      </c>
      <c r="E1512" s="60" t="s">
        <v>4699</v>
      </c>
      <c r="F1512" s="60" t="s">
        <v>751</v>
      </c>
      <c r="G1512" s="60" t="s">
        <v>44</v>
      </c>
      <c r="I1512" s="60" t="s">
        <v>4700</v>
      </c>
      <c r="J1512" s="60" t="s">
        <v>17089</v>
      </c>
      <c r="K1512" s="60" t="s">
        <v>4702</v>
      </c>
      <c r="L1512" s="60" t="s">
        <v>2436</v>
      </c>
      <c r="M1512" t="str">
        <f>IF(TablVoies[[#This Row],[ID_OSM]]="Non trouvé","Pas de lien",HYPERLINK(("http://www.openstreetmap.org/?"&amp;TablVoies[[#This Row],[OBJET_OSM]]&amp;"="&amp;TablVoies[[#This Row],[ID_OSM]]),"Localiser"))</f>
        <v>Localiser</v>
      </c>
      <c r="N1512" s="61" t="s">
        <v>5316</v>
      </c>
      <c r="O1512" t="str">
        <f>IF(TablVoies[[#This Row],[ID_OSM]]="Non trouvé","Pas de lien",HYPERLINK("http://localhost:8111/import?url=http://api.openstreetmap.org/api/0.6/"&amp;TablVoies[[#This Row],[OBJET_OSM]]&amp;"/"&amp;TablVoies[[#This Row],[ID_OSM]]&amp;"/full","JOSM"))</f>
        <v>JOSM</v>
      </c>
      <c r="Q1512"/>
      <c r="W1512" s="60" t="s">
        <v>5334</v>
      </c>
      <c r="Z1512" s="124"/>
      <c r="AC1512" s="60" t="s">
        <v>5339</v>
      </c>
      <c r="AL1512" s="60">
        <v>0</v>
      </c>
      <c r="AM1512" s="60">
        <v>0</v>
      </c>
      <c r="AN1512" s="60" t="s">
        <v>5346</v>
      </c>
      <c r="AO1512" s="60" t="s">
        <v>5329</v>
      </c>
    </row>
    <row r="1513" spans="1:41">
      <c r="A1513" s="71">
        <v>84087</v>
      </c>
      <c r="B1513" s="60" t="s">
        <v>751</v>
      </c>
      <c r="C1513" s="155">
        <v>4426764</v>
      </c>
      <c r="D1513" s="60" t="s">
        <v>5302</v>
      </c>
      <c r="E1513" s="60" t="s">
        <v>5303</v>
      </c>
      <c r="F1513" s="60" t="s">
        <v>751</v>
      </c>
      <c r="G1513" s="60" t="s">
        <v>44</v>
      </c>
      <c r="I1513" s="60" t="s">
        <v>5304</v>
      </c>
      <c r="J1513" s="60" t="s">
        <v>17090</v>
      </c>
      <c r="K1513" s="60" t="s">
        <v>5306</v>
      </c>
      <c r="L1513" s="60" t="s">
        <v>864</v>
      </c>
      <c r="M1513" t="str">
        <f>IF(TablVoies[[#This Row],[ID_OSM]]="Non trouvé","Pas de lien",HYPERLINK(("http://www.openstreetmap.org/?"&amp;TablVoies[[#This Row],[OBJET_OSM]]&amp;"="&amp;TablVoies[[#This Row],[ID_OSM]]),"Localiser"))</f>
        <v>Localiser</v>
      </c>
      <c r="N1513" s="61" t="s">
        <v>5316</v>
      </c>
      <c r="O1513" t="str">
        <f>IF(TablVoies[[#This Row],[ID_OSM]]="Non trouvé","Pas de lien",HYPERLINK("http://localhost:8111/import?url=http://api.openstreetmap.org/api/0.6/"&amp;TablVoies[[#This Row],[OBJET_OSM]]&amp;"/"&amp;TablVoies[[#This Row],[ID_OSM]]&amp;"/full","JOSM"))</f>
        <v>JOSM</v>
      </c>
      <c r="Q1513"/>
      <c r="W1513" s="60" t="s">
        <v>5334</v>
      </c>
      <c r="Z1513" s="124"/>
      <c r="AC1513" s="60" t="s">
        <v>5339</v>
      </c>
      <c r="AE1513" s="60" t="s">
        <v>5345</v>
      </c>
      <c r="AL1513" s="60">
        <v>0</v>
      </c>
      <c r="AM1513" s="60">
        <v>0</v>
      </c>
      <c r="AN1513" s="60" t="s">
        <v>5341</v>
      </c>
      <c r="AO1513" s="60" t="s">
        <v>5329</v>
      </c>
    </row>
    <row r="1514" spans="1:41">
      <c r="A1514" s="71">
        <v>84087</v>
      </c>
      <c r="B1514" s="60" t="s">
        <v>751</v>
      </c>
      <c r="C1514" s="155">
        <v>4426730</v>
      </c>
      <c r="D1514" s="60" t="s">
        <v>4663</v>
      </c>
      <c r="E1514" s="60" t="s">
        <v>4664</v>
      </c>
      <c r="F1514" s="60" t="s">
        <v>751</v>
      </c>
      <c r="G1514" s="60" t="s">
        <v>44</v>
      </c>
      <c r="I1514" s="60" t="s">
        <v>4665</v>
      </c>
      <c r="J1514" s="60" t="s">
        <v>17091</v>
      </c>
      <c r="K1514" s="60" t="s">
        <v>4667</v>
      </c>
      <c r="L1514" s="60" t="s">
        <v>175</v>
      </c>
      <c r="M1514" t="str">
        <f>IF(TablVoies[[#This Row],[ID_OSM]]="Non trouvé","Pas de lien",HYPERLINK(("http://www.openstreetmap.org/?"&amp;TablVoies[[#This Row],[OBJET_OSM]]&amp;"="&amp;TablVoies[[#This Row],[ID_OSM]]),"Localiser"))</f>
        <v>Localiser</v>
      </c>
      <c r="N1514" s="61" t="s">
        <v>5316</v>
      </c>
      <c r="O1514" t="str">
        <f>IF(TablVoies[[#This Row],[ID_OSM]]="Non trouvé","Pas de lien",HYPERLINK("http://localhost:8111/import?url=http://api.openstreetmap.org/api/0.6/"&amp;TablVoies[[#This Row],[OBJET_OSM]]&amp;"/"&amp;TablVoies[[#This Row],[ID_OSM]]&amp;"/full","JOSM"))</f>
        <v>JOSM</v>
      </c>
      <c r="Q1514"/>
      <c r="W1514" s="60" t="s">
        <v>5334</v>
      </c>
      <c r="Z1514" s="124"/>
      <c r="AC1514" s="60" t="s">
        <v>5339</v>
      </c>
      <c r="AE1514" s="60" t="s">
        <v>5324</v>
      </c>
      <c r="AL1514" s="60">
        <v>0</v>
      </c>
      <c r="AM1514" s="60">
        <v>0</v>
      </c>
      <c r="AN1514" s="60" t="s">
        <v>5328</v>
      </c>
      <c r="AO1514" s="60" t="s">
        <v>5329</v>
      </c>
    </row>
    <row r="1515" spans="1:41">
      <c r="A1515" s="71">
        <v>84087</v>
      </c>
      <c r="B1515" s="60" t="s">
        <v>5138</v>
      </c>
      <c r="C1515" s="155">
        <v>5623465</v>
      </c>
      <c r="D1515" s="60" t="s">
        <v>5139</v>
      </c>
      <c r="E1515" s="60" t="s">
        <v>5140</v>
      </c>
      <c r="F1515" s="60" t="s">
        <v>751</v>
      </c>
      <c r="G1515" s="60" t="s">
        <v>44</v>
      </c>
      <c r="I1515" s="60" t="s">
        <v>13978</v>
      </c>
      <c r="J1515" s="60" t="s">
        <v>17092</v>
      </c>
      <c r="K1515" s="60" t="s">
        <v>13979</v>
      </c>
      <c r="L1515" s="60" t="s">
        <v>2698</v>
      </c>
      <c r="M1515" t="str">
        <f>IF(TablVoies[[#This Row],[ID_OSM]]="Non trouvé","Pas de lien",HYPERLINK(("http://www.openstreetmap.org/?"&amp;TablVoies[[#This Row],[OBJET_OSM]]&amp;"="&amp;TablVoies[[#This Row],[ID_OSM]]),"Localiser"))</f>
        <v>Localiser</v>
      </c>
      <c r="N1515" s="61" t="s">
        <v>5316</v>
      </c>
      <c r="O1515" t="str">
        <f>IF(TablVoies[[#This Row],[ID_OSM]]="Non trouvé","Pas de lien",HYPERLINK("http://localhost:8111/import?url=http://api.openstreetmap.org/api/0.6/"&amp;TablVoies[[#This Row],[OBJET_OSM]]&amp;"/"&amp;TablVoies[[#This Row],[ID_OSM]]&amp;"/full","JOSM"))</f>
        <v>JOSM</v>
      </c>
      <c r="Q1515"/>
      <c r="W1515" s="60" t="s">
        <v>5334</v>
      </c>
      <c r="Z1515" s="124"/>
      <c r="AC1515" s="60" t="s">
        <v>5339</v>
      </c>
      <c r="AL1515" s="60">
        <v>0</v>
      </c>
      <c r="AM1515" s="60">
        <v>0</v>
      </c>
      <c r="AN1515" s="60" t="s">
        <v>5341</v>
      </c>
      <c r="AO1515" s="60" t="s">
        <v>5329</v>
      </c>
    </row>
    <row r="1516" spans="1:41">
      <c r="A1516" s="71">
        <v>84087</v>
      </c>
      <c r="B1516" s="60" t="s">
        <v>751</v>
      </c>
      <c r="C1516" s="155">
        <v>4426736</v>
      </c>
      <c r="D1516" s="60" t="s">
        <v>4688</v>
      </c>
      <c r="E1516" s="60" t="s">
        <v>4689</v>
      </c>
      <c r="F1516" s="60" t="s">
        <v>751</v>
      </c>
      <c r="G1516" s="60" t="s">
        <v>44</v>
      </c>
      <c r="I1516" s="60" t="s">
        <v>4690</v>
      </c>
      <c r="J1516" s="60" t="s">
        <v>17093</v>
      </c>
      <c r="K1516" s="60" t="s">
        <v>4692</v>
      </c>
      <c r="L1516" s="60" t="s">
        <v>3249</v>
      </c>
      <c r="M1516" t="str">
        <f>IF(TablVoies[[#This Row],[ID_OSM]]="Non trouvé","Pas de lien",HYPERLINK(("http://www.openstreetmap.org/?"&amp;TablVoies[[#This Row],[OBJET_OSM]]&amp;"="&amp;TablVoies[[#This Row],[ID_OSM]]),"Localiser"))</f>
        <v>Localiser</v>
      </c>
      <c r="N1516" s="61" t="s">
        <v>5316</v>
      </c>
      <c r="O1516" t="str">
        <f>IF(TablVoies[[#This Row],[ID_OSM]]="Non trouvé","Pas de lien",HYPERLINK("http://localhost:8111/import?url=http://api.openstreetmap.org/api/0.6/"&amp;TablVoies[[#This Row],[OBJET_OSM]]&amp;"/"&amp;TablVoies[[#This Row],[ID_OSM]]&amp;"/full","JOSM"))</f>
        <v>JOSM</v>
      </c>
      <c r="Q1516"/>
      <c r="W1516" s="60" t="s">
        <v>5334</v>
      </c>
      <c r="Z1516" s="124"/>
      <c r="AC1516" s="60" t="s">
        <v>5339</v>
      </c>
      <c r="AL1516" s="60">
        <v>0</v>
      </c>
      <c r="AM1516" s="60">
        <v>0</v>
      </c>
      <c r="AN1516" s="60" t="s">
        <v>5346</v>
      </c>
      <c r="AO1516" s="60" t="s">
        <v>5329</v>
      </c>
    </row>
    <row r="1517" spans="1:41">
      <c r="A1517" s="71">
        <v>84087</v>
      </c>
      <c r="B1517" t="s">
        <v>14242</v>
      </c>
      <c r="C1517" s="155">
        <v>4426704</v>
      </c>
      <c r="D1517" s="60" t="s">
        <v>4605</v>
      </c>
      <c r="E1517" s="60" t="s">
        <v>4606</v>
      </c>
      <c r="F1517" s="60" t="s">
        <v>751</v>
      </c>
      <c r="G1517" s="60" t="s">
        <v>44</v>
      </c>
      <c r="I1517" s="60" t="s">
        <v>4607</v>
      </c>
      <c r="J1517" s="60" t="s">
        <v>17094</v>
      </c>
      <c r="K1517" s="60" t="s">
        <v>4609</v>
      </c>
      <c r="L1517" s="60" t="s">
        <v>256</v>
      </c>
      <c r="M1517" t="str">
        <f>IF(TablVoies[[#This Row],[ID_OSM]]="Non trouvé","Pas de lien",HYPERLINK(("http://www.openstreetmap.org/?"&amp;TablVoies[[#This Row],[OBJET_OSM]]&amp;"="&amp;TablVoies[[#This Row],[ID_OSM]]),"Localiser"))</f>
        <v>Localiser</v>
      </c>
      <c r="N1517" s="61" t="s">
        <v>5316</v>
      </c>
      <c r="O1517" t="str">
        <f>IF(TablVoies[[#This Row],[ID_OSM]]="Non trouvé","Pas de lien",HYPERLINK("http://localhost:8111/import?url=http://api.openstreetmap.org/api/0.6/"&amp;TablVoies[[#This Row],[OBJET_OSM]]&amp;"/"&amp;TablVoies[[#This Row],[ID_OSM]]&amp;"/full","JOSM"))</f>
        <v>JOSM</v>
      </c>
      <c r="Q1517"/>
      <c r="W1517" s="60" t="s">
        <v>5334</v>
      </c>
      <c r="Z1517" s="124"/>
      <c r="AC1517" s="60" t="s">
        <v>5339</v>
      </c>
      <c r="AE1517" s="60" t="s">
        <v>5324</v>
      </c>
      <c r="AL1517" s="60">
        <v>0</v>
      </c>
      <c r="AM1517" s="60">
        <v>0</v>
      </c>
      <c r="AN1517" s="60" t="s">
        <v>5328</v>
      </c>
      <c r="AO1517" s="60" t="s">
        <v>5329</v>
      </c>
    </row>
    <row r="1518" spans="1:41">
      <c r="A1518" s="71">
        <v>84087</v>
      </c>
      <c r="B1518" s="60" t="s">
        <v>751</v>
      </c>
      <c r="C1518" s="155">
        <v>4426709</v>
      </c>
      <c r="D1518" s="60" t="s">
        <v>4619</v>
      </c>
      <c r="E1518" s="60" t="s">
        <v>4620</v>
      </c>
      <c r="F1518" s="60" t="s">
        <v>751</v>
      </c>
      <c r="G1518" s="60" t="s">
        <v>44</v>
      </c>
      <c r="I1518" s="60" t="s">
        <v>4621</v>
      </c>
      <c r="J1518" s="60" t="s">
        <v>17095</v>
      </c>
      <c r="K1518" s="60" t="s">
        <v>4623</v>
      </c>
      <c r="L1518" s="60" t="s">
        <v>360</v>
      </c>
      <c r="M1518" t="str">
        <f>IF(TablVoies[[#This Row],[ID_OSM]]="Non trouvé","Pas de lien",HYPERLINK(("http://www.openstreetmap.org/?"&amp;TablVoies[[#This Row],[OBJET_OSM]]&amp;"="&amp;TablVoies[[#This Row],[ID_OSM]]),"Localiser"))</f>
        <v>Localiser</v>
      </c>
      <c r="N1518" s="61" t="s">
        <v>5316</v>
      </c>
      <c r="O1518" t="str">
        <f>IF(TablVoies[[#This Row],[ID_OSM]]="Non trouvé","Pas de lien",HYPERLINK("http://localhost:8111/import?url=http://api.openstreetmap.org/api/0.6/"&amp;TablVoies[[#This Row],[OBJET_OSM]]&amp;"/"&amp;TablVoies[[#This Row],[ID_OSM]]&amp;"/full","JOSM"))</f>
        <v>JOSM</v>
      </c>
      <c r="Q1518"/>
      <c r="W1518" s="60" t="s">
        <v>5334</v>
      </c>
      <c r="Z1518" s="124"/>
      <c r="AC1518" s="60" t="s">
        <v>5339</v>
      </c>
      <c r="AL1518" s="60">
        <v>0</v>
      </c>
      <c r="AM1518" s="60">
        <v>0</v>
      </c>
      <c r="AN1518" s="60" t="s">
        <v>5328</v>
      </c>
      <c r="AO1518" s="60" t="s">
        <v>5329</v>
      </c>
    </row>
    <row r="1519" spans="1:41">
      <c r="A1519" s="71">
        <v>84087</v>
      </c>
      <c r="B1519" s="60" t="s">
        <v>751</v>
      </c>
      <c r="C1519" s="155">
        <v>4426784</v>
      </c>
      <c r="D1519" s="60" t="s">
        <v>4884</v>
      </c>
      <c r="E1519" s="60" t="s">
        <v>4885</v>
      </c>
      <c r="F1519" s="60" t="s">
        <v>751</v>
      </c>
      <c r="G1519" s="60" t="s">
        <v>44</v>
      </c>
      <c r="I1519" s="60" t="s">
        <v>4886</v>
      </c>
      <c r="J1519" s="60" t="s">
        <v>17096</v>
      </c>
      <c r="K1519" s="60" t="s">
        <v>4888</v>
      </c>
      <c r="L1519" s="60" t="s">
        <v>66</v>
      </c>
      <c r="M1519" t="str">
        <f>IF(TablVoies[[#This Row],[ID_OSM]]="Non trouvé","Pas de lien",HYPERLINK(("http://www.openstreetmap.org/?"&amp;TablVoies[[#This Row],[OBJET_OSM]]&amp;"="&amp;TablVoies[[#This Row],[ID_OSM]]),"Localiser"))</f>
        <v>Localiser</v>
      </c>
      <c r="N1519" s="61" t="s">
        <v>5316</v>
      </c>
      <c r="O1519" t="str">
        <f>IF(TablVoies[[#This Row],[ID_OSM]]="Non trouvé","Pas de lien",HYPERLINK("http://localhost:8111/import?url=http://api.openstreetmap.org/api/0.6/"&amp;TablVoies[[#This Row],[OBJET_OSM]]&amp;"/"&amp;TablVoies[[#This Row],[ID_OSM]]&amp;"/full","JOSM"))</f>
        <v>JOSM</v>
      </c>
      <c r="Q1519"/>
      <c r="W1519" s="60" t="s">
        <v>5334</v>
      </c>
      <c r="X1519" s="60" t="s">
        <v>5479</v>
      </c>
      <c r="Z1519" s="124"/>
      <c r="AC1519" s="60" t="s">
        <v>5339</v>
      </c>
      <c r="AE1519" s="60" t="s">
        <v>5324</v>
      </c>
      <c r="AL1519" s="60">
        <v>0</v>
      </c>
      <c r="AM1519" s="60">
        <v>0</v>
      </c>
      <c r="AN1519" s="60" t="s">
        <v>5380</v>
      </c>
      <c r="AO1519" s="60" t="s">
        <v>5329</v>
      </c>
    </row>
    <row r="1520" spans="1:41">
      <c r="A1520" s="71">
        <v>84087</v>
      </c>
      <c r="B1520" s="60" t="s">
        <v>751</v>
      </c>
      <c r="C1520" s="155">
        <v>4190969</v>
      </c>
      <c r="D1520" s="60" t="s">
        <v>61</v>
      </c>
      <c r="E1520" s="60" t="s">
        <v>62</v>
      </c>
      <c r="F1520" s="60" t="s">
        <v>751</v>
      </c>
      <c r="G1520" s="60" t="s">
        <v>44</v>
      </c>
      <c r="I1520" s="60" t="s">
        <v>63</v>
      </c>
      <c r="J1520" s="60" t="s">
        <v>17097</v>
      </c>
      <c r="K1520" s="60" t="s">
        <v>65</v>
      </c>
      <c r="L1520" s="60" t="s">
        <v>66</v>
      </c>
      <c r="M1520" t="str">
        <f>IF(TablVoies[[#This Row],[ID_OSM]]="Non trouvé","Pas de lien",HYPERLINK(("http://www.openstreetmap.org/?"&amp;TablVoies[[#This Row],[OBJET_OSM]]&amp;"="&amp;TablVoies[[#This Row],[ID_OSM]]),"Localiser"))</f>
        <v>Localiser</v>
      </c>
      <c r="N1520" s="61" t="s">
        <v>5316</v>
      </c>
      <c r="O1520" t="str">
        <f>IF(TablVoies[[#This Row],[ID_OSM]]="Non trouvé","Pas de lien",HYPERLINK("http://localhost:8111/import?url=http://api.openstreetmap.org/api/0.6/"&amp;TablVoies[[#This Row],[OBJET_OSM]]&amp;"/"&amp;TablVoies[[#This Row],[ID_OSM]]&amp;"/full","JOSM"))</f>
        <v>JOSM</v>
      </c>
      <c r="Q1520"/>
      <c r="W1520" s="60" t="s">
        <v>5334</v>
      </c>
      <c r="X1520" s="60" t="s">
        <v>5479</v>
      </c>
      <c r="Z1520" s="124"/>
      <c r="AC1520" s="60" t="s">
        <v>5339</v>
      </c>
      <c r="AE1520" s="60" t="s">
        <v>5324</v>
      </c>
      <c r="AL1520" s="60">
        <v>0</v>
      </c>
      <c r="AM1520" s="60">
        <v>0</v>
      </c>
      <c r="AN1520" s="60" t="s">
        <v>5380</v>
      </c>
      <c r="AO1520" s="60" t="s">
        <v>5329</v>
      </c>
    </row>
    <row r="1521" spans="1:41">
      <c r="A1521" s="71">
        <v>84087</v>
      </c>
      <c r="B1521" t="s">
        <v>14132</v>
      </c>
      <c r="C1521" s="155">
        <v>4426691</v>
      </c>
      <c r="D1521" s="60" t="s">
        <v>4553</v>
      </c>
      <c r="E1521" s="60" t="s">
        <v>4554</v>
      </c>
      <c r="F1521" s="60" t="s">
        <v>751</v>
      </c>
      <c r="G1521" s="60" t="s">
        <v>44</v>
      </c>
      <c r="I1521" s="60" t="s">
        <v>4555</v>
      </c>
      <c r="J1521" s="60" t="s">
        <v>17098</v>
      </c>
      <c r="K1521" s="60" t="s">
        <v>4557</v>
      </c>
      <c r="L1521" s="60" t="s">
        <v>3179</v>
      </c>
      <c r="M1521" t="str">
        <f>IF(TablVoies[[#This Row],[ID_OSM]]="Non trouvé","Pas de lien",HYPERLINK(("http://www.openstreetmap.org/?"&amp;TablVoies[[#This Row],[OBJET_OSM]]&amp;"="&amp;TablVoies[[#This Row],[ID_OSM]]),"Localiser"))</f>
        <v>Localiser</v>
      </c>
      <c r="N1521" s="61" t="s">
        <v>5316</v>
      </c>
      <c r="O1521" t="str">
        <f>IF(TablVoies[[#This Row],[ID_OSM]]="Non trouvé","Pas de lien",HYPERLINK("http://localhost:8111/import?url=http://api.openstreetmap.org/api/0.6/"&amp;TablVoies[[#This Row],[OBJET_OSM]]&amp;"/"&amp;TablVoies[[#This Row],[ID_OSM]]&amp;"/full","JOSM"))</f>
        <v>JOSM</v>
      </c>
      <c r="Q1521"/>
      <c r="W1521" s="60" t="s">
        <v>5334</v>
      </c>
      <c r="Z1521" s="124"/>
      <c r="AC1521" s="60" t="s">
        <v>5339</v>
      </c>
      <c r="AE1521" s="60" t="s">
        <v>5324</v>
      </c>
      <c r="AL1521" s="60">
        <v>0</v>
      </c>
      <c r="AM1521" s="60">
        <v>0</v>
      </c>
      <c r="AN1521" s="60" t="s">
        <v>5341</v>
      </c>
      <c r="AO1521" s="60" t="s">
        <v>5329</v>
      </c>
    </row>
    <row r="1522" spans="1:41">
      <c r="A1522" s="71">
        <v>84087</v>
      </c>
      <c r="B1522" s="60" t="s">
        <v>751</v>
      </c>
      <c r="C1522" s="155">
        <v>4191103</v>
      </c>
      <c r="D1522" s="60" t="s">
        <v>160</v>
      </c>
      <c r="E1522" s="60" t="s">
        <v>161</v>
      </c>
      <c r="F1522" s="60" t="s">
        <v>751</v>
      </c>
      <c r="G1522" s="60" t="s">
        <v>162</v>
      </c>
      <c r="H1522" s="60" t="s">
        <v>163</v>
      </c>
      <c r="I1522" s="60" t="s">
        <v>164</v>
      </c>
      <c r="J1522" s="60" t="s">
        <v>17099</v>
      </c>
      <c r="K1522" s="60" t="s">
        <v>166</v>
      </c>
      <c r="L1522" s="60" t="s">
        <v>167</v>
      </c>
      <c r="M1522" t="str">
        <f>IF(TablVoies[[#This Row],[ID_OSM]]="Non trouvé","Pas de lien",HYPERLINK(("http://www.openstreetmap.org/?"&amp;TablVoies[[#This Row],[OBJET_OSM]]&amp;"="&amp;TablVoies[[#This Row],[ID_OSM]]),"Localiser"))</f>
        <v>Localiser</v>
      </c>
      <c r="N1522" s="61" t="s">
        <v>5316</v>
      </c>
      <c r="O1522" t="str">
        <f>IF(TablVoies[[#This Row],[ID_OSM]]="Non trouvé","Pas de lien",HYPERLINK("http://localhost:8111/import?url=http://api.openstreetmap.org/api/0.6/"&amp;TablVoies[[#This Row],[OBJET_OSM]]&amp;"/"&amp;TablVoies[[#This Row],[ID_OSM]]&amp;"/full","JOSM"))</f>
        <v>JOSM</v>
      </c>
      <c r="Q1522"/>
      <c r="X1522" s="60" t="s">
        <v>5365</v>
      </c>
      <c r="Z1522" s="124"/>
      <c r="AC1522" s="60" t="s">
        <v>5339</v>
      </c>
      <c r="AL1522" s="60">
        <v>0</v>
      </c>
      <c r="AM1522" s="60">
        <v>0</v>
      </c>
      <c r="AN1522" s="60" t="s">
        <v>5328</v>
      </c>
      <c r="AO1522" s="60" t="s">
        <v>5329</v>
      </c>
    </row>
    <row r="1523" spans="1:41">
      <c r="A1523" s="71">
        <v>84087</v>
      </c>
      <c r="B1523" s="60" t="s">
        <v>751</v>
      </c>
      <c r="C1523" s="155">
        <v>4426474</v>
      </c>
      <c r="D1523" s="60" t="s">
        <v>3450</v>
      </c>
      <c r="E1523" s="60" t="s">
        <v>3451</v>
      </c>
      <c r="F1523" s="60" t="s">
        <v>751</v>
      </c>
      <c r="G1523" s="60" t="s">
        <v>3294</v>
      </c>
      <c r="H1523" s="60" t="s">
        <v>119</v>
      </c>
      <c r="I1523" s="60" t="s">
        <v>2518</v>
      </c>
      <c r="J1523" s="60" t="s">
        <v>17100</v>
      </c>
      <c r="K1523" s="60" t="s">
        <v>3453</v>
      </c>
      <c r="L1523" s="71" t="s">
        <v>15635</v>
      </c>
      <c r="M1523" t="str">
        <f>IF(TablVoies[[#This Row],[ID_OSM]]="Non trouvé","Pas de lien",HYPERLINK(("http://www.openstreetmap.org/?"&amp;TablVoies[[#This Row],[OBJET_OSM]]&amp;"="&amp;TablVoies[[#This Row],[ID_OSM]]),"Localiser"))</f>
        <v>Localiser</v>
      </c>
      <c r="N1523" s="61" t="s">
        <v>5316</v>
      </c>
      <c r="O1523" t="str">
        <f>IF(TablVoies[[#This Row],[ID_OSM]]="Non trouvé","Pas de lien",HYPERLINK("http://localhost:8111/import?url=http://api.openstreetmap.org/api/0.6/"&amp;TablVoies[[#This Row],[OBJET_OSM]]&amp;"/"&amp;TablVoies[[#This Row],[ID_OSM]]&amp;"/full","JOSM"))</f>
        <v>JOSM</v>
      </c>
      <c r="Q1523"/>
      <c r="W1523" s="60" t="s">
        <v>5321</v>
      </c>
      <c r="X1523" s="60" t="s">
        <v>5389</v>
      </c>
      <c r="Z1523" s="124"/>
      <c r="AC1523" s="60" t="s">
        <v>5339</v>
      </c>
      <c r="AL1523" s="60">
        <v>0</v>
      </c>
      <c r="AM1523" s="60">
        <v>0</v>
      </c>
      <c r="AN1523" s="60" t="s">
        <v>5328</v>
      </c>
      <c r="AO1523" s="60" t="s">
        <v>5329</v>
      </c>
    </row>
    <row r="1524" spans="1:41">
      <c r="A1524" s="71">
        <v>84087</v>
      </c>
      <c r="B1524" t="s">
        <v>14236</v>
      </c>
      <c r="C1524" s="155">
        <v>4422057</v>
      </c>
      <c r="D1524" s="60" t="s">
        <v>784</v>
      </c>
      <c r="E1524" s="60" t="s">
        <v>785</v>
      </c>
      <c r="F1524" s="60" t="s">
        <v>751</v>
      </c>
      <c r="G1524" s="60" t="s">
        <v>179</v>
      </c>
      <c r="I1524" s="60" t="s">
        <v>786</v>
      </c>
      <c r="J1524" s="60" t="s">
        <v>17101</v>
      </c>
      <c r="K1524" s="60" t="s">
        <v>787</v>
      </c>
      <c r="L1524" s="60" t="s">
        <v>15581</v>
      </c>
      <c r="M1524" t="str">
        <f>IF(TablVoies[[#This Row],[ID_OSM]]="Non trouvé","Pas de lien",HYPERLINK(("http://www.openstreetmap.org/?"&amp;TablVoies[[#This Row],[OBJET_OSM]]&amp;"="&amp;TablVoies[[#This Row],[ID_OSM]]),"Localiser"))</f>
        <v>Localiser</v>
      </c>
      <c r="N1524" s="61" t="s">
        <v>5316</v>
      </c>
      <c r="O1524" t="str">
        <f>IF(TablVoies[[#This Row],[ID_OSM]]="Non trouvé","Pas de lien",HYPERLINK("http://localhost:8111/import?url=http://api.openstreetmap.org/api/0.6/"&amp;TablVoies[[#This Row],[OBJET_OSM]]&amp;"/"&amp;TablVoies[[#This Row],[ID_OSM]]&amp;"/full","JOSM"))</f>
        <v>JOSM</v>
      </c>
      <c r="Q1524"/>
      <c r="W1524" s="60" t="s">
        <v>5334</v>
      </c>
      <c r="Y1524" s="60">
        <v>2013</v>
      </c>
      <c r="Z1524" s="124">
        <v>41631</v>
      </c>
      <c r="AA1524" s="60" t="s">
        <v>5493</v>
      </c>
      <c r="AC1524" s="60" t="s">
        <v>5323</v>
      </c>
      <c r="AE1524" s="60" t="s">
        <v>5324</v>
      </c>
      <c r="AL1524" s="60">
        <v>0</v>
      </c>
      <c r="AM1524" s="60">
        <v>0</v>
      </c>
      <c r="AN1524" s="60" t="s">
        <v>5362</v>
      </c>
      <c r="AO1524" s="60" t="s">
        <v>5349</v>
      </c>
    </row>
    <row r="1525" spans="1:41">
      <c r="A1525" s="71">
        <v>84087</v>
      </c>
      <c r="B1525" t="s">
        <v>14141</v>
      </c>
      <c r="C1525" s="155">
        <v>4191429</v>
      </c>
      <c r="D1525" s="60" t="s">
        <v>414</v>
      </c>
      <c r="E1525" s="60" t="s">
        <v>415</v>
      </c>
      <c r="F1525" s="60" t="s">
        <v>751</v>
      </c>
      <c r="G1525" s="60" t="s">
        <v>245</v>
      </c>
      <c r="H1525" s="60" t="s">
        <v>221</v>
      </c>
      <c r="I1525" s="60" t="s">
        <v>416</v>
      </c>
      <c r="J1525" s="60" t="s">
        <v>17102</v>
      </c>
      <c r="K1525" s="60" t="s">
        <v>417</v>
      </c>
      <c r="L1525" s="60" t="s">
        <v>418</v>
      </c>
      <c r="M1525" t="str">
        <f>IF(TablVoies[[#This Row],[ID_OSM]]="Non trouvé","Pas de lien",HYPERLINK(("http://www.openstreetmap.org/?"&amp;TablVoies[[#This Row],[OBJET_OSM]]&amp;"="&amp;TablVoies[[#This Row],[ID_OSM]]),"Localiser"))</f>
        <v>Localiser</v>
      </c>
      <c r="N1525" s="61" t="s">
        <v>5316</v>
      </c>
      <c r="O1525" t="str">
        <f>IF(TablVoies[[#This Row],[ID_OSM]]="Non trouvé","Pas de lien",HYPERLINK("http://localhost:8111/import?url=http://api.openstreetmap.org/api/0.6/"&amp;TablVoies[[#This Row],[OBJET_OSM]]&amp;"/"&amp;TablVoies[[#This Row],[ID_OSM]]&amp;"/full","JOSM"))</f>
        <v>JOSM</v>
      </c>
      <c r="Q1525"/>
      <c r="W1525" s="60" t="s">
        <v>5334</v>
      </c>
      <c r="Z1525" s="124"/>
      <c r="AC1525" s="60" t="s">
        <v>5339</v>
      </c>
      <c r="AE1525" s="60" t="s">
        <v>5324</v>
      </c>
      <c r="AL1525" s="60">
        <v>0</v>
      </c>
      <c r="AM1525" s="60">
        <v>0</v>
      </c>
      <c r="AN1525" s="60" t="s">
        <v>5328</v>
      </c>
      <c r="AO1525" s="60" t="s">
        <v>5329</v>
      </c>
    </row>
    <row r="1526" spans="1:41">
      <c r="A1526" s="71">
        <v>84087</v>
      </c>
      <c r="B1526" t="s">
        <v>14247</v>
      </c>
      <c r="C1526" s="155">
        <v>4426413</v>
      </c>
      <c r="D1526" s="60" t="s">
        <v>3073</v>
      </c>
      <c r="E1526" s="60" t="s">
        <v>3074</v>
      </c>
      <c r="F1526" s="60" t="s">
        <v>751</v>
      </c>
      <c r="G1526" s="60" t="s">
        <v>1358</v>
      </c>
      <c r="H1526" s="60" t="s">
        <v>221</v>
      </c>
      <c r="I1526" s="60" t="s">
        <v>3075</v>
      </c>
      <c r="J1526" s="60" t="s">
        <v>17103</v>
      </c>
      <c r="K1526" s="60" t="s">
        <v>3076</v>
      </c>
      <c r="L1526" s="60" t="s">
        <v>15579</v>
      </c>
      <c r="M1526" t="str">
        <f>IF(TablVoies[[#This Row],[ID_OSM]]="Non trouvé","Pas de lien",HYPERLINK(("http://www.openstreetmap.org/?"&amp;TablVoies[[#This Row],[OBJET_OSM]]&amp;"="&amp;TablVoies[[#This Row],[ID_OSM]]),"Localiser"))</f>
        <v>Localiser</v>
      </c>
      <c r="N1526" s="61" t="s">
        <v>5316</v>
      </c>
      <c r="O1526" t="str">
        <f>IF(TablVoies[[#This Row],[ID_OSM]]="Non trouvé","Pas de lien",HYPERLINK("http://localhost:8111/import?url=http://api.openstreetmap.org/api/0.6/"&amp;TablVoies[[#This Row],[OBJET_OSM]]&amp;"/"&amp;TablVoies[[#This Row],[ID_OSM]]&amp;"/full","JOSM"))</f>
        <v>JOSM</v>
      </c>
      <c r="Q1526"/>
      <c r="W1526" s="60" t="s">
        <v>5334</v>
      </c>
      <c r="Y1526" s="60">
        <v>2014</v>
      </c>
      <c r="Z1526" s="124">
        <v>41746</v>
      </c>
      <c r="AA1526" s="60" t="s">
        <v>5485</v>
      </c>
      <c r="AC1526" s="60" t="s">
        <v>5323</v>
      </c>
      <c r="AE1526" s="60" t="s">
        <v>5324</v>
      </c>
      <c r="AL1526" s="60">
        <v>0</v>
      </c>
      <c r="AM1526" s="60">
        <v>0</v>
      </c>
      <c r="AN1526" s="60" t="s">
        <v>5368</v>
      </c>
      <c r="AO1526" s="60" t="s">
        <v>5329</v>
      </c>
    </row>
    <row r="1527" spans="1:41">
      <c r="A1527" s="71">
        <v>84087</v>
      </c>
      <c r="B1527" t="s">
        <v>14237</v>
      </c>
      <c r="C1527" s="155">
        <v>4426679</v>
      </c>
      <c r="D1527" s="60" t="s">
        <v>4508</v>
      </c>
      <c r="E1527" s="60" t="s">
        <v>751</v>
      </c>
      <c r="F1527" s="60" t="s">
        <v>751</v>
      </c>
      <c r="G1527" s="60" t="s">
        <v>4505</v>
      </c>
      <c r="H1527" s="60" t="s">
        <v>134</v>
      </c>
      <c r="I1527" s="60" t="s">
        <v>4509</v>
      </c>
      <c r="J1527" s="60" t="s">
        <v>17104</v>
      </c>
      <c r="K1527" s="60" t="s">
        <v>4510</v>
      </c>
      <c r="L1527" s="60" t="s">
        <v>4511</v>
      </c>
      <c r="M1527" t="str">
        <f>IF(TablVoies[[#This Row],[ID_OSM]]="Non trouvé","Pas de lien",HYPERLINK(("http://www.openstreetmap.org/?"&amp;TablVoies[[#This Row],[OBJET_OSM]]&amp;"="&amp;TablVoies[[#This Row],[ID_OSM]]),"Localiser"))</f>
        <v>Localiser</v>
      </c>
      <c r="N1527" s="61" t="s">
        <v>5316</v>
      </c>
      <c r="O1527" t="str">
        <f>IF(TablVoies[[#This Row],[ID_OSM]]="Non trouvé","Pas de lien",HYPERLINK("http://localhost:8111/import?url=http://api.openstreetmap.org/api/0.6/"&amp;TablVoies[[#This Row],[OBJET_OSM]]&amp;"/"&amp;TablVoies[[#This Row],[ID_OSM]]&amp;"/full","JOSM"))</f>
        <v>JOSM</v>
      </c>
      <c r="Q1527"/>
      <c r="W1527" s="60" t="s">
        <v>5334</v>
      </c>
      <c r="Y1527" s="60">
        <v>2014</v>
      </c>
      <c r="Z1527" s="124">
        <v>41746</v>
      </c>
      <c r="AA1527" s="60" t="s">
        <v>5593</v>
      </c>
      <c r="AC1527" s="60">
        <v>0</v>
      </c>
      <c r="AE1527" s="60" t="s">
        <v>5324</v>
      </c>
      <c r="AL1527" s="60">
        <v>0</v>
      </c>
      <c r="AM1527" s="60">
        <v>0</v>
      </c>
      <c r="AN1527" s="60" t="s">
        <v>5362</v>
      </c>
      <c r="AO1527" s="60" t="s">
        <v>5329</v>
      </c>
    </row>
    <row r="1528" spans="1:41">
      <c r="A1528" s="71">
        <v>84087</v>
      </c>
      <c r="B1528" t="s">
        <v>14246</v>
      </c>
      <c r="C1528" s="155">
        <v>4426377</v>
      </c>
      <c r="D1528" s="60" t="s">
        <v>2855</v>
      </c>
      <c r="E1528" s="60" t="s">
        <v>2856</v>
      </c>
      <c r="F1528" s="60" t="s">
        <v>751</v>
      </c>
      <c r="G1528" s="60" t="s">
        <v>1358</v>
      </c>
      <c r="I1528" s="60" t="s">
        <v>2857</v>
      </c>
      <c r="J1528" s="60" t="s">
        <v>17105</v>
      </c>
      <c r="K1528" s="60" t="s">
        <v>2858</v>
      </c>
      <c r="L1528" s="60" t="s">
        <v>2859</v>
      </c>
      <c r="M1528" t="str">
        <f>IF(TablVoies[[#This Row],[ID_OSM]]="Non trouvé","Pas de lien",HYPERLINK(("http://www.openstreetmap.org/?"&amp;TablVoies[[#This Row],[OBJET_OSM]]&amp;"="&amp;TablVoies[[#This Row],[ID_OSM]]),"Localiser"))</f>
        <v>Localiser</v>
      </c>
      <c r="N1528" s="61" t="s">
        <v>5316</v>
      </c>
      <c r="O1528" t="str">
        <f>IF(TablVoies[[#This Row],[ID_OSM]]="Non trouvé","Pas de lien",HYPERLINK("http://localhost:8111/import?url=http://api.openstreetmap.org/api/0.6/"&amp;TablVoies[[#This Row],[OBJET_OSM]]&amp;"/"&amp;TablVoies[[#This Row],[ID_OSM]]&amp;"/full","JOSM"))</f>
        <v>JOSM</v>
      </c>
      <c r="Q1528"/>
      <c r="W1528" s="60" t="s">
        <v>5334</v>
      </c>
      <c r="Y1528" s="60">
        <v>2014</v>
      </c>
      <c r="Z1528" s="124">
        <v>41746</v>
      </c>
      <c r="AA1528" s="60" t="s">
        <v>5508</v>
      </c>
      <c r="AC1528" s="60" t="s">
        <v>5323</v>
      </c>
      <c r="AE1528" s="60" t="s">
        <v>5324</v>
      </c>
      <c r="AL1528" s="60">
        <v>0</v>
      </c>
      <c r="AM1528" s="60">
        <v>0</v>
      </c>
      <c r="AN1528" s="60" t="s">
        <v>5368</v>
      </c>
      <c r="AO1528" s="60" t="s">
        <v>5349</v>
      </c>
    </row>
    <row r="1529" spans="1:41">
      <c r="A1529" s="71">
        <v>84087</v>
      </c>
      <c r="B1529" t="s">
        <v>14245</v>
      </c>
      <c r="C1529" s="155">
        <v>4426788</v>
      </c>
      <c r="D1529" s="60" t="s">
        <v>4903</v>
      </c>
      <c r="E1529" s="60" t="s">
        <v>4904</v>
      </c>
      <c r="F1529" s="60" t="s">
        <v>751</v>
      </c>
      <c r="G1529" s="60" t="s">
        <v>44</v>
      </c>
      <c r="I1529" s="60" t="s">
        <v>4905</v>
      </c>
      <c r="J1529" s="60" t="s">
        <v>17106</v>
      </c>
      <c r="K1529" s="60" t="s">
        <v>4906</v>
      </c>
      <c r="L1529" s="60" t="s">
        <v>4907</v>
      </c>
      <c r="M1529" t="str">
        <f>IF(TablVoies[[#This Row],[ID_OSM]]="Non trouvé","Pas de lien",HYPERLINK(("http://www.openstreetmap.org/?"&amp;TablVoies[[#This Row],[OBJET_OSM]]&amp;"="&amp;TablVoies[[#This Row],[ID_OSM]]),"Localiser"))</f>
        <v>Localiser</v>
      </c>
      <c r="N1529" s="61" t="s">
        <v>5316</v>
      </c>
      <c r="O1529" t="str">
        <f>IF(TablVoies[[#This Row],[ID_OSM]]="Non trouvé","Pas de lien",HYPERLINK("http://localhost:8111/import?url=http://api.openstreetmap.org/api/0.6/"&amp;TablVoies[[#This Row],[OBJET_OSM]]&amp;"/"&amp;TablVoies[[#This Row],[ID_OSM]]&amp;"/full","JOSM"))</f>
        <v>JOSM</v>
      </c>
      <c r="Q1529"/>
      <c r="W1529" s="60" t="s">
        <v>5334</v>
      </c>
      <c r="Y1529" s="60">
        <v>2014</v>
      </c>
      <c r="Z1529" s="124">
        <v>41746</v>
      </c>
      <c r="AA1529" s="60" t="s">
        <v>5508</v>
      </c>
      <c r="AC1529" s="60" t="s">
        <v>5323</v>
      </c>
      <c r="AE1529" s="60" t="s">
        <v>5324</v>
      </c>
      <c r="AL1529" s="60">
        <v>0</v>
      </c>
      <c r="AM1529" s="60">
        <v>0</v>
      </c>
      <c r="AN1529" s="60" t="s">
        <v>5368</v>
      </c>
      <c r="AO1529" s="60" t="s">
        <v>5349</v>
      </c>
    </row>
    <row r="1530" spans="1:41">
      <c r="A1530" s="71">
        <v>84087</v>
      </c>
      <c r="B1530" t="s">
        <v>14244</v>
      </c>
      <c r="C1530" s="155">
        <v>4426539</v>
      </c>
      <c r="D1530" s="60" t="s">
        <v>3799</v>
      </c>
      <c r="E1530" s="60" t="s">
        <v>751</v>
      </c>
      <c r="F1530" s="60" t="s">
        <v>751</v>
      </c>
      <c r="G1530" s="60" t="s">
        <v>44</v>
      </c>
      <c r="I1530" s="60" t="s">
        <v>3800</v>
      </c>
      <c r="J1530" s="60" t="s">
        <v>17107</v>
      </c>
      <c r="K1530" s="60" t="s">
        <v>3801</v>
      </c>
      <c r="L1530" s="60" t="s">
        <v>3802</v>
      </c>
      <c r="M1530" t="str">
        <f>IF(TablVoies[[#This Row],[ID_OSM]]="Non trouvé","Pas de lien",HYPERLINK(("http://www.openstreetmap.org/?"&amp;TablVoies[[#This Row],[OBJET_OSM]]&amp;"="&amp;TablVoies[[#This Row],[ID_OSM]]),"Localiser"))</f>
        <v>Localiser</v>
      </c>
      <c r="N1530" s="61" t="s">
        <v>5316</v>
      </c>
      <c r="O1530" t="str">
        <f>IF(TablVoies[[#This Row],[ID_OSM]]="Non trouvé","Pas de lien",HYPERLINK("http://localhost:8111/import?url=http://api.openstreetmap.org/api/0.6/"&amp;TablVoies[[#This Row],[OBJET_OSM]]&amp;"/"&amp;TablVoies[[#This Row],[ID_OSM]]&amp;"/full","JOSM"))</f>
        <v>JOSM</v>
      </c>
      <c r="Q1530"/>
      <c r="W1530" s="60" t="s">
        <v>5334</v>
      </c>
      <c r="Z1530" s="124"/>
      <c r="AC1530" s="60" t="s">
        <v>5323</v>
      </c>
      <c r="AE1530" s="60" t="s">
        <v>5324</v>
      </c>
      <c r="AL1530" s="60">
        <v>0</v>
      </c>
      <c r="AM1530" s="60">
        <v>0</v>
      </c>
      <c r="AN1530" s="60" t="s">
        <v>5328</v>
      </c>
      <c r="AO1530" s="60" t="s">
        <v>5329</v>
      </c>
    </row>
    <row r="1531" spans="1:41">
      <c r="A1531" s="71">
        <v>84087</v>
      </c>
      <c r="B1531" t="s">
        <v>14238</v>
      </c>
      <c r="C1531" s="155">
        <v>4426678</v>
      </c>
      <c r="D1531" s="60" t="s">
        <v>4504</v>
      </c>
      <c r="E1531" s="60" t="s">
        <v>4499</v>
      </c>
      <c r="F1531" s="60" t="s">
        <v>751</v>
      </c>
      <c r="G1531" s="60" t="s">
        <v>4505</v>
      </c>
      <c r="I1531" s="60" t="s">
        <v>4500</v>
      </c>
      <c r="J1531" s="60" t="s">
        <v>17108</v>
      </c>
      <c r="K1531" s="60" t="s">
        <v>4507</v>
      </c>
      <c r="L1531" s="60" t="s">
        <v>4503</v>
      </c>
      <c r="M1531" t="str">
        <f>IF(TablVoies[[#This Row],[ID_OSM]]="Non trouvé","Pas de lien",HYPERLINK(("http://www.openstreetmap.org/?"&amp;TablVoies[[#This Row],[OBJET_OSM]]&amp;"="&amp;TablVoies[[#This Row],[ID_OSM]]),"Localiser"))</f>
        <v>Localiser</v>
      </c>
      <c r="N1531" s="61" t="s">
        <v>5316</v>
      </c>
      <c r="O1531" t="str">
        <f>IF(TablVoies[[#This Row],[ID_OSM]]="Non trouvé","Pas de lien",HYPERLINK("http://localhost:8111/import?url=http://api.openstreetmap.org/api/0.6/"&amp;TablVoies[[#This Row],[OBJET_OSM]]&amp;"/"&amp;TablVoies[[#This Row],[ID_OSM]]&amp;"/full","JOSM"))</f>
        <v>JOSM</v>
      </c>
      <c r="P1531" t="s">
        <v>13620</v>
      </c>
      <c r="Q1531" t="s">
        <v>13814</v>
      </c>
      <c r="T1531" s="60" t="s">
        <v>4501</v>
      </c>
      <c r="W1531" s="60" t="s">
        <v>5334</v>
      </c>
      <c r="Y1531" s="60">
        <v>2014</v>
      </c>
      <c r="Z1531" s="124">
        <v>41822</v>
      </c>
      <c r="AA1531" s="60" t="s">
        <v>5614</v>
      </c>
      <c r="AC1531" s="60" t="s">
        <v>5339</v>
      </c>
      <c r="AE1531" s="60" t="s">
        <v>5324</v>
      </c>
      <c r="AL1531" s="60">
        <v>0</v>
      </c>
      <c r="AM1531" s="60">
        <v>0</v>
      </c>
      <c r="AN1531" s="60" t="s">
        <v>5346</v>
      </c>
      <c r="AO1531" s="60" t="s">
        <v>5329</v>
      </c>
    </row>
    <row r="1532" spans="1:41">
      <c r="A1532" s="71">
        <v>84087</v>
      </c>
      <c r="B1532" s="60" t="s">
        <v>751</v>
      </c>
      <c r="C1532" s="155">
        <v>4426780</v>
      </c>
      <c r="D1532" s="60" t="s">
        <v>4925</v>
      </c>
      <c r="E1532" s="60" t="s">
        <v>4926</v>
      </c>
      <c r="F1532" s="60" t="s">
        <v>751</v>
      </c>
      <c r="G1532" s="60" t="s">
        <v>44</v>
      </c>
      <c r="I1532" s="60" t="s">
        <v>4927</v>
      </c>
      <c r="J1532" s="60" t="s">
        <v>17109</v>
      </c>
      <c r="K1532" s="60" t="s">
        <v>4928</v>
      </c>
      <c r="L1532" s="60" t="s">
        <v>15570</v>
      </c>
      <c r="M1532" t="str">
        <f>IF(TablVoies[[#This Row],[ID_OSM]]="Non trouvé","Pas de lien",HYPERLINK(("http://www.openstreetmap.org/?"&amp;TablVoies[[#This Row],[OBJET_OSM]]&amp;"="&amp;TablVoies[[#This Row],[ID_OSM]]),"Localiser"))</f>
        <v>Localiser</v>
      </c>
      <c r="N1532" s="61" t="s">
        <v>5316</v>
      </c>
      <c r="O1532" t="str">
        <f>IF(TablVoies[[#This Row],[ID_OSM]]="Non trouvé","Pas de lien",HYPERLINK("http://localhost:8111/import?url=http://api.openstreetmap.org/api/0.6/"&amp;TablVoies[[#This Row],[OBJET_OSM]]&amp;"/"&amp;TablVoies[[#This Row],[ID_OSM]]&amp;"/full","JOSM"))</f>
        <v>JOSM</v>
      </c>
      <c r="Q1532"/>
      <c r="W1532" s="60" t="s">
        <v>5334</v>
      </c>
      <c r="X1532" s="60" t="s">
        <v>5373</v>
      </c>
      <c r="Z1532" s="124"/>
      <c r="AC1532" s="60" t="s">
        <v>5339</v>
      </c>
      <c r="AE1532" s="60" t="s">
        <v>5324</v>
      </c>
      <c r="AL1532" s="60">
        <v>0</v>
      </c>
      <c r="AM1532" s="60">
        <v>0</v>
      </c>
      <c r="AN1532" s="60" t="s">
        <v>5328</v>
      </c>
      <c r="AO1532" s="60" t="s">
        <v>5329</v>
      </c>
    </row>
    <row r="1533" spans="1:41">
      <c r="A1533" s="71">
        <v>84087</v>
      </c>
      <c r="B1533" s="60" t="s">
        <v>751</v>
      </c>
      <c r="C1533" s="155">
        <v>4827285</v>
      </c>
      <c r="D1533" s="60" t="s">
        <v>5314</v>
      </c>
      <c r="E1533" s="60" t="s">
        <v>5315</v>
      </c>
      <c r="F1533" s="60" t="s">
        <v>751</v>
      </c>
      <c r="J1533" s="60" t="s">
        <v>8676</v>
      </c>
      <c r="M1533" t="str">
        <f>IF(TablVoies[[#This Row],[ID_OSM]]="Non trouvé","Pas de lien",HYPERLINK(("http://www.openstreetmap.org/?"&amp;TablVoies[[#This Row],[OBJET_OSM]]&amp;"="&amp;TablVoies[[#This Row],[ID_OSM]]),"Localiser"))</f>
        <v>Localiser</v>
      </c>
      <c r="N1533" s="61" t="s">
        <v>5316</v>
      </c>
      <c r="O1533" t="str">
        <f>IF(TablVoies[[#This Row],[ID_OSM]]="Non trouvé","Pas de lien",HYPERLINK("http://localhost:8111/import?url=http://api.openstreetmap.org/api/0.6/"&amp;TablVoies[[#This Row],[OBJET_OSM]]&amp;"/"&amp;TablVoies[[#This Row],[ID_OSM]]&amp;"/full","JOSM"))</f>
        <v>JOSM</v>
      </c>
      <c r="P1533" t="s">
        <v>13609</v>
      </c>
      <c r="Q1533" t="s">
        <v>13814</v>
      </c>
      <c r="W1533" s="60" t="s">
        <v>5334</v>
      </c>
      <c r="Z1533" s="124"/>
      <c r="AC1533" s="60" t="s">
        <v>5339</v>
      </c>
      <c r="AE1533" s="60" t="s">
        <v>5375</v>
      </c>
      <c r="AL1533" s="60">
        <v>0</v>
      </c>
      <c r="AM1533" s="60">
        <v>0</v>
      </c>
      <c r="AO1533" s="60" t="s">
        <v>5329</v>
      </c>
    </row>
    <row r="1534" spans="1:41">
      <c r="A1534" s="71">
        <v>84087</v>
      </c>
      <c r="B1534" s="60" t="s">
        <v>751</v>
      </c>
      <c r="C1534" s="155">
        <v>5143485</v>
      </c>
      <c r="D1534" s="60" t="s">
        <v>5307</v>
      </c>
      <c r="E1534" s="60" t="s">
        <v>5308</v>
      </c>
      <c r="F1534" s="60" t="s">
        <v>751</v>
      </c>
      <c r="G1534" s="60" t="s">
        <v>70</v>
      </c>
      <c r="I1534" s="60" t="s">
        <v>5309</v>
      </c>
      <c r="J1534" s="60" t="s">
        <v>17110</v>
      </c>
      <c r="K1534" s="60" t="s">
        <v>5310</v>
      </c>
      <c r="L1534" s="60" t="s">
        <v>5311</v>
      </c>
      <c r="M1534" t="str">
        <f>IF(TablVoies[[#This Row],[ID_OSM]]="Non trouvé","Pas de lien",HYPERLINK(("http://www.openstreetmap.org/?"&amp;TablVoies[[#This Row],[OBJET_OSM]]&amp;"="&amp;TablVoies[[#This Row],[ID_OSM]]),"Localiser"))</f>
        <v>Localiser</v>
      </c>
      <c r="N1534" s="61" t="s">
        <v>5316</v>
      </c>
      <c r="O1534" t="str">
        <f>IF(TablVoies[[#This Row],[ID_OSM]]="Non trouvé","Pas de lien",HYPERLINK("http://localhost:8111/import?url=http://api.openstreetmap.org/api/0.6/"&amp;TablVoies[[#This Row],[OBJET_OSM]]&amp;"/"&amp;TablVoies[[#This Row],[ID_OSM]]&amp;"/full","JOSM"))</f>
        <v>JOSM</v>
      </c>
      <c r="Q1534"/>
      <c r="Z1534" s="124"/>
      <c r="AC1534" s="60" t="s">
        <v>5344</v>
      </c>
      <c r="AL1534" s="60">
        <v>0</v>
      </c>
      <c r="AM1534" s="60">
        <v>0</v>
      </c>
      <c r="AN1534" s="60" t="s">
        <v>5346</v>
      </c>
      <c r="AO1534" s="60" t="s">
        <v>5329</v>
      </c>
    </row>
    <row r="1535" spans="1:41">
      <c r="A1535" s="71">
        <v>84087</v>
      </c>
      <c r="B1535" s="60" t="s">
        <v>751</v>
      </c>
      <c r="C1535" s="155">
        <v>5143492</v>
      </c>
      <c r="D1535" s="60" t="s">
        <v>5274</v>
      </c>
      <c r="E1535" s="60" t="s">
        <v>5275</v>
      </c>
      <c r="F1535" s="60" t="s">
        <v>751</v>
      </c>
      <c r="G1535" s="60" t="s">
        <v>70</v>
      </c>
      <c r="I1535" s="60" t="s">
        <v>5276</v>
      </c>
      <c r="J1535" s="60" t="s">
        <v>17111</v>
      </c>
      <c r="K1535" s="60" t="s">
        <v>5277</v>
      </c>
      <c r="L1535" s="60" t="s">
        <v>5278</v>
      </c>
      <c r="M1535" t="str">
        <f>IF(TablVoies[[#This Row],[ID_OSM]]="Non trouvé","Pas de lien",HYPERLINK(("http://www.openstreetmap.org/?"&amp;TablVoies[[#This Row],[OBJET_OSM]]&amp;"="&amp;TablVoies[[#This Row],[ID_OSM]]),"Localiser"))</f>
        <v>Localiser</v>
      </c>
      <c r="N1535" s="61" t="s">
        <v>5316</v>
      </c>
      <c r="O1535" t="str">
        <f>IF(TablVoies[[#This Row],[ID_OSM]]="Non trouvé","Pas de lien",HYPERLINK("http://localhost:8111/import?url=http://api.openstreetmap.org/api/0.6/"&amp;TablVoies[[#This Row],[OBJET_OSM]]&amp;"/"&amp;TablVoies[[#This Row],[ID_OSM]]&amp;"/full","JOSM"))</f>
        <v>JOSM</v>
      </c>
      <c r="Q1535"/>
      <c r="Z1535" s="124"/>
      <c r="AC1535" s="60" t="s">
        <v>5344</v>
      </c>
      <c r="AL1535" s="60">
        <v>0</v>
      </c>
      <c r="AM1535" s="60">
        <v>0</v>
      </c>
      <c r="AN1535" s="60" t="s">
        <v>5346</v>
      </c>
      <c r="AO1535" s="60" t="s">
        <v>5329</v>
      </c>
    </row>
    <row r="1536" spans="1:41">
      <c r="A1536" s="71">
        <v>84087</v>
      </c>
      <c r="B1536" s="60" t="s">
        <v>751</v>
      </c>
      <c r="C1536" s="155">
        <v>5143523</v>
      </c>
      <c r="D1536" s="60" t="s">
        <v>5028</v>
      </c>
      <c r="E1536" s="60" t="s">
        <v>5029</v>
      </c>
      <c r="F1536" s="60" t="s">
        <v>751</v>
      </c>
      <c r="G1536" s="60" t="s">
        <v>70</v>
      </c>
      <c r="I1536" s="60" t="s">
        <v>5030</v>
      </c>
      <c r="J1536" s="60" t="s">
        <v>17112</v>
      </c>
      <c r="K1536" s="60" t="s">
        <v>5031</v>
      </c>
      <c r="L1536" s="60" t="s">
        <v>5032</v>
      </c>
      <c r="M1536" t="str">
        <f>IF(TablVoies[[#This Row],[ID_OSM]]="Non trouvé","Pas de lien",HYPERLINK(("http://www.openstreetmap.org/?"&amp;TablVoies[[#This Row],[OBJET_OSM]]&amp;"="&amp;TablVoies[[#This Row],[ID_OSM]]),"Localiser"))</f>
        <v>Localiser</v>
      </c>
      <c r="N1536" s="61" t="s">
        <v>5316</v>
      </c>
      <c r="O1536" t="str">
        <f>IF(TablVoies[[#This Row],[ID_OSM]]="Non trouvé","Pas de lien",HYPERLINK("http://localhost:8111/import?url=http://api.openstreetmap.org/api/0.6/"&amp;TablVoies[[#This Row],[OBJET_OSM]]&amp;"/"&amp;TablVoies[[#This Row],[ID_OSM]]&amp;"/full","JOSM"))</f>
        <v>JOSM</v>
      </c>
      <c r="Q1536"/>
      <c r="Z1536" s="124"/>
      <c r="AC1536" s="60" t="s">
        <v>5339</v>
      </c>
      <c r="AL1536" s="60">
        <v>0</v>
      </c>
      <c r="AM1536" s="60">
        <v>0</v>
      </c>
      <c r="AN1536" s="60" t="s">
        <v>5346</v>
      </c>
      <c r="AO1536" s="60" t="s">
        <v>5329</v>
      </c>
    </row>
    <row r="1537" spans="1:41">
      <c r="A1537" s="71">
        <v>84087</v>
      </c>
      <c r="B1537" s="60" t="s">
        <v>751</v>
      </c>
      <c r="C1537" s="155">
        <v>5143550</v>
      </c>
      <c r="D1537" s="60" t="s">
        <v>5000</v>
      </c>
      <c r="E1537" s="60" t="s">
        <v>5001</v>
      </c>
      <c r="F1537" s="60" t="s">
        <v>751</v>
      </c>
      <c r="G1537" s="60" t="s">
        <v>70</v>
      </c>
      <c r="I1537" s="60" t="s">
        <v>5002</v>
      </c>
      <c r="J1537" s="60" t="s">
        <v>17113</v>
      </c>
      <c r="K1537" s="60" t="s">
        <v>5003</v>
      </c>
      <c r="L1537" s="60" t="s">
        <v>5004</v>
      </c>
      <c r="M1537" t="str">
        <f>IF(TablVoies[[#This Row],[ID_OSM]]="Non trouvé","Pas de lien",HYPERLINK(("http://www.openstreetmap.org/?"&amp;TablVoies[[#This Row],[OBJET_OSM]]&amp;"="&amp;TablVoies[[#This Row],[ID_OSM]]),"Localiser"))</f>
        <v>Localiser</v>
      </c>
      <c r="N1537" s="61" t="s">
        <v>5316</v>
      </c>
      <c r="O1537" t="str">
        <f>IF(TablVoies[[#This Row],[ID_OSM]]="Non trouvé","Pas de lien",HYPERLINK("http://localhost:8111/import?url=http://api.openstreetmap.org/api/0.6/"&amp;TablVoies[[#This Row],[OBJET_OSM]]&amp;"/"&amp;TablVoies[[#This Row],[ID_OSM]]&amp;"/full","JOSM"))</f>
        <v>JOSM</v>
      </c>
      <c r="Q1537"/>
      <c r="Z1537" s="124"/>
      <c r="AC1537" s="60">
        <v>0</v>
      </c>
      <c r="AL1537" s="60">
        <v>0</v>
      </c>
      <c r="AM1537" s="60">
        <v>0</v>
      </c>
      <c r="AN1537" s="60" t="s">
        <v>5346</v>
      </c>
      <c r="AO1537" s="60" t="s">
        <v>5329</v>
      </c>
    </row>
    <row r="1538" spans="1:41">
      <c r="A1538" s="71">
        <v>84087</v>
      </c>
      <c r="B1538" s="60" t="s">
        <v>751</v>
      </c>
      <c r="C1538" s="155">
        <v>4426682</v>
      </c>
      <c r="D1538" s="60" t="s">
        <v>5078</v>
      </c>
      <c r="E1538" s="60" t="s">
        <v>5079</v>
      </c>
      <c r="F1538" s="60" t="s">
        <v>751</v>
      </c>
      <c r="G1538" s="60" t="s">
        <v>44</v>
      </c>
      <c r="I1538" s="60" t="s">
        <v>5080</v>
      </c>
      <c r="J1538" s="60" t="s">
        <v>17114</v>
      </c>
      <c r="K1538" s="60" t="s">
        <v>5081</v>
      </c>
      <c r="L1538" s="60" t="s">
        <v>15589</v>
      </c>
      <c r="M1538" t="str">
        <f>IF(TablVoies[[#This Row],[ID_OSM]]="Non trouvé","Pas de lien",HYPERLINK(("http://www.openstreetmap.org/?"&amp;TablVoies[[#This Row],[OBJET_OSM]]&amp;"="&amp;TablVoies[[#This Row],[ID_OSM]]),"Localiser"))</f>
        <v>Localiser</v>
      </c>
      <c r="N1538" s="61" t="s">
        <v>5316</v>
      </c>
      <c r="O1538" t="str">
        <f>IF(TablVoies[[#This Row],[ID_OSM]]="Non trouvé","Pas de lien",HYPERLINK("http://localhost:8111/import?url=http://api.openstreetmap.org/api/0.6/"&amp;TablVoies[[#This Row],[OBJET_OSM]]&amp;"/"&amp;TablVoies[[#This Row],[ID_OSM]]&amp;"/full","JOSM"))</f>
        <v>JOSM</v>
      </c>
      <c r="Q1538"/>
      <c r="Z1538" s="124"/>
      <c r="AC1538" s="60" t="s">
        <v>5339</v>
      </c>
      <c r="AL1538" s="60">
        <v>0</v>
      </c>
      <c r="AM1538" s="60">
        <v>0</v>
      </c>
    </row>
    <row r="1539" spans="1:41">
      <c r="A1539" s="71">
        <v>84087</v>
      </c>
      <c r="B1539" s="60" t="s">
        <v>751</v>
      </c>
      <c r="C1539" s="155">
        <v>4426684</v>
      </c>
      <c r="D1539" s="60" t="s">
        <v>5272</v>
      </c>
      <c r="E1539" s="60" t="s">
        <v>5273</v>
      </c>
      <c r="F1539" s="60" t="s">
        <v>751</v>
      </c>
      <c r="G1539" s="60" t="s">
        <v>44</v>
      </c>
      <c r="I1539" s="60" t="s">
        <v>4525</v>
      </c>
      <c r="J1539" s="60" t="s">
        <v>17115</v>
      </c>
      <c r="K1539" s="60" t="s">
        <v>4526</v>
      </c>
      <c r="L1539" s="60" t="s">
        <v>549</v>
      </c>
      <c r="M1539" t="str">
        <f>IF(TablVoies[[#This Row],[ID_OSM]]="Non trouvé","Pas de lien",HYPERLINK(("http://www.openstreetmap.org/?"&amp;TablVoies[[#This Row],[OBJET_OSM]]&amp;"="&amp;TablVoies[[#This Row],[ID_OSM]]),"Localiser"))</f>
        <v>Localiser</v>
      </c>
      <c r="N1539" s="61" t="s">
        <v>5316</v>
      </c>
      <c r="O1539" t="str">
        <f>IF(TablVoies[[#This Row],[ID_OSM]]="Non trouvé","Pas de lien",HYPERLINK("http://localhost:8111/import?url=http://api.openstreetmap.org/api/0.6/"&amp;TablVoies[[#This Row],[OBJET_OSM]]&amp;"/"&amp;TablVoies[[#This Row],[ID_OSM]]&amp;"/full","JOSM"))</f>
        <v>JOSM</v>
      </c>
      <c r="Q1539"/>
      <c r="Z1539" s="124"/>
      <c r="AC1539" s="60" t="s">
        <v>5339</v>
      </c>
      <c r="AL1539" s="60">
        <v>0</v>
      </c>
      <c r="AM1539" s="60">
        <v>0</v>
      </c>
    </row>
    <row r="1540" spans="1:41">
      <c r="A1540" s="71">
        <v>84087</v>
      </c>
      <c r="B1540" s="60" t="s">
        <v>751</v>
      </c>
      <c r="C1540" s="155">
        <v>4426694</v>
      </c>
      <c r="D1540" s="60" t="s">
        <v>5152</v>
      </c>
      <c r="E1540" s="60" t="s">
        <v>13374</v>
      </c>
      <c r="F1540" s="60" t="s">
        <v>751</v>
      </c>
      <c r="G1540" s="60" t="s">
        <v>44</v>
      </c>
      <c r="I1540" s="60" t="s">
        <v>4570</v>
      </c>
      <c r="J1540" s="60" t="s">
        <v>17116</v>
      </c>
      <c r="K1540" s="60" t="s">
        <v>4572</v>
      </c>
      <c r="L1540" s="60" t="s">
        <v>850</v>
      </c>
      <c r="M1540" t="str">
        <f>IF(TablVoies[[#This Row],[ID_OSM]]="Non trouvé","Pas de lien",HYPERLINK(("http://www.openstreetmap.org/?"&amp;TablVoies[[#This Row],[OBJET_OSM]]&amp;"="&amp;TablVoies[[#This Row],[ID_OSM]]),"Localiser"))</f>
        <v>Localiser</v>
      </c>
      <c r="N1540" s="61" t="s">
        <v>5316</v>
      </c>
      <c r="O1540" t="str">
        <f>IF(TablVoies[[#This Row],[ID_OSM]]="Non trouvé","Pas de lien",HYPERLINK("http://localhost:8111/import?url=http://api.openstreetmap.org/api/0.6/"&amp;TablVoies[[#This Row],[OBJET_OSM]]&amp;"/"&amp;TablVoies[[#This Row],[ID_OSM]]&amp;"/full","JOSM"))</f>
        <v>JOSM</v>
      </c>
      <c r="Q1540"/>
      <c r="W1540" s="60" t="s">
        <v>5334</v>
      </c>
      <c r="X1540" s="60" t="s">
        <v>5545</v>
      </c>
      <c r="Z1540" s="124"/>
      <c r="AC1540" s="60" t="s">
        <v>5339</v>
      </c>
      <c r="AE1540" s="60" t="s">
        <v>5324</v>
      </c>
      <c r="AL1540" s="60">
        <v>0</v>
      </c>
      <c r="AM1540" s="60">
        <v>0</v>
      </c>
    </row>
    <row r="1541" spans="1:41">
      <c r="A1541" s="71">
        <v>84087</v>
      </c>
      <c r="B1541" t="s">
        <v>14140</v>
      </c>
      <c r="C1541" s="155">
        <v>4426699</v>
      </c>
      <c r="D1541" s="60" t="s">
        <v>4977</v>
      </c>
      <c r="E1541" s="60" t="s">
        <v>4978</v>
      </c>
      <c r="F1541" s="60" t="s">
        <v>751</v>
      </c>
      <c r="G1541" s="60" t="s">
        <v>44</v>
      </c>
      <c r="I1541" s="60" t="s">
        <v>13371</v>
      </c>
      <c r="J1541" s="60" t="s">
        <v>17117</v>
      </c>
      <c r="K1541" s="60" t="s">
        <v>13372</v>
      </c>
      <c r="L1541" s="60" t="s">
        <v>3221</v>
      </c>
      <c r="M1541" t="str">
        <f>IF(TablVoies[[#This Row],[ID_OSM]]="Non trouvé","Pas de lien",HYPERLINK(("http://www.openstreetmap.org/?"&amp;TablVoies[[#This Row],[OBJET_OSM]]&amp;"="&amp;TablVoies[[#This Row],[ID_OSM]]),"Localiser"))</f>
        <v>Localiser</v>
      </c>
      <c r="N1541" s="61" t="s">
        <v>5316</v>
      </c>
      <c r="O1541" t="str">
        <f>IF(TablVoies[[#This Row],[ID_OSM]]="Non trouvé","Pas de lien",HYPERLINK("http://localhost:8111/import?url=http://api.openstreetmap.org/api/0.6/"&amp;TablVoies[[#This Row],[OBJET_OSM]]&amp;"/"&amp;TablVoies[[#This Row],[ID_OSM]]&amp;"/full","JOSM"))</f>
        <v>JOSM</v>
      </c>
      <c r="Q1541"/>
      <c r="Z1541" s="124"/>
      <c r="AC1541" s="60" t="s">
        <v>5339</v>
      </c>
      <c r="AL1541" s="60">
        <v>0</v>
      </c>
      <c r="AM1541" s="60">
        <v>0</v>
      </c>
    </row>
    <row r="1542" spans="1:41">
      <c r="A1542" s="71">
        <v>84087</v>
      </c>
      <c r="B1542" s="60" t="s">
        <v>751</v>
      </c>
      <c r="C1542" s="155">
        <v>4426700</v>
      </c>
      <c r="D1542" s="60" t="s">
        <v>5179</v>
      </c>
      <c r="E1542" s="60" t="s">
        <v>5180</v>
      </c>
      <c r="F1542" s="60" t="s">
        <v>751</v>
      </c>
      <c r="G1542" s="60" t="s">
        <v>44</v>
      </c>
      <c r="I1542" s="60" t="s">
        <v>5181</v>
      </c>
      <c r="J1542" s="60" t="s">
        <v>17118</v>
      </c>
      <c r="K1542" s="60" t="s">
        <v>5182</v>
      </c>
      <c r="L1542" s="60" t="s">
        <v>2118</v>
      </c>
      <c r="M1542" t="str">
        <f>IF(TablVoies[[#This Row],[ID_OSM]]="Non trouvé","Pas de lien",HYPERLINK(("http://www.openstreetmap.org/?"&amp;TablVoies[[#This Row],[OBJET_OSM]]&amp;"="&amp;TablVoies[[#This Row],[ID_OSM]]),"Localiser"))</f>
        <v>Localiser</v>
      </c>
      <c r="N1542" s="61" t="s">
        <v>5316</v>
      </c>
      <c r="O1542" t="str">
        <f>IF(TablVoies[[#This Row],[ID_OSM]]="Non trouvé","Pas de lien",HYPERLINK("http://localhost:8111/import?url=http://api.openstreetmap.org/api/0.6/"&amp;TablVoies[[#This Row],[OBJET_OSM]]&amp;"/"&amp;TablVoies[[#This Row],[ID_OSM]]&amp;"/full","JOSM"))</f>
        <v>JOSM</v>
      </c>
      <c r="Q1542"/>
      <c r="Z1542" s="124"/>
      <c r="AC1542" s="60" t="s">
        <v>5339</v>
      </c>
      <c r="AL1542" s="60">
        <v>0</v>
      </c>
      <c r="AM1542" s="60">
        <v>0</v>
      </c>
    </row>
    <row r="1543" spans="1:41">
      <c r="A1543" s="71">
        <v>84087</v>
      </c>
      <c r="B1543" s="60" t="s">
        <v>751</v>
      </c>
      <c r="C1543" s="155">
        <v>4426707</v>
      </c>
      <c r="D1543" s="60" t="s">
        <v>5212</v>
      </c>
      <c r="E1543" s="60" t="s">
        <v>13377</v>
      </c>
      <c r="F1543" s="60" t="s">
        <v>751</v>
      </c>
      <c r="G1543" s="60" t="s">
        <v>44</v>
      </c>
      <c r="I1543" s="60" t="s">
        <v>4616</v>
      </c>
      <c r="J1543" s="60" t="s">
        <v>17119</v>
      </c>
      <c r="K1543" s="60" t="s">
        <v>4618</v>
      </c>
      <c r="L1543" s="60" t="s">
        <v>9666</v>
      </c>
      <c r="M1543" t="str">
        <f>IF(TablVoies[[#This Row],[ID_OSM]]="Non trouvé","Pas de lien",HYPERLINK(("http://www.openstreetmap.org/?"&amp;TablVoies[[#This Row],[OBJET_OSM]]&amp;"="&amp;TablVoies[[#This Row],[ID_OSM]]),"Localiser"))</f>
        <v>Localiser</v>
      </c>
      <c r="N1543" s="61" t="s">
        <v>5316</v>
      </c>
      <c r="O1543" t="str">
        <f>IF(TablVoies[[#This Row],[ID_OSM]]="Non trouvé","Pas de lien",HYPERLINK("http://localhost:8111/import?url=http://api.openstreetmap.org/api/0.6/"&amp;TablVoies[[#This Row],[OBJET_OSM]]&amp;"/"&amp;TablVoies[[#This Row],[ID_OSM]]&amp;"/full","JOSM"))</f>
        <v>JOSM</v>
      </c>
      <c r="Q1543"/>
      <c r="W1543" s="60" t="s">
        <v>5334</v>
      </c>
      <c r="X1543" s="60" t="s">
        <v>5399</v>
      </c>
      <c r="Z1543" s="124"/>
      <c r="AC1543" s="60" t="s">
        <v>5339</v>
      </c>
      <c r="AE1543" s="60" t="s">
        <v>5324</v>
      </c>
      <c r="AL1543" s="60">
        <v>0</v>
      </c>
      <c r="AM1543" s="60">
        <v>0</v>
      </c>
    </row>
    <row r="1544" spans="1:41">
      <c r="A1544" s="71">
        <v>84087</v>
      </c>
      <c r="B1544" s="60" t="s">
        <v>751</v>
      </c>
      <c r="C1544" s="155">
        <v>4426717</v>
      </c>
      <c r="D1544" s="60" t="s">
        <v>4979</v>
      </c>
      <c r="E1544" s="60" t="s">
        <v>4980</v>
      </c>
      <c r="F1544" s="60" t="s">
        <v>751</v>
      </c>
      <c r="G1544" s="60" t="s">
        <v>44</v>
      </c>
      <c r="I1544" s="60" t="s">
        <v>4974</v>
      </c>
      <c r="J1544" s="60" t="s">
        <v>17120</v>
      </c>
      <c r="K1544" s="60" t="s">
        <v>4976</v>
      </c>
      <c r="L1544" s="60" t="s">
        <v>3221</v>
      </c>
      <c r="M1544" t="str">
        <f>IF(TablVoies[[#This Row],[ID_OSM]]="Non trouvé","Pas de lien",HYPERLINK(("http://www.openstreetmap.org/?"&amp;TablVoies[[#This Row],[OBJET_OSM]]&amp;"="&amp;TablVoies[[#This Row],[ID_OSM]]),"Localiser"))</f>
        <v>Localiser</v>
      </c>
      <c r="N1544" s="61" t="s">
        <v>5316</v>
      </c>
      <c r="O1544" t="str">
        <f>IF(TablVoies[[#This Row],[ID_OSM]]="Non trouvé","Pas de lien",HYPERLINK("http://localhost:8111/import?url=http://api.openstreetmap.org/api/0.6/"&amp;TablVoies[[#This Row],[OBJET_OSM]]&amp;"/"&amp;TablVoies[[#This Row],[ID_OSM]]&amp;"/full","JOSM"))</f>
        <v>JOSM</v>
      </c>
      <c r="Q1544"/>
      <c r="Z1544" s="124"/>
      <c r="AC1544" s="60" t="s">
        <v>5339</v>
      </c>
      <c r="AL1544" s="60">
        <v>0</v>
      </c>
      <c r="AM1544" s="60">
        <v>0</v>
      </c>
    </row>
    <row r="1545" spans="1:41">
      <c r="A1545" s="71">
        <v>84087</v>
      </c>
      <c r="B1545" s="60" t="s">
        <v>751</v>
      </c>
      <c r="C1545" s="155">
        <v>4426720</v>
      </c>
      <c r="D1545" s="60" t="s">
        <v>5213</v>
      </c>
      <c r="E1545" s="60" t="s">
        <v>13378</v>
      </c>
      <c r="F1545" s="60" t="s">
        <v>751</v>
      </c>
      <c r="G1545" s="60" t="s">
        <v>44</v>
      </c>
      <c r="I1545" s="60" t="s">
        <v>4641</v>
      </c>
      <c r="J1545" s="60" t="s">
        <v>17121</v>
      </c>
      <c r="K1545" s="60" t="s">
        <v>4643</v>
      </c>
      <c r="L1545" s="60" t="s">
        <v>9666</v>
      </c>
      <c r="M1545" t="str">
        <f>IF(TablVoies[[#This Row],[ID_OSM]]="Non trouvé","Pas de lien",HYPERLINK(("http://www.openstreetmap.org/?"&amp;TablVoies[[#This Row],[OBJET_OSM]]&amp;"="&amp;TablVoies[[#This Row],[ID_OSM]]),"Localiser"))</f>
        <v>Localiser</v>
      </c>
      <c r="N1545" s="61" t="s">
        <v>5316</v>
      </c>
      <c r="O1545" t="str">
        <f>IF(TablVoies[[#This Row],[ID_OSM]]="Non trouvé","Pas de lien",HYPERLINK("http://localhost:8111/import?url=http://api.openstreetmap.org/api/0.6/"&amp;TablVoies[[#This Row],[OBJET_OSM]]&amp;"/"&amp;TablVoies[[#This Row],[ID_OSM]]&amp;"/full","JOSM"))</f>
        <v>JOSM</v>
      </c>
      <c r="Q1545"/>
      <c r="W1545" s="60" t="s">
        <v>5334</v>
      </c>
      <c r="X1545" s="60" t="s">
        <v>5399</v>
      </c>
      <c r="Z1545" s="124"/>
      <c r="AC1545" s="60" t="s">
        <v>5339</v>
      </c>
      <c r="AE1545" s="60" t="s">
        <v>5324</v>
      </c>
      <c r="AL1545" s="60">
        <v>0</v>
      </c>
      <c r="AM1545" s="60">
        <v>0</v>
      </c>
    </row>
    <row r="1546" spans="1:41">
      <c r="A1546" s="71">
        <v>84087</v>
      </c>
      <c r="B1546" s="60" t="s">
        <v>751</v>
      </c>
      <c r="C1546" s="155">
        <v>4426731</v>
      </c>
      <c r="D1546" s="60" t="s">
        <v>5298</v>
      </c>
      <c r="E1546" s="60" t="s">
        <v>5299</v>
      </c>
      <c r="F1546" s="60" t="s">
        <v>751</v>
      </c>
      <c r="G1546" s="60" t="s">
        <v>44</v>
      </c>
      <c r="I1546" s="60" t="s">
        <v>4669</v>
      </c>
      <c r="J1546" s="60" t="s">
        <v>17122</v>
      </c>
      <c r="K1546" s="60" t="s">
        <v>4671</v>
      </c>
      <c r="L1546" s="60" t="s">
        <v>2314</v>
      </c>
      <c r="M1546" t="str">
        <f>IF(TablVoies[[#This Row],[ID_OSM]]="Non trouvé","Pas de lien",HYPERLINK(("http://www.openstreetmap.org/?"&amp;TablVoies[[#This Row],[OBJET_OSM]]&amp;"="&amp;TablVoies[[#This Row],[ID_OSM]]),"Localiser"))</f>
        <v>Localiser</v>
      </c>
      <c r="N1546" s="61" t="s">
        <v>5316</v>
      </c>
      <c r="O1546" t="str">
        <f>IF(TablVoies[[#This Row],[ID_OSM]]="Non trouvé","Pas de lien",HYPERLINK("http://localhost:8111/import?url=http://api.openstreetmap.org/api/0.6/"&amp;TablVoies[[#This Row],[OBJET_OSM]]&amp;"/"&amp;TablVoies[[#This Row],[ID_OSM]]&amp;"/full","JOSM"))</f>
        <v>JOSM</v>
      </c>
      <c r="Q1546"/>
      <c r="Z1546" s="124"/>
      <c r="AC1546" s="60" t="s">
        <v>5339</v>
      </c>
      <c r="AL1546" s="60">
        <v>0</v>
      </c>
      <c r="AM1546" s="60">
        <v>0</v>
      </c>
    </row>
    <row r="1547" spans="1:41">
      <c r="A1547" s="71">
        <v>84087</v>
      </c>
      <c r="B1547" s="60" t="s">
        <v>751</v>
      </c>
      <c r="C1547" s="155">
        <v>4426737</v>
      </c>
      <c r="D1547" s="60" t="s">
        <v>5228</v>
      </c>
      <c r="E1547" s="60" t="s">
        <v>13380</v>
      </c>
      <c r="F1547" s="60" t="s">
        <v>751</v>
      </c>
      <c r="G1547" s="60" t="s">
        <v>44</v>
      </c>
      <c r="I1547" s="60" t="s">
        <v>4694</v>
      </c>
      <c r="J1547" s="60" t="s">
        <v>17123</v>
      </c>
      <c r="K1547" s="60" t="s">
        <v>4696</v>
      </c>
      <c r="L1547" s="60" t="s">
        <v>4697</v>
      </c>
      <c r="M1547" t="str">
        <f>IF(TablVoies[[#This Row],[ID_OSM]]="Non trouvé","Pas de lien",HYPERLINK(("http://www.openstreetmap.org/?"&amp;TablVoies[[#This Row],[OBJET_OSM]]&amp;"="&amp;TablVoies[[#This Row],[ID_OSM]]),"Localiser"))</f>
        <v>Localiser</v>
      </c>
      <c r="N1547" s="61" t="s">
        <v>5316</v>
      </c>
      <c r="O1547" t="str">
        <f>IF(TablVoies[[#This Row],[ID_OSM]]="Non trouvé","Pas de lien",HYPERLINK("http://localhost:8111/import?url=http://api.openstreetmap.org/api/0.6/"&amp;TablVoies[[#This Row],[OBJET_OSM]]&amp;"/"&amp;TablVoies[[#This Row],[ID_OSM]]&amp;"/full","JOSM"))</f>
        <v>JOSM</v>
      </c>
      <c r="Q1547"/>
      <c r="W1547" s="60" t="s">
        <v>5334</v>
      </c>
      <c r="X1547" s="60" t="s">
        <v>5387</v>
      </c>
      <c r="Y1547" s="60">
        <v>1990</v>
      </c>
      <c r="Z1547" s="124"/>
      <c r="AB1547" s="60">
        <v>1990</v>
      </c>
      <c r="AC1547" s="60" t="s">
        <v>5339</v>
      </c>
      <c r="AE1547" s="60" t="s">
        <v>5324</v>
      </c>
      <c r="AL1547" s="60">
        <v>0</v>
      </c>
      <c r="AM1547" s="60">
        <v>0</v>
      </c>
    </row>
    <row r="1548" spans="1:41">
      <c r="A1548" s="71">
        <v>84087</v>
      </c>
      <c r="B1548" s="60" t="s">
        <v>751</v>
      </c>
      <c r="C1548" s="155">
        <v>4426744</v>
      </c>
      <c r="D1548" s="60" t="s">
        <v>5015</v>
      </c>
      <c r="E1548" s="60" t="s">
        <v>5016</v>
      </c>
      <c r="F1548" s="60" t="s">
        <v>751</v>
      </c>
      <c r="G1548" s="60" t="s">
        <v>44</v>
      </c>
      <c r="I1548" s="60" t="s">
        <v>4720</v>
      </c>
      <c r="J1548" s="60" t="s">
        <v>17124</v>
      </c>
      <c r="K1548" s="60" t="s">
        <v>4722</v>
      </c>
      <c r="L1548" s="60" t="s">
        <v>3563</v>
      </c>
      <c r="M1548" t="str">
        <f>IF(TablVoies[[#This Row],[ID_OSM]]="Non trouvé","Pas de lien",HYPERLINK(("http://www.openstreetmap.org/?"&amp;TablVoies[[#This Row],[OBJET_OSM]]&amp;"="&amp;TablVoies[[#This Row],[ID_OSM]]),"Localiser"))</f>
        <v>Localiser</v>
      </c>
      <c r="N1548" s="61" t="s">
        <v>5316</v>
      </c>
      <c r="O1548" t="str">
        <f>IF(TablVoies[[#This Row],[ID_OSM]]="Non trouvé","Pas de lien",HYPERLINK("http://localhost:8111/import?url=http://api.openstreetmap.org/api/0.6/"&amp;TablVoies[[#This Row],[OBJET_OSM]]&amp;"/"&amp;TablVoies[[#This Row],[ID_OSM]]&amp;"/full","JOSM"))</f>
        <v>JOSM</v>
      </c>
      <c r="Q1548"/>
      <c r="W1548" s="60" t="s">
        <v>5334</v>
      </c>
      <c r="Z1548" s="124"/>
      <c r="AC1548" s="60" t="s">
        <v>5339</v>
      </c>
      <c r="AE1548" s="60" t="s">
        <v>5345</v>
      </c>
      <c r="AL1548" s="60">
        <v>0</v>
      </c>
      <c r="AM1548" s="60">
        <v>0</v>
      </c>
    </row>
    <row r="1549" spans="1:41">
      <c r="A1549" s="71">
        <v>84087</v>
      </c>
      <c r="B1549" s="60" t="s">
        <v>751</v>
      </c>
      <c r="C1549" s="155">
        <v>4426752</v>
      </c>
      <c r="D1549" s="60" t="s">
        <v>5221</v>
      </c>
      <c r="E1549" s="60" t="s">
        <v>13379</v>
      </c>
      <c r="F1549" s="60" t="s">
        <v>751</v>
      </c>
      <c r="G1549" s="60" t="s">
        <v>44</v>
      </c>
      <c r="I1549" s="60" t="s">
        <v>4750</v>
      </c>
      <c r="J1549" s="60" t="s">
        <v>17125</v>
      </c>
      <c r="K1549" s="60" t="s">
        <v>4752</v>
      </c>
      <c r="L1549" s="60" t="s">
        <v>686</v>
      </c>
      <c r="M1549" t="str">
        <f>IF(TablVoies[[#This Row],[ID_OSM]]="Non trouvé","Pas de lien",HYPERLINK(("http://www.openstreetmap.org/?"&amp;TablVoies[[#This Row],[OBJET_OSM]]&amp;"="&amp;TablVoies[[#This Row],[ID_OSM]]),"Localiser"))</f>
        <v>Localiser</v>
      </c>
      <c r="N1549" s="61" t="s">
        <v>5316</v>
      </c>
      <c r="O1549" t="str">
        <f>IF(TablVoies[[#This Row],[ID_OSM]]="Non trouvé","Pas de lien",HYPERLINK("http://localhost:8111/import?url=http://api.openstreetmap.org/api/0.6/"&amp;TablVoies[[#This Row],[OBJET_OSM]]&amp;"/"&amp;TablVoies[[#This Row],[ID_OSM]]&amp;"/full","JOSM"))</f>
        <v>JOSM</v>
      </c>
      <c r="Q1549"/>
      <c r="W1549" s="60" t="s">
        <v>5321</v>
      </c>
      <c r="Z1549" s="124"/>
      <c r="AC1549" s="60" t="s">
        <v>5339</v>
      </c>
      <c r="AE1549" s="60" t="s">
        <v>5345</v>
      </c>
      <c r="AL1549" s="60">
        <v>0</v>
      </c>
      <c r="AM1549" s="60">
        <v>0</v>
      </c>
    </row>
    <row r="1550" spans="1:41">
      <c r="A1550" s="71">
        <v>84087</v>
      </c>
      <c r="B1550" s="60" t="s">
        <v>751</v>
      </c>
      <c r="C1550" s="155">
        <v>4426763</v>
      </c>
      <c r="D1550" s="60" t="s">
        <v>5153</v>
      </c>
      <c r="E1550" s="60" t="s">
        <v>13375</v>
      </c>
      <c r="F1550" s="60" t="s">
        <v>751</v>
      </c>
      <c r="G1550" s="60" t="s">
        <v>44</v>
      </c>
      <c r="I1550" s="60" t="s">
        <v>4801</v>
      </c>
      <c r="J1550" s="60" t="s">
        <v>17126</v>
      </c>
      <c r="K1550" s="60" t="s">
        <v>4803</v>
      </c>
      <c r="L1550" s="60" t="s">
        <v>850</v>
      </c>
      <c r="M1550" t="str">
        <f>IF(TablVoies[[#This Row],[ID_OSM]]="Non trouvé","Pas de lien",HYPERLINK(("http://www.openstreetmap.org/?"&amp;TablVoies[[#This Row],[OBJET_OSM]]&amp;"="&amp;TablVoies[[#This Row],[ID_OSM]]),"Localiser"))</f>
        <v>Localiser</v>
      </c>
      <c r="N1550" s="61" t="s">
        <v>5316</v>
      </c>
      <c r="O1550" t="str">
        <f>IF(TablVoies[[#This Row],[ID_OSM]]="Non trouvé","Pas de lien",HYPERLINK("http://localhost:8111/import?url=http://api.openstreetmap.org/api/0.6/"&amp;TablVoies[[#This Row],[OBJET_OSM]]&amp;"/"&amp;TablVoies[[#This Row],[ID_OSM]]&amp;"/full","JOSM"))</f>
        <v>JOSM</v>
      </c>
      <c r="Q1550"/>
      <c r="W1550" s="60" t="s">
        <v>5334</v>
      </c>
      <c r="X1550" s="60" t="s">
        <v>5545</v>
      </c>
      <c r="Z1550" s="124"/>
      <c r="AC1550" s="60" t="s">
        <v>5339</v>
      </c>
      <c r="AE1550" s="60" t="s">
        <v>5324</v>
      </c>
      <c r="AL1550" s="60">
        <v>0</v>
      </c>
      <c r="AM1550" s="60">
        <v>0</v>
      </c>
    </row>
    <row r="1551" spans="1:41">
      <c r="A1551" s="71">
        <v>84087</v>
      </c>
      <c r="B1551" s="60" t="s">
        <v>751</v>
      </c>
      <c r="C1551" s="155">
        <v>4426768</v>
      </c>
      <c r="D1551" s="60" t="s">
        <v>5141</v>
      </c>
      <c r="E1551" s="60" t="s">
        <v>5142</v>
      </c>
      <c r="F1551" s="60" t="s">
        <v>751</v>
      </c>
      <c r="G1551" s="60" t="s">
        <v>44</v>
      </c>
      <c r="I1551" s="60" t="s">
        <v>5143</v>
      </c>
      <c r="J1551" s="60" t="s">
        <v>17127</v>
      </c>
      <c r="K1551" s="60" t="s">
        <v>5145</v>
      </c>
      <c r="L1551" s="60" t="s">
        <v>2698</v>
      </c>
      <c r="M1551" t="str">
        <f>IF(TablVoies[[#This Row],[ID_OSM]]="Non trouvé","Pas de lien",HYPERLINK(("http://www.openstreetmap.org/?"&amp;TablVoies[[#This Row],[OBJET_OSM]]&amp;"="&amp;TablVoies[[#This Row],[ID_OSM]]),"Localiser"))</f>
        <v>Localiser</v>
      </c>
      <c r="N1551" s="61" t="s">
        <v>5316</v>
      </c>
      <c r="O1551" t="str">
        <f>IF(TablVoies[[#This Row],[ID_OSM]]="Non trouvé","Pas de lien",HYPERLINK("http://localhost:8111/import?url=http://api.openstreetmap.org/api/0.6/"&amp;TablVoies[[#This Row],[OBJET_OSM]]&amp;"/"&amp;TablVoies[[#This Row],[ID_OSM]]&amp;"/full","JOSM"))</f>
        <v>JOSM</v>
      </c>
      <c r="Q1551"/>
      <c r="Z1551" s="124"/>
      <c r="AC1551" s="60" t="s">
        <v>5339</v>
      </c>
      <c r="AL1551" s="60">
        <v>0</v>
      </c>
      <c r="AM1551" s="60">
        <v>0</v>
      </c>
    </row>
    <row r="1552" spans="1:41">
      <c r="A1552" s="71">
        <v>84087</v>
      </c>
      <c r="B1552" s="60" t="s">
        <v>751</v>
      </c>
      <c r="C1552" s="155">
        <v>4426778</v>
      </c>
      <c r="D1552" s="60" t="s">
        <v>4930</v>
      </c>
      <c r="E1552" s="60" t="s">
        <v>4931</v>
      </c>
      <c r="F1552" s="60" t="s">
        <v>751</v>
      </c>
      <c r="G1552" s="60" t="s">
        <v>44</v>
      </c>
      <c r="I1552" s="60" t="s">
        <v>4932</v>
      </c>
      <c r="J1552" s="60" t="s">
        <v>17128</v>
      </c>
      <c r="K1552" s="60" t="s">
        <v>4934</v>
      </c>
      <c r="L1552" s="60" t="s">
        <v>843</v>
      </c>
      <c r="M1552" t="str">
        <f>IF(TablVoies[[#This Row],[ID_OSM]]="Non trouvé","Pas de lien",HYPERLINK(("http://www.openstreetmap.org/?"&amp;TablVoies[[#This Row],[OBJET_OSM]]&amp;"="&amp;TablVoies[[#This Row],[ID_OSM]]),"Localiser"))</f>
        <v>Localiser</v>
      </c>
      <c r="N1552" s="61" t="s">
        <v>5316</v>
      </c>
      <c r="O1552" t="str">
        <f>IF(TablVoies[[#This Row],[ID_OSM]]="Non trouvé","Pas de lien",HYPERLINK("http://localhost:8111/import?url=http://api.openstreetmap.org/api/0.6/"&amp;TablVoies[[#This Row],[OBJET_OSM]]&amp;"/"&amp;TablVoies[[#This Row],[ID_OSM]]&amp;"/full","JOSM"))</f>
        <v>JOSM</v>
      </c>
      <c r="Q1552"/>
      <c r="Z1552" s="124"/>
      <c r="AC1552" s="60" t="s">
        <v>5339</v>
      </c>
      <c r="AL1552" s="60">
        <v>0</v>
      </c>
      <c r="AM1552" s="60">
        <v>0</v>
      </c>
    </row>
    <row r="1553" spans="1:39">
      <c r="A1553" s="71">
        <v>84087</v>
      </c>
      <c r="B1553" s="60" t="s">
        <v>751</v>
      </c>
      <c r="C1553" s="155">
        <v>4426783</v>
      </c>
      <c r="D1553" s="60" t="s">
        <v>5178</v>
      </c>
      <c r="E1553" s="60" t="s">
        <v>13376</v>
      </c>
      <c r="F1553" s="60" t="s">
        <v>751</v>
      </c>
      <c r="G1553" s="60" t="s">
        <v>44</v>
      </c>
      <c r="I1553" s="60" t="s">
        <v>4881</v>
      </c>
      <c r="J1553" s="60" t="s">
        <v>17129</v>
      </c>
      <c r="K1553" s="60" t="s">
        <v>4883</v>
      </c>
      <c r="L1553" s="60" t="s">
        <v>360</v>
      </c>
      <c r="M1553" t="str">
        <f>IF(TablVoies[[#This Row],[ID_OSM]]="Non trouvé","Pas de lien",HYPERLINK(("http://www.openstreetmap.org/?"&amp;TablVoies[[#This Row],[OBJET_OSM]]&amp;"="&amp;TablVoies[[#This Row],[ID_OSM]]),"Localiser"))</f>
        <v>Localiser</v>
      </c>
      <c r="N1553" s="61" t="s">
        <v>5316</v>
      </c>
      <c r="O1553" t="str">
        <f>IF(TablVoies[[#This Row],[ID_OSM]]="Non trouvé","Pas de lien",HYPERLINK("http://localhost:8111/import?url=http://api.openstreetmap.org/api/0.6/"&amp;TablVoies[[#This Row],[OBJET_OSM]]&amp;"/"&amp;TablVoies[[#This Row],[ID_OSM]]&amp;"/full","JOSM"))</f>
        <v>JOSM</v>
      </c>
      <c r="Q1553"/>
      <c r="W1553" s="60" t="s">
        <v>5334</v>
      </c>
      <c r="Z1553" s="124"/>
      <c r="AC1553" s="60" t="s">
        <v>5339</v>
      </c>
      <c r="AL1553" s="60">
        <v>0</v>
      </c>
      <c r="AM1553" s="60">
        <v>0</v>
      </c>
    </row>
    <row r="1554" spans="1:39">
      <c r="A1554" s="71">
        <v>84087</v>
      </c>
      <c r="B1554" s="60" t="s">
        <v>751</v>
      </c>
      <c r="C1554" s="155">
        <v>4426785</v>
      </c>
      <c r="D1554" s="60" t="s">
        <v>5082</v>
      </c>
      <c r="E1554" s="60" t="s">
        <v>5083</v>
      </c>
      <c r="F1554" s="60" t="s">
        <v>751</v>
      </c>
      <c r="G1554" s="60" t="s">
        <v>44</v>
      </c>
      <c r="I1554" s="60" t="s">
        <v>5084</v>
      </c>
      <c r="J1554" s="60" t="s">
        <v>17130</v>
      </c>
      <c r="K1554" s="60" t="s">
        <v>5085</v>
      </c>
      <c r="L1554" s="60" t="s">
        <v>15589</v>
      </c>
      <c r="M1554" t="str">
        <f>IF(TablVoies[[#This Row],[ID_OSM]]="Non trouvé","Pas de lien",HYPERLINK(("http://www.openstreetmap.org/?"&amp;TablVoies[[#This Row],[OBJET_OSM]]&amp;"="&amp;TablVoies[[#This Row],[ID_OSM]]),"Localiser"))</f>
        <v>Localiser</v>
      </c>
      <c r="N1554" s="61" t="s">
        <v>5316</v>
      </c>
      <c r="O1554" t="str">
        <f>IF(TablVoies[[#This Row],[ID_OSM]]="Non trouvé","Pas de lien",HYPERLINK("http://localhost:8111/import?url=http://api.openstreetmap.org/api/0.6/"&amp;TablVoies[[#This Row],[OBJET_OSM]]&amp;"/"&amp;TablVoies[[#This Row],[ID_OSM]]&amp;"/full","JOSM"))</f>
        <v>JOSM</v>
      </c>
      <c r="Q1554"/>
      <c r="Z1554" s="124"/>
      <c r="AC1554" s="60" t="s">
        <v>5339</v>
      </c>
      <c r="AL1554" s="60">
        <v>0</v>
      </c>
      <c r="AM1554" s="60">
        <v>0</v>
      </c>
    </row>
    <row r="1555" spans="1:39">
      <c r="A1555" s="71">
        <v>84087</v>
      </c>
      <c r="B1555" s="60" t="s">
        <v>751</v>
      </c>
      <c r="C1555" s="155">
        <v>5382737</v>
      </c>
      <c r="D1555" s="60" t="s">
        <v>5023</v>
      </c>
      <c r="E1555" s="60" t="s">
        <v>13977</v>
      </c>
      <c r="F1555" s="60" t="s">
        <v>751</v>
      </c>
      <c r="G1555" s="60" t="s">
        <v>1358</v>
      </c>
      <c r="H1555" s="60" t="s">
        <v>134</v>
      </c>
      <c r="I1555" s="60" t="s">
        <v>5025</v>
      </c>
      <c r="J1555" s="60" t="s">
        <v>17131</v>
      </c>
      <c r="K1555" s="60" t="s">
        <v>5026</v>
      </c>
      <c r="L1555" s="60" t="s">
        <v>5027</v>
      </c>
      <c r="M1555" t="str">
        <f>IF(TablVoies[[#This Row],[ID_OSM]]="Non trouvé","Pas de lien",HYPERLINK(("http://www.openstreetmap.org/?"&amp;TablVoies[[#This Row],[OBJET_OSM]]&amp;"="&amp;TablVoies[[#This Row],[ID_OSM]]),"Localiser"))</f>
        <v>Localiser</v>
      </c>
      <c r="N1555" s="61" t="s">
        <v>5316</v>
      </c>
      <c r="O1555" t="str">
        <f>IF(TablVoies[[#This Row],[ID_OSM]]="Non trouvé","Pas de lien",HYPERLINK("http://localhost:8111/import?url=http://api.openstreetmap.org/api/0.6/"&amp;TablVoies[[#This Row],[OBJET_OSM]]&amp;"/"&amp;TablVoies[[#This Row],[ID_OSM]]&amp;"/full","JOSM"))</f>
        <v>JOSM</v>
      </c>
      <c r="Q1555"/>
      <c r="W1555" s="60" t="s">
        <v>5334</v>
      </c>
      <c r="Y1555" s="60">
        <v>2016</v>
      </c>
      <c r="Z1555" s="124">
        <v>42443</v>
      </c>
      <c r="AA1555" s="60" t="s">
        <v>13930</v>
      </c>
      <c r="AC1555" s="60" t="s">
        <v>5344</v>
      </c>
      <c r="AL1555" s="60">
        <v>0</v>
      </c>
      <c r="AM1555" s="60">
        <v>0</v>
      </c>
    </row>
    <row r="1556" spans="1:39">
      <c r="A1556" s="71">
        <v>84087</v>
      </c>
      <c r="B1556" s="60" t="s">
        <v>751</v>
      </c>
      <c r="C1556" s="155">
        <v>5382728</v>
      </c>
      <c r="D1556" s="60" t="s">
        <v>5017</v>
      </c>
      <c r="E1556" s="60" t="s">
        <v>5018</v>
      </c>
      <c r="F1556" s="60" t="s">
        <v>751</v>
      </c>
      <c r="G1556" s="60" t="s">
        <v>44</v>
      </c>
      <c r="H1556" s="60" t="s">
        <v>221</v>
      </c>
      <c r="I1556" s="60" t="s">
        <v>5019</v>
      </c>
      <c r="J1556" s="60" t="s">
        <v>5020</v>
      </c>
      <c r="K1556" s="60" t="s">
        <v>5021</v>
      </c>
      <c r="L1556" s="60" t="s">
        <v>5022</v>
      </c>
      <c r="M1556" t="str">
        <f>IF(TablVoies[[#This Row],[ID_OSM]]="Non trouvé","Pas de lien",HYPERLINK(("http://www.openstreetmap.org/?"&amp;TablVoies[[#This Row],[OBJET_OSM]]&amp;"="&amp;TablVoies[[#This Row],[ID_OSM]]),"Localiser"))</f>
        <v>Localiser</v>
      </c>
      <c r="N1556" s="61" t="s">
        <v>5316</v>
      </c>
      <c r="O1556" t="str">
        <f>IF(TablVoies[[#This Row],[ID_OSM]]="Non trouvé","Pas de lien",HYPERLINK("http://localhost:8111/import?url=http://api.openstreetmap.org/api/0.6/"&amp;TablVoies[[#This Row],[OBJET_OSM]]&amp;"/"&amp;TablVoies[[#This Row],[ID_OSM]]&amp;"/full","JOSM"))</f>
        <v>JOSM</v>
      </c>
      <c r="Q1556"/>
      <c r="Z1556" s="124"/>
      <c r="AC1556" s="60" t="s">
        <v>5339</v>
      </c>
      <c r="AL1556" s="60">
        <v>0</v>
      </c>
      <c r="AM1556" s="60">
        <v>0</v>
      </c>
    </row>
    <row r="1557" spans="1:39">
      <c r="A1557" s="71">
        <v>84087</v>
      </c>
      <c r="B1557" s="60" t="s">
        <v>751</v>
      </c>
      <c r="C1557" s="155">
        <v>5382729</v>
      </c>
      <c r="D1557" s="60" t="s">
        <v>5146</v>
      </c>
      <c r="E1557" s="60" t="s">
        <v>5147</v>
      </c>
      <c r="F1557" s="60" t="s">
        <v>751</v>
      </c>
      <c r="G1557" s="60" t="s">
        <v>44</v>
      </c>
      <c r="H1557" s="60" t="s">
        <v>221</v>
      </c>
      <c r="I1557" s="60" t="s">
        <v>5148</v>
      </c>
      <c r="J1557" s="60" t="s">
        <v>5149</v>
      </c>
      <c r="K1557" s="60" t="s">
        <v>5150</v>
      </c>
      <c r="L1557" s="60" t="s">
        <v>5151</v>
      </c>
      <c r="M1557" t="str">
        <f>IF(TablVoies[[#This Row],[ID_OSM]]="Non trouvé","Pas de lien",HYPERLINK(("http://www.openstreetmap.org/?"&amp;TablVoies[[#This Row],[OBJET_OSM]]&amp;"="&amp;TablVoies[[#This Row],[ID_OSM]]),"Localiser"))</f>
        <v>Localiser</v>
      </c>
      <c r="N1557" s="61" t="s">
        <v>5316</v>
      </c>
      <c r="O1557" t="str">
        <f>IF(TablVoies[[#This Row],[ID_OSM]]="Non trouvé","Pas de lien",HYPERLINK("http://localhost:8111/import?url=http://api.openstreetmap.org/api/0.6/"&amp;TablVoies[[#This Row],[OBJET_OSM]]&amp;"/"&amp;TablVoies[[#This Row],[ID_OSM]]&amp;"/full","JOSM"))</f>
        <v>JOSM</v>
      </c>
      <c r="Q1557"/>
      <c r="Z1557" s="124"/>
      <c r="AC1557" s="60" t="s">
        <v>5339</v>
      </c>
      <c r="AL1557" s="60">
        <v>0</v>
      </c>
      <c r="AM1557" s="60">
        <v>0</v>
      </c>
    </row>
    <row r="1558" spans="1:39">
      <c r="A1558" s="71">
        <v>84087</v>
      </c>
      <c r="B1558" s="60" t="s">
        <v>751</v>
      </c>
      <c r="C1558" s="155">
        <v>5620993</v>
      </c>
      <c r="D1558" s="60" t="s">
        <v>5005</v>
      </c>
      <c r="E1558" s="60" t="s">
        <v>751</v>
      </c>
      <c r="F1558" s="60" t="s">
        <v>751</v>
      </c>
      <c r="G1558" s="60" t="s">
        <v>44</v>
      </c>
      <c r="I1558" s="60" t="s">
        <v>5006</v>
      </c>
      <c r="J1558" s="60" t="s">
        <v>17132</v>
      </c>
      <c r="K1558" s="60" t="s">
        <v>5007</v>
      </c>
      <c r="L1558" s="60" t="s">
        <v>3556</v>
      </c>
      <c r="M1558" t="str">
        <f>IF(TablVoies[[#This Row],[ID_OSM]]="Non trouvé","Pas de lien",HYPERLINK(("http://www.openstreetmap.org/?"&amp;TablVoies[[#This Row],[OBJET_OSM]]&amp;"="&amp;TablVoies[[#This Row],[ID_OSM]]),"Localiser"))</f>
        <v>Localiser</v>
      </c>
      <c r="N1558" s="61" t="s">
        <v>5316</v>
      </c>
      <c r="O1558" t="str">
        <f>IF(TablVoies[[#This Row],[ID_OSM]]="Non trouvé","Pas de lien",HYPERLINK("http://localhost:8111/import?url=http://api.openstreetmap.org/api/0.6/"&amp;TablVoies[[#This Row],[OBJET_OSM]]&amp;"/"&amp;TablVoies[[#This Row],[ID_OSM]]&amp;"/full","JOSM"))</f>
        <v>JOSM</v>
      </c>
      <c r="Q1558"/>
      <c r="Z1558" s="124"/>
      <c r="AC1558" s="60" t="s">
        <v>5339</v>
      </c>
      <c r="AL1558" s="60">
        <v>0</v>
      </c>
      <c r="AM1558" s="60">
        <v>0</v>
      </c>
    </row>
    <row r="1559" spans="1:39">
      <c r="A1559" s="71">
        <v>84087</v>
      </c>
      <c r="B1559" s="60" t="s">
        <v>751</v>
      </c>
      <c r="C1559" s="155">
        <v>5621062</v>
      </c>
      <c r="D1559" s="60" t="s">
        <v>4994</v>
      </c>
      <c r="E1559" s="60" t="s">
        <v>751</v>
      </c>
      <c r="F1559" s="60" t="s">
        <v>751</v>
      </c>
      <c r="G1559" s="60" t="s">
        <v>44</v>
      </c>
      <c r="I1559" s="60" t="s">
        <v>4995</v>
      </c>
      <c r="J1559" s="60" t="s">
        <v>17133</v>
      </c>
      <c r="K1559" s="60" t="s">
        <v>4996</v>
      </c>
      <c r="L1559" s="60" t="s">
        <v>263</v>
      </c>
      <c r="M1559" t="str">
        <f>IF(TablVoies[[#This Row],[ID_OSM]]="Non trouvé","Pas de lien",HYPERLINK(("http://www.openstreetmap.org/?"&amp;TablVoies[[#This Row],[OBJET_OSM]]&amp;"="&amp;TablVoies[[#This Row],[ID_OSM]]),"Localiser"))</f>
        <v>Localiser</v>
      </c>
      <c r="N1559" s="61" t="s">
        <v>5316</v>
      </c>
      <c r="O1559" t="str">
        <f>IF(TablVoies[[#This Row],[ID_OSM]]="Non trouvé","Pas de lien",HYPERLINK("http://localhost:8111/import?url=http://api.openstreetmap.org/api/0.6/"&amp;TablVoies[[#This Row],[OBJET_OSM]]&amp;"/"&amp;TablVoies[[#This Row],[ID_OSM]]&amp;"/full","JOSM"))</f>
        <v>JOSM</v>
      </c>
      <c r="Q1559"/>
      <c r="Z1559" s="124"/>
      <c r="AC1559" s="60" t="s">
        <v>5339</v>
      </c>
      <c r="AL1559" s="60">
        <v>0</v>
      </c>
      <c r="AM1559" s="60">
        <v>0</v>
      </c>
    </row>
    <row r="1560" spans="1:39">
      <c r="A1560" s="71">
        <v>84087</v>
      </c>
      <c r="B1560" s="60" t="s">
        <v>751</v>
      </c>
      <c r="C1560" s="155">
        <v>5621081</v>
      </c>
      <c r="D1560" s="60" t="s">
        <v>4997</v>
      </c>
      <c r="E1560" s="60" t="s">
        <v>751</v>
      </c>
      <c r="F1560" s="60" t="s">
        <v>751</v>
      </c>
      <c r="G1560" s="60" t="s">
        <v>44</v>
      </c>
      <c r="I1560" s="60" t="s">
        <v>4998</v>
      </c>
      <c r="J1560" s="60" t="s">
        <v>17134</v>
      </c>
      <c r="K1560" s="60" t="s">
        <v>4999</v>
      </c>
      <c r="L1560" s="60" t="s">
        <v>263</v>
      </c>
      <c r="M1560" t="str">
        <f>IF(TablVoies[[#This Row],[ID_OSM]]="Non trouvé","Pas de lien",HYPERLINK(("http://www.openstreetmap.org/?"&amp;TablVoies[[#This Row],[OBJET_OSM]]&amp;"="&amp;TablVoies[[#This Row],[ID_OSM]]),"Localiser"))</f>
        <v>Localiser</v>
      </c>
      <c r="N1560" s="61" t="s">
        <v>5316</v>
      </c>
      <c r="O1560" t="str">
        <f>IF(TablVoies[[#This Row],[ID_OSM]]="Non trouvé","Pas de lien",HYPERLINK("http://localhost:8111/import?url=http://api.openstreetmap.org/api/0.6/"&amp;TablVoies[[#This Row],[OBJET_OSM]]&amp;"/"&amp;TablVoies[[#This Row],[ID_OSM]]&amp;"/full","JOSM"))</f>
        <v>JOSM</v>
      </c>
      <c r="Q1560"/>
      <c r="Z1560" s="124"/>
      <c r="AC1560" s="60" t="s">
        <v>5339</v>
      </c>
      <c r="AL1560" s="60">
        <v>0</v>
      </c>
      <c r="AM1560" s="60">
        <v>0</v>
      </c>
    </row>
    <row r="1561" spans="1:39">
      <c r="A1561" s="71">
        <v>84087</v>
      </c>
      <c r="B1561" s="60" t="s">
        <v>751</v>
      </c>
      <c r="C1561" s="155">
        <v>5621192</v>
      </c>
      <c r="D1561" s="60" t="s">
        <v>5118</v>
      </c>
      <c r="E1561" s="60" t="s">
        <v>751</v>
      </c>
      <c r="F1561" s="60" t="s">
        <v>751</v>
      </c>
      <c r="G1561" s="60" t="s">
        <v>44</v>
      </c>
      <c r="I1561" s="60" t="s">
        <v>5119</v>
      </c>
      <c r="J1561" s="60" t="s">
        <v>5120</v>
      </c>
      <c r="K1561" s="60" t="s">
        <v>5121</v>
      </c>
      <c r="L1561" s="60" t="s">
        <v>650</v>
      </c>
      <c r="M1561" t="str">
        <f>IF(TablVoies[[#This Row],[ID_OSM]]="Non trouvé","Pas de lien",HYPERLINK(("http://www.openstreetmap.org/?"&amp;TablVoies[[#This Row],[OBJET_OSM]]&amp;"="&amp;TablVoies[[#This Row],[ID_OSM]]),"Localiser"))</f>
        <v>Localiser</v>
      </c>
      <c r="N1561" s="61" t="s">
        <v>5316</v>
      </c>
      <c r="O1561" t="str">
        <f>IF(TablVoies[[#This Row],[ID_OSM]]="Non trouvé","Pas de lien",HYPERLINK("http://localhost:8111/import?url=http://api.openstreetmap.org/api/0.6/"&amp;TablVoies[[#This Row],[OBJET_OSM]]&amp;"/"&amp;TablVoies[[#This Row],[ID_OSM]]&amp;"/full","JOSM"))</f>
        <v>JOSM</v>
      </c>
      <c r="Q1561"/>
      <c r="Z1561" s="124"/>
      <c r="AC1561" s="60" t="s">
        <v>5339</v>
      </c>
      <c r="AL1561" s="60">
        <v>0</v>
      </c>
      <c r="AM1561" s="60">
        <v>0</v>
      </c>
    </row>
    <row r="1562" spans="1:39">
      <c r="A1562" s="71">
        <v>84087</v>
      </c>
      <c r="B1562" s="60" t="s">
        <v>751</v>
      </c>
      <c r="C1562" s="155">
        <v>5880434</v>
      </c>
      <c r="D1562" s="60" t="s">
        <v>5122</v>
      </c>
      <c r="E1562" s="60" t="s">
        <v>751</v>
      </c>
      <c r="F1562" s="60" t="s">
        <v>751</v>
      </c>
      <c r="G1562" s="60" t="s">
        <v>44</v>
      </c>
      <c r="I1562" s="60" t="s">
        <v>5123</v>
      </c>
      <c r="J1562" s="60" t="s">
        <v>5124</v>
      </c>
      <c r="K1562" s="60" t="s">
        <v>5125</v>
      </c>
      <c r="L1562" s="60" t="s">
        <v>650</v>
      </c>
      <c r="M1562" t="str">
        <f>IF(TablVoies[[#This Row],[ID_OSM]]="Non trouvé","Pas de lien",HYPERLINK(("http://www.openstreetmap.org/?"&amp;TablVoies[[#This Row],[OBJET_OSM]]&amp;"="&amp;TablVoies[[#This Row],[ID_OSM]]),"Localiser"))</f>
        <v>Localiser</v>
      </c>
      <c r="N1562" s="61" t="s">
        <v>5316</v>
      </c>
      <c r="O1562" t="str">
        <f>IF(TablVoies[[#This Row],[ID_OSM]]="Non trouvé","Pas de lien",HYPERLINK("http://localhost:8111/import?url=http://api.openstreetmap.org/api/0.6/"&amp;TablVoies[[#This Row],[OBJET_OSM]]&amp;"/"&amp;TablVoies[[#This Row],[ID_OSM]]&amp;"/full","JOSM"))</f>
        <v>JOSM</v>
      </c>
      <c r="Q1562"/>
      <c r="Z1562" s="124"/>
      <c r="AC1562" s="60" t="s">
        <v>5339</v>
      </c>
      <c r="AL1562" s="60">
        <v>0</v>
      </c>
      <c r="AM1562" s="60">
        <v>0</v>
      </c>
    </row>
    <row r="1563" spans="1:39">
      <c r="A1563" s="71">
        <v>84087</v>
      </c>
      <c r="B1563" s="60" t="s">
        <v>751</v>
      </c>
      <c r="C1563" s="155" t="s">
        <v>751</v>
      </c>
      <c r="D1563" s="60" t="s">
        <v>5126</v>
      </c>
      <c r="E1563" s="60" t="s">
        <v>751</v>
      </c>
      <c r="F1563" s="60" t="s">
        <v>751</v>
      </c>
      <c r="G1563" s="60" t="s">
        <v>44</v>
      </c>
      <c r="I1563" s="60" t="s">
        <v>5127</v>
      </c>
      <c r="J1563" s="60" t="s">
        <v>5128</v>
      </c>
      <c r="K1563" s="60" t="s">
        <v>5129</v>
      </c>
      <c r="L1563" s="60" t="s">
        <v>650</v>
      </c>
      <c r="M1563" t="str">
        <f>IF(TablVoies[[#This Row],[ID_OSM]]="Non trouvé","Pas de lien",HYPERLINK(("http://www.openstreetmap.org/?"&amp;TablVoies[[#This Row],[OBJET_OSM]]&amp;"="&amp;TablVoies[[#This Row],[ID_OSM]]),"Localiser"))</f>
        <v>Pas de lien</v>
      </c>
      <c r="N1563" s="61" t="s">
        <v>5316</v>
      </c>
      <c r="O1563" t="str">
        <f>IF(TablVoies[[#This Row],[ID_OSM]]="Non trouvé","Pas de lien",HYPERLINK("http://localhost:8111/import?url=http://api.openstreetmap.org/api/0.6/"&amp;TablVoies[[#This Row],[OBJET_OSM]]&amp;"/"&amp;TablVoies[[#This Row],[ID_OSM]]&amp;"/full","JOSM"))</f>
        <v>Pas de lien</v>
      </c>
      <c r="Q1563"/>
      <c r="Z1563" s="124"/>
      <c r="AC1563" s="60" t="s">
        <v>5339</v>
      </c>
      <c r="AL1563" s="60">
        <v>0</v>
      </c>
      <c r="AM1563" s="60">
        <v>0</v>
      </c>
    </row>
    <row r="1564" spans="1:39">
      <c r="A1564" s="71">
        <v>84087</v>
      </c>
      <c r="B1564" s="60" t="s">
        <v>751</v>
      </c>
      <c r="C1564" s="155" t="s">
        <v>751</v>
      </c>
      <c r="D1564" s="60" t="s">
        <v>5130</v>
      </c>
      <c r="E1564" s="60" t="s">
        <v>751</v>
      </c>
      <c r="F1564" s="60" t="s">
        <v>751</v>
      </c>
      <c r="G1564" s="60" t="s">
        <v>44</v>
      </c>
      <c r="I1564" s="60" t="s">
        <v>5131</v>
      </c>
      <c r="J1564" s="60" t="s">
        <v>5132</v>
      </c>
      <c r="K1564" s="60" t="s">
        <v>5133</v>
      </c>
      <c r="L1564" s="60" t="s">
        <v>650</v>
      </c>
      <c r="M1564" t="str">
        <f>IF(TablVoies[[#This Row],[ID_OSM]]="Non trouvé","Pas de lien",HYPERLINK(("http://www.openstreetmap.org/?"&amp;TablVoies[[#This Row],[OBJET_OSM]]&amp;"="&amp;TablVoies[[#This Row],[ID_OSM]]),"Localiser"))</f>
        <v>Pas de lien</v>
      </c>
      <c r="N1564" s="61" t="s">
        <v>5316</v>
      </c>
      <c r="O1564" t="str">
        <f>IF(TablVoies[[#This Row],[ID_OSM]]="Non trouvé","Pas de lien",HYPERLINK("http://localhost:8111/import?url=http://api.openstreetmap.org/api/0.6/"&amp;TablVoies[[#This Row],[OBJET_OSM]]&amp;"/"&amp;TablVoies[[#This Row],[ID_OSM]]&amp;"/full","JOSM"))</f>
        <v>Pas de lien</v>
      </c>
      <c r="Q1564"/>
      <c r="Z1564" s="124"/>
      <c r="AC1564" s="60" t="s">
        <v>5339</v>
      </c>
      <c r="AL1564" s="60">
        <v>0</v>
      </c>
      <c r="AM1564" s="60">
        <v>0</v>
      </c>
    </row>
    <row r="1565" spans="1:39">
      <c r="A1565" s="71">
        <v>84087</v>
      </c>
      <c r="B1565" s="60" t="s">
        <v>751</v>
      </c>
      <c r="C1565" s="155" t="s">
        <v>751</v>
      </c>
      <c r="D1565" s="60" t="s">
        <v>5134</v>
      </c>
      <c r="E1565" s="60" t="s">
        <v>751</v>
      </c>
      <c r="F1565" s="60" t="s">
        <v>751</v>
      </c>
      <c r="G1565" s="60" t="s">
        <v>44</v>
      </c>
      <c r="I1565" s="60" t="s">
        <v>5135</v>
      </c>
      <c r="J1565" s="60" t="s">
        <v>5136</v>
      </c>
      <c r="K1565" s="60" t="s">
        <v>5137</v>
      </c>
      <c r="L1565" s="60" t="s">
        <v>650</v>
      </c>
      <c r="M1565" t="str">
        <f>IF(TablVoies[[#This Row],[ID_OSM]]="Non trouvé","Pas de lien",HYPERLINK(("http://www.openstreetmap.org/?"&amp;TablVoies[[#This Row],[OBJET_OSM]]&amp;"="&amp;TablVoies[[#This Row],[ID_OSM]]),"Localiser"))</f>
        <v>Pas de lien</v>
      </c>
      <c r="N1565" s="61" t="s">
        <v>5316</v>
      </c>
      <c r="O1565" t="str">
        <f>IF(TablVoies[[#This Row],[ID_OSM]]="Non trouvé","Pas de lien",HYPERLINK("http://localhost:8111/import?url=http://api.openstreetmap.org/api/0.6/"&amp;TablVoies[[#This Row],[OBJET_OSM]]&amp;"/"&amp;TablVoies[[#This Row],[ID_OSM]]&amp;"/full","JOSM"))</f>
        <v>Pas de lien</v>
      </c>
      <c r="Q1565"/>
      <c r="Z1565" s="124"/>
      <c r="AC1565" s="60" t="s">
        <v>5339</v>
      </c>
      <c r="AL1565" s="60">
        <v>0</v>
      </c>
      <c r="AM1565" s="60">
        <v>0</v>
      </c>
    </row>
    <row r="1566" spans="1:39">
      <c r="A1566" s="71">
        <v>84087</v>
      </c>
      <c r="B1566" s="60" t="s">
        <v>751</v>
      </c>
      <c r="C1566" s="155">
        <v>5623445</v>
      </c>
      <c r="D1566" s="60" t="s">
        <v>5161</v>
      </c>
      <c r="E1566" s="60" t="s">
        <v>751</v>
      </c>
      <c r="F1566" s="60" t="s">
        <v>751</v>
      </c>
      <c r="G1566" s="60" t="s">
        <v>44</v>
      </c>
      <c r="I1566" s="60" t="s">
        <v>5162</v>
      </c>
      <c r="J1566" s="60" t="s">
        <v>17135</v>
      </c>
      <c r="K1566" s="60" t="s">
        <v>5163</v>
      </c>
      <c r="L1566" s="60" t="s">
        <v>66</v>
      </c>
      <c r="M1566" t="str">
        <f>IF(TablVoies[[#This Row],[ID_OSM]]="Non trouvé","Pas de lien",HYPERLINK(("http://www.openstreetmap.org/?"&amp;TablVoies[[#This Row],[OBJET_OSM]]&amp;"="&amp;TablVoies[[#This Row],[ID_OSM]]),"Localiser"))</f>
        <v>Localiser</v>
      </c>
      <c r="N1566" s="61" t="s">
        <v>5316</v>
      </c>
      <c r="O1566" t="str">
        <f>IF(TablVoies[[#This Row],[ID_OSM]]="Non trouvé","Pas de lien",HYPERLINK("http://localhost:8111/import?url=http://api.openstreetmap.org/api/0.6/"&amp;TablVoies[[#This Row],[OBJET_OSM]]&amp;"/"&amp;TablVoies[[#This Row],[ID_OSM]]&amp;"/full","JOSM"))</f>
        <v>JOSM</v>
      </c>
      <c r="Q1566"/>
      <c r="Z1566" s="124"/>
      <c r="AC1566" s="60" t="s">
        <v>5339</v>
      </c>
      <c r="AL1566" s="60">
        <v>0</v>
      </c>
      <c r="AM1566" s="60">
        <v>0</v>
      </c>
    </row>
    <row r="1567" spans="1:39">
      <c r="A1567" s="71">
        <v>84087</v>
      </c>
      <c r="B1567" s="60" t="s">
        <v>751</v>
      </c>
      <c r="C1567" s="156">
        <v>5906377</v>
      </c>
      <c r="D1567" s="60" t="s">
        <v>13811</v>
      </c>
      <c r="E1567" s="60" t="s">
        <v>751</v>
      </c>
      <c r="F1567" s="127" t="s">
        <v>751</v>
      </c>
      <c r="G1567" s="60" t="s">
        <v>44</v>
      </c>
      <c r="I1567" s="60" t="s">
        <v>13810</v>
      </c>
      <c r="J1567" s="60" t="s">
        <v>17136</v>
      </c>
      <c r="K1567" s="60" t="s">
        <v>13812</v>
      </c>
      <c r="L1567" s="60" t="s">
        <v>549</v>
      </c>
      <c r="M1567" s="129" t="str">
        <f>IF(TablVoies[[#This Row],[ID_OSM]]="Non trouvé","Pas de lien",HYPERLINK(("http://www.openstreetmap.org/?"&amp;TablVoies[[#This Row],[OBJET_OSM]]&amp;"="&amp;TablVoies[[#This Row],[ID_OSM]]),"Localiser"))</f>
        <v>Localiser</v>
      </c>
      <c r="N1567" s="61" t="s">
        <v>5316</v>
      </c>
      <c r="O1567" s="129" t="str">
        <f>IF(TablVoies[[#This Row],[ID_OSM]]="Non trouvé","Pas de lien",HYPERLINK("http://localhost:8111/import?url=http://api.openstreetmap.org/api/0.6/"&amp;TablVoies[[#This Row],[OBJET_OSM]]&amp;"/"&amp;TablVoies[[#This Row],[ID_OSM]]&amp;"/full","JOSM"))</f>
        <v>JOSM</v>
      </c>
      <c r="P1567" s="129"/>
      <c r="Q1567" s="129"/>
      <c r="Z1567" s="124"/>
      <c r="AC1567" s="60" t="s">
        <v>5344</v>
      </c>
    </row>
    <row r="1568" spans="1:39">
      <c r="A1568" s="71">
        <v>84087</v>
      </c>
      <c r="B1568" s="60" t="s">
        <v>751</v>
      </c>
      <c r="C1568" s="156">
        <v>5857993</v>
      </c>
      <c r="D1568" s="60" t="s">
        <v>13862</v>
      </c>
      <c r="E1568" s="60" t="s">
        <v>751</v>
      </c>
      <c r="F1568" s="128" t="s">
        <v>751</v>
      </c>
      <c r="J1568" s="60" t="s">
        <v>8676</v>
      </c>
      <c r="M1568" s="129" t="str">
        <f>IF(TablVoies[[#This Row],[ID_OSM]]="Non trouvé","Pas de lien",HYPERLINK(("http://www.openstreetmap.org/?"&amp;TablVoies[[#This Row],[OBJET_OSM]]&amp;"="&amp;TablVoies[[#This Row],[ID_OSM]]),"Localiser"))</f>
        <v>Localiser</v>
      </c>
      <c r="N1568" s="125" t="s">
        <v>5316</v>
      </c>
      <c r="O1568" s="129" t="str">
        <f>IF(TablVoies[[#This Row],[ID_OSM]]="Non trouvé","Pas de lien",HYPERLINK("http://localhost:8111/import?url=http://api.openstreetmap.org/api/0.6/"&amp;TablVoies[[#This Row],[OBJET_OSM]]&amp;"/"&amp;TablVoies[[#This Row],[ID_OSM]]&amp;"/full","JOSM"))</f>
        <v>JOSM</v>
      </c>
      <c r="P1568" s="129"/>
      <c r="Z1568" s="124"/>
      <c r="AC1568" s="60" t="s">
        <v>5344</v>
      </c>
      <c r="AI1568" s="126"/>
      <c r="AJ1568" s="60" t="s">
        <v>13863</v>
      </c>
    </row>
    <row r="1569" spans="1:35">
      <c r="A1569" s="71">
        <v>84087</v>
      </c>
      <c r="B1569" s="60" t="s">
        <v>751</v>
      </c>
      <c r="C1569" s="156">
        <v>4190970</v>
      </c>
      <c r="D1569" s="60" t="s">
        <v>13864</v>
      </c>
      <c r="E1569" s="60" t="s">
        <v>751</v>
      </c>
      <c r="F1569" s="128" t="s">
        <v>751</v>
      </c>
      <c r="G1569" s="60" t="s">
        <v>44</v>
      </c>
      <c r="I1569" s="60" t="s">
        <v>13865</v>
      </c>
      <c r="J1569" s="60" t="s">
        <v>17137</v>
      </c>
      <c r="K1569" s="60" t="s">
        <v>13866</v>
      </c>
      <c r="L1569" s="60" t="s">
        <v>4318</v>
      </c>
      <c r="M1569" s="129" t="str">
        <f>IF(TablVoies[[#This Row],[ID_OSM]]="Non trouvé","Pas de lien",HYPERLINK(("http://www.openstreetmap.org/?"&amp;TablVoies[[#This Row],[OBJET_OSM]]&amp;"="&amp;TablVoies[[#This Row],[ID_OSM]]),"Localiser"))</f>
        <v>Localiser</v>
      </c>
      <c r="N1569" s="125" t="s">
        <v>5316</v>
      </c>
      <c r="O1569" s="129" t="str">
        <f>IF(TablVoies[[#This Row],[ID_OSM]]="Non trouvé","Pas de lien",HYPERLINK("http://localhost:8111/import?url=http://api.openstreetmap.org/api/0.6/"&amp;TablVoies[[#This Row],[OBJET_OSM]]&amp;"/"&amp;TablVoies[[#This Row],[ID_OSM]]&amp;"/full","JOSM"))</f>
        <v>JOSM</v>
      </c>
      <c r="P1569" s="129"/>
      <c r="Z1569" s="124"/>
      <c r="AC1569" s="60" t="s">
        <v>5344</v>
      </c>
      <c r="AI1569" s="126"/>
    </row>
    <row r="1570" spans="1:35">
      <c r="A1570" s="71">
        <v>84087</v>
      </c>
      <c r="B1570" s="60" t="s">
        <v>751</v>
      </c>
      <c r="C1570" s="156">
        <v>137986720</v>
      </c>
      <c r="D1570" s="60" t="s">
        <v>13870</v>
      </c>
      <c r="E1570" s="60" t="s">
        <v>751</v>
      </c>
      <c r="F1570" s="128" t="s">
        <v>751</v>
      </c>
      <c r="G1570" s="60" t="s">
        <v>44</v>
      </c>
      <c r="I1570" s="60" t="s">
        <v>13871</v>
      </c>
      <c r="J1570" s="60" t="s">
        <v>13872</v>
      </c>
      <c r="K1570" s="60" t="s">
        <v>13873</v>
      </c>
      <c r="L1570" s="60" t="s">
        <v>13874</v>
      </c>
      <c r="M1570" s="129" t="str">
        <f>IF(TablVoies[[#This Row],[ID_OSM]]="Non trouvé","Pas de lien",HYPERLINK(("http://www.openstreetmap.org/?"&amp;TablVoies[[#This Row],[OBJET_OSM]]&amp;"="&amp;TablVoies[[#This Row],[ID_OSM]]),"Localiser"))</f>
        <v>Localiser</v>
      </c>
      <c r="N1570" s="125" t="s">
        <v>5317</v>
      </c>
      <c r="O1570" s="129" t="str">
        <f>IF(TablVoies[[#This Row],[ID_OSM]]="Non trouvé","Pas de lien",HYPERLINK("http://localhost:8111/import?url=http://api.openstreetmap.org/api/0.6/"&amp;TablVoies[[#This Row],[OBJET_OSM]]&amp;"/"&amp;TablVoies[[#This Row],[ID_OSM]]&amp;"/full","JOSM"))</f>
        <v>JOSM</v>
      </c>
      <c r="P1570" s="129"/>
      <c r="Z1570" s="124"/>
      <c r="AI1570" s="126"/>
    </row>
    <row r="1571" spans="1:35">
      <c r="A1571" s="71">
        <v>84087</v>
      </c>
      <c r="B1571" s="60" t="s">
        <v>751</v>
      </c>
      <c r="C1571" s="156">
        <v>6269972</v>
      </c>
      <c r="D1571" s="60" t="s">
        <v>13967</v>
      </c>
      <c r="E1571" s="60" t="s">
        <v>13976</v>
      </c>
      <c r="F1571" s="128" t="s">
        <v>751</v>
      </c>
      <c r="G1571" s="60" t="s">
        <v>44</v>
      </c>
      <c r="H1571" s="60" t="s">
        <v>163</v>
      </c>
      <c r="I1571" s="60" t="s">
        <v>17139</v>
      </c>
      <c r="J1571" s="60" t="s">
        <v>17138</v>
      </c>
      <c r="K1571" s="60" t="s">
        <v>17140</v>
      </c>
      <c r="L1571" s="60" t="s">
        <v>15627</v>
      </c>
      <c r="M1571" s="129" t="str">
        <f>IF(TablVoies[[#This Row],[ID_OSM]]="Non trouvé","Pas de lien",HYPERLINK(("http://www.openstreetmap.org/?"&amp;TablVoies[[#This Row],[OBJET_OSM]]&amp;"="&amp;TablVoies[[#This Row],[ID_OSM]]),"Localiser"))</f>
        <v>Localiser</v>
      </c>
      <c r="N1571" s="125" t="s">
        <v>5316</v>
      </c>
      <c r="O1571" s="129" t="str">
        <f>IF(TablVoies[[#This Row],[ID_OSM]]="Non trouvé","Pas de lien",HYPERLINK("http://localhost:8111/import?url=http://api.openstreetmap.org/api/0.6/"&amp;TablVoies[[#This Row],[OBJET_OSM]]&amp;"/"&amp;TablVoies[[#This Row],[ID_OSM]]&amp;"/full","JOSM"))</f>
        <v>JOSM</v>
      </c>
      <c r="P1571" s="129"/>
      <c r="Y1571" s="60">
        <v>2016</v>
      </c>
      <c r="Z1571" s="124">
        <v>42485</v>
      </c>
      <c r="AA1571" s="60" t="s">
        <v>13971</v>
      </c>
      <c r="AI1571" s="126"/>
    </row>
    <row r="1572" spans="1:35">
      <c r="A1572" s="71">
        <v>84087</v>
      </c>
      <c r="B1572" s="60" t="s">
        <v>751</v>
      </c>
      <c r="C1572" s="156">
        <v>6698291</v>
      </c>
      <c r="D1572" s="60" t="s">
        <v>15694</v>
      </c>
      <c r="E1572" s="60" t="s">
        <v>751</v>
      </c>
      <c r="F1572" s="148" t="s">
        <v>751</v>
      </c>
      <c r="G1572" s="60" t="s">
        <v>6552</v>
      </c>
      <c r="I1572" s="60" t="s">
        <v>9235</v>
      </c>
      <c r="J1572" s="60" t="s">
        <v>15696</v>
      </c>
      <c r="K1572" s="60" t="s">
        <v>15697</v>
      </c>
      <c r="L1572" s="60" t="s">
        <v>15695</v>
      </c>
      <c r="M1572" s="129" t="str">
        <f>IF(TablVoies[[#This Row],[ID_OSM]]="Non trouvé","Pas de lien",HYPERLINK(("http://www.openstreetmap.org/?"&amp;TablVoies[[#This Row],[OBJET_OSM]]&amp;"="&amp;TablVoies[[#This Row],[ID_OSM]]),"Localiser"))</f>
        <v>Localiser</v>
      </c>
      <c r="N1572" s="125" t="s">
        <v>5316</v>
      </c>
      <c r="O1572" s="129" t="str">
        <f>IF(TablVoies[[#This Row],[ID_OSM]]="Non trouvé","Pas de lien",HYPERLINK("http://localhost:8111/import?url=http://api.openstreetmap.org/api/0.6/"&amp;TablVoies[[#This Row],[OBJET_OSM]]&amp;"/"&amp;TablVoies[[#This Row],[ID_OSM]]&amp;"/full","JOSM"))</f>
        <v>JOSM</v>
      </c>
      <c r="P1572" s="129"/>
      <c r="Z1572" s="124"/>
      <c r="AI1572" s="145"/>
    </row>
    <row r="1573" spans="1:35">
      <c r="A1573" s="71">
        <v>84087</v>
      </c>
      <c r="B1573" s="60" t="s">
        <v>751</v>
      </c>
      <c r="C1573" s="156">
        <v>8422372</v>
      </c>
      <c r="D1573" s="60" t="s">
        <v>17147</v>
      </c>
      <c r="E1573" s="60" t="s">
        <v>751</v>
      </c>
      <c r="F1573" s="148" t="s">
        <v>751</v>
      </c>
      <c r="G1573" s="60" t="s">
        <v>4505</v>
      </c>
      <c r="I1573" s="60" t="s">
        <v>17150</v>
      </c>
      <c r="J1573" s="60" t="s">
        <v>17151</v>
      </c>
      <c r="K1573" s="60" t="str">
        <f>UPPER(TablVoies[[#This Row],[LIBELLE_COMPLET]])</f>
        <v>GIRATOIRE LIEUTENANT WARREN SEMPLE (USAF)</v>
      </c>
      <c r="L1573" s="60" t="s">
        <v>17152</v>
      </c>
      <c r="M1573" s="129" t="str">
        <f>IF(TablVoies[[#This Row],[ID_OSM]]="Non trouvé","Pas de lien",HYPERLINK(("http://www.openstreetmap.org/?"&amp;TablVoies[[#This Row],[OBJET_OSM]]&amp;"="&amp;TablVoies[[#This Row],[ID_OSM]]),"Localiser"))</f>
        <v>Localiser</v>
      </c>
      <c r="N1573" s="125" t="s">
        <v>5316</v>
      </c>
      <c r="O1573" s="129" t="str">
        <f>IF(TablVoies[[#This Row],[ID_OSM]]="Non trouvé","Pas de lien",HYPERLINK("http://localhost:8111/import?url=http://api.openstreetmap.org/api/0.6/"&amp;TablVoies[[#This Row],[OBJET_OSM]]&amp;"/"&amp;TablVoies[[#This Row],[ID_OSM]]&amp;"/full","JOSM"))</f>
        <v>JOSM</v>
      </c>
      <c r="P1573" s="129"/>
      <c r="Y1573" s="60">
        <v>2016</v>
      </c>
      <c r="Z1573" s="124">
        <v>42723</v>
      </c>
      <c r="AA1573" s="60" t="s">
        <v>17153</v>
      </c>
      <c r="AI1573" s="145"/>
    </row>
    <row r="1574" spans="1:35">
      <c r="A1574" s="71">
        <v>84087</v>
      </c>
      <c r="B1574" s="60" t="s">
        <v>751</v>
      </c>
      <c r="C1574" s="156">
        <v>8422371</v>
      </c>
      <c r="D1574" s="60" t="s">
        <v>17148</v>
      </c>
      <c r="E1574" s="60" t="s">
        <v>751</v>
      </c>
      <c r="F1574" s="148" t="s">
        <v>751</v>
      </c>
      <c r="G1574" s="60" t="s">
        <v>4505</v>
      </c>
      <c r="I1574" s="60" t="s">
        <v>8365</v>
      </c>
      <c r="J1574" s="60" t="s">
        <v>17154</v>
      </c>
      <c r="K1574" s="60" t="str">
        <f>UPPER(TablVoies[[#This Row],[LIBELLE_COMPLET]])</f>
        <v>GIRATOIRE BASE AÉRIENNE 115</v>
      </c>
      <c r="L1574" s="60" t="s">
        <v>17155</v>
      </c>
      <c r="M1574" s="129" t="str">
        <f>IF(TablVoies[[#This Row],[ID_OSM]]="Non trouvé","Pas de lien",HYPERLINK(("http://www.openstreetmap.org/?"&amp;TablVoies[[#This Row],[OBJET_OSM]]&amp;"="&amp;TablVoies[[#This Row],[ID_OSM]]),"Localiser"))</f>
        <v>Localiser</v>
      </c>
      <c r="N1574" s="125" t="s">
        <v>5316</v>
      </c>
      <c r="O1574" s="129" t="str">
        <f>IF(TablVoies[[#This Row],[ID_OSM]]="Non trouvé","Pas de lien",HYPERLINK("http://localhost:8111/import?url=http://api.openstreetmap.org/api/0.6/"&amp;TablVoies[[#This Row],[OBJET_OSM]]&amp;"/"&amp;TablVoies[[#This Row],[ID_OSM]]&amp;"/full","JOSM"))</f>
        <v>JOSM</v>
      </c>
      <c r="P1574" s="129"/>
      <c r="Y1574" s="60">
        <v>2016</v>
      </c>
      <c r="Z1574" s="124">
        <v>42723</v>
      </c>
      <c r="AA1574" s="60" t="s">
        <v>17153</v>
      </c>
      <c r="AI1574" s="145"/>
    </row>
    <row r="1575" spans="1:35">
      <c r="A1575" s="71">
        <v>84087</v>
      </c>
      <c r="B1575" s="60" t="s">
        <v>751</v>
      </c>
      <c r="C1575" s="156">
        <v>8519450</v>
      </c>
      <c r="D1575" s="60" t="s">
        <v>17149</v>
      </c>
      <c r="E1575" s="60" t="s">
        <v>751</v>
      </c>
      <c r="F1575" s="148" t="s">
        <v>751</v>
      </c>
      <c r="G1575" s="60" t="s">
        <v>1358</v>
      </c>
      <c r="I1575" s="60" t="s">
        <v>17157</v>
      </c>
      <c r="J1575" s="60" t="s">
        <v>17158</v>
      </c>
      <c r="K1575" s="60" t="str">
        <f>UPPER(TablVoies[[#This Row],[LIBELLE_COMPLET]])</f>
        <v>RUE SIMONE WEIL</v>
      </c>
      <c r="L1575" s="60" t="s">
        <v>17159</v>
      </c>
      <c r="M1575" s="129" t="str">
        <f>IF(TablVoies[[#This Row],[ID_OSM]]="Non trouvé","Pas de lien",HYPERLINK(("http://www.openstreetmap.org/?"&amp;TablVoies[[#This Row],[OBJET_OSM]]&amp;"="&amp;TablVoies[[#This Row],[ID_OSM]]),"Localiser"))</f>
        <v>Localiser</v>
      </c>
      <c r="N1575" s="125" t="s">
        <v>5316</v>
      </c>
      <c r="O1575" s="129" t="str">
        <f>IF(TablVoies[[#This Row],[ID_OSM]]="Non trouvé","Pas de lien",HYPERLINK("http://localhost:8111/import?url=http://api.openstreetmap.org/api/0.6/"&amp;TablVoies[[#This Row],[OBJET_OSM]]&amp;"/"&amp;TablVoies[[#This Row],[ID_OSM]]&amp;"/full","JOSM"))</f>
        <v>JOSM</v>
      </c>
      <c r="P1575" s="129"/>
      <c r="Y1575" s="60">
        <v>2018</v>
      </c>
      <c r="Z1575" s="124">
        <v>43280</v>
      </c>
      <c r="AA1575" s="60" t="s">
        <v>17160</v>
      </c>
      <c r="AI1575" s="145"/>
    </row>
    <row r="1952" spans="1:41" s="9" customFormat="1">
      <c r="A1952" s="60"/>
      <c r="B1952" s="60"/>
      <c r="C1952"/>
      <c r="D1952" s="60"/>
      <c r="E1952" s="60"/>
      <c r="F1952"/>
      <c r="G1952" s="60"/>
      <c r="H1952" s="60"/>
      <c r="I1952" s="60"/>
      <c r="J1952" s="60"/>
      <c r="K1952" s="60"/>
      <c r="L1952" s="60"/>
      <c r="M1952"/>
      <c r="N1952" s="60"/>
      <c r="O1952"/>
      <c r="P1952"/>
      <c r="Q1952" s="60"/>
      <c r="R1952" s="60"/>
      <c r="S1952" s="60"/>
      <c r="T1952" s="60"/>
      <c r="U1952" s="60"/>
      <c r="V1952" s="60"/>
      <c r="W1952" s="60"/>
      <c r="X1952" s="60"/>
      <c r="Y1952" s="60"/>
      <c r="Z1952" s="60"/>
      <c r="AA1952" s="60"/>
      <c r="AB1952" s="60"/>
      <c r="AC1952" s="60"/>
      <c r="AD1952" s="60"/>
      <c r="AE1952" s="60"/>
      <c r="AF1952" s="60"/>
      <c r="AG1952" s="60"/>
      <c r="AH1952" s="60"/>
      <c r="AI1952" s="60"/>
      <c r="AJ1952" s="60"/>
      <c r="AK1952" s="60"/>
      <c r="AL1952" s="60"/>
      <c r="AM1952" s="60"/>
      <c r="AN1952" s="60"/>
      <c r="AO1952" s="60"/>
    </row>
    <row r="1953" spans="1:41" s="9" customFormat="1">
      <c r="A1953" s="60"/>
      <c r="B1953" s="60"/>
      <c r="C1953"/>
      <c r="D1953" s="60"/>
      <c r="E1953" s="60"/>
      <c r="F1953"/>
      <c r="G1953" s="60"/>
      <c r="H1953" s="60"/>
      <c r="I1953" s="60"/>
      <c r="J1953" s="60"/>
      <c r="K1953" s="60"/>
      <c r="L1953" s="60"/>
      <c r="M1953"/>
      <c r="N1953" s="60"/>
      <c r="O1953"/>
      <c r="P1953"/>
      <c r="Q1953" s="60"/>
      <c r="R1953" s="60"/>
      <c r="S1953" s="60"/>
      <c r="T1953" s="60"/>
      <c r="U1953" s="60"/>
      <c r="V1953" s="60"/>
      <c r="W1953" s="60"/>
      <c r="X1953" s="60"/>
      <c r="Y1953" s="60"/>
      <c r="Z1953" s="60"/>
      <c r="AA1953" s="60"/>
      <c r="AB1953" s="60"/>
      <c r="AC1953" s="60"/>
      <c r="AD1953" s="60"/>
      <c r="AE1953" s="60"/>
      <c r="AF1953" s="60"/>
      <c r="AG1953" s="60"/>
      <c r="AH1953" s="60"/>
      <c r="AI1953" s="60"/>
      <c r="AJ1953" s="60"/>
      <c r="AK1953" s="60"/>
      <c r="AL1953" s="60"/>
      <c r="AM1953" s="60"/>
      <c r="AN1953" s="60"/>
      <c r="AO1953" s="60"/>
    </row>
    <row r="1954" spans="1:41" s="9" customFormat="1">
      <c r="A1954" s="60"/>
      <c r="B1954" s="60"/>
      <c r="C1954"/>
      <c r="D1954" s="60"/>
      <c r="E1954" s="60"/>
      <c r="F1954"/>
      <c r="G1954" s="60"/>
      <c r="H1954" s="60"/>
      <c r="I1954" s="60"/>
      <c r="J1954" s="60"/>
      <c r="K1954" s="60"/>
      <c r="L1954" s="60"/>
      <c r="M1954"/>
      <c r="N1954" s="60"/>
      <c r="O1954"/>
      <c r="P1954"/>
      <c r="Q1954" s="60"/>
      <c r="R1954" s="60"/>
      <c r="S1954" s="60"/>
      <c r="T1954" s="60"/>
      <c r="U1954" s="60"/>
      <c r="V1954" s="60"/>
      <c r="W1954" s="60"/>
      <c r="X1954" s="60"/>
      <c r="Y1954" s="60"/>
      <c r="Z1954" s="60"/>
      <c r="AA1954" s="60"/>
      <c r="AB1954" s="60"/>
      <c r="AC1954" s="60"/>
      <c r="AD1954" s="60"/>
      <c r="AE1954" s="60"/>
      <c r="AF1954" s="60"/>
      <c r="AG1954" s="60"/>
      <c r="AH1954" s="60"/>
      <c r="AI1954" s="60"/>
      <c r="AJ1954" s="60"/>
      <c r="AK1954" s="60"/>
      <c r="AL1954" s="60"/>
      <c r="AM1954" s="60"/>
      <c r="AN1954" s="60"/>
      <c r="AO1954" s="60"/>
    </row>
    <row r="1955" spans="1:41" s="9" customFormat="1">
      <c r="A1955" s="60"/>
      <c r="B1955" s="60"/>
      <c r="C1955"/>
      <c r="D1955" s="60"/>
      <c r="E1955" s="60"/>
      <c r="F1955"/>
      <c r="G1955" s="60"/>
      <c r="H1955" s="60"/>
      <c r="I1955" s="60"/>
      <c r="J1955" s="60"/>
      <c r="K1955" s="60"/>
      <c r="L1955" s="60"/>
      <c r="M1955"/>
      <c r="N1955" s="60"/>
      <c r="O1955"/>
      <c r="P1955"/>
      <c r="Q1955" s="60"/>
      <c r="R1955" s="60"/>
      <c r="S1955" s="60"/>
      <c r="T1955" s="60"/>
      <c r="U1955" s="60"/>
      <c r="V1955" s="60"/>
      <c r="W1955" s="60"/>
      <c r="X1955" s="60"/>
      <c r="Y1955" s="60"/>
      <c r="Z1955" s="60"/>
      <c r="AA1955" s="60"/>
      <c r="AB1955" s="60"/>
      <c r="AC1955" s="60"/>
      <c r="AD1955" s="60"/>
      <c r="AE1955" s="60"/>
      <c r="AF1955" s="60"/>
      <c r="AG1955" s="60"/>
      <c r="AH1955" s="60"/>
      <c r="AI1955" s="60"/>
      <c r="AJ1955" s="60"/>
      <c r="AK1955" s="60"/>
      <c r="AL1955" s="60"/>
      <c r="AM1955" s="60"/>
      <c r="AN1955" s="60"/>
      <c r="AO1955" s="60"/>
    </row>
    <row r="1956" spans="1:41" s="9" customFormat="1">
      <c r="A1956" s="60"/>
      <c r="B1956" s="60"/>
      <c r="C1956"/>
      <c r="D1956" s="60"/>
      <c r="E1956" s="60"/>
      <c r="F1956"/>
      <c r="G1956" s="60"/>
      <c r="H1956" s="60"/>
      <c r="I1956" s="60"/>
      <c r="J1956" s="60"/>
      <c r="K1956" s="60"/>
      <c r="L1956" s="60"/>
      <c r="M1956"/>
      <c r="N1956" s="60"/>
      <c r="O1956"/>
      <c r="P1956"/>
      <c r="Q1956" s="60"/>
      <c r="R1956" s="60"/>
      <c r="S1956" s="60"/>
      <c r="T1956" s="60"/>
      <c r="U1956" s="60"/>
      <c r="V1956" s="60"/>
      <c r="W1956" s="60"/>
      <c r="X1956" s="60"/>
      <c r="Y1956" s="60"/>
      <c r="Z1956" s="60"/>
      <c r="AA1956" s="60"/>
      <c r="AB1956" s="60"/>
      <c r="AC1956" s="60"/>
      <c r="AD1956" s="60"/>
      <c r="AE1956" s="60"/>
      <c r="AF1956" s="60"/>
      <c r="AG1956" s="60"/>
      <c r="AH1956" s="60"/>
      <c r="AI1956" s="60"/>
      <c r="AJ1956" s="60"/>
      <c r="AK1956" s="60"/>
      <c r="AL1956" s="60"/>
      <c r="AM1956" s="60"/>
      <c r="AN1956" s="60"/>
      <c r="AO1956" s="60"/>
    </row>
    <row r="1957" spans="1:41" s="9" customFormat="1">
      <c r="A1957" s="60"/>
      <c r="B1957" s="60"/>
      <c r="C1957"/>
      <c r="D1957" s="60"/>
      <c r="E1957" s="60"/>
      <c r="F1957"/>
      <c r="G1957" s="60"/>
      <c r="H1957" s="60"/>
      <c r="I1957" s="60"/>
      <c r="J1957" s="60"/>
      <c r="K1957" s="60"/>
      <c r="L1957" s="60"/>
      <c r="M1957"/>
      <c r="N1957" s="60"/>
      <c r="O1957"/>
      <c r="P1957"/>
      <c r="Q1957" s="60"/>
      <c r="R1957" s="60"/>
      <c r="S1957" s="60"/>
      <c r="T1957" s="60"/>
      <c r="U1957" s="60"/>
      <c r="V1957" s="60"/>
      <c r="W1957" s="60"/>
      <c r="X1957" s="60"/>
      <c r="Y1957" s="60"/>
      <c r="Z1957" s="60"/>
      <c r="AA1957" s="60"/>
      <c r="AB1957" s="60"/>
      <c r="AC1957" s="60"/>
      <c r="AD1957" s="60"/>
      <c r="AE1957" s="60"/>
      <c r="AF1957" s="60"/>
      <c r="AG1957" s="60"/>
      <c r="AH1957" s="60"/>
      <c r="AI1957" s="60"/>
      <c r="AJ1957" s="60"/>
      <c r="AK1957" s="60"/>
      <c r="AL1957" s="60"/>
      <c r="AM1957" s="60"/>
      <c r="AN1957" s="60"/>
      <c r="AO1957" s="60"/>
    </row>
    <row r="1958" spans="1:41" s="9" customFormat="1">
      <c r="A1958" s="60"/>
      <c r="B1958" s="60"/>
      <c r="C1958"/>
      <c r="D1958" s="60"/>
      <c r="E1958" s="60"/>
      <c r="F1958"/>
      <c r="G1958" s="60"/>
      <c r="H1958" s="60"/>
      <c r="I1958" s="60"/>
      <c r="J1958" s="60"/>
      <c r="K1958" s="60"/>
      <c r="L1958" s="60"/>
      <c r="M1958"/>
      <c r="N1958" s="60"/>
      <c r="O1958"/>
      <c r="P1958"/>
      <c r="Q1958" s="60"/>
      <c r="R1958" s="60"/>
      <c r="S1958" s="60"/>
      <c r="T1958" s="60"/>
      <c r="U1958" s="60"/>
      <c r="V1958" s="60"/>
      <c r="W1958" s="60"/>
      <c r="X1958" s="60"/>
      <c r="Y1958" s="60"/>
      <c r="Z1958" s="60"/>
      <c r="AA1958" s="60"/>
      <c r="AB1958" s="60"/>
      <c r="AC1958" s="60"/>
      <c r="AD1958" s="60"/>
      <c r="AE1958" s="60"/>
      <c r="AF1958" s="60"/>
      <c r="AG1958" s="60"/>
      <c r="AH1958" s="60"/>
      <c r="AI1958" s="60"/>
      <c r="AJ1958" s="60"/>
      <c r="AK1958" s="60"/>
      <c r="AL1958" s="60"/>
      <c r="AM1958" s="60"/>
      <c r="AN1958" s="60"/>
      <c r="AO1958" s="60"/>
    </row>
    <row r="1959" spans="1:41" s="9" customFormat="1">
      <c r="A1959" s="60"/>
      <c r="B1959" s="60"/>
      <c r="C1959"/>
      <c r="D1959" s="60"/>
      <c r="E1959" s="60"/>
      <c r="F1959"/>
      <c r="G1959" s="60"/>
      <c r="H1959" s="60"/>
      <c r="I1959" s="60"/>
      <c r="J1959" s="60"/>
      <c r="K1959" s="60"/>
      <c r="L1959" s="60"/>
      <c r="M1959"/>
      <c r="N1959" s="60"/>
      <c r="O1959"/>
      <c r="P1959"/>
      <c r="Q1959" s="60"/>
      <c r="R1959" s="60"/>
      <c r="S1959" s="60"/>
      <c r="T1959" s="60"/>
      <c r="U1959" s="60"/>
      <c r="V1959" s="60"/>
      <c r="W1959" s="60"/>
      <c r="X1959" s="60"/>
      <c r="Y1959" s="60"/>
      <c r="Z1959" s="60"/>
      <c r="AA1959" s="60"/>
      <c r="AB1959" s="60"/>
      <c r="AC1959" s="60"/>
      <c r="AD1959" s="60"/>
      <c r="AE1959" s="60"/>
      <c r="AF1959" s="60"/>
      <c r="AG1959" s="60"/>
      <c r="AH1959" s="60"/>
      <c r="AI1959" s="60"/>
      <c r="AJ1959" s="60"/>
      <c r="AK1959" s="60"/>
      <c r="AL1959" s="60"/>
      <c r="AM1959" s="60"/>
      <c r="AN1959" s="60"/>
      <c r="AO1959" s="60"/>
    </row>
    <row r="1960" spans="1:41" s="9" customFormat="1">
      <c r="A1960" s="60"/>
      <c r="B1960" s="60"/>
      <c r="C1960"/>
      <c r="D1960" s="60"/>
      <c r="E1960" s="60"/>
      <c r="F1960"/>
      <c r="G1960" s="60"/>
      <c r="H1960" s="60"/>
      <c r="I1960" s="60"/>
      <c r="J1960" s="60"/>
      <c r="K1960" s="60"/>
      <c r="L1960" s="60"/>
      <c r="M1960"/>
      <c r="N1960" s="60"/>
      <c r="O1960"/>
      <c r="P1960"/>
      <c r="Q1960" s="60"/>
      <c r="R1960" s="60"/>
      <c r="S1960" s="60"/>
      <c r="T1960" s="60"/>
      <c r="U1960" s="60"/>
      <c r="V1960" s="60"/>
      <c r="W1960" s="60"/>
      <c r="X1960" s="60"/>
      <c r="Y1960" s="60"/>
      <c r="Z1960" s="60"/>
      <c r="AA1960" s="60"/>
      <c r="AB1960" s="60"/>
      <c r="AC1960" s="60"/>
      <c r="AD1960" s="60"/>
      <c r="AE1960" s="60"/>
      <c r="AF1960" s="60"/>
      <c r="AG1960" s="60"/>
      <c r="AH1960" s="60"/>
      <c r="AI1960" s="60"/>
      <c r="AJ1960" s="60"/>
      <c r="AK1960" s="60"/>
      <c r="AL1960" s="60"/>
      <c r="AM1960" s="60"/>
      <c r="AN1960" s="60"/>
      <c r="AO1960" s="60"/>
    </row>
    <row r="1961" spans="1:41" s="9" customFormat="1">
      <c r="A1961" s="60"/>
      <c r="B1961" s="60"/>
      <c r="C1961"/>
      <c r="D1961" s="60"/>
      <c r="E1961" s="60"/>
      <c r="F1961"/>
      <c r="G1961" s="60"/>
      <c r="H1961" s="60"/>
      <c r="I1961" s="60"/>
      <c r="J1961" s="60"/>
      <c r="K1961" s="60"/>
      <c r="L1961" s="60"/>
      <c r="M1961"/>
      <c r="N1961" s="60"/>
      <c r="O1961"/>
      <c r="P1961"/>
      <c r="Q1961" s="60"/>
      <c r="R1961" s="60"/>
      <c r="S1961" s="60"/>
      <c r="T1961" s="60"/>
      <c r="U1961" s="60"/>
      <c r="V1961" s="60"/>
      <c r="W1961" s="60"/>
      <c r="X1961" s="60"/>
      <c r="Y1961" s="60"/>
      <c r="Z1961" s="60"/>
      <c r="AA1961" s="60"/>
      <c r="AB1961" s="60"/>
      <c r="AC1961" s="60"/>
      <c r="AD1961" s="60"/>
      <c r="AE1961" s="60"/>
      <c r="AF1961" s="60"/>
      <c r="AG1961" s="60"/>
      <c r="AH1961" s="60"/>
      <c r="AI1961" s="60"/>
      <c r="AJ1961" s="60"/>
      <c r="AK1961" s="60"/>
      <c r="AL1961" s="60"/>
      <c r="AM1961" s="60"/>
      <c r="AN1961" s="60"/>
      <c r="AO1961" s="60"/>
    </row>
    <row r="1962" spans="1:41" s="9" customFormat="1">
      <c r="A1962" s="60"/>
      <c r="B1962" s="60"/>
      <c r="C1962"/>
      <c r="D1962" s="60"/>
      <c r="E1962" s="60"/>
      <c r="F1962"/>
      <c r="G1962" s="60"/>
      <c r="H1962" s="60"/>
      <c r="I1962" s="60"/>
      <c r="J1962" s="60"/>
      <c r="K1962" s="60"/>
      <c r="L1962" s="60"/>
      <c r="M1962"/>
      <c r="N1962" s="60"/>
      <c r="O1962"/>
      <c r="P1962"/>
      <c r="Q1962" s="60"/>
      <c r="R1962" s="60"/>
      <c r="S1962" s="60"/>
      <c r="T1962" s="60"/>
      <c r="U1962" s="60"/>
      <c r="V1962" s="60"/>
      <c r="W1962" s="60"/>
      <c r="X1962" s="60"/>
      <c r="Y1962" s="60"/>
      <c r="Z1962" s="60"/>
      <c r="AA1962" s="60"/>
      <c r="AB1962" s="60"/>
      <c r="AC1962" s="60"/>
      <c r="AD1962" s="60"/>
      <c r="AE1962" s="60"/>
      <c r="AF1962" s="60"/>
      <c r="AG1962" s="60"/>
      <c r="AH1962" s="60"/>
      <c r="AI1962" s="60"/>
      <c r="AJ1962" s="60"/>
      <c r="AK1962" s="60"/>
      <c r="AL1962" s="60"/>
      <c r="AM1962" s="60"/>
      <c r="AN1962" s="60"/>
      <c r="AO1962" s="60"/>
    </row>
    <row r="1963" spans="1:41" s="9" customFormat="1">
      <c r="A1963" s="60"/>
      <c r="B1963" s="60"/>
      <c r="C1963"/>
      <c r="D1963" s="60"/>
      <c r="E1963" s="60"/>
      <c r="F1963"/>
      <c r="G1963" s="60"/>
      <c r="H1963" s="60"/>
      <c r="I1963" s="60"/>
      <c r="J1963" s="60"/>
      <c r="K1963" s="60"/>
      <c r="L1963" s="60"/>
      <c r="M1963"/>
      <c r="N1963" s="60"/>
      <c r="O1963"/>
      <c r="P1963"/>
      <c r="Q1963" s="60"/>
      <c r="R1963" s="60"/>
      <c r="S1963" s="60"/>
      <c r="T1963" s="60"/>
      <c r="U1963" s="60"/>
      <c r="V1963" s="60"/>
      <c r="W1963" s="60"/>
      <c r="X1963" s="60"/>
      <c r="Y1963" s="60"/>
      <c r="Z1963" s="60"/>
      <c r="AA1963" s="60"/>
      <c r="AB1963" s="60"/>
      <c r="AC1963" s="60"/>
      <c r="AD1963" s="60"/>
      <c r="AE1963" s="60"/>
      <c r="AF1963" s="60"/>
      <c r="AG1963" s="60"/>
      <c r="AH1963" s="60"/>
      <c r="AI1963" s="60"/>
      <c r="AJ1963" s="60"/>
      <c r="AK1963" s="60"/>
      <c r="AL1963" s="60"/>
      <c r="AM1963" s="60"/>
      <c r="AN1963" s="60"/>
      <c r="AO1963" s="60"/>
    </row>
    <row r="1964" spans="1:41" s="9" customFormat="1">
      <c r="A1964" s="60"/>
      <c r="B1964" s="60"/>
      <c r="C1964"/>
      <c r="D1964" s="60"/>
      <c r="E1964" s="60"/>
      <c r="F1964"/>
      <c r="G1964" s="60"/>
      <c r="H1964" s="60"/>
      <c r="I1964" s="60"/>
      <c r="J1964" s="60"/>
      <c r="K1964" s="60"/>
      <c r="L1964" s="60"/>
      <c r="M1964"/>
      <c r="N1964" s="60"/>
      <c r="O1964"/>
      <c r="P1964"/>
      <c r="Q1964" s="60"/>
      <c r="R1964" s="60"/>
      <c r="S1964" s="60"/>
      <c r="T1964" s="60"/>
      <c r="U1964" s="60"/>
      <c r="V1964" s="60"/>
      <c r="W1964" s="60"/>
      <c r="X1964" s="60"/>
      <c r="Y1964" s="60"/>
      <c r="Z1964" s="60"/>
      <c r="AA1964" s="60"/>
      <c r="AB1964" s="60"/>
      <c r="AC1964" s="60"/>
      <c r="AD1964" s="60"/>
      <c r="AE1964" s="60"/>
      <c r="AF1964" s="60"/>
      <c r="AG1964" s="60"/>
      <c r="AH1964" s="60"/>
      <c r="AI1964" s="60"/>
      <c r="AJ1964" s="60"/>
      <c r="AK1964" s="60"/>
      <c r="AL1964" s="60"/>
      <c r="AM1964" s="60"/>
      <c r="AN1964" s="60"/>
      <c r="AO1964" s="60"/>
    </row>
    <row r="1965" spans="1:41" s="9" customFormat="1">
      <c r="A1965" s="60"/>
      <c r="B1965" s="60"/>
      <c r="C1965"/>
      <c r="D1965" s="60"/>
      <c r="E1965" s="60"/>
      <c r="F1965"/>
      <c r="G1965" s="60"/>
      <c r="H1965" s="60"/>
      <c r="I1965" s="60"/>
      <c r="J1965" s="60"/>
      <c r="K1965" s="60"/>
      <c r="L1965" s="60"/>
      <c r="M1965"/>
      <c r="N1965" s="60"/>
      <c r="O1965"/>
      <c r="P1965"/>
      <c r="Q1965" s="60"/>
      <c r="R1965" s="60"/>
      <c r="S1965" s="60"/>
      <c r="T1965" s="60"/>
      <c r="U1965" s="60"/>
      <c r="V1965" s="60"/>
      <c r="W1965" s="60"/>
      <c r="X1965" s="60"/>
      <c r="Y1965" s="60"/>
      <c r="Z1965" s="60"/>
      <c r="AA1965" s="60"/>
      <c r="AB1965" s="60"/>
      <c r="AC1965" s="60"/>
      <c r="AD1965" s="60"/>
      <c r="AE1965" s="60"/>
      <c r="AF1965" s="60"/>
      <c r="AG1965" s="60"/>
      <c r="AH1965" s="60"/>
      <c r="AI1965" s="60"/>
      <c r="AJ1965" s="60"/>
      <c r="AK1965" s="60"/>
      <c r="AL1965" s="60"/>
      <c r="AM1965" s="60"/>
      <c r="AN1965" s="60"/>
      <c r="AO1965" s="60"/>
    </row>
    <row r="1966" spans="1:41" s="9" customFormat="1">
      <c r="A1966" s="60"/>
      <c r="B1966" s="60"/>
      <c r="C1966"/>
      <c r="D1966" s="60"/>
      <c r="E1966" s="60"/>
      <c r="F1966"/>
      <c r="G1966" s="60"/>
      <c r="H1966" s="60"/>
      <c r="I1966" s="60"/>
      <c r="J1966" s="60"/>
      <c r="K1966" s="60"/>
      <c r="L1966" s="60"/>
      <c r="M1966"/>
      <c r="N1966" s="60"/>
      <c r="O1966"/>
      <c r="P1966"/>
      <c r="Q1966" s="60"/>
      <c r="R1966" s="60"/>
      <c r="S1966" s="60"/>
      <c r="T1966" s="60"/>
      <c r="U1966" s="60"/>
      <c r="V1966" s="60"/>
      <c r="W1966" s="60"/>
      <c r="X1966" s="60"/>
      <c r="Y1966" s="60"/>
      <c r="Z1966" s="60"/>
      <c r="AA1966" s="60"/>
      <c r="AB1966" s="60"/>
      <c r="AC1966" s="60"/>
      <c r="AD1966" s="60"/>
      <c r="AE1966" s="60"/>
      <c r="AF1966" s="60"/>
      <c r="AG1966" s="60"/>
      <c r="AH1966" s="60"/>
      <c r="AI1966" s="60"/>
      <c r="AJ1966" s="60"/>
      <c r="AK1966" s="60"/>
      <c r="AL1966" s="60"/>
      <c r="AM1966" s="60"/>
      <c r="AN1966" s="60"/>
      <c r="AO1966" s="60"/>
    </row>
    <row r="1967" spans="1:41" s="9" customFormat="1">
      <c r="A1967" s="60"/>
      <c r="B1967" s="60"/>
      <c r="C1967"/>
      <c r="D1967" s="60"/>
      <c r="E1967" s="60"/>
      <c r="F1967"/>
      <c r="G1967" s="60"/>
      <c r="H1967" s="60"/>
      <c r="I1967" s="60"/>
      <c r="J1967" s="60"/>
      <c r="K1967" s="60"/>
      <c r="L1967" s="60"/>
      <c r="M1967"/>
      <c r="N1967" s="60"/>
      <c r="O1967"/>
      <c r="P1967"/>
      <c r="Q1967" s="60"/>
      <c r="R1967" s="60"/>
      <c r="S1967" s="60"/>
      <c r="T1967" s="60"/>
      <c r="U1967" s="60"/>
      <c r="V1967" s="60"/>
      <c r="W1967" s="60"/>
      <c r="X1967" s="60"/>
      <c r="Y1967" s="60"/>
      <c r="Z1967" s="60"/>
      <c r="AA1967" s="60"/>
      <c r="AB1967" s="60"/>
      <c r="AC1967" s="60"/>
      <c r="AD1967" s="60"/>
      <c r="AE1967" s="60"/>
      <c r="AF1967" s="60"/>
      <c r="AG1967" s="60"/>
      <c r="AH1967" s="60"/>
      <c r="AI1967" s="60"/>
      <c r="AJ1967" s="60"/>
      <c r="AK1967" s="60"/>
      <c r="AL1967" s="60"/>
      <c r="AM1967" s="60"/>
      <c r="AN1967" s="60"/>
      <c r="AO1967" s="60"/>
    </row>
    <row r="1968" spans="1:41" s="9" customFormat="1">
      <c r="A1968" s="60"/>
      <c r="B1968" s="60"/>
      <c r="C1968"/>
      <c r="D1968" s="60"/>
      <c r="E1968" s="60"/>
      <c r="F1968"/>
      <c r="G1968" s="60"/>
      <c r="H1968" s="60"/>
      <c r="I1968" s="60"/>
      <c r="J1968" s="60"/>
      <c r="K1968" s="60"/>
      <c r="L1968" s="60"/>
      <c r="M1968"/>
      <c r="N1968" s="60"/>
      <c r="O1968"/>
      <c r="P1968"/>
      <c r="Q1968" s="60"/>
      <c r="R1968" s="60"/>
      <c r="S1968" s="60"/>
      <c r="T1968" s="60"/>
      <c r="U1968" s="60"/>
      <c r="V1968" s="60"/>
      <c r="W1968" s="60"/>
      <c r="X1968" s="60"/>
      <c r="Y1968" s="60"/>
      <c r="Z1968" s="60"/>
      <c r="AA1968" s="60"/>
      <c r="AB1968" s="60"/>
      <c r="AC1968" s="60"/>
      <c r="AD1968" s="60"/>
      <c r="AE1968" s="60"/>
      <c r="AF1968" s="60"/>
      <c r="AG1968" s="60"/>
      <c r="AH1968" s="60"/>
      <c r="AI1968" s="60"/>
      <c r="AJ1968" s="60"/>
      <c r="AK1968" s="60"/>
      <c r="AL1968" s="60"/>
      <c r="AM1968" s="60"/>
      <c r="AN1968" s="60"/>
      <c r="AO1968" s="60"/>
    </row>
    <row r="1969" spans="1:41" s="9" customFormat="1">
      <c r="A1969" s="60"/>
      <c r="B1969" s="60"/>
      <c r="C1969"/>
      <c r="D1969" s="60"/>
      <c r="E1969" s="60"/>
      <c r="F1969"/>
      <c r="G1969" s="60"/>
      <c r="H1969" s="60"/>
      <c r="I1969" s="60"/>
      <c r="J1969" s="60"/>
      <c r="K1969" s="60"/>
      <c r="L1969" s="60"/>
      <c r="M1969"/>
      <c r="N1969" s="60"/>
      <c r="O1969"/>
      <c r="P1969"/>
      <c r="Q1969" s="60"/>
      <c r="R1969" s="60"/>
      <c r="S1969" s="60"/>
      <c r="T1969" s="60"/>
      <c r="U1969" s="60"/>
      <c r="V1969" s="60"/>
      <c r="W1969" s="60"/>
      <c r="X1969" s="60"/>
      <c r="Y1969" s="60"/>
      <c r="Z1969" s="60"/>
      <c r="AA1969" s="60"/>
      <c r="AB1969" s="60"/>
      <c r="AC1969" s="60"/>
      <c r="AD1969" s="60"/>
      <c r="AE1969" s="60"/>
      <c r="AF1969" s="60"/>
      <c r="AG1969" s="60"/>
      <c r="AH1969" s="60"/>
      <c r="AI1969" s="60"/>
      <c r="AJ1969" s="60"/>
      <c r="AK1969" s="60"/>
      <c r="AL1969" s="60"/>
      <c r="AM1969" s="60"/>
      <c r="AN1969" s="60"/>
      <c r="AO1969" s="60"/>
    </row>
    <row r="1970" spans="1:41" s="9" customFormat="1">
      <c r="A1970" s="60"/>
      <c r="B1970" s="60"/>
      <c r="C1970"/>
      <c r="D1970" s="60"/>
      <c r="E1970" s="60"/>
      <c r="F1970"/>
      <c r="G1970" s="60"/>
      <c r="H1970" s="60"/>
      <c r="I1970" s="60"/>
      <c r="J1970" s="60"/>
      <c r="K1970" s="60"/>
      <c r="L1970" s="60"/>
      <c r="M1970"/>
      <c r="N1970" s="60"/>
      <c r="O1970"/>
      <c r="P1970"/>
      <c r="Q1970" s="60"/>
      <c r="R1970" s="60"/>
      <c r="S1970" s="60"/>
      <c r="T1970" s="60"/>
      <c r="U1970" s="60"/>
      <c r="V1970" s="60"/>
      <c r="W1970" s="60"/>
      <c r="X1970" s="60"/>
      <c r="Y1970" s="60"/>
      <c r="Z1970" s="60"/>
      <c r="AA1970" s="60"/>
      <c r="AB1970" s="60"/>
      <c r="AC1970" s="60"/>
      <c r="AD1970" s="60"/>
      <c r="AE1970" s="60"/>
      <c r="AF1970" s="60"/>
      <c r="AG1970" s="60"/>
      <c r="AH1970" s="60"/>
      <c r="AI1970" s="60"/>
      <c r="AJ1970" s="60"/>
      <c r="AK1970" s="60"/>
      <c r="AL1970" s="60"/>
      <c r="AM1970" s="60"/>
      <c r="AN1970" s="60"/>
      <c r="AO1970" s="60"/>
    </row>
    <row r="1971" spans="1:41" s="9" customFormat="1">
      <c r="A1971" s="60"/>
      <c r="B1971" s="60"/>
      <c r="C1971"/>
      <c r="D1971" s="60"/>
      <c r="E1971" s="60"/>
      <c r="F1971"/>
      <c r="G1971" s="60"/>
      <c r="H1971" s="60"/>
      <c r="I1971" s="60"/>
      <c r="J1971" s="60"/>
      <c r="K1971" s="60"/>
      <c r="L1971" s="60"/>
      <c r="M1971"/>
      <c r="N1971" s="60"/>
      <c r="O1971"/>
      <c r="P1971"/>
      <c r="Q1971" s="60"/>
      <c r="R1971" s="60"/>
      <c r="S1971" s="60"/>
      <c r="T1971" s="60"/>
      <c r="U1971" s="60"/>
      <c r="V1971" s="60"/>
      <c r="W1971" s="60"/>
      <c r="X1971" s="60"/>
      <c r="Y1971" s="60"/>
      <c r="Z1971" s="60"/>
      <c r="AA1971" s="60"/>
      <c r="AB1971" s="60"/>
      <c r="AC1971" s="60"/>
      <c r="AD1971" s="60"/>
      <c r="AE1971" s="60"/>
      <c r="AF1971" s="60"/>
      <c r="AG1971" s="60"/>
      <c r="AH1971" s="60"/>
      <c r="AI1971" s="60"/>
      <c r="AJ1971" s="60"/>
      <c r="AK1971" s="60"/>
      <c r="AL1971" s="60"/>
      <c r="AM1971" s="60"/>
      <c r="AN1971" s="60"/>
      <c r="AO1971" s="60"/>
    </row>
    <row r="1972" spans="1:41" s="9" customFormat="1">
      <c r="A1972" s="60"/>
      <c r="B1972" s="60"/>
      <c r="C1972"/>
      <c r="D1972" s="60"/>
      <c r="E1972" s="60"/>
      <c r="F1972"/>
      <c r="G1972" s="60"/>
      <c r="H1972" s="60"/>
      <c r="I1972" s="60"/>
      <c r="J1972" s="60"/>
      <c r="K1972" s="60"/>
      <c r="L1972" s="60"/>
      <c r="M1972"/>
      <c r="N1972" s="60"/>
      <c r="O1972"/>
      <c r="P1972"/>
      <c r="Q1972" s="60"/>
      <c r="R1972" s="60"/>
      <c r="S1972" s="60"/>
      <c r="T1972" s="60"/>
      <c r="U1972" s="60"/>
      <c r="V1972" s="60"/>
      <c r="W1972" s="60"/>
      <c r="X1972" s="60"/>
      <c r="Y1972" s="60"/>
      <c r="Z1972" s="60"/>
      <c r="AA1972" s="60"/>
      <c r="AB1972" s="60"/>
      <c r="AC1972" s="60"/>
      <c r="AD1972" s="60"/>
      <c r="AE1972" s="60"/>
      <c r="AF1972" s="60"/>
      <c r="AG1972" s="60"/>
      <c r="AH1972" s="60"/>
      <c r="AI1972" s="60"/>
      <c r="AJ1972" s="60"/>
      <c r="AK1972" s="60"/>
      <c r="AL1972" s="60"/>
      <c r="AM1972" s="60"/>
      <c r="AN1972" s="60"/>
      <c r="AO1972" s="60"/>
    </row>
    <row r="1973" spans="1:41" s="9" customFormat="1">
      <c r="A1973" s="60"/>
      <c r="B1973" s="60"/>
      <c r="C1973"/>
      <c r="D1973" s="60"/>
      <c r="E1973" s="60"/>
      <c r="F1973"/>
      <c r="G1973" s="60"/>
      <c r="H1973" s="60"/>
      <c r="I1973" s="60"/>
      <c r="J1973" s="60"/>
      <c r="K1973" s="60"/>
      <c r="L1973" s="60"/>
      <c r="M1973"/>
      <c r="N1973" s="60"/>
      <c r="O1973"/>
      <c r="P1973"/>
      <c r="Q1973" s="60"/>
      <c r="R1973" s="60"/>
      <c r="S1973" s="60"/>
      <c r="T1973" s="60"/>
      <c r="U1973" s="60"/>
      <c r="V1973" s="60"/>
      <c r="W1973" s="60"/>
      <c r="X1973" s="60"/>
      <c r="Y1973" s="60"/>
      <c r="Z1973" s="60"/>
      <c r="AA1973" s="60"/>
      <c r="AB1973" s="60"/>
      <c r="AC1973" s="60"/>
      <c r="AD1973" s="60"/>
      <c r="AE1973" s="60"/>
      <c r="AF1973" s="60"/>
      <c r="AG1973" s="60"/>
      <c r="AH1973" s="60"/>
      <c r="AI1973" s="60"/>
      <c r="AJ1973" s="60"/>
      <c r="AK1973" s="60"/>
      <c r="AL1973" s="60"/>
      <c r="AM1973" s="60"/>
      <c r="AN1973" s="60"/>
      <c r="AO1973" s="60"/>
    </row>
    <row r="1974" spans="1:41" s="9" customFormat="1">
      <c r="A1974" s="60"/>
      <c r="B1974" s="60"/>
      <c r="C1974"/>
      <c r="D1974" s="60"/>
      <c r="E1974" s="60"/>
      <c r="F1974"/>
      <c r="G1974" s="60"/>
      <c r="H1974" s="60"/>
      <c r="I1974" s="60"/>
      <c r="J1974" s="60"/>
      <c r="K1974" s="60"/>
      <c r="L1974" s="60"/>
      <c r="M1974"/>
      <c r="N1974" s="60"/>
      <c r="O1974"/>
      <c r="P1974"/>
      <c r="Q1974" s="60"/>
      <c r="R1974" s="60"/>
      <c r="S1974" s="60"/>
      <c r="T1974" s="60"/>
      <c r="U1974" s="60"/>
      <c r="V1974" s="60"/>
      <c r="W1974" s="60"/>
      <c r="X1974" s="60"/>
      <c r="Y1974" s="60"/>
      <c r="Z1974" s="60"/>
      <c r="AA1974" s="60"/>
      <c r="AB1974" s="60"/>
      <c r="AC1974" s="60"/>
      <c r="AD1974" s="60"/>
      <c r="AE1974" s="60"/>
      <c r="AF1974" s="60"/>
      <c r="AG1974" s="60"/>
      <c r="AH1974" s="60"/>
      <c r="AI1974" s="60"/>
      <c r="AJ1974" s="60"/>
      <c r="AK1974" s="60"/>
      <c r="AL1974" s="60"/>
      <c r="AM1974" s="60"/>
      <c r="AN1974" s="60"/>
      <c r="AO1974" s="60"/>
    </row>
    <row r="1975" spans="1:41" s="9" customFormat="1">
      <c r="A1975" s="60"/>
      <c r="B1975" s="60"/>
      <c r="C1975"/>
      <c r="D1975" s="60"/>
      <c r="E1975" s="60"/>
      <c r="F1975"/>
      <c r="G1975" s="60"/>
      <c r="H1975" s="60"/>
      <c r="I1975" s="60"/>
      <c r="J1975" s="60"/>
      <c r="K1975" s="60"/>
      <c r="L1975" s="60"/>
      <c r="M1975"/>
      <c r="N1975" s="60"/>
      <c r="O1975"/>
      <c r="P1975"/>
      <c r="Q1975" s="60"/>
      <c r="R1975" s="60"/>
      <c r="S1975" s="60"/>
      <c r="T1975" s="60"/>
      <c r="U1975" s="60"/>
      <c r="V1975" s="60"/>
      <c r="W1975" s="60"/>
      <c r="X1975" s="60"/>
      <c r="Y1975" s="60"/>
      <c r="Z1975" s="60"/>
      <c r="AA1975" s="60"/>
      <c r="AB1975" s="60"/>
      <c r="AC1975" s="60"/>
      <c r="AD1975" s="60"/>
      <c r="AE1975" s="60"/>
      <c r="AF1975" s="60"/>
      <c r="AG1975" s="60"/>
      <c r="AH1975" s="60"/>
      <c r="AI1975" s="60"/>
      <c r="AJ1975" s="60"/>
      <c r="AK1975" s="60"/>
      <c r="AL1975" s="60"/>
      <c r="AM1975" s="60"/>
      <c r="AN1975" s="60"/>
      <c r="AO1975" s="60"/>
    </row>
    <row r="1976" spans="1:41" s="9" customFormat="1">
      <c r="A1976" s="60"/>
      <c r="B1976" s="60"/>
      <c r="C1976"/>
      <c r="D1976" s="60"/>
      <c r="E1976" s="60"/>
      <c r="F1976"/>
      <c r="G1976" s="60"/>
      <c r="H1976" s="60"/>
      <c r="I1976" s="60"/>
      <c r="J1976" s="60"/>
      <c r="K1976" s="60"/>
      <c r="L1976" s="60"/>
      <c r="M1976"/>
      <c r="N1976" s="60"/>
      <c r="O1976"/>
      <c r="P1976"/>
      <c r="Q1976" s="60"/>
      <c r="R1976" s="60"/>
      <c r="S1976" s="60"/>
      <c r="T1976" s="60"/>
      <c r="U1976" s="60"/>
      <c r="V1976" s="60"/>
      <c r="W1976" s="60"/>
      <c r="X1976" s="60"/>
      <c r="Y1976" s="60"/>
      <c r="Z1976" s="60"/>
      <c r="AA1976" s="60"/>
      <c r="AB1976" s="60"/>
      <c r="AC1976" s="60"/>
      <c r="AD1976" s="60"/>
      <c r="AE1976" s="60"/>
      <c r="AF1976" s="60"/>
      <c r="AG1976" s="60"/>
      <c r="AH1976" s="60"/>
      <c r="AI1976" s="60"/>
      <c r="AJ1976" s="60"/>
      <c r="AK1976" s="60"/>
      <c r="AL1976" s="60"/>
      <c r="AM1976" s="60"/>
      <c r="AN1976" s="60"/>
      <c r="AO1976" s="60"/>
    </row>
    <row r="1977" spans="1:41" s="9" customFormat="1">
      <c r="A1977" s="60"/>
      <c r="B1977" s="60"/>
      <c r="C1977"/>
      <c r="D1977" s="60"/>
      <c r="E1977" s="60"/>
      <c r="F1977"/>
      <c r="G1977" s="60"/>
      <c r="H1977" s="60"/>
      <c r="I1977" s="60"/>
      <c r="J1977" s="60"/>
      <c r="K1977" s="60"/>
      <c r="L1977" s="60"/>
      <c r="M1977"/>
      <c r="N1977" s="60"/>
      <c r="O1977"/>
      <c r="P1977"/>
      <c r="Q1977" s="60"/>
      <c r="R1977" s="60"/>
      <c r="S1977" s="60"/>
      <c r="T1977" s="60"/>
      <c r="U1977" s="60"/>
      <c r="V1977" s="60"/>
      <c r="W1977" s="60"/>
      <c r="X1977" s="60"/>
      <c r="Y1977" s="60"/>
      <c r="Z1977" s="60"/>
      <c r="AA1977" s="60"/>
      <c r="AB1977" s="60"/>
      <c r="AC1977" s="60"/>
      <c r="AD1977" s="60"/>
      <c r="AE1977" s="60"/>
      <c r="AF1977" s="60"/>
      <c r="AG1977" s="60"/>
      <c r="AH1977" s="60"/>
      <c r="AI1977" s="60"/>
      <c r="AJ1977" s="60"/>
      <c r="AK1977" s="60"/>
      <c r="AL1977" s="60"/>
      <c r="AM1977" s="60"/>
      <c r="AN1977" s="60"/>
      <c r="AO1977" s="60"/>
    </row>
    <row r="1978" spans="1:41" s="9" customFormat="1">
      <c r="A1978" s="60"/>
      <c r="B1978" s="60"/>
      <c r="C1978"/>
      <c r="D1978" s="60"/>
      <c r="E1978" s="60"/>
      <c r="F1978"/>
      <c r="G1978" s="60"/>
      <c r="H1978" s="60"/>
      <c r="I1978" s="60"/>
      <c r="J1978" s="60"/>
      <c r="K1978" s="60"/>
      <c r="L1978" s="60"/>
      <c r="M1978"/>
      <c r="N1978" s="60"/>
      <c r="O1978"/>
      <c r="P1978"/>
      <c r="Q1978" s="60"/>
      <c r="R1978" s="60"/>
      <c r="S1978" s="60"/>
      <c r="T1978" s="60"/>
      <c r="U1978" s="60"/>
      <c r="V1978" s="60"/>
      <c r="W1978" s="60"/>
      <c r="X1978" s="60"/>
      <c r="Y1978" s="60"/>
      <c r="Z1978" s="60"/>
      <c r="AA1978" s="60"/>
      <c r="AB1978" s="60"/>
      <c r="AC1978" s="60"/>
      <c r="AD1978" s="60"/>
      <c r="AE1978" s="60"/>
      <c r="AF1978" s="60"/>
      <c r="AG1978" s="60"/>
      <c r="AH1978" s="60"/>
      <c r="AI1978" s="60"/>
      <c r="AJ1978" s="60"/>
      <c r="AK1978" s="60"/>
      <c r="AL1978" s="60"/>
      <c r="AM1978" s="60"/>
      <c r="AN1978" s="60"/>
      <c r="AO1978" s="60"/>
    </row>
    <row r="1979" spans="1:41" s="9" customFormat="1">
      <c r="A1979" s="60"/>
      <c r="B1979" s="60"/>
      <c r="C1979"/>
      <c r="D1979" s="60"/>
      <c r="E1979" s="60"/>
      <c r="F1979"/>
      <c r="G1979" s="60"/>
      <c r="H1979" s="60"/>
      <c r="I1979" s="60"/>
      <c r="J1979" s="60"/>
      <c r="K1979" s="60"/>
      <c r="L1979" s="60"/>
      <c r="M1979"/>
      <c r="N1979" s="60"/>
      <c r="O1979"/>
      <c r="P1979"/>
      <c r="Q1979" s="60"/>
      <c r="R1979" s="60"/>
      <c r="S1979" s="60"/>
      <c r="T1979" s="60"/>
      <c r="U1979" s="60"/>
      <c r="V1979" s="60"/>
      <c r="W1979" s="60"/>
      <c r="X1979" s="60"/>
      <c r="Y1979" s="60"/>
      <c r="Z1979" s="60"/>
      <c r="AA1979" s="60"/>
      <c r="AB1979" s="60"/>
      <c r="AC1979" s="60"/>
      <c r="AD1979" s="60"/>
      <c r="AE1979" s="60"/>
      <c r="AF1979" s="60"/>
      <c r="AG1979" s="60"/>
      <c r="AH1979" s="60"/>
      <c r="AI1979" s="60"/>
      <c r="AJ1979" s="60"/>
      <c r="AK1979" s="60"/>
      <c r="AL1979" s="60"/>
      <c r="AM1979" s="60"/>
      <c r="AN1979" s="60"/>
      <c r="AO1979" s="60"/>
    </row>
    <row r="1980" spans="1:41" s="9" customFormat="1">
      <c r="A1980" s="60"/>
      <c r="B1980" s="60"/>
      <c r="C1980"/>
      <c r="D1980" s="60"/>
      <c r="E1980" s="60"/>
      <c r="F1980"/>
      <c r="G1980" s="60"/>
      <c r="H1980" s="60"/>
      <c r="I1980" s="60"/>
      <c r="J1980" s="60"/>
      <c r="K1980" s="60"/>
      <c r="L1980" s="60"/>
      <c r="M1980"/>
      <c r="N1980" s="60"/>
      <c r="O1980"/>
      <c r="P1980"/>
      <c r="Q1980" s="60"/>
      <c r="R1980" s="60"/>
      <c r="S1980" s="60"/>
      <c r="T1980" s="60"/>
      <c r="U1980" s="60"/>
      <c r="V1980" s="60"/>
      <c r="W1980" s="60"/>
      <c r="X1980" s="60"/>
      <c r="Y1980" s="60"/>
      <c r="Z1980" s="60"/>
      <c r="AA1980" s="60"/>
      <c r="AB1980" s="60"/>
      <c r="AC1980" s="60"/>
      <c r="AD1980" s="60"/>
      <c r="AE1980" s="60"/>
      <c r="AF1980" s="60"/>
      <c r="AG1980" s="60"/>
      <c r="AH1980" s="60"/>
      <c r="AI1980" s="60"/>
      <c r="AJ1980" s="60"/>
      <c r="AK1980" s="60"/>
      <c r="AL1980" s="60"/>
      <c r="AM1980" s="60"/>
      <c r="AN1980" s="60"/>
      <c r="AO1980" s="60"/>
    </row>
    <row r="1981" spans="1:41" s="9" customFormat="1">
      <c r="A1981" s="60"/>
      <c r="B1981" s="60"/>
      <c r="C1981"/>
      <c r="D1981" s="60"/>
      <c r="E1981" s="60"/>
      <c r="F1981"/>
      <c r="G1981" s="60"/>
      <c r="H1981" s="60"/>
      <c r="I1981" s="60"/>
      <c r="J1981" s="60"/>
      <c r="K1981" s="60"/>
      <c r="L1981" s="60"/>
      <c r="M1981"/>
      <c r="N1981" s="60"/>
      <c r="O1981"/>
      <c r="P1981"/>
      <c r="Q1981" s="60"/>
      <c r="R1981" s="60"/>
      <c r="S1981" s="60"/>
      <c r="T1981" s="60"/>
      <c r="U1981" s="60"/>
      <c r="V1981" s="60"/>
      <c r="W1981" s="60"/>
      <c r="X1981" s="60"/>
      <c r="Y1981" s="60"/>
      <c r="Z1981" s="60"/>
      <c r="AA1981" s="60"/>
      <c r="AB1981" s="60"/>
      <c r="AC1981" s="60"/>
      <c r="AD1981" s="60"/>
      <c r="AE1981" s="60"/>
      <c r="AF1981" s="60"/>
      <c r="AG1981" s="60"/>
      <c r="AH1981" s="60"/>
      <c r="AI1981" s="60"/>
      <c r="AJ1981" s="60"/>
      <c r="AK1981" s="60"/>
      <c r="AL1981" s="60"/>
      <c r="AM1981" s="60"/>
      <c r="AN1981" s="60"/>
      <c r="AO1981" s="60"/>
    </row>
    <row r="1982" spans="1:41" s="9" customFormat="1">
      <c r="A1982" s="60"/>
      <c r="B1982" s="60"/>
      <c r="C1982"/>
      <c r="D1982" s="60"/>
      <c r="E1982" s="60"/>
      <c r="F1982"/>
      <c r="G1982" s="60"/>
      <c r="H1982" s="60"/>
      <c r="I1982" s="60"/>
      <c r="J1982" s="60"/>
      <c r="K1982" s="60"/>
      <c r="L1982" s="60"/>
      <c r="M1982"/>
      <c r="N1982" s="60"/>
      <c r="O1982"/>
      <c r="P1982"/>
      <c r="Q1982" s="60"/>
      <c r="R1982" s="60"/>
      <c r="S1982" s="60"/>
      <c r="T1982" s="60"/>
      <c r="U1982" s="60"/>
      <c r="V1982" s="60"/>
      <c r="W1982" s="60"/>
      <c r="X1982" s="60"/>
      <c r="Y1982" s="60"/>
      <c r="Z1982" s="60"/>
      <c r="AA1982" s="60"/>
      <c r="AB1982" s="60"/>
      <c r="AC1982" s="60"/>
      <c r="AD1982" s="60"/>
      <c r="AE1982" s="60"/>
      <c r="AF1982" s="60"/>
      <c r="AG1982" s="60"/>
      <c r="AH1982" s="60"/>
      <c r="AI1982" s="60"/>
      <c r="AJ1982" s="60"/>
      <c r="AK1982" s="60"/>
      <c r="AL1982" s="60"/>
      <c r="AM1982" s="60"/>
      <c r="AN1982" s="60"/>
      <c r="AO1982" s="60"/>
    </row>
    <row r="1983" spans="1:41" s="9" customFormat="1">
      <c r="A1983" s="60"/>
      <c r="B1983" s="60"/>
      <c r="C1983"/>
      <c r="D1983" s="60"/>
      <c r="E1983" s="60"/>
      <c r="F1983"/>
      <c r="G1983" s="60"/>
      <c r="H1983" s="60"/>
      <c r="I1983" s="60"/>
      <c r="J1983" s="60"/>
      <c r="K1983" s="60"/>
      <c r="L1983" s="60"/>
      <c r="M1983"/>
      <c r="N1983" s="60"/>
      <c r="O1983"/>
      <c r="P1983"/>
      <c r="Q1983" s="60"/>
      <c r="R1983" s="60"/>
      <c r="S1983" s="60"/>
      <c r="T1983" s="60"/>
      <c r="U1983" s="60"/>
      <c r="V1983" s="60"/>
      <c r="W1983" s="60"/>
      <c r="X1983" s="60"/>
      <c r="Y1983" s="60"/>
      <c r="Z1983" s="60"/>
      <c r="AA1983" s="60"/>
      <c r="AB1983" s="60"/>
      <c r="AC1983" s="60"/>
      <c r="AD1983" s="60"/>
      <c r="AE1983" s="60"/>
      <c r="AF1983" s="60"/>
      <c r="AG1983" s="60"/>
      <c r="AH1983" s="60"/>
      <c r="AI1983" s="60"/>
      <c r="AJ1983" s="60"/>
      <c r="AK1983" s="60"/>
      <c r="AL1983" s="60"/>
      <c r="AM1983" s="60"/>
      <c r="AN1983" s="60"/>
      <c r="AO1983" s="60"/>
    </row>
    <row r="1984" spans="1:41" s="9" customFormat="1">
      <c r="A1984" s="60"/>
      <c r="B1984" s="60"/>
      <c r="C1984"/>
      <c r="D1984" s="60"/>
      <c r="E1984" s="60"/>
      <c r="F1984"/>
      <c r="G1984" s="60"/>
      <c r="H1984" s="60"/>
      <c r="I1984" s="60"/>
      <c r="J1984" s="60"/>
      <c r="K1984" s="60"/>
      <c r="L1984" s="60"/>
      <c r="M1984"/>
      <c r="N1984" s="60"/>
      <c r="O1984"/>
      <c r="P1984"/>
      <c r="Q1984" s="60"/>
      <c r="R1984" s="60"/>
      <c r="S1984" s="60"/>
      <c r="T1984" s="60"/>
      <c r="U1984" s="60"/>
      <c r="V1984" s="60"/>
      <c r="W1984" s="60"/>
      <c r="X1984" s="60"/>
      <c r="Y1984" s="60"/>
      <c r="Z1984" s="60"/>
      <c r="AA1984" s="60"/>
      <c r="AB1984" s="60"/>
      <c r="AC1984" s="60"/>
      <c r="AD1984" s="60"/>
      <c r="AE1984" s="60"/>
      <c r="AF1984" s="60"/>
      <c r="AG1984" s="60"/>
      <c r="AH1984" s="60"/>
      <c r="AI1984" s="60"/>
      <c r="AJ1984" s="60"/>
      <c r="AK1984" s="60"/>
      <c r="AL1984" s="60"/>
      <c r="AM1984" s="60"/>
      <c r="AN1984" s="60"/>
      <c r="AO1984" s="60"/>
    </row>
    <row r="1985" spans="1:41" s="9" customFormat="1">
      <c r="A1985" s="60"/>
      <c r="B1985" s="60"/>
      <c r="C1985"/>
      <c r="D1985" s="60"/>
      <c r="E1985" s="60"/>
      <c r="F1985"/>
      <c r="G1985" s="60"/>
      <c r="H1985" s="60"/>
      <c r="I1985" s="60"/>
      <c r="J1985" s="60"/>
      <c r="K1985" s="60"/>
      <c r="L1985" s="60"/>
      <c r="M1985"/>
      <c r="N1985" s="60"/>
      <c r="O1985"/>
      <c r="P1985"/>
      <c r="Q1985" s="60"/>
      <c r="R1985" s="60"/>
      <c r="S1985" s="60"/>
      <c r="T1985" s="60"/>
      <c r="U1985" s="60"/>
      <c r="V1985" s="60"/>
      <c r="W1985" s="60"/>
      <c r="X1985" s="60"/>
      <c r="Y1985" s="60"/>
      <c r="Z1985" s="60"/>
      <c r="AA1985" s="60"/>
      <c r="AB1985" s="60"/>
      <c r="AC1985" s="60"/>
      <c r="AD1985" s="60"/>
      <c r="AE1985" s="60"/>
      <c r="AF1985" s="60"/>
      <c r="AG1985" s="60"/>
      <c r="AH1985" s="60"/>
      <c r="AI1985" s="60"/>
      <c r="AJ1985" s="60"/>
      <c r="AK1985" s="60"/>
      <c r="AL1985" s="60"/>
      <c r="AM1985" s="60"/>
      <c r="AN1985" s="60"/>
      <c r="AO1985" s="60"/>
    </row>
    <row r="1986" spans="1:41" s="9" customFormat="1">
      <c r="A1986" s="60"/>
      <c r="B1986" s="60"/>
      <c r="C1986"/>
      <c r="D1986" s="60"/>
      <c r="E1986" s="60"/>
      <c r="F1986"/>
      <c r="G1986" s="60"/>
      <c r="H1986" s="60"/>
      <c r="I1986" s="60"/>
      <c r="J1986" s="60"/>
      <c r="K1986" s="60"/>
      <c r="L1986" s="60"/>
      <c r="M1986"/>
      <c r="N1986" s="60"/>
      <c r="O1986"/>
      <c r="P1986"/>
      <c r="Q1986" s="60"/>
      <c r="R1986" s="60"/>
      <c r="S1986" s="60"/>
      <c r="T1986" s="60"/>
      <c r="U1986" s="60"/>
      <c r="V1986" s="60"/>
      <c r="W1986" s="60"/>
      <c r="X1986" s="60"/>
      <c r="Y1986" s="60"/>
      <c r="Z1986" s="60"/>
      <c r="AA1986" s="60"/>
      <c r="AB1986" s="60"/>
      <c r="AC1986" s="60"/>
      <c r="AD1986" s="60"/>
      <c r="AE1986" s="60"/>
      <c r="AF1986" s="60"/>
      <c r="AG1986" s="60"/>
      <c r="AH1986" s="60"/>
      <c r="AI1986" s="60"/>
      <c r="AJ1986" s="60"/>
      <c r="AK1986" s="60"/>
      <c r="AL1986" s="60"/>
      <c r="AM1986" s="60"/>
      <c r="AN1986" s="60"/>
      <c r="AO1986" s="60"/>
    </row>
    <row r="1987" spans="1:41" s="9" customFormat="1">
      <c r="A1987" s="60"/>
      <c r="B1987" s="60"/>
      <c r="C1987"/>
      <c r="D1987" s="60"/>
      <c r="E1987" s="60"/>
      <c r="F1987"/>
      <c r="G1987" s="60"/>
      <c r="H1987" s="60"/>
      <c r="I1987" s="60"/>
      <c r="J1987" s="60"/>
      <c r="K1987" s="60"/>
      <c r="L1987" s="60"/>
      <c r="M1987"/>
      <c r="N1987" s="60"/>
      <c r="O1987"/>
      <c r="P1987"/>
      <c r="Q1987" s="60"/>
      <c r="R1987" s="60"/>
      <c r="S1987" s="60"/>
      <c r="T1987" s="60"/>
      <c r="U1987" s="60"/>
      <c r="V1987" s="60"/>
      <c r="W1987" s="60"/>
      <c r="X1987" s="60"/>
      <c r="Y1987" s="60"/>
      <c r="Z1987" s="60"/>
      <c r="AA1987" s="60"/>
      <c r="AB1987" s="60"/>
      <c r="AC1987" s="60"/>
      <c r="AD1987" s="60"/>
      <c r="AE1987" s="60"/>
      <c r="AF1987" s="60"/>
      <c r="AG1987" s="60"/>
      <c r="AH1987" s="60"/>
      <c r="AI1987" s="60"/>
      <c r="AJ1987" s="60"/>
      <c r="AK1987" s="60"/>
      <c r="AL1987" s="60"/>
      <c r="AM1987" s="60"/>
      <c r="AN1987" s="60"/>
      <c r="AO1987" s="60"/>
    </row>
    <row r="1988" spans="1:41" s="9" customFormat="1">
      <c r="A1988" s="60"/>
      <c r="B1988" s="60"/>
      <c r="C1988"/>
      <c r="D1988" s="60"/>
      <c r="E1988" s="60"/>
      <c r="F1988"/>
      <c r="G1988" s="60"/>
      <c r="H1988" s="60"/>
      <c r="I1988" s="60"/>
      <c r="J1988" s="60"/>
      <c r="K1988" s="60"/>
      <c r="L1988" s="60"/>
      <c r="M1988"/>
      <c r="N1988" s="60"/>
      <c r="O1988"/>
      <c r="P1988"/>
      <c r="Q1988" s="60"/>
      <c r="R1988" s="60"/>
      <c r="S1988" s="60"/>
      <c r="T1988" s="60"/>
      <c r="U1988" s="60"/>
      <c r="V1988" s="60"/>
      <c r="W1988" s="60"/>
      <c r="X1988" s="60"/>
      <c r="Y1988" s="60"/>
      <c r="Z1988" s="60"/>
      <c r="AA1988" s="60"/>
      <c r="AB1988" s="60"/>
      <c r="AC1988" s="60"/>
      <c r="AD1988" s="60"/>
      <c r="AE1988" s="60"/>
      <c r="AF1988" s="60"/>
      <c r="AG1988" s="60"/>
      <c r="AH1988" s="60"/>
      <c r="AI1988" s="60"/>
      <c r="AJ1988" s="60"/>
      <c r="AK1988" s="60"/>
      <c r="AL1988" s="60"/>
      <c r="AM1988" s="60"/>
      <c r="AN1988" s="60"/>
      <c r="AO1988" s="60"/>
    </row>
    <row r="1989" spans="1:41" s="9" customFormat="1">
      <c r="A1989" s="60"/>
      <c r="B1989" s="60"/>
      <c r="C1989"/>
      <c r="D1989" s="60"/>
      <c r="E1989" s="60"/>
      <c r="F1989"/>
      <c r="G1989" s="60"/>
      <c r="H1989" s="60"/>
      <c r="I1989" s="60"/>
      <c r="J1989" s="60"/>
      <c r="K1989" s="60"/>
      <c r="L1989" s="60"/>
      <c r="M1989"/>
      <c r="N1989" s="60"/>
      <c r="O1989"/>
      <c r="P1989"/>
      <c r="Q1989" s="60"/>
      <c r="R1989" s="60"/>
      <c r="S1989" s="60"/>
      <c r="T1989" s="60"/>
      <c r="U1989" s="60"/>
      <c r="V1989" s="60"/>
      <c r="W1989" s="60"/>
      <c r="X1989" s="60"/>
      <c r="Y1989" s="60"/>
      <c r="Z1989" s="60"/>
      <c r="AA1989" s="60"/>
      <c r="AB1989" s="60"/>
      <c r="AC1989" s="60"/>
      <c r="AD1989" s="60"/>
      <c r="AE1989" s="60"/>
      <c r="AF1989" s="60"/>
      <c r="AG1989" s="60"/>
      <c r="AH1989" s="60"/>
      <c r="AI1989" s="60"/>
      <c r="AJ1989" s="60"/>
      <c r="AK1989" s="60"/>
      <c r="AL1989" s="60"/>
      <c r="AM1989" s="60"/>
      <c r="AN1989" s="60"/>
      <c r="AO1989" s="60"/>
    </row>
    <row r="1990" spans="1:41" s="9" customFormat="1">
      <c r="A1990" s="60"/>
      <c r="B1990" s="60"/>
      <c r="C1990"/>
      <c r="D1990" s="60"/>
      <c r="E1990" s="60"/>
      <c r="F1990"/>
      <c r="G1990" s="60"/>
      <c r="H1990" s="60"/>
      <c r="I1990" s="60"/>
      <c r="J1990" s="60"/>
      <c r="K1990" s="60"/>
      <c r="L1990" s="60"/>
      <c r="M1990"/>
      <c r="N1990" s="60"/>
      <c r="O1990"/>
      <c r="P1990"/>
      <c r="Q1990" s="60"/>
      <c r="R1990" s="60"/>
      <c r="S1990" s="60"/>
      <c r="T1990" s="60"/>
      <c r="U1990" s="60"/>
      <c r="V1990" s="60"/>
      <c r="W1990" s="60"/>
      <c r="X1990" s="60"/>
      <c r="Y1990" s="60"/>
      <c r="Z1990" s="60"/>
      <c r="AA1990" s="60"/>
      <c r="AB1990" s="60"/>
      <c r="AC1990" s="60"/>
      <c r="AD1990" s="60"/>
      <c r="AE1990" s="60"/>
      <c r="AF1990" s="60"/>
      <c r="AG1990" s="60"/>
      <c r="AH1990" s="60"/>
      <c r="AI1990" s="60"/>
      <c r="AJ1990" s="60"/>
      <c r="AK1990" s="60"/>
      <c r="AL1990" s="60"/>
      <c r="AM1990" s="60"/>
      <c r="AN1990" s="60"/>
      <c r="AO1990" s="60"/>
    </row>
    <row r="1991" spans="1:41" s="9" customFormat="1">
      <c r="A1991" s="60"/>
      <c r="B1991" s="60"/>
      <c r="C1991"/>
      <c r="D1991" s="60"/>
      <c r="E1991" s="60"/>
      <c r="F1991"/>
      <c r="G1991" s="60"/>
      <c r="H1991" s="60"/>
      <c r="I1991" s="60"/>
      <c r="J1991" s="60"/>
      <c r="K1991" s="60"/>
      <c r="L1991" s="60"/>
      <c r="M1991"/>
      <c r="N1991" s="60"/>
      <c r="O1991"/>
      <c r="P1991"/>
      <c r="Q1991" s="60"/>
      <c r="R1991" s="60"/>
      <c r="S1991" s="60"/>
      <c r="T1991" s="60"/>
      <c r="U1991" s="60"/>
      <c r="V1991" s="60"/>
      <c r="W1991" s="60"/>
      <c r="X1991" s="60"/>
      <c r="Y1991" s="60"/>
      <c r="Z1991" s="60"/>
      <c r="AA1991" s="60"/>
      <c r="AB1991" s="60"/>
      <c r="AC1991" s="60"/>
      <c r="AD1991" s="60"/>
      <c r="AE1991" s="60"/>
      <c r="AF1991" s="60"/>
      <c r="AG1991" s="60"/>
      <c r="AH1991" s="60"/>
      <c r="AI1991" s="60"/>
      <c r="AJ1991" s="60"/>
      <c r="AK1991" s="60"/>
      <c r="AL1991" s="60"/>
      <c r="AM1991" s="60"/>
      <c r="AN1991" s="60"/>
      <c r="AO1991" s="60"/>
    </row>
    <row r="1992" spans="1:41" s="9" customFormat="1">
      <c r="A1992" s="60"/>
      <c r="B1992" s="60"/>
      <c r="C1992"/>
      <c r="D1992" s="60"/>
      <c r="E1992" s="60"/>
      <c r="F1992"/>
      <c r="G1992" s="60"/>
      <c r="H1992" s="60"/>
      <c r="I1992" s="60"/>
      <c r="J1992" s="60"/>
      <c r="K1992" s="60"/>
      <c r="L1992" s="60"/>
      <c r="M1992"/>
      <c r="N1992" s="60"/>
      <c r="O1992"/>
      <c r="P1992"/>
      <c r="Q1992" s="60"/>
      <c r="R1992" s="60"/>
      <c r="S1992" s="60"/>
      <c r="T1992" s="60"/>
      <c r="U1992" s="60"/>
      <c r="V1992" s="60"/>
      <c r="W1992" s="60"/>
      <c r="X1992" s="60"/>
      <c r="Y1992" s="60"/>
      <c r="Z1992" s="60"/>
      <c r="AA1992" s="60"/>
      <c r="AB1992" s="60"/>
      <c r="AC1992" s="60"/>
      <c r="AD1992" s="60"/>
      <c r="AE1992" s="60"/>
      <c r="AF1992" s="60"/>
      <c r="AG1992" s="60"/>
      <c r="AH1992" s="60"/>
      <c r="AI1992" s="60"/>
      <c r="AJ1992" s="60"/>
      <c r="AK1992" s="60"/>
      <c r="AL1992" s="60"/>
      <c r="AM1992" s="60"/>
      <c r="AN1992" s="60"/>
      <c r="AO1992" s="60"/>
    </row>
    <row r="1993" spans="1:41" s="9" customFormat="1">
      <c r="A1993" s="60"/>
      <c r="B1993" s="60"/>
      <c r="C1993"/>
      <c r="D1993" s="60"/>
      <c r="E1993" s="60"/>
      <c r="F1993"/>
      <c r="G1993" s="60"/>
      <c r="H1993" s="60"/>
      <c r="I1993" s="60"/>
      <c r="J1993" s="60"/>
      <c r="K1993" s="60"/>
      <c r="L1993" s="60"/>
      <c r="M1993"/>
      <c r="N1993" s="60"/>
      <c r="O1993"/>
      <c r="P1993"/>
      <c r="Q1993" s="60"/>
      <c r="R1993" s="60"/>
      <c r="S1993" s="60"/>
      <c r="T1993" s="60"/>
      <c r="U1993" s="60"/>
      <c r="V1993" s="60"/>
      <c r="W1993" s="60"/>
      <c r="X1993" s="60"/>
      <c r="Y1993" s="60"/>
      <c r="Z1993" s="60"/>
      <c r="AA1993" s="60"/>
      <c r="AB1993" s="60"/>
      <c r="AC1993" s="60"/>
      <c r="AD1993" s="60"/>
      <c r="AE1993" s="60"/>
      <c r="AF1993" s="60"/>
      <c r="AG1993" s="60"/>
      <c r="AH1993" s="60"/>
      <c r="AI1993" s="60"/>
      <c r="AJ1993" s="60"/>
      <c r="AK1993" s="60"/>
      <c r="AL1993" s="60"/>
      <c r="AM1993" s="60"/>
      <c r="AN1993" s="60"/>
      <c r="AO1993" s="60"/>
    </row>
    <row r="1994" spans="1:41" s="9" customFormat="1">
      <c r="A1994" s="60"/>
      <c r="B1994" s="60"/>
      <c r="C1994"/>
      <c r="D1994" s="60"/>
      <c r="E1994" s="60"/>
      <c r="F1994"/>
      <c r="G1994" s="60"/>
      <c r="H1994" s="60"/>
      <c r="I1994" s="60"/>
      <c r="J1994" s="60"/>
      <c r="K1994" s="60"/>
      <c r="L1994" s="60"/>
      <c r="M1994"/>
      <c r="N1994" s="60"/>
      <c r="O1994"/>
      <c r="P1994"/>
      <c r="Q1994" s="60"/>
      <c r="R1994" s="60"/>
      <c r="S1994" s="60"/>
      <c r="T1994" s="60"/>
      <c r="U1994" s="60"/>
      <c r="V1994" s="60"/>
      <c r="W1994" s="60"/>
      <c r="X1994" s="60"/>
      <c r="Y1994" s="60"/>
      <c r="Z1994" s="60"/>
      <c r="AA1994" s="60"/>
      <c r="AB1994" s="60"/>
      <c r="AC1994" s="60"/>
      <c r="AD1994" s="60"/>
      <c r="AE1994" s="60"/>
      <c r="AF1994" s="60"/>
      <c r="AG1994" s="60"/>
      <c r="AH1994" s="60"/>
      <c r="AI1994" s="60"/>
      <c r="AJ1994" s="60"/>
      <c r="AK1994" s="60"/>
      <c r="AL1994" s="60"/>
      <c r="AM1994" s="60"/>
      <c r="AN1994" s="60"/>
      <c r="AO1994" s="60"/>
    </row>
    <row r="1995" spans="1:41" s="9" customFormat="1">
      <c r="A1995" s="60"/>
      <c r="B1995" s="60"/>
      <c r="C1995"/>
      <c r="D1995" s="60"/>
      <c r="E1995" s="60"/>
      <c r="F1995"/>
      <c r="G1995" s="60"/>
      <c r="H1995" s="60"/>
      <c r="I1995" s="60"/>
      <c r="J1995" s="60"/>
      <c r="K1995" s="60"/>
      <c r="L1995" s="60"/>
      <c r="M1995"/>
      <c r="N1995" s="60"/>
      <c r="O1995"/>
      <c r="P1995"/>
      <c r="Q1995" s="60"/>
      <c r="R1995" s="60"/>
      <c r="S1995" s="60"/>
      <c r="T1995" s="60"/>
      <c r="U1995" s="60"/>
      <c r="V1995" s="60"/>
      <c r="W1995" s="60"/>
      <c r="X1995" s="60"/>
      <c r="Y1995" s="60"/>
      <c r="Z1995" s="60"/>
      <c r="AA1995" s="60"/>
      <c r="AB1995" s="60"/>
      <c r="AC1995" s="60"/>
      <c r="AD1995" s="60"/>
      <c r="AE1995" s="60"/>
      <c r="AF1995" s="60"/>
      <c r="AG1995" s="60"/>
      <c r="AH1995" s="60"/>
      <c r="AI1995" s="60"/>
      <c r="AJ1995" s="60"/>
      <c r="AK1995" s="60"/>
      <c r="AL1995" s="60"/>
      <c r="AM1995" s="60"/>
      <c r="AN1995" s="60"/>
      <c r="AO1995" s="60"/>
    </row>
    <row r="1996" spans="1:41" s="9" customFormat="1">
      <c r="A1996" s="60"/>
      <c r="B1996" s="60"/>
      <c r="C1996"/>
      <c r="D1996" s="60"/>
      <c r="E1996" s="60"/>
      <c r="F1996"/>
      <c r="G1996" s="60"/>
      <c r="H1996" s="60"/>
      <c r="I1996" s="60"/>
      <c r="J1996" s="60"/>
      <c r="K1996" s="60"/>
      <c r="L1996" s="60"/>
      <c r="M1996"/>
      <c r="N1996" s="60"/>
      <c r="O1996"/>
      <c r="P1996"/>
      <c r="Q1996" s="60"/>
      <c r="R1996" s="60"/>
      <c r="S1996" s="60"/>
      <c r="T1996" s="60"/>
      <c r="U1996" s="60"/>
      <c r="V1996" s="60"/>
      <c r="W1996" s="60"/>
      <c r="X1996" s="60"/>
      <c r="Y1996" s="60"/>
      <c r="Z1996" s="60"/>
      <c r="AA1996" s="60"/>
      <c r="AB1996" s="60"/>
      <c r="AC1996" s="60"/>
      <c r="AD1996" s="60"/>
      <c r="AE1996" s="60"/>
      <c r="AF1996" s="60"/>
      <c r="AG1996" s="60"/>
      <c r="AH1996" s="60"/>
      <c r="AI1996" s="60"/>
      <c r="AJ1996" s="60"/>
      <c r="AK1996" s="60"/>
      <c r="AL1996" s="60"/>
      <c r="AM1996" s="60"/>
      <c r="AN1996" s="60"/>
      <c r="AO1996" s="60"/>
    </row>
    <row r="1997" spans="1:41" s="9" customFormat="1">
      <c r="A1997" s="60"/>
      <c r="B1997" s="60"/>
      <c r="C1997"/>
      <c r="D1997" s="60"/>
      <c r="E1997" s="60"/>
      <c r="F1997"/>
      <c r="G1997" s="60"/>
      <c r="H1997" s="60"/>
      <c r="I1997" s="60"/>
      <c r="J1997" s="60"/>
      <c r="K1997" s="60"/>
      <c r="L1997" s="60"/>
      <c r="M1997"/>
      <c r="N1997" s="60"/>
      <c r="O1997"/>
      <c r="P1997"/>
      <c r="Q1997" s="60"/>
      <c r="R1997" s="60"/>
      <c r="S1997" s="60"/>
      <c r="T1997" s="60"/>
      <c r="U1997" s="60"/>
      <c r="V1997" s="60"/>
      <c r="W1997" s="60"/>
      <c r="X1997" s="60"/>
      <c r="Y1997" s="60"/>
      <c r="Z1997" s="60"/>
      <c r="AA1997" s="60"/>
      <c r="AB1997" s="60"/>
      <c r="AC1997" s="60"/>
      <c r="AD1997" s="60"/>
      <c r="AE1997" s="60"/>
      <c r="AF1997" s="60"/>
      <c r="AG1997" s="60"/>
      <c r="AH1997" s="60"/>
      <c r="AI1997" s="60"/>
      <c r="AJ1997" s="60"/>
      <c r="AK1997" s="60"/>
      <c r="AL1997" s="60"/>
      <c r="AM1997" s="60"/>
      <c r="AN1997" s="60"/>
      <c r="AO1997" s="60"/>
    </row>
    <row r="1998" spans="1:41" s="9" customFormat="1">
      <c r="A1998" s="60"/>
      <c r="B1998" s="60"/>
      <c r="C1998"/>
      <c r="D1998" s="60"/>
      <c r="E1998" s="60"/>
      <c r="F1998"/>
      <c r="G1998" s="60"/>
      <c r="H1998" s="60"/>
      <c r="I1998" s="60"/>
      <c r="J1998" s="60"/>
      <c r="K1998" s="60"/>
      <c r="L1998" s="60"/>
      <c r="M1998"/>
      <c r="N1998" s="60"/>
      <c r="O1998"/>
      <c r="P1998"/>
      <c r="Q1998" s="60"/>
      <c r="R1998" s="60"/>
      <c r="S1998" s="60"/>
      <c r="T1998" s="60"/>
      <c r="U1998" s="60"/>
      <c r="V1998" s="60"/>
      <c r="W1998" s="60"/>
      <c r="X1998" s="60"/>
      <c r="Y1998" s="60"/>
      <c r="Z1998" s="60"/>
      <c r="AA1998" s="60"/>
      <c r="AB1998" s="60"/>
      <c r="AC1998" s="60"/>
      <c r="AD1998" s="60"/>
      <c r="AE1998" s="60"/>
      <c r="AF1998" s="60"/>
      <c r="AG1998" s="60"/>
      <c r="AH1998" s="60"/>
      <c r="AI1998" s="60"/>
      <c r="AJ1998" s="60"/>
      <c r="AK1998" s="60"/>
      <c r="AL1998" s="60"/>
      <c r="AM1998" s="60"/>
      <c r="AN1998" s="60"/>
      <c r="AO1998" s="60"/>
    </row>
    <row r="1999" spans="1:41" s="9" customFormat="1">
      <c r="A1999" s="60"/>
      <c r="B1999" s="60"/>
      <c r="C1999"/>
      <c r="D1999" s="60"/>
      <c r="E1999" s="60"/>
      <c r="F1999"/>
      <c r="G1999" s="60"/>
      <c r="H1999" s="60"/>
      <c r="I1999" s="60"/>
      <c r="J1999" s="60"/>
      <c r="K1999" s="60"/>
      <c r="L1999" s="60"/>
      <c r="M1999"/>
      <c r="N1999" s="60"/>
      <c r="O1999"/>
      <c r="P1999"/>
      <c r="Q1999" s="60"/>
      <c r="R1999" s="60"/>
      <c r="S1999" s="60"/>
      <c r="T1999" s="60"/>
      <c r="U1999" s="60"/>
      <c r="V1999" s="60"/>
      <c r="W1999" s="60"/>
      <c r="X1999" s="60"/>
      <c r="Y1999" s="60"/>
      <c r="Z1999" s="60"/>
      <c r="AA1999" s="60"/>
      <c r="AB1999" s="60"/>
      <c r="AC1999" s="60"/>
      <c r="AD1999" s="60"/>
      <c r="AE1999" s="60"/>
      <c r="AF1999" s="60"/>
      <c r="AG1999" s="60"/>
      <c r="AH1999" s="60"/>
      <c r="AI1999" s="60"/>
      <c r="AJ1999" s="60"/>
      <c r="AK1999" s="60"/>
      <c r="AL1999" s="60"/>
      <c r="AM1999" s="60"/>
      <c r="AN1999" s="60"/>
      <c r="AO1999" s="60"/>
    </row>
    <row r="2000" spans="1:41" s="9" customFormat="1">
      <c r="A2000" s="60"/>
      <c r="B2000" s="60"/>
      <c r="C2000"/>
      <c r="D2000" s="60"/>
      <c r="E2000" s="60"/>
      <c r="F2000"/>
      <c r="G2000" s="60"/>
      <c r="H2000" s="60"/>
      <c r="I2000" s="60"/>
      <c r="J2000" s="60"/>
      <c r="K2000" s="60"/>
      <c r="L2000" s="60"/>
      <c r="M2000"/>
      <c r="N2000" s="60"/>
      <c r="O2000"/>
      <c r="P2000"/>
      <c r="Q2000" s="60"/>
      <c r="R2000" s="60"/>
      <c r="S2000" s="60"/>
      <c r="T2000" s="60"/>
      <c r="U2000" s="60"/>
      <c r="V2000" s="60"/>
      <c r="W2000" s="60"/>
      <c r="X2000" s="60"/>
      <c r="Y2000" s="60"/>
      <c r="Z2000" s="60"/>
      <c r="AA2000" s="60"/>
      <c r="AB2000" s="60"/>
      <c r="AC2000" s="60"/>
      <c r="AD2000" s="60"/>
      <c r="AE2000" s="60"/>
      <c r="AF2000" s="60"/>
      <c r="AG2000" s="60"/>
      <c r="AH2000" s="60"/>
      <c r="AI2000" s="60"/>
      <c r="AJ2000" s="60"/>
      <c r="AK2000" s="60"/>
      <c r="AL2000" s="60"/>
      <c r="AM2000" s="60"/>
      <c r="AN2000" s="60"/>
      <c r="AO2000" s="60"/>
    </row>
    <row r="2001" spans="1:41" s="9" customFormat="1">
      <c r="A2001" s="60"/>
      <c r="B2001" s="60"/>
      <c r="C2001"/>
      <c r="D2001" s="60"/>
      <c r="E2001" s="60"/>
      <c r="F2001"/>
      <c r="G2001" s="60"/>
      <c r="H2001" s="60"/>
      <c r="I2001" s="60"/>
      <c r="J2001" s="60"/>
      <c r="K2001" s="60"/>
      <c r="L2001" s="60"/>
      <c r="M2001"/>
      <c r="N2001" s="60"/>
      <c r="O2001"/>
      <c r="P2001"/>
      <c r="Q2001" s="60"/>
      <c r="R2001" s="60"/>
      <c r="S2001" s="60"/>
      <c r="T2001" s="60"/>
      <c r="U2001" s="60"/>
      <c r="V2001" s="60"/>
      <c r="W2001" s="60"/>
      <c r="X2001" s="60"/>
      <c r="Y2001" s="60"/>
      <c r="Z2001" s="60"/>
      <c r="AA2001" s="60"/>
      <c r="AB2001" s="60"/>
      <c r="AC2001" s="60"/>
      <c r="AD2001" s="60"/>
      <c r="AE2001" s="60"/>
      <c r="AF2001" s="60"/>
      <c r="AG2001" s="60"/>
      <c r="AH2001" s="60"/>
      <c r="AI2001" s="60"/>
      <c r="AJ2001" s="60"/>
      <c r="AK2001" s="60"/>
      <c r="AL2001" s="60"/>
      <c r="AM2001" s="60"/>
      <c r="AN2001" s="60"/>
      <c r="AO2001" s="60"/>
    </row>
    <row r="2002" spans="1:41" s="9" customFormat="1">
      <c r="A2002" s="60"/>
      <c r="B2002" s="60"/>
      <c r="C2002"/>
      <c r="D2002" s="60"/>
      <c r="E2002" s="60"/>
      <c r="F2002"/>
      <c r="G2002" s="60"/>
      <c r="H2002" s="60"/>
      <c r="I2002" s="60"/>
      <c r="J2002" s="60"/>
      <c r="K2002" s="60"/>
      <c r="L2002" s="60"/>
      <c r="M2002"/>
      <c r="N2002" s="60"/>
      <c r="O2002"/>
      <c r="P2002"/>
      <c r="Q2002" s="60"/>
      <c r="R2002" s="60"/>
      <c r="S2002" s="60"/>
      <c r="T2002" s="60"/>
      <c r="U2002" s="60"/>
      <c r="V2002" s="60"/>
      <c r="W2002" s="60"/>
      <c r="X2002" s="60"/>
      <c r="Y2002" s="60"/>
      <c r="Z2002" s="60"/>
      <c r="AA2002" s="60"/>
      <c r="AB2002" s="60"/>
      <c r="AC2002" s="60"/>
      <c r="AD2002" s="60"/>
      <c r="AE2002" s="60"/>
      <c r="AF2002" s="60"/>
      <c r="AG2002" s="60"/>
      <c r="AH2002" s="60"/>
      <c r="AI2002" s="60"/>
      <c r="AJ2002" s="60"/>
      <c r="AK2002" s="60"/>
      <c r="AL2002" s="60"/>
      <c r="AM2002" s="60"/>
      <c r="AN2002" s="60"/>
      <c r="AO2002" s="60"/>
    </row>
    <row r="2003" spans="1:41" s="9" customFormat="1">
      <c r="A2003" s="60"/>
      <c r="B2003" s="60"/>
      <c r="C2003"/>
      <c r="D2003" s="60"/>
      <c r="E2003" s="60"/>
      <c r="F2003"/>
      <c r="G2003" s="60"/>
      <c r="H2003" s="60"/>
      <c r="I2003" s="60"/>
      <c r="J2003" s="60"/>
      <c r="K2003" s="60"/>
      <c r="L2003" s="60"/>
      <c r="M2003"/>
      <c r="N2003" s="60"/>
      <c r="O2003"/>
      <c r="P2003"/>
      <c r="Q2003" s="60"/>
      <c r="R2003" s="60"/>
      <c r="S2003" s="60"/>
      <c r="T2003" s="60"/>
      <c r="U2003" s="60"/>
      <c r="V2003" s="60"/>
      <c r="W2003" s="60"/>
      <c r="X2003" s="60"/>
      <c r="Y2003" s="60"/>
      <c r="Z2003" s="60"/>
      <c r="AA2003" s="60"/>
      <c r="AB2003" s="60"/>
      <c r="AC2003" s="60"/>
      <c r="AD2003" s="60"/>
      <c r="AE2003" s="60"/>
      <c r="AF2003" s="60"/>
      <c r="AG2003" s="60"/>
      <c r="AH2003" s="60"/>
      <c r="AI2003" s="60"/>
      <c r="AJ2003" s="60"/>
      <c r="AK2003" s="60"/>
      <c r="AL2003" s="60"/>
      <c r="AM2003" s="60"/>
      <c r="AN2003" s="60"/>
      <c r="AO2003" s="60"/>
    </row>
    <row r="2004" spans="1:41" s="9" customFormat="1">
      <c r="A2004" s="60"/>
      <c r="B2004" s="60"/>
      <c r="C2004"/>
      <c r="D2004" s="60"/>
      <c r="E2004" s="60"/>
      <c r="F2004"/>
      <c r="G2004" s="60"/>
      <c r="H2004" s="60"/>
      <c r="I2004" s="60"/>
      <c r="J2004" s="60"/>
      <c r="K2004" s="60"/>
      <c r="L2004" s="60"/>
      <c r="M2004"/>
      <c r="N2004" s="60"/>
      <c r="O2004"/>
      <c r="P2004"/>
      <c r="Q2004" s="60"/>
      <c r="R2004" s="60"/>
      <c r="S2004" s="60"/>
      <c r="T2004" s="60"/>
      <c r="U2004" s="60"/>
      <c r="V2004" s="60"/>
      <c r="W2004" s="60"/>
      <c r="X2004" s="60"/>
      <c r="Y2004" s="60"/>
      <c r="Z2004" s="60"/>
      <c r="AA2004" s="60"/>
      <c r="AB2004" s="60"/>
      <c r="AC2004" s="60"/>
      <c r="AD2004" s="60"/>
      <c r="AE2004" s="60"/>
      <c r="AF2004" s="60"/>
      <c r="AG2004" s="60"/>
      <c r="AH2004" s="60"/>
      <c r="AI2004" s="60"/>
      <c r="AJ2004" s="60"/>
      <c r="AK2004" s="60"/>
      <c r="AL2004" s="60"/>
      <c r="AM2004" s="60"/>
      <c r="AN2004" s="60"/>
      <c r="AO2004" s="60"/>
    </row>
    <row r="2005" spans="1:41" s="9" customFormat="1">
      <c r="A2005" s="60"/>
      <c r="B2005" s="60"/>
      <c r="C2005"/>
      <c r="D2005" s="60"/>
      <c r="E2005" s="60"/>
      <c r="F2005"/>
      <c r="G2005" s="60"/>
      <c r="H2005" s="60"/>
      <c r="I2005" s="60"/>
      <c r="J2005" s="60"/>
      <c r="K2005" s="60"/>
      <c r="L2005" s="60"/>
      <c r="M2005"/>
      <c r="N2005" s="60"/>
      <c r="O2005"/>
      <c r="P2005"/>
      <c r="Q2005" s="60"/>
      <c r="R2005" s="60"/>
      <c r="S2005" s="60"/>
      <c r="T2005" s="60"/>
      <c r="U2005" s="60"/>
      <c r="V2005" s="60"/>
      <c r="W2005" s="60"/>
      <c r="X2005" s="60"/>
      <c r="Y2005" s="60"/>
      <c r="Z2005" s="60"/>
      <c r="AA2005" s="60"/>
      <c r="AB2005" s="60"/>
      <c r="AC2005" s="60"/>
      <c r="AD2005" s="60"/>
      <c r="AE2005" s="60"/>
      <c r="AF2005" s="60"/>
      <c r="AG2005" s="60"/>
      <c r="AH2005" s="60"/>
      <c r="AI2005" s="60"/>
      <c r="AJ2005" s="60"/>
      <c r="AK2005" s="60"/>
      <c r="AL2005" s="60"/>
      <c r="AM2005" s="60"/>
      <c r="AN2005" s="60"/>
      <c r="AO2005" s="60"/>
    </row>
    <row r="2006" spans="1:41" s="9" customFormat="1">
      <c r="A2006" s="60"/>
      <c r="B2006" s="60"/>
      <c r="C2006"/>
      <c r="D2006" s="60"/>
      <c r="E2006" s="60"/>
      <c r="F2006"/>
      <c r="G2006" s="60"/>
      <c r="H2006" s="60"/>
      <c r="I2006" s="60"/>
      <c r="J2006" s="60"/>
      <c r="K2006" s="60"/>
      <c r="L2006" s="60"/>
      <c r="M2006"/>
      <c r="N2006" s="60"/>
      <c r="O2006"/>
      <c r="P2006"/>
      <c r="Q2006" s="60"/>
      <c r="R2006" s="60"/>
      <c r="S2006" s="60"/>
      <c r="T2006" s="60"/>
      <c r="U2006" s="60"/>
      <c r="V2006" s="60"/>
      <c r="W2006" s="60"/>
      <c r="X2006" s="60"/>
      <c r="Y2006" s="60"/>
      <c r="Z2006" s="60"/>
      <c r="AA2006" s="60"/>
      <c r="AB2006" s="60"/>
      <c r="AC2006" s="60"/>
      <c r="AD2006" s="60"/>
      <c r="AE2006" s="60"/>
      <c r="AF2006" s="60"/>
      <c r="AG2006" s="60"/>
      <c r="AH2006" s="60"/>
      <c r="AI2006" s="60"/>
      <c r="AJ2006" s="60"/>
      <c r="AK2006" s="60"/>
      <c r="AL2006" s="60"/>
      <c r="AM2006" s="60"/>
      <c r="AN2006" s="60"/>
      <c r="AO2006" s="60"/>
    </row>
    <row r="2007" spans="1:41" s="9" customFormat="1">
      <c r="A2007" s="60"/>
      <c r="B2007" s="60"/>
      <c r="C2007"/>
      <c r="D2007" s="60"/>
      <c r="E2007" s="60"/>
      <c r="F2007"/>
      <c r="G2007" s="60"/>
      <c r="H2007" s="60"/>
      <c r="I2007" s="60"/>
      <c r="J2007" s="60"/>
      <c r="K2007" s="60"/>
      <c r="L2007" s="60"/>
      <c r="M2007"/>
      <c r="N2007" s="60"/>
      <c r="O2007"/>
      <c r="P2007"/>
      <c r="Q2007" s="60"/>
      <c r="R2007" s="60"/>
      <c r="S2007" s="60"/>
      <c r="T2007" s="60"/>
      <c r="U2007" s="60"/>
      <c r="V2007" s="60"/>
      <c r="W2007" s="60"/>
      <c r="X2007" s="60"/>
      <c r="Y2007" s="60"/>
      <c r="Z2007" s="60"/>
      <c r="AA2007" s="60"/>
      <c r="AB2007" s="60"/>
      <c r="AC2007" s="60"/>
      <c r="AD2007" s="60"/>
      <c r="AE2007" s="60"/>
      <c r="AF2007" s="60"/>
      <c r="AG2007" s="60"/>
      <c r="AH2007" s="60"/>
      <c r="AI2007" s="60"/>
      <c r="AJ2007" s="60"/>
      <c r="AK2007" s="60"/>
      <c r="AL2007" s="60"/>
      <c r="AM2007" s="60"/>
      <c r="AN2007" s="60"/>
      <c r="AO2007" s="60"/>
    </row>
    <row r="2008" spans="1:41" s="9" customFormat="1">
      <c r="A2008" s="60"/>
      <c r="B2008" s="60"/>
      <c r="C2008"/>
      <c r="D2008" s="60"/>
      <c r="E2008" s="60"/>
      <c r="F2008"/>
      <c r="G2008" s="60"/>
      <c r="H2008" s="60"/>
      <c r="I2008" s="60"/>
      <c r="J2008" s="60"/>
      <c r="K2008" s="60"/>
      <c r="L2008" s="60"/>
      <c r="M2008"/>
      <c r="N2008" s="60"/>
      <c r="O2008"/>
      <c r="P2008"/>
      <c r="Q2008" s="60"/>
      <c r="R2008" s="60"/>
      <c r="S2008" s="60"/>
      <c r="T2008" s="60"/>
      <c r="U2008" s="60"/>
      <c r="V2008" s="60"/>
      <c r="W2008" s="60"/>
      <c r="X2008" s="60"/>
      <c r="Y2008" s="60"/>
      <c r="Z2008" s="60"/>
      <c r="AA2008" s="60"/>
      <c r="AB2008" s="60"/>
      <c r="AC2008" s="60"/>
      <c r="AD2008" s="60"/>
      <c r="AE2008" s="60"/>
      <c r="AF2008" s="60"/>
      <c r="AG2008" s="60"/>
      <c r="AH2008" s="60"/>
      <c r="AI2008" s="60"/>
      <c r="AJ2008" s="60"/>
      <c r="AK2008" s="60"/>
      <c r="AL2008" s="60"/>
      <c r="AM2008" s="60"/>
      <c r="AN2008" s="60"/>
      <c r="AO2008" s="60"/>
    </row>
    <row r="2009" spans="1:41" s="9" customFormat="1">
      <c r="A2009" s="60"/>
      <c r="B2009" s="60"/>
      <c r="C2009"/>
      <c r="D2009" s="60"/>
      <c r="E2009" s="60"/>
      <c r="F2009"/>
      <c r="G2009" s="60"/>
      <c r="H2009" s="60"/>
      <c r="I2009" s="60"/>
      <c r="J2009" s="60"/>
      <c r="K2009" s="60"/>
      <c r="L2009" s="60"/>
      <c r="M2009"/>
      <c r="N2009" s="60"/>
      <c r="O2009"/>
      <c r="P2009"/>
      <c r="Q2009" s="60"/>
      <c r="R2009" s="60"/>
      <c r="S2009" s="60"/>
      <c r="T2009" s="60"/>
      <c r="U2009" s="60"/>
      <c r="V2009" s="60"/>
      <c r="W2009" s="60"/>
      <c r="X2009" s="60"/>
      <c r="Y2009" s="60"/>
      <c r="Z2009" s="60"/>
      <c r="AA2009" s="60"/>
      <c r="AB2009" s="60"/>
      <c r="AC2009" s="60"/>
      <c r="AD2009" s="60"/>
      <c r="AE2009" s="60"/>
      <c r="AF2009" s="60"/>
      <c r="AG2009" s="60"/>
      <c r="AH2009" s="60"/>
      <c r="AI2009" s="60"/>
      <c r="AJ2009" s="60"/>
      <c r="AK2009" s="60"/>
      <c r="AL2009" s="60"/>
      <c r="AM2009" s="60"/>
      <c r="AN2009" s="60"/>
      <c r="AO2009" s="60"/>
    </row>
    <row r="2010" spans="1:41" s="9" customFormat="1">
      <c r="A2010" s="60"/>
      <c r="B2010" s="60"/>
      <c r="C2010"/>
      <c r="D2010" s="60"/>
      <c r="E2010" s="60"/>
      <c r="F2010"/>
      <c r="G2010" s="60"/>
      <c r="H2010" s="60"/>
      <c r="I2010" s="60"/>
      <c r="J2010" s="60"/>
      <c r="K2010" s="60"/>
      <c r="L2010" s="60"/>
      <c r="M2010"/>
      <c r="N2010" s="60"/>
      <c r="O2010"/>
      <c r="P2010"/>
      <c r="Q2010" s="60"/>
      <c r="R2010" s="60"/>
      <c r="S2010" s="60"/>
      <c r="T2010" s="60"/>
      <c r="U2010" s="60"/>
      <c r="V2010" s="60"/>
      <c r="W2010" s="60"/>
      <c r="X2010" s="60"/>
      <c r="Y2010" s="60"/>
      <c r="Z2010" s="60"/>
      <c r="AA2010" s="60"/>
      <c r="AB2010" s="60"/>
      <c r="AC2010" s="60"/>
      <c r="AD2010" s="60"/>
      <c r="AE2010" s="60"/>
      <c r="AF2010" s="60"/>
      <c r="AG2010" s="60"/>
      <c r="AH2010" s="60"/>
      <c r="AI2010" s="60"/>
      <c r="AJ2010" s="60"/>
      <c r="AK2010" s="60"/>
      <c r="AL2010" s="60"/>
      <c r="AM2010" s="60"/>
      <c r="AN2010" s="60"/>
      <c r="AO2010" s="60"/>
    </row>
    <row r="2011" spans="1:41" s="9" customFormat="1">
      <c r="A2011" s="60"/>
      <c r="B2011" s="60"/>
      <c r="C2011"/>
      <c r="D2011" s="60"/>
      <c r="E2011" s="60"/>
      <c r="F2011"/>
      <c r="G2011" s="60"/>
      <c r="H2011" s="60"/>
      <c r="I2011" s="60"/>
      <c r="J2011" s="60"/>
      <c r="K2011" s="60"/>
      <c r="L2011" s="60"/>
      <c r="M2011"/>
      <c r="N2011" s="60"/>
      <c r="O2011"/>
      <c r="P2011"/>
      <c r="Q2011" s="60"/>
      <c r="R2011" s="60"/>
      <c r="S2011" s="60"/>
      <c r="T2011" s="60"/>
      <c r="U2011" s="60"/>
      <c r="V2011" s="60"/>
      <c r="W2011" s="60"/>
      <c r="X2011" s="60"/>
      <c r="Y2011" s="60"/>
      <c r="Z2011" s="60"/>
      <c r="AA2011" s="60"/>
      <c r="AB2011" s="60"/>
      <c r="AC2011" s="60"/>
      <c r="AD2011" s="60"/>
      <c r="AE2011" s="60"/>
      <c r="AF2011" s="60"/>
      <c r="AG2011" s="60"/>
      <c r="AH2011" s="60"/>
      <c r="AI2011" s="60"/>
      <c r="AJ2011" s="60"/>
      <c r="AK2011" s="60"/>
      <c r="AL2011" s="60"/>
      <c r="AM2011" s="60"/>
      <c r="AN2011" s="60"/>
      <c r="AO2011" s="60"/>
    </row>
    <row r="2012" spans="1:41" s="9" customFormat="1">
      <c r="A2012" s="60"/>
      <c r="B2012" s="60"/>
      <c r="C2012"/>
      <c r="D2012" s="60"/>
      <c r="E2012" s="60"/>
      <c r="F2012"/>
      <c r="G2012" s="60"/>
      <c r="H2012" s="60"/>
      <c r="I2012" s="60"/>
      <c r="J2012" s="60"/>
      <c r="K2012" s="60"/>
      <c r="L2012" s="60"/>
      <c r="M2012"/>
      <c r="N2012" s="60"/>
      <c r="O2012"/>
      <c r="P2012"/>
      <c r="Q2012" s="60"/>
      <c r="R2012" s="60"/>
      <c r="S2012" s="60"/>
      <c r="T2012" s="60"/>
      <c r="U2012" s="60"/>
      <c r="V2012" s="60"/>
      <c r="W2012" s="60"/>
      <c r="X2012" s="60"/>
      <c r="Y2012" s="60"/>
      <c r="Z2012" s="60"/>
      <c r="AA2012" s="60"/>
      <c r="AB2012" s="60"/>
      <c r="AC2012" s="60"/>
      <c r="AD2012" s="60"/>
      <c r="AE2012" s="60"/>
      <c r="AF2012" s="60"/>
      <c r="AG2012" s="60"/>
      <c r="AH2012" s="60"/>
      <c r="AI2012" s="60"/>
      <c r="AJ2012" s="60"/>
      <c r="AK2012" s="60"/>
      <c r="AL2012" s="60"/>
      <c r="AM2012" s="60"/>
      <c r="AN2012" s="60"/>
      <c r="AO2012" s="60"/>
    </row>
    <row r="2013" spans="1:41" s="9" customFormat="1">
      <c r="A2013" s="60"/>
      <c r="B2013" s="60"/>
      <c r="C2013"/>
      <c r="D2013" s="60"/>
      <c r="E2013" s="60"/>
      <c r="F2013"/>
      <c r="G2013" s="60"/>
      <c r="H2013" s="60"/>
      <c r="I2013" s="60"/>
      <c r="J2013" s="60"/>
      <c r="K2013" s="60"/>
      <c r="L2013" s="60"/>
      <c r="M2013"/>
      <c r="N2013" s="60"/>
      <c r="O2013"/>
      <c r="P2013"/>
      <c r="Q2013" s="60"/>
      <c r="R2013" s="60"/>
      <c r="S2013" s="60"/>
      <c r="T2013" s="60"/>
      <c r="U2013" s="60"/>
      <c r="V2013" s="60"/>
      <c r="W2013" s="60"/>
      <c r="X2013" s="60"/>
      <c r="Y2013" s="60"/>
      <c r="Z2013" s="60"/>
      <c r="AA2013" s="60"/>
      <c r="AB2013" s="60"/>
      <c r="AC2013" s="60"/>
      <c r="AD2013" s="60"/>
      <c r="AE2013" s="60"/>
      <c r="AF2013" s="60"/>
      <c r="AG2013" s="60"/>
      <c r="AH2013" s="60"/>
      <c r="AI2013" s="60"/>
      <c r="AJ2013" s="60"/>
      <c r="AK2013" s="60"/>
      <c r="AL2013" s="60"/>
      <c r="AM2013" s="60"/>
      <c r="AN2013" s="60"/>
      <c r="AO2013" s="60"/>
    </row>
    <row r="2014" spans="1:41" s="9" customFormat="1">
      <c r="A2014" s="60"/>
      <c r="B2014" s="60"/>
      <c r="C2014"/>
      <c r="D2014" s="60"/>
      <c r="E2014" s="60"/>
      <c r="F2014"/>
      <c r="G2014" s="60"/>
      <c r="H2014" s="60"/>
      <c r="I2014" s="60"/>
      <c r="J2014" s="60"/>
      <c r="K2014" s="60"/>
      <c r="L2014" s="60"/>
      <c r="M2014"/>
      <c r="N2014" s="60"/>
      <c r="O2014"/>
      <c r="P2014"/>
      <c r="Q2014" s="60"/>
      <c r="R2014" s="60"/>
      <c r="S2014" s="60"/>
      <c r="T2014" s="60"/>
      <c r="U2014" s="60"/>
      <c r="V2014" s="60"/>
      <c r="W2014" s="60"/>
      <c r="X2014" s="60"/>
      <c r="Y2014" s="60"/>
      <c r="Z2014" s="60"/>
      <c r="AA2014" s="60"/>
      <c r="AB2014" s="60"/>
      <c r="AC2014" s="60"/>
      <c r="AD2014" s="60"/>
      <c r="AE2014" s="60"/>
      <c r="AF2014" s="60"/>
      <c r="AG2014" s="60"/>
      <c r="AH2014" s="60"/>
      <c r="AI2014" s="60"/>
      <c r="AJ2014" s="60"/>
      <c r="AK2014" s="60"/>
      <c r="AL2014" s="60"/>
      <c r="AM2014" s="60"/>
      <c r="AN2014" s="60"/>
      <c r="AO2014" s="60"/>
    </row>
    <row r="2015" spans="1:41" s="9" customFormat="1">
      <c r="A2015" s="60"/>
      <c r="B2015" s="60"/>
      <c r="C2015"/>
      <c r="D2015" s="60"/>
      <c r="E2015" s="60"/>
      <c r="F2015"/>
      <c r="G2015" s="60"/>
      <c r="H2015" s="60"/>
      <c r="I2015" s="60"/>
      <c r="J2015" s="60"/>
      <c r="K2015" s="60"/>
      <c r="L2015" s="60"/>
      <c r="M2015"/>
      <c r="N2015" s="60"/>
      <c r="O2015"/>
      <c r="P2015"/>
      <c r="Q2015" s="60"/>
      <c r="R2015" s="60"/>
      <c r="S2015" s="60"/>
      <c r="T2015" s="60"/>
      <c r="U2015" s="60"/>
      <c r="V2015" s="60"/>
      <c r="W2015" s="60"/>
      <c r="X2015" s="60"/>
      <c r="Y2015" s="60"/>
      <c r="Z2015" s="60"/>
      <c r="AA2015" s="60"/>
      <c r="AB2015" s="60"/>
      <c r="AC2015" s="60"/>
      <c r="AD2015" s="60"/>
      <c r="AE2015" s="60"/>
      <c r="AF2015" s="60"/>
      <c r="AG2015" s="60"/>
      <c r="AH2015" s="60"/>
      <c r="AI2015" s="60"/>
      <c r="AJ2015" s="60"/>
      <c r="AK2015" s="60"/>
      <c r="AL2015" s="60"/>
      <c r="AM2015" s="60"/>
      <c r="AN2015" s="60"/>
      <c r="AO2015" s="60"/>
    </row>
    <row r="2016" spans="1:41" s="9" customFormat="1">
      <c r="A2016" s="60"/>
      <c r="B2016" s="60"/>
      <c r="C2016"/>
      <c r="D2016" s="60"/>
      <c r="E2016" s="60"/>
      <c r="F2016"/>
      <c r="G2016" s="60"/>
      <c r="H2016" s="60"/>
      <c r="I2016" s="60"/>
      <c r="J2016" s="60"/>
      <c r="K2016" s="60"/>
      <c r="L2016" s="60"/>
      <c r="M2016"/>
      <c r="N2016" s="60"/>
      <c r="O2016"/>
      <c r="P2016"/>
      <c r="Q2016" s="60"/>
      <c r="R2016" s="60"/>
      <c r="S2016" s="60"/>
      <c r="T2016" s="60"/>
      <c r="U2016" s="60"/>
      <c r="V2016" s="60"/>
      <c r="W2016" s="60"/>
      <c r="X2016" s="60"/>
      <c r="Y2016" s="60"/>
      <c r="Z2016" s="60"/>
      <c r="AA2016" s="60"/>
      <c r="AB2016" s="60"/>
      <c r="AC2016" s="60"/>
      <c r="AD2016" s="60"/>
      <c r="AE2016" s="60"/>
      <c r="AF2016" s="60"/>
      <c r="AG2016" s="60"/>
      <c r="AH2016" s="60"/>
      <c r="AI2016" s="60"/>
      <c r="AJ2016" s="60"/>
      <c r="AK2016" s="60"/>
      <c r="AL2016" s="60"/>
      <c r="AM2016" s="60"/>
      <c r="AN2016" s="60"/>
      <c r="AO2016" s="60"/>
    </row>
    <row r="2017" spans="1:41" s="9" customFormat="1">
      <c r="A2017" s="60"/>
      <c r="B2017" s="60"/>
      <c r="C2017"/>
      <c r="D2017" s="60"/>
      <c r="E2017" s="60"/>
      <c r="F2017"/>
      <c r="G2017" s="60"/>
      <c r="H2017" s="60"/>
      <c r="I2017" s="60"/>
      <c r="J2017" s="60"/>
      <c r="K2017" s="60"/>
      <c r="L2017" s="60"/>
      <c r="M2017"/>
      <c r="N2017" s="60"/>
      <c r="O2017"/>
      <c r="P2017"/>
      <c r="Q2017" s="60"/>
      <c r="R2017" s="60"/>
      <c r="S2017" s="60"/>
      <c r="T2017" s="60"/>
      <c r="U2017" s="60"/>
      <c r="V2017" s="60"/>
      <c r="W2017" s="60"/>
      <c r="X2017" s="60"/>
      <c r="Y2017" s="60"/>
      <c r="Z2017" s="60"/>
      <c r="AA2017" s="60"/>
      <c r="AB2017" s="60"/>
      <c r="AC2017" s="60"/>
      <c r="AD2017" s="60"/>
      <c r="AE2017" s="60"/>
      <c r="AF2017" s="60"/>
      <c r="AG2017" s="60"/>
      <c r="AH2017" s="60"/>
      <c r="AI2017" s="60"/>
      <c r="AJ2017" s="60"/>
      <c r="AK2017" s="60"/>
      <c r="AL2017" s="60"/>
      <c r="AM2017" s="60"/>
      <c r="AN2017" s="60"/>
      <c r="AO2017" s="60"/>
    </row>
    <row r="2018" spans="1:41" s="9" customFormat="1">
      <c r="A2018" s="60"/>
      <c r="B2018" s="60"/>
      <c r="C2018"/>
      <c r="D2018" s="60"/>
      <c r="E2018" s="60"/>
      <c r="F2018"/>
      <c r="G2018" s="60"/>
      <c r="H2018" s="60"/>
      <c r="I2018" s="60"/>
      <c r="J2018" s="60"/>
      <c r="K2018" s="60"/>
      <c r="L2018" s="60"/>
      <c r="M2018"/>
      <c r="N2018" s="60"/>
      <c r="O2018"/>
      <c r="P2018"/>
      <c r="Q2018" s="60"/>
      <c r="R2018" s="60"/>
      <c r="S2018" s="60"/>
      <c r="T2018" s="60"/>
      <c r="U2018" s="60"/>
      <c r="V2018" s="60"/>
      <c r="W2018" s="60"/>
      <c r="X2018" s="60"/>
      <c r="Y2018" s="60"/>
      <c r="Z2018" s="60"/>
      <c r="AA2018" s="60"/>
      <c r="AB2018" s="60"/>
      <c r="AC2018" s="60"/>
      <c r="AD2018" s="60"/>
      <c r="AE2018" s="60"/>
      <c r="AF2018" s="60"/>
      <c r="AG2018" s="60"/>
      <c r="AH2018" s="60"/>
      <c r="AI2018" s="60"/>
      <c r="AJ2018" s="60"/>
      <c r="AK2018" s="60"/>
      <c r="AL2018" s="60"/>
      <c r="AM2018" s="60"/>
      <c r="AN2018" s="60"/>
      <c r="AO2018" s="60"/>
    </row>
    <row r="2019" spans="1:41" s="9" customFormat="1">
      <c r="A2019" s="60"/>
      <c r="B2019" s="60"/>
      <c r="C2019"/>
      <c r="D2019" s="60"/>
      <c r="E2019" s="60"/>
      <c r="F2019"/>
      <c r="G2019" s="60"/>
      <c r="H2019" s="60"/>
      <c r="I2019" s="60"/>
      <c r="J2019" s="60"/>
      <c r="K2019" s="60"/>
      <c r="L2019" s="60"/>
      <c r="M2019"/>
      <c r="N2019" s="60"/>
      <c r="O2019"/>
      <c r="P2019"/>
      <c r="Q2019" s="60"/>
      <c r="R2019" s="60"/>
      <c r="S2019" s="60"/>
      <c r="T2019" s="60"/>
      <c r="U2019" s="60"/>
      <c r="V2019" s="60"/>
      <c r="W2019" s="60"/>
      <c r="X2019" s="60"/>
      <c r="Y2019" s="60"/>
      <c r="Z2019" s="60"/>
      <c r="AA2019" s="60"/>
      <c r="AB2019" s="60"/>
      <c r="AC2019" s="60"/>
      <c r="AD2019" s="60"/>
      <c r="AE2019" s="60"/>
      <c r="AF2019" s="60"/>
      <c r="AG2019" s="60"/>
      <c r="AH2019" s="60"/>
      <c r="AI2019" s="60"/>
      <c r="AJ2019" s="60"/>
      <c r="AK2019" s="60"/>
      <c r="AL2019" s="60"/>
      <c r="AM2019" s="60"/>
      <c r="AN2019" s="60"/>
      <c r="AO2019" s="60"/>
    </row>
    <row r="2020" spans="1:41" s="9" customFormat="1">
      <c r="A2020" s="60"/>
      <c r="B2020" s="60"/>
      <c r="C2020"/>
      <c r="D2020" s="60"/>
      <c r="E2020" s="60"/>
      <c r="F2020"/>
      <c r="G2020" s="60"/>
      <c r="H2020" s="60"/>
      <c r="I2020" s="60"/>
      <c r="J2020" s="60"/>
      <c r="K2020" s="60"/>
      <c r="L2020" s="60"/>
      <c r="M2020"/>
      <c r="N2020" s="60"/>
      <c r="O2020"/>
      <c r="P2020"/>
      <c r="Q2020" s="60"/>
      <c r="R2020" s="60"/>
      <c r="S2020" s="60"/>
      <c r="T2020" s="60"/>
      <c r="U2020" s="60"/>
      <c r="V2020" s="60"/>
      <c r="W2020" s="60"/>
      <c r="X2020" s="60"/>
      <c r="Y2020" s="60"/>
      <c r="Z2020" s="60"/>
      <c r="AA2020" s="60"/>
      <c r="AB2020" s="60"/>
      <c r="AC2020" s="60"/>
      <c r="AD2020" s="60"/>
      <c r="AE2020" s="60"/>
      <c r="AF2020" s="60"/>
      <c r="AG2020" s="60"/>
      <c r="AH2020" s="60"/>
      <c r="AI2020" s="60"/>
      <c r="AJ2020" s="60"/>
      <c r="AK2020" s="60"/>
      <c r="AL2020" s="60"/>
      <c r="AM2020" s="60"/>
      <c r="AN2020" s="60"/>
      <c r="AO2020" s="60"/>
    </row>
    <row r="2021" spans="1:41" s="9" customFormat="1">
      <c r="A2021" s="60"/>
      <c r="B2021" s="60"/>
      <c r="C2021"/>
      <c r="D2021" s="60"/>
      <c r="E2021" s="60"/>
      <c r="F2021"/>
      <c r="G2021" s="60"/>
      <c r="H2021" s="60"/>
      <c r="I2021" s="60"/>
      <c r="J2021" s="60"/>
      <c r="K2021" s="60"/>
      <c r="L2021" s="60"/>
      <c r="M2021"/>
      <c r="N2021" s="60"/>
      <c r="O2021"/>
      <c r="P2021"/>
      <c r="Q2021" s="60"/>
      <c r="R2021" s="60"/>
      <c r="S2021" s="60"/>
      <c r="T2021" s="60"/>
      <c r="U2021" s="60"/>
      <c r="V2021" s="60"/>
      <c r="W2021" s="60"/>
      <c r="X2021" s="60"/>
      <c r="Y2021" s="60"/>
      <c r="Z2021" s="60"/>
      <c r="AA2021" s="60"/>
      <c r="AB2021" s="60"/>
      <c r="AC2021" s="60"/>
      <c r="AD2021" s="60"/>
      <c r="AE2021" s="60"/>
      <c r="AF2021" s="60"/>
      <c r="AG2021" s="60"/>
      <c r="AH2021" s="60"/>
      <c r="AI2021" s="60"/>
      <c r="AJ2021" s="60"/>
      <c r="AK2021" s="60"/>
      <c r="AL2021" s="60"/>
      <c r="AM2021" s="60"/>
      <c r="AN2021" s="60"/>
      <c r="AO2021" s="60"/>
    </row>
    <row r="2022" spans="1:41" s="9" customFormat="1">
      <c r="A2022" s="60"/>
      <c r="B2022" s="60"/>
      <c r="C2022"/>
      <c r="D2022" s="60"/>
      <c r="E2022" s="60"/>
      <c r="F2022"/>
      <c r="G2022" s="60"/>
      <c r="H2022" s="60"/>
      <c r="I2022" s="60"/>
      <c r="J2022" s="60"/>
      <c r="K2022" s="60"/>
      <c r="L2022" s="60"/>
      <c r="M2022"/>
      <c r="N2022" s="60"/>
      <c r="O2022"/>
      <c r="P2022"/>
      <c r="Q2022" s="60"/>
      <c r="R2022" s="60"/>
      <c r="S2022" s="60"/>
      <c r="T2022" s="60"/>
      <c r="U2022" s="60"/>
      <c r="V2022" s="60"/>
      <c r="W2022" s="60"/>
      <c r="X2022" s="60"/>
      <c r="Y2022" s="60"/>
      <c r="Z2022" s="60"/>
      <c r="AA2022" s="60"/>
      <c r="AB2022" s="60"/>
      <c r="AC2022" s="60"/>
      <c r="AD2022" s="60"/>
      <c r="AE2022" s="60"/>
      <c r="AF2022" s="60"/>
      <c r="AG2022" s="60"/>
      <c r="AH2022" s="60"/>
      <c r="AI2022" s="60"/>
      <c r="AJ2022" s="60"/>
      <c r="AK2022" s="60"/>
      <c r="AL2022" s="60"/>
      <c r="AM2022" s="60"/>
      <c r="AN2022" s="60"/>
      <c r="AO2022" s="60"/>
    </row>
    <row r="2023" spans="1:41" s="9" customFormat="1">
      <c r="A2023" s="60"/>
      <c r="B2023" s="60"/>
      <c r="C2023"/>
      <c r="D2023" s="60"/>
      <c r="E2023" s="60"/>
      <c r="F2023"/>
      <c r="G2023" s="60"/>
      <c r="H2023" s="60"/>
      <c r="I2023" s="60"/>
      <c r="J2023" s="60"/>
      <c r="K2023" s="60"/>
      <c r="L2023" s="60"/>
      <c r="M2023"/>
      <c r="N2023" s="60"/>
      <c r="O2023"/>
      <c r="P2023"/>
      <c r="Q2023" s="60"/>
      <c r="R2023" s="60"/>
      <c r="S2023" s="60"/>
      <c r="T2023" s="60"/>
      <c r="U2023" s="60"/>
      <c r="V2023" s="60"/>
      <c r="W2023" s="60"/>
      <c r="X2023" s="60"/>
      <c r="Y2023" s="60"/>
      <c r="Z2023" s="60"/>
      <c r="AA2023" s="60"/>
      <c r="AB2023" s="60"/>
      <c r="AC2023" s="60"/>
      <c r="AD2023" s="60"/>
      <c r="AE2023" s="60"/>
      <c r="AF2023" s="60"/>
      <c r="AG2023" s="60"/>
      <c r="AH2023" s="60"/>
      <c r="AI2023" s="60"/>
      <c r="AJ2023" s="60"/>
      <c r="AK2023" s="60"/>
      <c r="AL2023" s="60"/>
      <c r="AM2023" s="60"/>
      <c r="AN2023" s="60"/>
      <c r="AO2023" s="60"/>
    </row>
    <row r="2024" spans="1:41" s="9" customFormat="1">
      <c r="A2024" s="60"/>
      <c r="B2024" s="60"/>
      <c r="C2024"/>
      <c r="D2024" s="60"/>
      <c r="E2024" s="60"/>
      <c r="F2024"/>
      <c r="G2024" s="60"/>
      <c r="H2024" s="60"/>
      <c r="I2024" s="60"/>
      <c r="J2024" s="60"/>
      <c r="K2024" s="60"/>
      <c r="L2024" s="60"/>
      <c r="M2024"/>
      <c r="N2024" s="60"/>
      <c r="O2024"/>
      <c r="P2024"/>
      <c r="Q2024" s="60"/>
      <c r="R2024" s="60"/>
      <c r="S2024" s="60"/>
      <c r="T2024" s="60"/>
      <c r="U2024" s="60"/>
      <c r="V2024" s="60"/>
      <c r="W2024" s="60"/>
      <c r="X2024" s="60"/>
      <c r="Y2024" s="60"/>
      <c r="Z2024" s="60"/>
      <c r="AA2024" s="60"/>
      <c r="AB2024" s="60"/>
      <c r="AC2024" s="60"/>
      <c r="AD2024" s="60"/>
      <c r="AE2024" s="60"/>
      <c r="AF2024" s="60"/>
      <c r="AG2024" s="60"/>
      <c r="AH2024" s="60"/>
      <c r="AI2024" s="60"/>
      <c r="AJ2024" s="60"/>
      <c r="AK2024" s="60"/>
      <c r="AL2024" s="60"/>
      <c r="AM2024" s="60"/>
      <c r="AN2024" s="60"/>
      <c r="AO2024" s="60"/>
    </row>
    <row r="2025" spans="1:41" s="9" customFormat="1">
      <c r="A2025" s="60"/>
      <c r="B2025" s="60"/>
      <c r="C2025"/>
      <c r="D2025" s="60"/>
      <c r="E2025" s="60"/>
      <c r="F2025"/>
      <c r="G2025" s="60"/>
      <c r="H2025" s="60"/>
      <c r="I2025" s="60"/>
      <c r="J2025" s="60"/>
      <c r="K2025" s="60"/>
      <c r="L2025" s="60"/>
      <c r="M2025"/>
      <c r="N2025" s="60"/>
      <c r="O2025"/>
      <c r="P2025"/>
      <c r="Q2025" s="60"/>
      <c r="R2025" s="60"/>
      <c r="S2025" s="60"/>
      <c r="T2025" s="60"/>
      <c r="U2025" s="60"/>
      <c r="V2025" s="60"/>
      <c r="W2025" s="60"/>
      <c r="X2025" s="60"/>
      <c r="Y2025" s="60"/>
      <c r="Z2025" s="60"/>
      <c r="AA2025" s="60"/>
      <c r="AB2025" s="60"/>
      <c r="AC2025" s="60"/>
      <c r="AD2025" s="60"/>
      <c r="AE2025" s="60"/>
      <c r="AF2025" s="60"/>
      <c r="AG2025" s="60"/>
      <c r="AH2025" s="60"/>
      <c r="AI2025" s="60"/>
      <c r="AJ2025" s="60"/>
      <c r="AK2025" s="60"/>
      <c r="AL2025" s="60"/>
      <c r="AM2025" s="60"/>
      <c r="AN2025" s="60"/>
      <c r="AO2025" s="60"/>
    </row>
    <row r="2026" spans="1:41" s="9" customFormat="1">
      <c r="A2026" s="60"/>
      <c r="B2026" s="60"/>
      <c r="C2026"/>
      <c r="D2026" s="60"/>
      <c r="E2026" s="60"/>
      <c r="F2026"/>
      <c r="G2026" s="60"/>
      <c r="H2026" s="60"/>
      <c r="I2026" s="60"/>
      <c r="J2026" s="60"/>
      <c r="K2026" s="60"/>
      <c r="L2026" s="60"/>
      <c r="M2026"/>
      <c r="N2026" s="60"/>
      <c r="O2026"/>
      <c r="P2026"/>
      <c r="Q2026" s="60"/>
      <c r="R2026" s="60"/>
      <c r="S2026" s="60"/>
      <c r="T2026" s="60"/>
      <c r="U2026" s="60"/>
      <c r="V2026" s="60"/>
      <c r="W2026" s="60"/>
      <c r="X2026" s="60"/>
      <c r="Y2026" s="60"/>
      <c r="Z2026" s="60"/>
      <c r="AA2026" s="60"/>
      <c r="AB2026" s="60"/>
      <c r="AC2026" s="60"/>
      <c r="AD2026" s="60"/>
      <c r="AE2026" s="60"/>
      <c r="AF2026" s="60"/>
      <c r="AG2026" s="60"/>
      <c r="AH2026" s="60"/>
      <c r="AI2026" s="60"/>
      <c r="AJ2026" s="60"/>
      <c r="AK2026" s="60"/>
      <c r="AL2026" s="60"/>
      <c r="AM2026" s="60"/>
      <c r="AN2026" s="60"/>
      <c r="AO2026" s="60"/>
    </row>
    <row r="2027" spans="1:41" s="9" customFormat="1">
      <c r="A2027" s="60"/>
      <c r="B2027" s="60"/>
      <c r="C2027"/>
      <c r="D2027" s="60"/>
      <c r="E2027" s="60"/>
      <c r="F2027"/>
      <c r="G2027" s="60"/>
      <c r="H2027" s="60"/>
      <c r="I2027" s="60"/>
      <c r="J2027" s="60"/>
      <c r="K2027" s="60"/>
      <c r="L2027" s="60"/>
      <c r="M2027"/>
      <c r="N2027" s="60"/>
      <c r="O2027"/>
      <c r="P2027"/>
      <c r="Q2027" s="60"/>
      <c r="R2027" s="60"/>
      <c r="S2027" s="60"/>
      <c r="T2027" s="60"/>
      <c r="U2027" s="60"/>
      <c r="V2027" s="60"/>
      <c r="W2027" s="60"/>
      <c r="X2027" s="60"/>
      <c r="Y2027" s="60"/>
      <c r="Z2027" s="60"/>
      <c r="AA2027" s="60"/>
      <c r="AB2027" s="60"/>
      <c r="AC2027" s="60"/>
      <c r="AD2027" s="60"/>
      <c r="AE2027" s="60"/>
      <c r="AF2027" s="60"/>
      <c r="AG2027" s="60"/>
      <c r="AH2027" s="60"/>
      <c r="AI2027" s="60"/>
      <c r="AJ2027" s="60"/>
      <c r="AK2027" s="60"/>
      <c r="AL2027" s="60"/>
      <c r="AM2027" s="60"/>
      <c r="AN2027" s="60"/>
      <c r="AO2027" s="60"/>
    </row>
    <row r="2028" spans="1:41" s="9" customFormat="1">
      <c r="A2028" s="60"/>
      <c r="B2028" s="60"/>
      <c r="C2028"/>
      <c r="D2028" s="60"/>
      <c r="E2028" s="60"/>
      <c r="F2028"/>
      <c r="G2028" s="60"/>
      <c r="H2028" s="60"/>
      <c r="I2028" s="60"/>
      <c r="J2028" s="60"/>
      <c r="K2028" s="60"/>
      <c r="L2028" s="60"/>
      <c r="M2028"/>
      <c r="N2028" s="60"/>
      <c r="O2028"/>
      <c r="P2028"/>
      <c r="Q2028" s="60"/>
      <c r="R2028" s="60"/>
      <c r="S2028" s="60"/>
      <c r="T2028" s="60"/>
      <c r="U2028" s="60"/>
      <c r="V2028" s="60"/>
      <c r="W2028" s="60"/>
      <c r="X2028" s="60"/>
      <c r="Y2028" s="60"/>
      <c r="Z2028" s="60"/>
      <c r="AA2028" s="60"/>
      <c r="AB2028" s="60"/>
      <c r="AC2028" s="60"/>
      <c r="AD2028" s="60"/>
      <c r="AE2028" s="60"/>
      <c r="AF2028" s="60"/>
      <c r="AG2028" s="60"/>
      <c r="AH2028" s="60"/>
      <c r="AI2028" s="60"/>
      <c r="AJ2028" s="60"/>
      <c r="AK2028" s="60"/>
      <c r="AL2028" s="60"/>
      <c r="AM2028" s="60"/>
      <c r="AN2028" s="60"/>
      <c r="AO2028" s="60"/>
    </row>
    <row r="2029" spans="1:41" s="9" customFormat="1">
      <c r="A2029" s="60"/>
      <c r="B2029" s="60"/>
      <c r="C2029"/>
      <c r="D2029" s="60"/>
      <c r="E2029" s="60"/>
      <c r="F2029"/>
      <c r="G2029" s="60"/>
      <c r="H2029" s="60"/>
      <c r="I2029" s="60"/>
      <c r="J2029" s="60"/>
      <c r="K2029" s="60"/>
      <c r="L2029" s="60"/>
      <c r="M2029"/>
      <c r="N2029" s="60"/>
      <c r="O2029"/>
      <c r="P2029"/>
      <c r="Q2029" s="60"/>
      <c r="R2029" s="60"/>
      <c r="S2029" s="60"/>
      <c r="T2029" s="60"/>
      <c r="U2029" s="60"/>
      <c r="V2029" s="60"/>
      <c r="W2029" s="60"/>
      <c r="X2029" s="60"/>
      <c r="Y2029" s="60"/>
      <c r="Z2029" s="60"/>
      <c r="AA2029" s="60"/>
      <c r="AB2029" s="60"/>
      <c r="AC2029" s="60"/>
      <c r="AD2029" s="60"/>
      <c r="AE2029" s="60"/>
      <c r="AF2029" s="60"/>
      <c r="AG2029" s="60"/>
      <c r="AH2029" s="60"/>
      <c r="AI2029" s="60"/>
      <c r="AJ2029" s="60"/>
      <c r="AK2029" s="60"/>
      <c r="AL2029" s="60"/>
      <c r="AM2029" s="60"/>
      <c r="AN2029" s="60"/>
      <c r="AO2029" s="60"/>
    </row>
    <row r="2030" spans="1:41" s="9" customFormat="1">
      <c r="A2030" s="60"/>
      <c r="B2030" s="60"/>
      <c r="C2030"/>
      <c r="D2030" s="60"/>
      <c r="E2030" s="60"/>
      <c r="F2030"/>
      <c r="G2030" s="60"/>
      <c r="H2030" s="60"/>
      <c r="I2030" s="60"/>
      <c r="J2030" s="60"/>
      <c r="K2030" s="60"/>
      <c r="L2030" s="60"/>
      <c r="M2030"/>
      <c r="N2030" s="60"/>
      <c r="O2030"/>
      <c r="P2030"/>
      <c r="Q2030" s="60"/>
      <c r="R2030" s="60"/>
      <c r="S2030" s="60"/>
      <c r="T2030" s="60"/>
      <c r="U2030" s="60"/>
      <c r="V2030" s="60"/>
      <c r="W2030" s="60"/>
      <c r="X2030" s="60"/>
      <c r="Y2030" s="60"/>
      <c r="Z2030" s="60"/>
      <c r="AA2030" s="60"/>
      <c r="AB2030" s="60"/>
      <c r="AC2030" s="60"/>
      <c r="AD2030" s="60"/>
      <c r="AE2030" s="60"/>
      <c r="AF2030" s="60"/>
      <c r="AG2030" s="60"/>
      <c r="AH2030" s="60"/>
      <c r="AI2030" s="60"/>
      <c r="AJ2030" s="60"/>
      <c r="AK2030" s="60"/>
      <c r="AL2030" s="60"/>
      <c r="AM2030" s="60"/>
      <c r="AN2030" s="60"/>
      <c r="AO2030" s="60"/>
    </row>
    <row r="2031" spans="1:41" s="9" customFormat="1">
      <c r="A2031" s="60"/>
      <c r="B2031" s="60"/>
      <c r="C2031"/>
      <c r="D2031" s="60"/>
      <c r="E2031" s="60"/>
      <c r="F2031"/>
      <c r="G2031" s="60"/>
      <c r="H2031" s="60"/>
      <c r="I2031" s="60"/>
      <c r="J2031" s="60"/>
      <c r="K2031" s="60"/>
      <c r="L2031" s="60"/>
      <c r="M2031"/>
      <c r="N2031" s="60"/>
      <c r="O2031"/>
      <c r="P2031"/>
      <c r="Q2031" s="60"/>
      <c r="R2031" s="60"/>
      <c r="S2031" s="60"/>
      <c r="T2031" s="60"/>
      <c r="U2031" s="60"/>
      <c r="V2031" s="60"/>
      <c r="W2031" s="60"/>
      <c r="X2031" s="60"/>
      <c r="Y2031" s="60"/>
      <c r="Z2031" s="60"/>
      <c r="AA2031" s="60"/>
      <c r="AB2031" s="60"/>
      <c r="AC2031" s="60"/>
      <c r="AD2031" s="60"/>
      <c r="AE2031" s="60"/>
      <c r="AF2031" s="60"/>
      <c r="AG2031" s="60"/>
      <c r="AH2031" s="60"/>
      <c r="AI2031" s="60"/>
      <c r="AJ2031" s="60"/>
      <c r="AK2031" s="60"/>
      <c r="AL2031" s="60"/>
      <c r="AM2031" s="60"/>
      <c r="AN2031" s="60"/>
      <c r="AO2031" s="60"/>
    </row>
    <row r="2032" spans="1:41" s="9" customFormat="1">
      <c r="A2032" s="60"/>
      <c r="B2032" s="60"/>
      <c r="C2032"/>
      <c r="D2032" s="60"/>
      <c r="E2032" s="60"/>
      <c r="F2032"/>
      <c r="G2032" s="60"/>
      <c r="H2032" s="60"/>
      <c r="I2032" s="60"/>
      <c r="J2032" s="60"/>
      <c r="K2032" s="60"/>
      <c r="L2032" s="60"/>
      <c r="M2032"/>
      <c r="N2032" s="60"/>
      <c r="O2032"/>
      <c r="P2032"/>
      <c r="Q2032" s="60"/>
      <c r="R2032" s="60"/>
      <c r="S2032" s="60"/>
      <c r="T2032" s="60"/>
      <c r="U2032" s="60"/>
      <c r="V2032" s="60"/>
      <c r="W2032" s="60"/>
      <c r="X2032" s="60"/>
      <c r="Y2032" s="60"/>
      <c r="Z2032" s="60"/>
      <c r="AA2032" s="60"/>
      <c r="AB2032" s="60"/>
      <c r="AC2032" s="60"/>
      <c r="AD2032" s="60"/>
      <c r="AE2032" s="60"/>
      <c r="AF2032" s="60"/>
      <c r="AG2032" s="60"/>
      <c r="AH2032" s="60"/>
      <c r="AI2032" s="60"/>
      <c r="AJ2032" s="60"/>
      <c r="AK2032" s="60"/>
      <c r="AL2032" s="60"/>
      <c r="AM2032" s="60"/>
      <c r="AN2032" s="60"/>
      <c r="AO2032" s="60"/>
    </row>
    <row r="2033" spans="1:41" s="9" customFormat="1">
      <c r="A2033" s="60"/>
      <c r="B2033" s="60"/>
      <c r="C2033"/>
      <c r="D2033" s="60"/>
      <c r="E2033" s="60"/>
      <c r="F2033"/>
      <c r="G2033" s="60"/>
      <c r="H2033" s="60"/>
      <c r="I2033" s="60"/>
      <c r="J2033" s="60"/>
      <c r="K2033" s="60"/>
      <c r="L2033" s="60"/>
      <c r="M2033"/>
      <c r="N2033" s="60"/>
      <c r="O2033"/>
      <c r="P2033"/>
      <c r="Q2033" s="60"/>
      <c r="R2033" s="60"/>
      <c r="S2033" s="60"/>
      <c r="T2033" s="60"/>
      <c r="U2033" s="60"/>
      <c r="V2033" s="60"/>
      <c r="W2033" s="60"/>
      <c r="X2033" s="60"/>
      <c r="Y2033" s="60"/>
      <c r="Z2033" s="60"/>
      <c r="AA2033" s="60"/>
      <c r="AB2033" s="60"/>
      <c r="AC2033" s="60"/>
      <c r="AD2033" s="60"/>
      <c r="AE2033" s="60"/>
      <c r="AF2033" s="60"/>
      <c r="AG2033" s="60"/>
      <c r="AH2033" s="60"/>
      <c r="AI2033" s="60"/>
      <c r="AJ2033" s="60"/>
      <c r="AK2033" s="60"/>
      <c r="AL2033" s="60"/>
      <c r="AM2033" s="60"/>
      <c r="AN2033" s="60"/>
      <c r="AO2033" s="60"/>
    </row>
    <row r="2034" spans="1:41" s="9" customFormat="1">
      <c r="A2034" s="60"/>
      <c r="B2034" s="60"/>
      <c r="C2034"/>
      <c r="D2034" s="60"/>
      <c r="E2034" s="60"/>
      <c r="F2034"/>
      <c r="G2034" s="60"/>
      <c r="H2034" s="60"/>
      <c r="I2034" s="60"/>
      <c r="J2034" s="60"/>
      <c r="K2034" s="60"/>
      <c r="L2034" s="60"/>
      <c r="M2034"/>
      <c r="N2034" s="60"/>
      <c r="O2034"/>
      <c r="P2034"/>
      <c r="Q2034" s="60"/>
      <c r="R2034" s="60"/>
      <c r="S2034" s="60"/>
      <c r="T2034" s="60"/>
      <c r="U2034" s="60"/>
      <c r="V2034" s="60"/>
      <c r="W2034" s="60"/>
      <c r="X2034" s="60"/>
      <c r="Y2034" s="60"/>
      <c r="Z2034" s="60"/>
      <c r="AA2034" s="60"/>
      <c r="AB2034" s="60"/>
      <c r="AC2034" s="60"/>
      <c r="AD2034" s="60"/>
      <c r="AE2034" s="60"/>
      <c r="AF2034" s="60"/>
      <c r="AG2034" s="60"/>
      <c r="AH2034" s="60"/>
      <c r="AI2034" s="60"/>
      <c r="AJ2034" s="60"/>
      <c r="AK2034" s="60"/>
      <c r="AL2034" s="60"/>
      <c r="AM2034" s="60"/>
      <c r="AN2034" s="60"/>
      <c r="AO2034" s="60"/>
    </row>
    <row r="2035" spans="1:41" s="9" customFormat="1">
      <c r="A2035" s="60"/>
      <c r="B2035" s="60"/>
      <c r="C2035"/>
      <c r="D2035" s="60"/>
      <c r="E2035" s="60"/>
      <c r="F2035"/>
      <c r="G2035" s="60"/>
      <c r="H2035" s="60"/>
      <c r="I2035" s="60"/>
      <c r="J2035" s="60"/>
      <c r="K2035" s="60"/>
      <c r="L2035" s="60"/>
      <c r="M2035"/>
      <c r="N2035" s="60"/>
      <c r="O2035"/>
      <c r="P2035"/>
      <c r="Q2035" s="60"/>
      <c r="R2035" s="60"/>
      <c r="S2035" s="60"/>
      <c r="T2035" s="60"/>
      <c r="U2035" s="60"/>
      <c r="V2035" s="60"/>
      <c r="W2035" s="60"/>
      <c r="X2035" s="60"/>
      <c r="Y2035" s="60"/>
      <c r="Z2035" s="60"/>
      <c r="AA2035" s="60"/>
      <c r="AB2035" s="60"/>
      <c r="AC2035" s="60"/>
      <c r="AD2035" s="60"/>
      <c r="AE2035" s="60"/>
      <c r="AF2035" s="60"/>
      <c r="AG2035" s="60"/>
      <c r="AH2035" s="60"/>
      <c r="AI2035" s="60"/>
      <c r="AJ2035" s="60"/>
      <c r="AK2035" s="60"/>
      <c r="AL2035" s="60"/>
      <c r="AM2035" s="60"/>
      <c r="AN2035" s="60"/>
      <c r="AO2035" s="60"/>
    </row>
    <row r="2036" spans="1:41" s="9" customFormat="1">
      <c r="A2036" s="60"/>
      <c r="B2036" s="60"/>
      <c r="C2036"/>
      <c r="D2036" s="60"/>
      <c r="E2036" s="60"/>
      <c r="F2036"/>
      <c r="G2036" s="60"/>
      <c r="H2036" s="60"/>
      <c r="I2036" s="60"/>
      <c r="J2036" s="60"/>
      <c r="K2036" s="60"/>
      <c r="L2036" s="60"/>
      <c r="M2036"/>
      <c r="N2036" s="60"/>
      <c r="O2036"/>
      <c r="P2036"/>
      <c r="Q2036" s="60"/>
      <c r="R2036" s="60"/>
      <c r="S2036" s="60"/>
      <c r="T2036" s="60"/>
      <c r="U2036" s="60"/>
      <c r="V2036" s="60"/>
      <c r="W2036" s="60"/>
      <c r="X2036" s="60"/>
      <c r="Y2036" s="60"/>
      <c r="Z2036" s="60"/>
      <c r="AA2036" s="60"/>
      <c r="AB2036" s="60"/>
      <c r="AC2036" s="60"/>
      <c r="AD2036" s="60"/>
      <c r="AE2036" s="60"/>
      <c r="AF2036" s="60"/>
      <c r="AG2036" s="60"/>
      <c r="AH2036" s="60"/>
      <c r="AI2036" s="60"/>
      <c r="AJ2036" s="60"/>
      <c r="AK2036" s="60"/>
      <c r="AL2036" s="60"/>
      <c r="AM2036" s="60"/>
      <c r="AN2036" s="60"/>
      <c r="AO2036" s="60"/>
    </row>
    <row r="2037" spans="1:41" s="9" customFormat="1">
      <c r="A2037" s="60"/>
      <c r="B2037" s="60"/>
      <c r="C2037"/>
      <c r="D2037" s="60"/>
      <c r="E2037" s="60"/>
      <c r="F2037"/>
      <c r="G2037" s="60"/>
      <c r="H2037" s="60"/>
      <c r="I2037" s="60"/>
      <c r="J2037" s="60"/>
      <c r="K2037" s="60"/>
      <c r="L2037" s="60"/>
      <c r="M2037"/>
      <c r="N2037" s="60"/>
      <c r="O2037"/>
      <c r="P2037"/>
      <c r="Q2037" s="60"/>
      <c r="R2037" s="60"/>
      <c r="S2037" s="60"/>
      <c r="T2037" s="60"/>
      <c r="U2037" s="60"/>
      <c r="V2037" s="60"/>
      <c r="W2037" s="60"/>
      <c r="X2037" s="60"/>
      <c r="Y2037" s="60"/>
      <c r="Z2037" s="60"/>
      <c r="AA2037" s="60"/>
      <c r="AB2037" s="60"/>
      <c r="AC2037" s="60"/>
      <c r="AD2037" s="60"/>
      <c r="AE2037" s="60"/>
      <c r="AF2037" s="60"/>
      <c r="AG2037" s="60"/>
      <c r="AH2037" s="60"/>
      <c r="AI2037" s="60"/>
      <c r="AJ2037" s="60"/>
      <c r="AK2037" s="60"/>
      <c r="AL2037" s="60"/>
      <c r="AM2037" s="60"/>
      <c r="AN2037" s="60"/>
      <c r="AO2037" s="60"/>
    </row>
    <row r="2038" spans="1:41" s="9" customFormat="1">
      <c r="A2038" s="60"/>
      <c r="B2038" s="60"/>
      <c r="C2038"/>
      <c r="D2038" s="60"/>
      <c r="E2038" s="60"/>
      <c r="F2038"/>
      <c r="G2038" s="60"/>
      <c r="H2038" s="60"/>
      <c r="I2038" s="60"/>
      <c r="J2038" s="60"/>
      <c r="K2038" s="60"/>
      <c r="L2038" s="60"/>
      <c r="M2038"/>
      <c r="N2038" s="60"/>
      <c r="O2038"/>
      <c r="P2038"/>
      <c r="Q2038" s="60"/>
      <c r="R2038" s="60"/>
      <c r="S2038" s="60"/>
      <c r="T2038" s="60"/>
      <c r="U2038" s="60"/>
      <c r="V2038" s="60"/>
      <c r="W2038" s="60"/>
      <c r="X2038" s="60"/>
      <c r="Y2038" s="60"/>
      <c r="Z2038" s="60"/>
      <c r="AA2038" s="60"/>
      <c r="AB2038" s="60"/>
      <c r="AC2038" s="60"/>
      <c r="AD2038" s="60"/>
      <c r="AE2038" s="60"/>
      <c r="AF2038" s="60"/>
      <c r="AG2038" s="60"/>
      <c r="AH2038" s="60"/>
      <c r="AI2038" s="60"/>
      <c r="AJ2038" s="60"/>
      <c r="AK2038" s="60"/>
      <c r="AL2038" s="60"/>
      <c r="AM2038" s="60"/>
      <c r="AN2038" s="60"/>
      <c r="AO2038" s="60"/>
    </row>
    <row r="2039" spans="1:41" s="9" customFormat="1">
      <c r="A2039" s="60"/>
      <c r="B2039" s="60"/>
      <c r="C2039"/>
      <c r="D2039" s="60"/>
      <c r="E2039" s="60"/>
      <c r="F2039"/>
      <c r="G2039" s="60"/>
      <c r="H2039" s="60"/>
      <c r="I2039" s="60"/>
      <c r="J2039" s="60"/>
      <c r="K2039" s="60"/>
      <c r="L2039" s="60"/>
      <c r="M2039"/>
      <c r="N2039" s="60"/>
      <c r="O2039"/>
      <c r="P2039"/>
      <c r="Q2039" s="60"/>
      <c r="R2039" s="60"/>
      <c r="S2039" s="60"/>
      <c r="T2039" s="60"/>
      <c r="U2039" s="60"/>
      <c r="V2039" s="60"/>
      <c r="W2039" s="60"/>
      <c r="X2039" s="60"/>
      <c r="Y2039" s="60"/>
      <c r="Z2039" s="60"/>
      <c r="AA2039" s="60"/>
      <c r="AB2039" s="60"/>
      <c r="AC2039" s="60"/>
      <c r="AD2039" s="60"/>
      <c r="AE2039" s="60"/>
      <c r="AF2039" s="60"/>
      <c r="AG2039" s="60"/>
      <c r="AH2039" s="60"/>
      <c r="AI2039" s="60"/>
      <c r="AJ2039" s="60"/>
      <c r="AK2039" s="60"/>
      <c r="AL2039" s="60"/>
      <c r="AM2039" s="60"/>
      <c r="AN2039" s="60"/>
      <c r="AO2039" s="60"/>
    </row>
    <row r="2040" spans="1:41" s="9" customFormat="1">
      <c r="A2040" s="60"/>
      <c r="B2040" s="60"/>
      <c r="C2040"/>
      <c r="D2040" s="60"/>
      <c r="E2040" s="60"/>
      <c r="F2040"/>
      <c r="G2040" s="60"/>
      <c r="H2040" s="60"/>
      <c r="I2040" s="60"/>
      <c r="J2040" s="60"/>
      <c r="K2040" s="60"/>
      <c r="L2040" s="60"/>
      <c r="M2040"/>
      <c r="N2040" s="60"/>
      <c r="O2040"/>
      <c r="P2040"/>
      <c r="Q2040" s="60"/>
      <c r="R2040" s="60"/>
      <c r="S2040" s="60"/>
      <c r="T2040" s="60"/>
      <c r="U2040" s="60"/>
      <c r="V2040" s="60"/>
      <c r="W2040" s="60"/>
      <c r="X2040" s="60"/>
      <c r="Y2040" s="60"/>
      <c r="Z2040" s="60"/>
      <c r="AA2040" s="60"/>
      <c r="AB2040" s="60"/>
      <c r="AC2040" s="60"/>
      <c r="AD2040" s="60"/>
      <c r="AE2040" s="60"/>
      <c r="AF2040" s="60"/>
      <c r="AG2040" s="60"/>
      <c r="AH2040" s="60"/>
      <c r="AI2040" s="60"/>
      <c r="AJ2040" s="60"/>
      <c r="AK2040" s="60"/>
      <c r="AL2040" s="60"/>
      <c r="AM2040" s="60"/>
      <c r="AN2040" s="60"/>
      <c r="AO2040" s="60"/>
    </row>
    <row r="2041" spans="1:41" s="9" customFormat="1">
      <c r="A2041" s="60"/>
      <c r="B2041" s="60"/>
      <c r="C2041"/>
      <c r="D2041" s="60"/>
      <c r="E2041" s="60"/>
      <c r="F2041"/>
      <c r="G2041" s="60"/>
      <c r="H2041" s="60"/>
      <c r="I2041" s="60"/>
      <c r="J2041" s="60"/>
      <c r="K2041" s="60"/>
      <c r="L2041" s="60"/>
      <c r="M2041"/>
      <c r="N2041" s="60"/>
      <c r="O2041"/>
      <c r="P2041"/>
      <c r="Q2041" s="60"/>
      <c r="R2041" s="60"/>
      <c r="S2041" s="60"/>
      <c r="T2041" s="60"/>
      <c r="U2041" s="60"/>
      <c r="V2041" s="60"/>
      <c r="W2041" s="60"/>
      <c r="X2041" s="60"/>
      <c r="Y2041" s="60"/>
      <c r="Z2041" s="60"/>
      <c r="AA2041" s="60"/>
      <c r="AB2041" s="60"/>
      <c r="AC2041" s="60"/>
      <c r="AD2041" s="60"/>
      <c r="AE2041" s="60"/>
      <c r="AF2041" s="60"/>
      <c r="AG2041" s="60"/>
      <c r="AH2041" s="60"/>
      <c r="AI2041" s="60"/>
      <c r="AJ2041" s="60"/>
      <c r="AK2041" s="60"/>
      <c r="AL2041" s="60"/>
      <c r="AM2041" s="60"/>
      <c r="AN2041" s="60"/>
      <c r="AO2041" s="60"/>
    </row>
    <row r="2042" spans="1:41" s="9" customFormat="1">
      <c r="A2042" s="60"/>
      <c r="B2042" s="60"/>
      <c r="C2042"/>
      <c r="D2042" s="60"/>
      <c r="E2042" s="60"/>
      <c r="F2042"/>
      <c r="G2042" s="60"/>
      <c r="H2042" s="60"/>
      <c r="I2042" s="60"/>
      <c r="J2042" s="60"/>
      <c r="K2042" s="60"/>
      <c r="L2042" s="60"/>
      <c r="M2042"/>
      <c r="N2042" s="60"/>
      <c r="O2042"/>
      <c r="P2042"/>
      <c r="Q2042" s="60"/>
      <c r="R2042" s="60"/>
      <c r="S2042" s="60"/>
      <c r="T2042" s="60"/>
      <c r="U2042" s="60"/>
      <c r="V2042" s="60"/>
      <c r="W2042" s="60"/>
      <c r="X2042" s="60"/>
      <c r="Y2042" s="60"/>
      <c r="Z2042" s="60"/>
      <c r="AA2042" s="60"/>
      <c r="AB2042" s="60"/>
      <c r="AC2042" s="60"/>
      <c r="AD2042" s="60"/>
      <c r="AE2042" s="60"/>
      <c r="AF2042" s="60"/>
      <c r="AG2042" s="60"/>
      <c r="AH2042" s="60"/>
      <c r="AI2042" s="60"/>
      <c r="AJ2042" s="60"/>
      <c r="AK2042" s="60"/>
      <c r="AL2042" s="60"/>
      <c r="AM2042" s="60"/>
      <c r="AN2042" s="60"/>
      <c r="AO2042" s="60"/>
    </row>
    <row r="2043" spans="1:41" s="9" customFormat="1">
      <c r="A2043" s="60"/>
      <c r="B2043" s="60"/>
      <c r="C2043"/>
      <c r="D2043" s="60"/>
      <c r="E2043" s="60"/>
      <c r="F2043"/>
      <c r="G2043" s="60"/>
      <c r="H2043" s="60"/>
      <c r="I2043" s="60"/>
      <c r="J2043" s="60"/>
      <c r="K2043" s="60"/>
      <c r="L2043" s="60"/>
      <c r="M2043"/>
      <c r="N2043" s="60"/>
      <c r="O2043"/>
      <c r="P2043"/>
      <c r="Q2043" s="60"/>
      <c r="R2043" s="60"/>
      <c r="S2043" s="60"/>
      <c r="T2043" s="60"/>
      <c r="U2043" s="60"/>
      <c r="V2043" s="60"/>
      <c r="W2043" s="60"/>
      <c r="X2043" s="60"/>
      <c r="Y2043" s="60"/>
      <c r="Z2043" s="60"/>
      <c r="AA2043" s="60"/>
      <c r="AB2043" s="60"/>
      <c r="AC2043" s="60"/>
      <c r="AD2043" s="60"/>
      <c r="AE2043" s="60"/>
      <c r="AF2043" s="60"/>
      <c r="AG2043" s="60"/>
      <c r="AH2043" s="60"/>
      <c r="AI2043" s="60"/>
      <c r="AJ2043" s="60"/>
      <c r="AK2043" s="60"/>
      <c r="AL2043" s="60"/>
      <c r="AM2043" s="60"/>
      <c r="AN2043" s="60"/>
      <c r="AO2043" s="60"/>
    </row>
    <row r="2044" spans="1:41" s="9" customFormat="1">
      <c r="A2044" s="60"/>
      <c r="B2044" s="60"/>
      <c r="C2044"/>
      <c r="D2044" s="60"/>
      <c r="E2044" s="60"/>
      <c r="F2044"/>
      <c r="G2044" s="60"/>
      <c r="H2044" s="60"/>
      <c r="I2044" s="60"/>
      <c r="J2044" s="60"/>
      <c r="K2044" s="60"/>
      <c r="L2044" s="60"/>
      <c r="M2044"/>
      <c r="N2044" s="60"/>
      <c r="O2044"/>
      <c r="P2044"/>
      <c r="Q2044" s="60"/>
      <c r="R2044" s="60"/>
      <c r="S2044" s="60"/>
      <c r="T2044" s="60"/>
      <c r="U2044" s="60"/>
      <c r="V2044" s="60"/>
      <c r="W2044" s="60"/>
      <c r="X2044" s="60"/>
      <c r="Y2044" s="60"/>
      <c r="Z2044" s="60"/>
      <c r="AA2044" s="60"/>
      <c r="AB2044" s="60"/>
      <c r="AC2044" s="60"/>
      <c r="AD2044" s="60"/>
      <c r="AE2044" s="60"/>
      <c r="AF2044" s="60"/>
      <c r="AG2044" s="60"/>
      <c r="AH2044" s="60"/>
      <c r="AI2044" s="60"/>
      <c r="AJ2044" s="60"/>
      <c r="AK2044" s="60"/>
      <c r="AL2044" s="60"/>
      <c r="AM2044" s="60"/>
      <c r="AN2044" s="60"/>
      <c r="AO2044" s="60"/>
    </row>
    <row r="2045" spans="1:41" s="9" customFormat="1">
      <c r="A2045" s="60"/>
      <c r="B2045" s="60"/>
      <c r="C2045"/>
      <c r="D2045" s="60"/>
      <c r="E2045" s="60"/>
      <c r="F2045"/>
      <c r="G2045" s="60"/>
      <c r="H2045" s="60"/>
      <c r="I2045" s="60"/>
      <c r="J2045" s="60"/>
      <c r="K2045" s="60"/>
      <c r="L2045" s="60"/>
      <c r="M2045"/>
      <c r="N2045" s="60"/>
      <c r="O2045"/>
      <c r="P2045"/>
      <c r="Q2045" s="60"/>
      <c r="R2045" s="60"/>
      <c r="S2045" s="60"/>
      <c r="T2045" s="60"/>
      <c r="U2045" s="60"/>
      <c r="V2045" s="60"/>
      <c r="W2045" s="60"/>
      <c r="X2045" s="60"/>
      <c r="Y2045" s="60"/>
      <c r="Z2045" s="60"/>
      <c r="AA2045" s="60"/>
      <c r="AB2045" s="60"/>
      <c r="AC2045" s="60"/>
      <c r="AD2045" s="60"/>
      <c r="AE2045" s="60"/>
      <c r="AF2045" s="60"/>
      <c r="AG2045" s="60"/>
      <c r="AH2045" s="60"/>
      <c r="AI2045" s="60"/>
      <c r="AJ2045" s="60"/>
      <c r="AK2045" s="60"/>
      <c r="AL2045" s="60"/>
      <c r="AM2045" s="60"/>
      <c r="AN2045" s="60"/>
      <c r="AO2045" s="60"/>
    </row>
    <row r="2046" spans="1:41" s="9" customFormat="1">
      <c r="A2046" s="60"/>
      <c r="B2046" s="60"/>
      <c r="C2046"/>
      <c r="D2046" s="60"/>
      <c r="E2046" s="60"/>
      <c r="F2046"/>
      <c r="G2046" s="60"/>
      <c r="H2046" s="60"/>
      <c r="I2046" s="60"/>
      <c r="J2046" s="60"/>
      <c r="K2046" s="60"/>
      <c r="L2046" s="60"/>
      <c r="M2046"/>
      <c r="N2046" s="60"/>
      <c r="O2046"/>
      <c r="P2046"/>
      <c r="Q2046" s="60"/>
      <c r="R2046" s="60"/>
      <c r="S2046" s="60"/>
      <c r="T2046" s="60"/>
      <c r="U2046" s="60"/>
      <c r="V2046" s="60"/>
      <c r="W2046" s="60"/>
      <c r="X2046" s="60"/>
      <c r="Y2046" s="60"/>
      <c r="Z2046" s="60"/>
      <c r="AA2046" s="60"/>
      <c r="AB2046" s="60"/>
      <c r="AC2046" s="60"/>
      <c r="AD2046" s="60"/>
      <c r="AE2046" s="60"/>
      <c r="AF2046" s="60"/>
      <c r="AG2046" s="60"/>
      <c r="AH2046" s="60"/>
      <c r="AI2046" s="60"/>
      <c r="AJ2046" s="60"/>
      <c r="AK2046" s="60"/>
      <c r="AL2046" s="60"/>
      <c r="AM2046" s="60"/>
      <c r="AN2046" s="60"/>
      <c r="AO2046" s="60"/>
    </row>
    <row r="2047" spans="1:41" s="9" customFormat="1">
      <c r="A2047" s="60"/>
      <c r="B2047" s="60"/>
      <c r="C2047"/>
      <c r="D2047" s="60"/>
      <c r="E2047" s="60"/>
      <c r="F2047"/>
      <c r="G2047" s="60"/>
      <c r="H2047" s="60"/>
      <c r="I2047" s="60"/>
      <c r="J2047" s="60"/>
      <c r="K2047" s="60"/>
      <c r="L2047" s="60"/>
      <c r="M2047"/>
      <c r="N2047" s="60"/>
      <c r="O2047"/>
      <c r="P2047"/>
      <c r="Q2047" s="60"/>
      <c r="R2047" s="60"/>
      <c r="S2047" s="60"/>
      <c r="T2047" s="60"/>
      <c r="U2047" s="60"/>
      <c r="V2047" s="60"/>
      <c r="W2047" s="60"/>
      <c r="X2047" s="60"/>
      <c r="Y2047" s="60"/>
      <c r="Z2047" s="60"/>
      <c r="AA2047" s="60"/>
      <c r="AB2047" s="60"/>
      <c r="AC2047" s="60"/>
      <c r="AD2047" s="60"/>
      <c r="AE2047" s="60"/>
      <c r="AF2047" s="60"/>
      <c r="AG2047" s="60"/>
      <c r="AH2047" s="60"/>
      <c r="AI2047" s="60"/>
      <c r="AJ2047" s="60"/>
      <c r="AK2047" s="60"/>
      <c r="AL2047" s="60"/>
      <c r="AM2047" s="60"/>
      <c r="AN2047" s="60"/>
      <c r="AO2047" s="60"/>
    </row>
    <row r="2048" spans="1:41" s="9" customFormat="1">
      <c r="A2048" s="60"/>
      <c r="B2048" s="60"/>
      <c r="C2048"/>
      <c r="D2048" s="60"/>
      <c r="E2048" s="60"/>
      <c r="F2048"/>
      <c r="G2048" s="60"/>
      <c r="H2048" s="60"/>
      <c r="I2048" s="60"/>
      <c r="J2048" s="60"/>
      <c r="K2048" s="60"/>
      <c r="L2048" s="60"/>
      <c r="M2048"/>
      <c r="N2048" s="60"/>
      <c r="O2048"/>
      <c r="P2048"/>
      <c r="Q2048" s="60"/>
      <c r="R2048" s="60"/>
      <c r="S2048" s="60"/>
      <c r="T2048" s="60"/>
      <c r="U2048" s="60"/>
      <c r="V2048" s="60"/>
      <c r="W2048" s="60"/>
      <c r="X2048" s="60"/>
      <c r="Y2048" s="60"/>
      <c r="Z2048" s="60"/>
      <c r="AA2048" s="60"/>
      <c r="AB2048" s="60"/>
      <c r="AC2048" s="60"/>
      <c r="AD2048" s="60"/>
      <c r="AE2048" s="60"/>
      <c r="AF2048" s="60"/>
      <c r="AG2048" s="60"/>
      <c r="AH2048" s="60"/>
      <c r="AI2048" s="60"/>
      <c r="AJ2048" s="60"/>
      <c r="AK2048" s="60"/>
      <c r="AL2048" s="60"/>
      <c r="AM2048" s="60"/>
      <c r="AN2048" s="60"/>
      <c r="AO2048" s="60"/>
    </row>
    <row r="2049" spans="1:41" s="9" customFormat="1">
      <c r="A2049" s="60"/>
      <c r="B2049" s="60"/>
      <c r="C2049"/>
      <c r="D2049" s="60"/>
      <c r="E2049" s="60"/>
      <c r="F2049"/>
      <c r="G2049" s="60"/>
      <c r="H2049" s="60"/>
      <c r="I2049" s="60"/>
      <c r="J2049" s="60"/>
      <c r="K2049" s="60"/>
      <c r="L2049" s="60"/>
      <c r="M2049"/>
      <c r="N2049" s="60"/>
      <c r="O2049"/>
      <c r="P2049"/>
      <c r="Q2049" s="60"/>
      <c r="R2049" s="60"/>
      <c r="S2049" s="60"/>
      <c r="T2049" s="60"/>
      <c r="U2049" s="60"/>
      <c r="V2049" s="60"/>
      <c r="W2049" s="60"/>
      <c r="X2049" s="60"/>
      <c r="Y2049" s="60"/>
      <c r="Z2049" s="60"/>
      <c r="AA2049" s="60"/>
      <c r="AB2049" s="60"/>
      <c r="AC2049" s="60"/>
      <c r="AD2049" s="60"/>
      <c r="AE2049" s="60"/>
      <c r="AF2049" s="60"/>
      <c r="AG2049" s="60"/>
      <c r="AH2049" s="60"/>
      <c r="AI2049" s="60"/>
      <c r="AJ2049" s="60"/>
      <c r="AK2049" s="60"/>
      <c r="AL2049" s="60"/>
      <c r="AM2049" s="60"/>
      <c r="AN2049" s="60"/>
      <c r="AO2049" s="60"/>
    </row>
    <row r="2050" spans="1:41" s="9" customFormat="1">
      <c r="A2050" s="60"/>
      <c r="B2050" s="60"/>
      <c r="C2050"/>
      <c r="D2050" s="60"/>
      <c r="E2050" s="60"/>
      <c r="F2050"/>
      <c r="G2050" s="60"/>
      <c r="H2050" s="60"/>
      <c r="I2050" s="60"/>
      <c r="J2050" s="60"/>
      <c r="K2050" s="60"/>
      <c r="L2050" s="60"/>
      <c r="M2050"/>
      <c r="N2050" s="60"/>
      <c r="O2050"/>
      <c r="P2050"/>
      <c r="Q2050" s="60"/>
      <c r="R2050" s="60"/>
      <c r="S2050" s="60"/>
      <c r="T2050" s="60"/>
      <c r="U2050" s="60"/>
      <c r="V2050" s="60"/>
      <c r="W2050" s="60"/>
      <c r="X2050" s="60"/>
      <c r="Y2050" s="60"/>
      <c r="Z2050" s="60"/>
      <c r="AA2050" s="60"/>
      <c r="AB2050" s="60"/>
      <c r="AC2050" s="60"/>
      <c r="AD2050" s="60"/>
      <c r="AE2050" s="60"/>
      <c r="AF2050" s="60"/>
      <c r="AG2050" s="60"/>
      <c r="AH2050" s="60"/>
      <c r="AI2050" s="60"/>
      <c r="AJ2050" s="60"/>
      <c r="AK2050" s="60"/>
      <c r="AL2050" s="60"/>
      <c r="AM2050" s="60"/>
      <c r="AN2050" s="60"/>
      <c r="AO2050" s="60"/>
    </row>
    <row r="2051" spans="1:41" s="9" customFormat="1">
      <c r="A2051" s="60"/>
      <c r="B2051" s="60"/>
      <c r="C2051"/>
      <c r="D2051" s="60"/>
      <c r="E2051" s="60"/>
      <c r="F2051"/>
      <c r="G2051" s="60"/>
      <c r="H2051" s="60"/>
      <c r="I2051" s="60"/>
      <c r="J2051" s="60"/>
      <c r="K2051" s="60"/>
      <c r="L2051" s="60"/>
      <c r="M2051"/>
      <c r="N2051" s="60"/>
      <c r="O2051"/>
      <c r="P2051"/>
      <c r="Q2051" s="60"/>
      <c r="R2051" s="60"/>
      <c r="S2051" s="60"/>
      <c r="T2051" s="60"/>
      <c r="U2051" s="60"/>
      <c r="V2051" s="60"/>
      <c r="W2051" s="60"/>
      <c r="X2051" s="60"/>
      <c r="Y2051" s="60"/>
      <c r="Z2051" s="60"/>
      <c r="AA2051" s="60"/>
      <c r="AB2051" s="60"/>
      <c r="AC2051" s="60"/>
      <c r="AD2051" s="60"/>
      <c r="AE2051" s="60"/>
      <c r="AF2051" s="60"/>
      <c r="AG2051" s="60"/>
      <c r="AH2051" s="60"/>
      <c r="AI2051" s="60"/>
      <c r="AJ2051" s="60"/>
      <c r="AK2051" s="60"/>
      <c r="AL2051" s="60"/>
      <c r="AM2051" s="60"/>
      <c r="AN2051" s="60"/>
      <c r="AO2051" s="60"/>
    </row>
    <row r="2052" spans="1:41" s="9" customFormat="1">
      <c r="A2052" s="60"/>
      <c r="B2052" s="60"/>
      <c r="C2052"/>
      <c r="D2052" s="60"/>
      <c r="E2052" s="60"/>
      <c r="F2052"/>
      <c r="G2052" s="60"/>
      <c r="H2052" s="60"/>
      <c r="I2052" s="60"/>
      <c r="J2052" s="60"/>
      <c r="K2052" s="60"/>
      <c r="L2052" s="60"/>
      <c r="M2052"/>
      <c r="N2052" s="60"/>
      <c r="O2052"/>
      <c r="P2052"/>
      <c r="Q2052" s="60"/>
      <c r="R2052" s="60"/>
      <c r="S2052" s="60"/>
      <c r="T2052" s="60"/>
      <c r="U2052" s="60"/>
      <c r="V2052" s="60"/>
      <c r="W2052" s="60"/>
      <c r="X2052" s="60"/>
      <c r="Y2052" s="60"/>
      <c r="Z2052" s="60"/>
      <c r="AA2052" s="60"/>
      <c r="AB2052" s="60"/>
      <c r="AC2052" s="60"/>
      <c r="AD2052" s="60"/>
      <c r="AE2052" s="60"/>
      <c r="AF2052" s="60"/>
      <c r="AG2052" s="60"/>
      <c r="AH2052" s="60"/>
      <c r="AI2052" s="60"/>
      <c r="AJ2052" s="60"/>
      <c r="AK2052" s="60"/>
      <c r="AL2052" s="60"/>
      <c r="AM2052" s="60"/>
      <c r="AN2052" s="60"/>
      <c r="AO2052" s="60"/>
    </row>
    <row r="2053" spans="1:41" s="9" customFormat="1">
      <c r="A2053" s="60"/>
      <c r="B2053" s="60"/>
      <c r="C2053"/>
      <c r="D2053" s="60"/>
      <c r="E2053" s="60"/>
      <c r="F2053"/>
      <c r="G2053" s="60"/>
      <c r="H2053" s="60"/>
      <c r="I2053" s="60"/>
      <c r="J2053" s="60"/>
      <c r="K2053" s="60"/>
      <c r="L2053" s="60"/>
      <c r="M2053"/>
      <c r="N2053" s="60"/>
      <c r="O2053"/>
      <c r="P2053"/>
      <c r="Q2053" s="60"/>
      <c r="R2053" s="60"/>
      <c r="S2053" s="60"/>
      <c r="T2053" s="60"/>
      <c r="U2053" s="60"/>
      <c r="V2053" s="60"/>
      <c r="W2053" s="60"/>
      <c r="X2053" s="60"/>
      <c r="Y2053" s="60"/>
      <c r="Z2053" s="60"/>
      <c r="AA2053" s="60"/>
      <c r="AB2053" s="60"/>
      <c r="AC2053" s="60"/>
      <c r="AD2053" s="60"/>
      <c r="AE2053" s="60"/>
      <c r="AF2053" s="60"/>
      <c r="AG2053" s="60"/>
      <c r="AH2053" s="60"/>
      <c r="AI2053" s="60"/>
      <c r="AJ2053" s="60"/>
      <c r="AK2053" s="60"/>
      <c r="AL2053" s="60"/>
      <c r="AM2053" s="60"/>
      <c r="AN2053" s="60"/>
      <c r="AO2053" s="60"/>
    </row>
    <row r="2054" spans="1:41" s="9" customFormat="1">
      <c r="A2054" s="60"/>
      <c r="B2054" s="60"/>
      <c r="C2054"/>
      <c r="D2054" s="60"/>
      <c r="E2054" s="60"/>
      <c r="F2054"/>
      <c r="G2054" s="60"/>
      <c r="H2054" s="60"/>
      <c r="I2054" s="60"/>
      <c r="J2054" s="60"/>
      <c r="K2054" s="60"/>
      <c r="L2054" s="60"/>
      <c r="M2054"/>
      <c r="N2054" s="60"/>
      <c r="O2054"/>
      <c r="P2054"/>
      <c r="Q2054" s="60"/>
      <c r="R2054" s="60"/>
      <c r="S2054" s="60"/>
      <c r="T2054" s="60"/>
      <c r="U2054" s="60"/>
      <c r="V2054" s="60"/>
      <c r="W2054" s="60"/>
      <c r="X2054" s="60"/>
      <c r="Y2054" s="60"/>
      <c r="Z2054" s="60"/>
      <c r="AA2054" s="60"/>
      <c r="AB2054" s="60"/>
      <c r="AC2054" s="60"/>
      <c r="AD2054" s="60"/>
      <c r="AE2054" s="60"/>
      <c r="AF2054" s="60"/>
      <c r="AG2054" s="60"/>
      <c r="AH2054" s="60"/>
      <c r="AI2054" s="60"/>
      <c r="AJ2054" s="60"/>
      <c r="AK2054" s="60"/>
      <c r="AL2054" s="60"/>
      <c r="AM2054" s="60"/>
      <c r="AN2054" s="60"/>
      <c r="AO2054" s="60"/>
    </row>
    <row r="2055" spans="1:41" s="9" customFormat="1">
      <c r="A2055" s="60"/>
      <c r="B2055" s="60"/>
      <c r="C2055"/>
      <c r="D2055" s="60"/>
      <c r="E2055" s="60"/>
      <c r="F2055"/>
      <c r="G2055" s="60"/>
      <c r="H2055" s="60"/>
      <c r="I2055" s="60"/>
      <c r="J2055" s="60"/>
      <c r="K2055" s="60"/>
      <c r="L2055" s="60"/>
      <c r="M2055"/>
      <c r="N2055" s="60"/>
      <c r="O2055"/>
      <c r="P2055"/>
      <c r="Q2055" s="60"/>
      <c r="R2055" s="60"/>
      <c r="S2055" s="60"/>
      <c r="T2055" s="60"/>
      <c r="U2055" s="60"/>
      <c r="V2055" s="60"/>
      <c r="W2055" s="60"/>
      <c r="X2055" s="60"/>
      <c r="Y2055" s="60"/>
      <c r="Z2055" s="60"/>
      <c r="AA2055" s="60"/>
      <c r="AB2055" s="60"/>
      <c r="AC2055" s="60"/>
      <c r="AD2055" s="60"/>
      <c r="AE2055" s="60"/>
      <c r="AF2055" s="60"/>
      <c r="AG2055" s="60"/>
      <c r="AH2055" s="60"/>
      <c r="AI2055" s="60"/>
      <c r="AJ2055" s="60"/>
      <c r="AK2055" s="60"/>
      <c r="AL2055" s="60"/>
      <c r="AM2055" s="60"/>
      <c r="AN2055" s="60"/>
      <c r="AO2055" s="60"/>
    </row>
    <row r="2056" spans="1:41" s="9" customFormat="1">
      <c r="A2056" s="60"/>
      <c r="B2056" s="60"/>
      <c r="C2056"/>
      <c r="D2056" s="60"/>
      <c r="E2056" s="60"/>
      <c r="F2056"/>
      <c r="G2056" s="60"/>
      <c r="H2056" s="60"/>
      <c r="I2056" s="60"/>
      <c r="J2056" s="60"/>
      <c r="K2056" s="60"/>
      <c r="L2056" s="60"/>
      <c r="M2056"/>
      <c r="N2056" s="60"/>
      <c r="O2056"/>
      <c r="P2056"/>
      <c r="Q2056" s="60"/>
      <c r="R2056" s="60"/>
      <c r="S2056" s="60"/>
      <c r="T2056" s="60"/>
      <c r="U2056" s="60"/>
      <c r="V2056" s="60"/>
      <c r="W2056" s="60"/>
      <c r="X2056" s="60"/>
      <c r="Y2056" s="60"/>
      <c r="Z2056" s="60"/>
      <c r="AA2056" s="60"/>
      <c r="AB2056" s="60"/>
      <c r="AC2056" s="60"/>
      <c r="AD2056" s="60"/>
      <c r="AE2056" s="60"/>
      <c r="AF2056" s="60"/>
      <c r="AG2056" s="60"/>
      <c r="AH2056" s="60"/>
      <c r="AI2056" s="60"/>
      <c r="AJ2056" s="60"/>
      <c r="AK2056" s="60"/>
      <c r="AL2056" s="60"/>
      <c r="AM2056" s="60"/>
      <c r="AN2056" s="60"/>
      <c r="AO2056" s="60"/>
    </row>
    <row r="2057" spans="1:41" s="9" customFormat="1">
      <c r="A2057" s="60"/>
      <c r="B2057" s="60"/>
      <c r="C2057"/>
      <c r="D2057" s="60"/>
      <c r="E2057" s="60"/>
      <c r="F2057"/>
      <c r="G2057" s="60"/>
      <c r="H2057" s="60"/>
      <c r="I2057" s="60"/>
      <c r="J2057" s="60"/>
      <c r="K2057" s="60"/>
      <c r="L2057" s="60"/>
      <c r="M2057"/>
      <c r="N2057" s="60"/>
      <c r="O2057"/>
      <c r="P2057"/>
      <c r="Q2057" s="60"/>
      <c r="R2057" s="60"/>
      <c r="S2057" s="60"/>
      <c r="T2057" s="60"/>
      <c r="U2057" s="60"/>
      <c r="V2057" s="60"/>
      <c r="W2057" s="60"/>
      <c r="X2057" s="60"/>
      <c r="Y2057" s="60"/>
      <c r="Z2057" s="60"/>
      <c r="AA2057" s="60"/>
      <c r="AB2057" s="60"/>
      <c r="AC2057" s="60"/>
      <c r="AD2057" s="60"/>
      <c r="AE2057" s="60"/>
      <c r="AF2057" s="60"/>
      <c r="AG2057" s="60"/>
      <c r="AH2057" s="60"/>
      <c r="AI2057" s="60"/>
      <c r="AJ2057" s="60"/>
      <c r="AK2057" s="60"/>
      <c r="AL2057" s="60"/>
      <c r="AM2057" s="60"/>
      <c r="AN2057" s="60"/>
      <c r="AO2057" s="60"/>
    </row>
    <row r="2058" spans="1:41" s="9" customFormat="1">
      <c r="A2058" s="60"/>
      <c r="B2058" s="60"/>
      <c r="C2058"/>
      <c r="D2058" s="60"/>
      <c r="E2058" s="60"/>
      <c r="F2058"/>
      <c r="G2058" s="60"/>
      <c r="H2058" s="60"/>
      <c r="I2058" s="60"/>
      <c r="J2058" s="60"/>
      <c r="K2058" s="60"/>
      <c r="L2058" s="60"/>
      <c r="M2058"/>
      <c r="N2058" s="60"/>
      <c r="O2058"/>
      <c r="P2058"/>
      <c r="Q2058" s="60"/>
      <c r="R2058" s="60"/>
      <c r="S2058" s="60"/>
      <c r="T2058" s="60"/>
      <c r="U2058" s="60"/>
      <c r="V2058" s="60"/>
      <c r="W2058" s="60"/>
      <c r="X2058" s="60"/>
      <c r="Y2058" s="60"/>
      <c r="Z2058" s="60"/>
      <c r="AA2058" s="60"/>
      <c r="AB2058" s="60"/>
      <c r="AC2058" s="60"/>
      <c r="AD2058" s="60"/>
      <c r="AE2058" s="60"/>
      <c r="AF2058" s="60"/>
      <c r="AG2058" s="60"/>
      <c r="AH2058" s="60"/>
      <c r="AI2058" s="60"/>
      <c r="AJ2058" s="60"/>
      <c r="AK2058" s="60"/>
      <c r="AL2058" s="60"/>
      <c r="AM2058" s="60"/>
      <c r="AN2058" s="60"/>
      <c r="AO2058" s="60"/>
    </row>
    <row r="2059" spans="1:41" s="9" customFormat="1">
      <c r="A2059" s="60"/>
      <c r="B2059" s="60"/>
      <c r="C2059"/>
      <c r="D2059" s="60"/>
      <c r="E2059" s="60"/>
      <c r="F2059"/>
      <c r="G2059" s="60"/>
      <c r="H2059" s="60"/>
      <c r="I2059" s="60"/>
      <c r="J2059" s="60"/>
      <c r="K2059" s="60"/>
      <c r="L2059" s="60"/>
      <c r="M2059"/>
      <c r="N2059" s="60"/>
      <c r="O2059"/>
      <c r="P2059"/>
      <c r="Q2059" s="60"/>
      <c r="R2059" s="60"/>
      <c r="S2059" s="60"/>
      <c r="T2059" s="60"/>
      <c r="U2059" s="60"/>
      <c r="V2059" s="60"/>
      <c r="W2059" s="60"/>
      <c r="X2059" s="60"/>
      <c r="Y2059" s="60"/>
      <c r="Z2059" s="60"/>
      <c r="AA2059" s="60"/>
      <c r="AB2059" s="60"/>
      <c r="AC2059" s="60"/>
      <c r="AD2059" s="60"/>
      <c r="AE2059" s="60"/>
      <c r="AF2059" s="60"/>
      <c r="AG2059" s="60"/>
      <c r="AH2059" s="60"/>
      <c r="AI2059" s="60"/>
      <c r="AJ2059" s="60"/>
      <c r="AK2059" s="60"/>
      <c r="AL2059" s="60"/>
      <c r="AM2059" s="60"/>
      <c r="AN2059" s="60"/>
      <c r="AO2059" s="60"/>
    </row>
    <row r="2060" spans="1:41" s="9" customFormat="1">
      <c r="A2060" s="60"/>
      <c r="B2060" s="60"/>
      <c r="C2060"/>
      <c r="D2060" s="60"/>
      <c r="E2060" s="60"/>
      <c r="F2060"/>
      <c r="G2060" s="60"/>
      <c r="H2060" s="60"/>
      <c r="I2060" s="60"/>
      <c r="J2060" s="60"/>
      <c r="K2060" s="60"/>
      <c r="L2060" s="60"/>
      <c r="M2060"/>
      <c r="N2060" s="60"/>
      <c r="O2060"/>
      <c r="P2060"/>
      <c r="Q2060" s="60"/>
      <c r="R2060" s="60"/>
      <c r="S2060" s="60"/>
      <c r="T2060" s="60"/>
      <c r="U2060" s="60"/>
      <c r="V2060" s="60"/>
      <c r="W2060" s="60"/>
      <c r="X2060" s="60"/>
      <c r="Y2060" s="60"/>
      <c r="Z2060" s="60"/>
      <c r="AA2060" s="60"/>
      <c r="AB2060" s="60"/>
      <c r="AC2060" s="60"/>
      <c r="AD2060" s="60"/>
      <c r="AE2060" s="60"/>
      <c r="AF2060" s="60"/>
      <c r="AG2060" s="60"/>
      <c r="AH2060" s="60"/>
      <c r="AI2060" s="60"/>
      <c r="AJ2060" s="60"/>
      <c r="AK2060" s="60"/>
      <c r="AL2060" s="60"/>
      <c r="AM2060" s="60"/>
      <c r="AN2060" s="60"/>
      <c r="AO2060" s="60"/>
    </row>
    <row r="2061" spans="1:41" s="9" customFormat="1">
      <c r="A2061" s="60"/>
      <c r="B2061" s="60"/>
      <c r="C2061"/>
      <c r="D2061" s="60"/>
      <c r="E2061" s="60"/>
      <c r="F2061"/>
      <c r="G2061" s="60"/>
      <c r="H2061" s="60"/>
      <c r="I2061" s="60"/>
      <c r="J2061" s="60"/>
      <c r="K2061" s="60"/>
      <c r="L2061" s="60"/>
      <c r="M2061"/>
      <c r="N2061" s="60"/>
      <c r="O2061"/>
      <c r="P2061"/>
      <c r="Q2061" s="60"/>
      <c r="R2061" s="60"/>
      <c r="S2061" s="60"/>
      <c r="T2061" s="60"/>
      <c r="U2061" s="60"/>
      <c r="V2061" s="60"/>
      <c r="W2061" s="60"/>
      <c r="X2061" s="60"/>
      <c r="Y2061" s="60"/>
      <c r="Z2061" s="60"/>
      <c r="AA2061" s="60"/>
      <c r="AB2061" s="60"/>
      <c r="AC2061" s="60"/>
      <c r="AD2061" s="60"/>
      <c r="AE2061" s="60"/>
      <c r="AF2061" s="60"/>
      <c r="AG2061" s="60"/>
      <c r="AH2061" s="60"/>
      <c r="AI2061" s="60"/>
      <c r="AJ2061" s="60"/>
      <c r="AK2061" s="60"/>
      <c r="AL2061" s="60"/>
      <c r="AM2061" s="60"/>
      <c r="AN2061" s="60"/>
      <c r="AO2061" s="60"/>
    </row>
    <row r="2062" spans="1:41" s="9" customFormat="1">
      <c r="A2062" s="60"/>
      <c r="B2062" s="60"/>
      <c r="C2062"/>
      <c r="D2062" s="60"/>
      <c r="E2062" s="60"/>
      <c r="F2062"/>
      <c r="G2062" s="60"/>
      <c r="H2062" s="60"/>
      <c r="I2062" s="60"/>
      <c r="J2062" s="60"/>
      <c r="K2062" s="60"/>
      <c r="L2062" s="60"/>
      <c r="M2062"/>
      <c r="N2062" s="60"/>
      <c r="O2062"/>
      <c r="P2062"/>
      <c r="Q2062" s="60"/>
      <c r="R2062" s="60"/>
      <c r="S2062" s="60"/>
      <c r="T2062" s="60"/>
      <c r="U2062" s="60"/>
      <c r="V2062" s="60"/>
      <c r="W2062" s="60"/>
      <c r="X2062" s="60"/>
      <c r="Y2062" s="60"/>
      <c r="Z2062" s="60"/>
      <c r="AA2062" s="60"/>
      <c r="AB2062" s="60"/>
      <c r="AC2062" s="60"/>
      <c r="AD2062" s="60"/>
      <c r="AE2062" s="60"/>
      <c r="AF2062" s="60"/>
      <c r="AG2062" s="60"/>
      <c r="AH2062" s="60"/>
      <c r="AI2062" s="60"/>
      <c r="AJ2062" s="60"/>
      <c r="AK2062" s="60"/>
      <c r="AL2062" s="60"/>
      <c r="AM2062" s="60"/>
      <c r="AN2062" s="60"/>
      <c r="AO2062" s="60"/>
    </row>
    <row r="2063" spans="1:41" s="9" customFormat="1">
      <c r="A2063" s="60"/>
      <c r="B2063" s="60"/>
      <c r="C2063"/>
      <c r="D2063" s="60"/>
      <c r="E2063" s="60"/>
      <c r="F2063"/>
      <c r="G2063" s="60"/>
      <c r="H2063" s="60"/>
      <c r="I2063" s="60"/>
      <c r="J2063" s="60"/>
      <c r="K2063" s="60"/>
      <c r="L2063" s="60"/>
      <c r="M2063"/>
      <c r="N2063" s="60"/>
      <c r="O2063"/>
      <c r="P2063"/>
      <c r="Q2063" s="60"/>
      <c r="R2063" s="60"/>
      <c r="S2063" s="60"/>
      <c r="T2063" s="60"/>
      <c r="U2063" s="60"/>
      <c r="V2063" s="60"/>
      <c r="W2063" s="60"/>
      <c r="X2063" s="60"/>
      <c r="Y2063" s="60"/>
      <c r="Z2063" s="60"/>
      <c r="AA2063" s="60"/>
      <c r="AB2063" s="60"/>
      <c r="AC2063" s="60"/>
      <c r="AD2063" s="60"/>
      <c r="AE2063" s="60"/>
      <c r="AF2063" s="60"/>
      <c r="AG2063" s="60"/>
      <c r="AH2063" s="60"/>
      <c r="AI2063" s="60"/>
      <c r="AJ2063" s="60"/>
      <c r="AK2063" s="60"/>
      <c r="AL2063" s="60"/>
      <c r="AM2063" s="60"/>
      <c r="AN2063" s="60"/>
      <c r="AO2063" s="60"/>
    </row>
    <row r="2064" spans="1:41" s="9" customFormat="1">
      <c r="A2064" s="60"/>
      <c r="B2064" s="60"/>
      <c r="C2064"/>
      <c r="D2064" s="60"/>
      <c r="E2064" s="60"/>
      <c r="F2064"/>
      <c r="G2064" s="60"/>
      <c r="H2064" s="60"/>
      <c r="I2064" s="60"/>
      <c r="J2064" s="60"/>
      <c r="K2064" s="60"/>
      <c r="L2064" s="60"/>
      <c r="M2064"/>
      <c r="N2064" s="60"/>
      <c r="O2064"/>
      <c r="P2064"/>
      <c r="Q2064" s="60"/>
      <c r="R2064" s="60"/>
      <c r="S2064" s="60"/>
      <c r="T2064" s="60"/>
      <c r="U2064" s="60"/>
      <c r="V2064" s="60"/>
      <c r="W2064" s="60"/>
      <c r="X2064" s="60"/>
      <c r="Y2064" s="60"/>
      <c r="Z2064" s="60"/>
      <c r="AA2064" s="60"/>
      <c r="AB2064" s="60"/>
      <c r="AC2064" s="60"/>
      <c r="AD2064" s="60"/>
      <c r="AE2064" s="60"/>
      <c r="AF2064" s="60"/>
      <c r="AG2064" s="60"/>
      <c r="AH2064" s="60"/>
      <c r="AI2064" s="60"/>
      <c r="AJ2064" s="60"/>
      <c r="AK2064" s="60"/>
      <c r="AL2064" s="60"/>
      <c r="AM2064" s="60"/>
      <c r="AN2064" s="60"/>
      <c r="AO2064" s="60"/>
    </row>
    <row r="2065" spans="1:41" s="9" customFormat="1">
      <c r="A2065" s="60"/>
      <c r="B2065" s="60"/>
      <c r="C2065"/>
      <c r="D2065" s="60"/>
      <c r="E2065" s="60"/>
      <c r="F2065"/>
      <c r="G2065" s="60"/>
      <c r="H2065" s="60"/>
      <c r="I2065" s="60"/>
      <c r="J2065" s="60"/>
      <c r="K2065" s="60"/>
      <c r="L2065" s="60"/>
      <c r="M2065"/>
      <c r="N2065" s="60"/>
      <c r="O2065"/>
      <c r="P2065"/>
      <c r="Q2065" s="60"/>
      <c r="R2065" s="60"/>
      <c r="S2065" s="60"/>
      <c r="T2065" s="60"/>
      <c r="U2065" s="60"/>
      <c r="V2065" s="60"/>
      <c r="W2065" s="60"/>
      <c r="X2065" s="60"/>
      <c r="Y2065" s="60"/>
      <c r="Z2065" s="60"/>
      <c r="AA2065" s="60"/>
      <c r="AB2065" s="60"/>
      <c r="AC2065" s="60"/>
      <c r="AD2065" s="60"/>
      <c r="AE2065" s="60"/>
      <c r="AF2065" s="60"/>
      <c r="AG2065" s="60"/>
      <c r="AH2065" s="60"/>
      <c r="AI2065" s="60"/>
      <c r="AJ2065" s="60"/>
      <c r="AK2065" s="60"/>
      <c r="AL2065" s="60"/>
      <c r="AM2065" s="60"/>
      <c r="AN2065" s="60"/>
      <c r="AO2065" s="60"/>
    </row>
    <row r="2066" spans="1:41" s="9" customFormat="1">
      <c r="A2066" s="60"/>
      <c r="B2066" s="60"/>
      <c r="C2066"/>
      <c r="D2066" s="60"/>
      <c r="E2066" s="60"/>
      <c r="F2066"/>
      <c r="G2066" s="60"/>
      <c r="H2066" s="60"/>
      <c r="I2066" s="60"/>
      <c r="J2066" s="60"/>
      <c r="K2066" s="60"/>
      <c r="L2066" s="60"/>
      <c r="M2066"/>
      <c r="N2066" s="60"/>
      <c r="O2066"/>
      <c r="P2066"/>
      <c r="Q2066" s="60"/>
      <c r="R2066" s="60"/>
      <c r="S2066" s="60"/>
      <c r="T2066" s="60"/>
      <c r="U2066" s="60"/>
      <c r="V2066" s="60"/>
      <c r="W2066" s="60"/>
      <c r="X2066" s="60"/>
      <c r="Y2066" s="60"/>
      <c r="Z2066" s="60"/>
      <c r="AA2066" s="60"/>
      <c r="AB2066" s="60"/>
      <c r="AC2066" s="60"/>
      <c r="AD2066" s="60"/>
      <c r="AE2066" s="60"/>
      <c r="AF2066" s="60"/>
      <c r="AG2066" s="60"/>
      <c r="AH2066" s="60"/>
      <c r="AI2066" s="60"/>
      <c r="AJ2066" s="60"/>
      <c r="AK2066" s="60"/>
      <c r="AL2066" s="60"/>
      <c r="AM2066" s="60"/>
      <c r="AN2066" s="60"/>
      <c r="AO2066" s="60"/>
    </row>
    <row r="2067" spans="1:41" s="9" customFormat="1">
      <c r="A2067" s="60"/>
      <c r="B2067" s="60"/>
      <c r="C2067"/>
      <c r="D2067" s="60"/>
      <c r="E2067" s="60"/>
      <c r="F2067"/>
      <c r="G2067" s="60"/>
      <c r="H2067" s="60"/>
      <c r="I2067" s="60"/>
      <c r="J2067" s="60"/>
      <c r="K2067" s="60"/>
      <c r="L2067" s="60"/>
      <c r="M2067"/>
      <c r="N2067" s="60"/>
      <c r="O2067"/>
      <c r="P2067"/>
      <c r="Q2067" s="60"/>
      <c r="R2067" s="60"/>
      <c r="S2067" s="60"/>
      <c r="T2067" s="60"/>
      <c r="U2067" s="60"/>
      <c r="V2067" s="60"/>
      <c r="W2067" s="60"/>
      <c r="X2067" s="60"/>
      <c r="Y2067" s="60"/>
      <c r="Z2067" s="60"/>
      <c r="AA2067" s="60"/>
      <c r="AB2067" s="60"/>
      <c r="AC2067" s="60"/>
      <c r="AD2067" s="60"/>
      <c r="AE2067" s="60"/>
      <c r="AF2067" s="60"/>
      <c r="AG2067" s="60"/>
      <c r="AH2067" s="60"/>
      <c r="AI2067" s="60"/>
      <c r="AJ2067" s="60"/>
      <c r="AK2067" s="60"/>
      <c r="AL2067" s="60"/>
      <c r="AM2067" s="60"/>
      <c r="AN2067" s="60"/>
      <c r="AO2067" s="60"/>
    </row>
    <row r="2068" spans="1:41" s="9" customFormat="1">
      <c r="A2068" s="60"/>
      <c r="B2068" s="60"/>
      <c r="C2068"/>
      <c r="D2068" s="60"/>
      <c r="E2068" s="60"/>
      <c r="F2068"/>
      <c r="G2068" s="60"/>
      <c r="H2068" s="60"/>
      <c r="I2068" s="60"/>
      <c r="J2068" s="60"/>
      <c r="K2068" s="60"/>
      <c r="L2068" s="60"/>
      <c r="M2068"/>
      <c r="N2068" s="60"/>
      <c r="O2068"/>
      <c r="P2068"/>
      <c r="Q2068" s="60"/>
      <c r="R2068" s="60"/>
      <c r="S2068" s="60"/>
      <c r="T2068" s="60"/>
      <c r="U2068" s="60"/>
      <c r="V2068" s="60"/>
      <c r="W2068" s="60"/>
      <c r="X2068" s="60"/>
      <c r="Y2068" s="60"/>
      <c r="Z2068" s="60"/>
      <c r="AA2068" s="60"/>
      <c r="AB2068" s="60"/>
      <c r="AC2068" s="60"/>
      <c r="AD2068" s="60"/>
      <c r="AE2068" s="60"/>
      <c r="AF2068" s="60"/>
      <c r="AG2068" s="60"/>
      <c r="AH2068" s="60"/>
      <c r="AI2068" s="60"/>
      <c r="AJ2068" s="60"/>
      <c r="AK2068" s="60"/>
      <c r="AL2068" s="60"/>
      <c r="AM2068" s="60"/>
      <c r="AN2068" s="60"/>
      <c r="AO2068" s="60"/>
    </row>
    <row r="2069" spans="1:41" s="9" customFormat="1">
      <c r="A2069" s="60"/>
      <c r="B2069" s="60"/>
      <c r="C2069"/>
      <c r="D2069" s="60"/>
      <c r="E2069" s="60"/>
      <c r="F2069"/>
      <c r="G2069" s="60"/>
      <c r="H2069" s="60"/>
      <c r="I2069" s="60"/>
      <c r="J2069" s="60"/>
      <c r="K2069" s="60"/>
      <c r="L2069" s="60"/>
      <c r="M2069"/>
      <c r="N2069" s="60"/>
      <c r="O2069"/>
      <c r="P2069"/>
      <c r="Q2069" s="60"/>
      <c r="R2069" s="60"/>
      <c r="S2069" s="60"/>
      <c r="T2069" s="60"/>
      <c r="U2069" s="60"/>
      <c r="V2069" s="60"/>
      <c r="W2069" s="60"/>
      <c r="X2069" s="60"/>
      <c r="Y2069" s="60"/>
      <c r="Z2069" s="60"/>
      <c r="AA2069" s="60"/>
      <c r="AB2069" s="60"/>
      <c r="AC2069" s="60"/>
      <c r="AD2069" s="60"/>
      <c r="AE2069" s="60"/>
      <c r="AF2069" s="60"/>
      <c r="AG2069" s="60"/>
      <c r="AH2069" s="60"/>
      <c r="AI2069" s="60"/>
      <c r="AJ2069" s="60"/>
      <c r="AK2069" s="60"/>
      <c r="AL2069" s="60"/>
      <c r="AM2069" s="60"/>
      <c r="AN2069" s="60"/>
      <c r="AO2069" s="60"/>
    </row>
    <row r="2070" spans="1:41" s="9" customFormat="1">
      <c r="A2070" s="60"/>
      <c r="B2070" s="60"/>
      <c r="C2070"/>
      <c r="D2070" s="60"/>
      <c r="E2070" s="60"/>
      <c r="F2070"/>
      <c r="G2070" s="60"/>
      <c r="H2070" s="60"/>
      <c r="I2070" s="60"/>
      <c r="J2070" s="60"/>
      <c r="K2070" s="60"/>
      <c r="L2070" s="60"/>
      <c r="M2070"/>
      <c r="N2070" s="60"/>
      <c r="O2070"/>
      <c r="P2070"/>
      <c r="Q2070" s="60"/>
      <c r="R2070" s="60"/>
      <c r="S2070" s="60"/>
      <c r="T2070" s="60"/>
      <c r="U2070" s="60"/>
      <c r="V2070" s="60"/>
      <c r="W2070" s="60"/>
      <c r="X2070" s="60"/>
      <c r="Y2070" s="60"/>
      <c r="Z2070" s="60"/>
      <c r="AA2070" s="60"/>
      <c r="AB2070" s="60"/>
      <c r="AC2070" s="60"/>
      <c r="AD2070" s="60"/>
      <c r="AE2070" s="60"/>
      <c r="AF2070" s="60"/>
      <c r="AG2070" s="60"/>
      <c r="AH2070" s="60"/>
      <c r="AI2070" s="60"/>
      <c r="AJ2070" s="60"/>
      <c r="AK2070" s="60"/>
      <c r="AL2070" s="60"/>
      <c r="AM2070" s="60"/>
      <c r="AN2070" s="60"/>
      <c r="AO2070" s="60"/>
    </row>
    <row r="2071" spans="1:41" s="9" customFormat="1">
      <c r="A2071" s="60"/>
      <c r="B2071" s="60"/>
      <c r="C2071"/>
      <c r="D2071" s="60"/>
      <c r="E2071" s="60"/>
      <c r="F2071"/>
      <c r="G2071" s="60"/>
      <c r="H2071" s="60"/>
      <c r="I2071" s="60"/>
      <c r="J2071" s="60"/>
      <c r="K2071" s="60"/>
      <c r="L2071" s="60"/>
      <c r="M2071"/>
      <c r="N2071" s="60"/>
      <c r="O2071"/>
      <c r="P2071"/>
      <c r="Q2071" s="60"/>
      <c r="R2071" s="60"/>
      <c r="S2071" s="60"/>
      <c r="T2071" s="60"/>
      <c r="U2071" s="60"/>
      <c r="V2071" s="60"/>
      <c r="W2071" s="60"/>
      <c r="X2071" s="60"/>
      <c r="Y2071" s="60"/>
      <c r="Z2071" s="60"/>
      <c r="AA2071" s="60"/>
      <c r="AB2071" s="60"/>
      <c r="AC2071" s="60"/>
      <c r="AD2071" s="60"/>
      <c r="AE2071" s="60"/>
      <c r="AF2071" s="60"/>
      <c r="AG2071" s="60"/>
      <c r="AH2071" s="60"/>
      <c r="AI2071" s="60"/>
      <c r="AJ2071" s="60"/>
      <c r="AK2071" s="60"/>
      <c r="AL2071" s="60"/>
      <c r="AM2071" s="60"/>
      <c r="AN2071" s="60"/>
      <c r="AO2071" s="60"/>
    </row>
  </sheetData>
  <conditionalFormatting sqref="N1:N1048576">
    <cfRule type="cellIs" dxfId="29" priority="1" operator="equal">
      <formula>"relation"</formula>
    </cfRule>
    <cfRule type="cellIs" dxfId="28" priority="2" operator="equal">
      <formula>"way"</formula>
    </cfRule>
  </conditionalFormatting>
  <conditionalFormatting sqref="B1:F1048576">
    <cfRule type="cellIs" dxfId="27" priority="36" operator="equal">
      <formula>"Non trouvé"</formula>
    </cfRule>
    <cfRule type="duplicateValues" dxfId="26" priority="37"/>
  </conditionalFormatting>
  <dataValidations count="2">
    <dataValidation type="list" allowBlank="1" showErrorMessage="1" sqref="N2">
      <formula1>"node,way,relation"</formula1>
    </dataValidation>
    <dataValidation type="list" allowBlank="1" showErrorMessage="1" sqref="N3:N1574">
      <formula1>"node,way,relation"</formula1>
      <formula2>0</formula2>
    </dataValidation>
  </dataValidation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4"/>
  <sheetViews>
    <sheetView topLeftCell="K268" zoomScaleNormal="100" workbookViewId="0">
      <selection activeCell="Y268" sqref="Y268"/>
    </sheetView>
    <sheetView workbookViewId="1"/>
  </sheetViews>
  <sheetFormatPr baseColWidth="10" defaultColWidth="11.42578125" defaultRowHeight="15"/>
  <cols>
    <col min="1" max="1" width="7.85546875" style="9" bestFit="1" customWidth="1"/>
    <col min="2" max="2" width="12" style="9" bestFit="1" customWidth="1"/>
    <col min="3" max="3" width="9.85546875" style="9" bestFit="1" customWidth="1"/>
    <col min="4" max="4" width="12.5703125" style="9" bestFit="1" customWidth="1"/>
    <col min="5" max="5" width="10.7109375" style="9" bestFit="1" customWidth="1"/>
    <col min="6" max="6" width="9.42578125" style="9" bestFit="1" customWidth="1"/>
    <col min="7" max="7" width="9.5703125" style="9" bestFit="1" customWidth="1"/>
    <col min="8" max="8" width="7.85546875" style="9" bestFit="1" customWidth="1"/>
    <col min="9" max="9" width="22" style="9" bestFit="1" customWidth="1"/>
    <col min="10" max="10" width="27" style="9" bestFit="1" customWidth="1"/>
    <col min="11" max="11" width="31.7109375" style="9" bestFit="1" customWidth="1"/>
    <col min="12" max="12" width="13.85546875" style="9" bestFit="1" customWidth="1"/>
    <col min="13" max="13" width="9.28515625" style="9" bestFit="1" customWidth="1"/>
    <col min="14" max="14" width="7.85546875" style="9" bestFit="1" customWidth="1"/>
    <col min="15" max="15" width="9.28515625" style="9" bestFit="1" customWidth="1"/>
    <col min="16" max="16" width="8.28515625" style="9" bestFit="1" customWidth="1"/>
    <col min="17" max="17" width="7.85546875" style="9" bestFit="1" customWidth="1"/>
    <col min="18" max="18" width="10.7109375" style="9" bestFit="1" customWidth="1"/>
    <col min="19" max="19" width="17.5703125" style="9" bestFit="1" customWidth="1"/>
    <col min="20" max="20" width="8.42578125" style="9" bestFit="1" customWidth="1"/>
    <col min="21" max="21" width="20" style="9" bestFit="1" customWidth="1"/>
    <col min="22" max="22" width="7.85546875" style="9" bestFit="1" customWidth="1"/>
    <col min="23" max="23" width="43.28515625" style="9" bestFit="1" customWidth="1"/>
    <col min="24" max="25" width="7.85546875" style="9" bestFit="1" customWidth="1"/>
    <col min="26" max="26" width="19.7109375" style="9" bestFit="1" customWidth="1"/>
    <col min="27" max="16384" width="11.42578125" style="9"/>
  </cols>
  <sheetData>
    <row r="1" spans="1:26" ht="84.75">
      <c r="A1" s="2" t="s">
        <v>2</v>
      </c>
      <c r="B1" s="2" t="s">
        <v>3</v>
      </c>
      <c r="C1" s="3" t="s">
        <v>4</v>
      </c>
      <c r="D1" s="4" t="s">
        <v>5</v>
      </c>
      <c r="E1" s="4" t="s">
        <v>6</v>
      </c>
      <c r="F1" s="4" t="s">
        <v>39</v>
      </c>
      <c r="G1" s="5" t="s">
        <v>7</v>
      </c>
      <c r="H1" s="5" t="s">
        <v>8</v>
      </c>
      <c r="I1" s="5" t="s">
        <v>9</v>
      </c>
      <c r="J1" s="16" t="s">
        <v>10</v>
      </c>
      <c r="K1" s="16" t="s">
        <v>11</v>
      </c>
      <c r="L1" s="16" t="s">
        <v>12</v>
      </c>
      <c r="M1" s="6" t="s">
        <v>13</v>
      </c>
      <c r="N1" s="6" t="s">
        <v>14</v>
      </c>
      <c r="O1" s="6" t="s">
        <v>40</v>
      </c>
      <c r="P1" s="17" t="s">
        <v>5630</v>
      </c>
      <c r="Q1" s="8" t="s">
        <v>24</v>
      </c>
      <c r="R1" s="18" t="s">
        <v>5632</v>
      </c>
      <c r="S1" s="8" t="s">
        <v>5633</v>
      </c>
      <c r="T1" s="8" t="s">
        <v>5631</v>
      </c>
      <c r="U1" s="8" t="s">
        <v>17</v>
      </c>
      <c r="V1" s="8" t="s">
        <v>18</v>
      </c>
      <c r="W1" s="7" t="s">
        <v>34</v>
      </c>
      <c r="X1" s="7" t="s">
        <v>5634</v>
      </c>
      <c r="Y1" s="7" t="s">
        <v>5635</v>
      </c>
      <c r="Z1" s="7" t="s">
        <v>30</v>
      </c>
    </row>
    <row r="2" spans="1:26" hidden="1">
      <c r="A2" s="9">
        <v>84037</v>
      </c>
      <c r="B2" s="9" t="s">
        <v>5339</v>
      </c>
      <c r="C2" s="9">
        <v>165484830</v>
      </c>
      <c r="D2" s="9" t="s">
        <v>12694</v>
      </c>
      <c r="E2" s="9" t="s">
        <v>5339</v>
      </c>
      <c r="F2" s="9" t="s">
        <v>11334</v>
      </c>
      <c r="G2" s="9" t="s">
        <v>6552</v>
      </c>
      <c r="H2" s="9" t="s">
        <v>4492</v>
      </c>
      <c r="I2" s="9" t="s">
        <v>12695</v>
      </c>
      <c r="J2" s="9" t="s">
        <v>12696</v>
      </c>
      <c r="K2" s="9" t="s">
        <v>12697</v>
      </c>
      <c r="M2" s="12" t="str">
        <f>IF(TablHabitats[[#This Row],[ID_OSM]]="Non trouvé","Pas de lien",HYPERLINK(("http://www.openstreetmap.org/?"&amp;TablHabitats[[#This Row],[OBJET_OSM]]&amp;"="&amp;TablHabitats[[#This Row],[ID_OSM]]),"Localiser"))</f>
        <v>Localiser</v>
      </c>
      <c r="N2" s="9" t="s">
        <v>5317</v>
      </c>
      <c r="O2" s="12" t="str">
        <f>IF(TablHabitats[[#This Row],[ID_OSM]]="Non trouvé","Pas de lien",HYPERLINK("http://localhost:8111/import?url=http://api.openstreetmap.org/api/0.6/"&amp;TablHabitats[[#This Row],[OBJET_OSM]]&amp;"/"&amp;TablHabitats[[#This Row],[ID_OSM]]&amp;"/full","JOSM"))</f>
        <v>JOSM</v>
      </c>
    </row>
    <row r="3" spans="1:26" hidden="1">
      <c r="A3" s="9">
        <v>84037</v>
      </c>
      <c r="B3" s="9" t="s">
        <v>5339</v>
      </c>
      <c r="C3" s="9">
        <v>77010572</v>
      </c>
      <c r="D3" s="9" t="s">
        <v>12698</v>
      </c>
      <c r="E3" s="9" t="s">
        <v>12699</v>
      </c>
      <c r="F3" s="9" t="s">
        <v>11316</v>
      </c>
      <c r="G3" s="9" t="s">
        <v>6552</v>
      </c>
      <c r="H3" s="9" t="s">
        <v>4492</v>
      </c>
      <c r="I3" s="9" t="s">
        <v>7603</v>
      </c>
      <c r="J3" s="9" t="s">
        <v>12700</v>
      </c>
      <c r="K3" s="9" t="s">
        <v>12701</v>
      </c>
      <c r="M3" s="12" t="str">
        <f>IF(TablHabitats[[#This Row],[ID_OSM]]="Non trouvé","Pas de lien",HYPERLINK(("http://www.openstreetmap.org/?"&amp;TablHabitats[[#This Row],[OBJET_OSM]]&amp;"="&amp;TablHabitats[[#This Row],[ID_OSM]]),"Localiser"))</f>
        <v>Localiser</v>
      </c>
      <c r="N3" s="9" t="s">
        <v>5317</v>
      </c>
      <c r="O3" s="12" t="str">
        <f>IF(TablHabitats[[#This Row],[ID_OSM]]="Non trouvé","Pas de lien",HYPERLINK("http://localhost:8111/import?url=http://api.openstreetmap.org/api/0.6/"&amp;TablHabitats[[#This Row],[OBJET_OSM]]&amp;"/"&amp;TablHabitats[[#This Row],[ID_OSM]]&amp;"/full","JOSM"))</f>
        <v>JOSM</v>
      </c>
    </row>
    <row r="4" spans="1:26" hidden="1">
      <c r="A4" s="9">
        <v>84037</v>
      </c>
      <c r="B4" s="9" t="s">
        <v>5339</v>
      </c>
      <c r="C4" s="9">
        <v>302739872</v>
      </c>
      <c r="D4" s="9" t="s">
        <v>12702</v>
      </c>
      <c r="E4" s="9" t="s">
        <v>5339</v>
      </c>
      <c r="F4" s="9" t="s">
        <v>5339</v>
      </c>
      <c r="G4" s="9" t="s">
        <v>6552</v>
      </c>
      <c r="J4" s="9" t="s">
        <v>12703</v>
      </c>
      <c r="K4" s="9" t="s">
        <v>12704</v>
      </c>
      <c r="M4" s="12" t="str">
        <f>IF(TablHabitats[[#This Row],[ID_OSM]]="Non trouvé","Pas de lien",HYPERLINK(("http://www.openstreetmap.org/?"&amp;TablHabitats[[#This Row],[OBJET_OSM]]&amp;"="&amp;TablHabitats[[#This Row],[ID_OSM]]),"Localiser"))</f>
        <v>Localiser</v>
      </c>
      <c r="N4" s="9" t="s">
        <v>5317</v>
      </c>
      <c r="O4" s="12" t="str">
        <f>IF(TablHabitats[[#This Row],[ID_OSM]]="Non trouvé","Pas de lien",HYPERLINK("http://localhost:8111/import?url=http://api.openstreetmap.org/api/0.6/"&amp;TablHabitats[[#This Row],[OBJET_OSM]]&amp;"/"&amp;TablHabitats[[#This Row],[ID_OSM]]&amp;"/full","JOSM"))</f>
        <v>JOSM</v>
      </c>
    </row>
    <row r="5" spans="1:26" hidden="1">
      <c r="A5" s="9">
        <v>84037</v>
      </c>
      <c r="B5" s="9" t="s">
        <v>5339</v>
      </c>
      <c r="C5" s="9">
        <v>77010577</v>
      </c>
      <c r="D5" s="9" t="s">
        <v>12705</v>
      </c>
      <c r="E5" s="9" t="s">
        <v>12706</v>
      </c>
      <c r="F5" s="9" t="s">
        <v>11320</v>
      </c>
      <c r="G5" s="9" t="s">
        <v>6552</v>
      </c>
      <c r="H5" s="9" t="s">
        <v>4327</v>
      </c>
      <c r="I5" s="9" t="s">
        <v>7640</v>
      </c>
      <c r="J5" s="9" t="s">
        <v>12707</v>
      </c>
      <c r="K5" s="9" t="s">
        <v>12708</v>
      </c>
      <c r="M5" s="12" t="str">
        <f>IF(TablHabitats[[#This Row],[ID_OSM]]="Non trouvé","Pas de lien",HYPERLINK(("http://www.openstreetmap.org/?"&amp;TablHabitats[[#This Row],[OBJET_OSM]]&amp;"="&amp;TablHabitats[[#This Row],[ID_OSM]]),"Localiser"))</f>
        <v>Localiser</v>
      </c>
      <c r="N5" s="9" t="s">
        <v>5317</v>
      </c>
      <c r="O5" s="12" t="str">
        <f>IF(TablHabitats[[#This Row],[ID_OSM]]="Non trouvé","Pas de lien",HYPERLINK("http://localhost:8111/import?url=http://api.openstreetmap.org/api/0.6/"&amp;TablHabitats[[#This Row],[OBJET_OSM]]&amp;"/"&amp;TablHabitats[[#This Row],[ID_OSM]]&amp;"/full","JOSM"))</f>
        <v>JOSM</v>
      </c>
    </row>
    <row r="6" spans="1:26" hidden="1">
      <c r="A6" s="9">
        <v>84037</v>
      </c>
      <c r="B6" s="9" t="s">
        <v>5339</v>
      </c>
      <c r="C6" s="9">
        <v>77010594</v>
      </c>
      <c r="D6" s="9" t="s">
        <v>12709</v>
      </c>
      <c r="E6" s="9" t="s">
        <v>5339</v>
      </c>
      <c r="F6" s="9" t="s">
        <v>11318</v>
      </c>
      <c r="G6" s="9" t="s">
        <v>6552</v>
      </c>
      <c r="H6" s="9" t="s">
        <v>4492</v>
      </c>
      <c r="I6" s="9" t="s">
        <v>12710</v>
      </c>
      <c r="J6" s="9" t="s">
        <v>12711</v>
      </c>
      <c r="K6" s="9" t="s">
        <v>12712</v>
      </c>
      <c r="M6" s="12" t="str">
        <f>IF(TablHabitats[[#This Row],[ID_OSM]]="Non trouvé","Pas de lien",HYPERLINK(("http://www.openstreetmap.org/?"&amp;TablHabitats[[#This Row],[OBJET_OSM]]&amp;"="&amp;TablHabitats[[#This Row],[ID_OSM]]),"Localiser"))</f>
        <v>Localiser</v>
      </c>
      <c r="N6" s="9" t="s">
        <v>5317</v>
      </c>
      <c r="O6" s="12" t="str">
        <f>IF(TablHabitats[[#This Row],[ID_OSM]]="Non trouvé","Pas de lien",HYPERLINK("http://localhost:8111/import?url=http://api.openstreetmap.org/api/0.6/"&amp;TablHabitats[[#This Row],[OBJET_OSM]]&amp;"/"&amp;TablHabitats[[#This Row],[ID_OSM]]&amp;"/full","JOSM"))</f>
        <v>JOSM</v>
      </c>
    </row>
    <row r="7" spans="1:26" hidden="1">
      <c r="A7" s="9">
        <v>84037</v>
      </c>
      <c r="B7" s="9" t="s">
        <v>5339</v>
      </c>
      <c r="C7" s="9">
        <v>302725802</v>
      </c>
      <c r="D7" s="9" t="s">
        <v>12713</v>
      </c>
      <c r="E7" s="9" t="s">
        <v>5339</v>
      </c>
      <c r="F7" s="9" t="s">
        <v>11324</v>
      </c>
      <c r="G7" s="9" t="s">
        <v>6552</v>
      </c>
      <c r="H7" s="9" t="s">
        <v>4492</v>
      </c>
      <c r="I7" s="9" t="s">
        <v>12714</v>
      </c>
      <c r="J7" s="9" t="s">
        <v>12715</v>
      </c>
      <c r="K7" s="9" t="s">
        <v>12716</v>
      </c>
      <c r="M7" s="12" t="str">
        <f>IF(TablHabitats[[#This Row],[ID_OSM]]="Non trouvé","Pas de lien",HYPERLINK(("http://www.openstreetmap.org/?"&amp;TablHabitats[[#This Row],[OBJET_OSM]]&amp;"="&amp;TablHabitats[[#This Row],[ID_OSM]]),"Localiser"))</f>
        <v>Localiser</v>
      </c>
      <c r="N7" s="9" t="s">
        <v>5317</v>
      </c>
      <c r="O7" s="12" t="str">
        <f>IF(TablHabitats[[#This Row],[ID_OSM]]="Non trouvé","Pas de lien",HYPERLINK("http://localhost:8111/import?url=http://api.openstreetmap.org/api/0.6/"&amp;TablHabitats[[#This Row],[OBJET_OSM]]&amp;"/"&amp;TablHabitats[[#This Row],[ID_OSM]]&amp;"/full","JOSM"))</f>
        <v>JOSM</v>
      </c>
    </row>
    <row r="8" spans="1:26" hidden="1">
      <c r="A8" s="9">
        <v>84039</v>
      </c>
      <c r="B8" s="9" t="s">
        <v>11393</v>
      </c>
      <c r="C8" s="9">
        <v>73551310</v>
      </c>
      <c r="D8" s="9" t="s">
        <v>11394</v>
      </c>
      <c r="E8" s="9" t="s">
        <v>5339</v>
      </c>
      <c r="F8" s="9" t="s">
        <v>5339</v>
      </c>
      <c r="G8" s="9" t="s">
        <v>6552</v>
      </c>
      <c r="H8" s="9" t="s">
        <v>6917</v>
      </c>
      <c r="I8" s="9" t="s">
        <v>11395</v>
      </c>
      <c r="J8" s="9" t="s">
        <v>11396</v>
      </c>
      <c r="K8" s="9" t="s">
        <v>11397</v>
      </c>
      <c r="M8" s="12" t="str">
        <f>IF(TablHabitats[[#This Row],[ID_OSM]]="Non trouvé","Pas de lien",HYPERLINK(("http://www.openstreetmap.org/?"&amp;TablHabitats[[#This Row],[OBJET_OSM]]&amp;"="&amp;TablHabitats[[#This Row],[ID_OSM]]),"Localiser"))</f>
        <v>Localiser</v>
      </c>
      <c r="N8" s="9" t="s">
        <v>5317</v>
      </c>
      <c r="O8" s="12" t="str">
        <f>IF(TablHabitats[[#This Row],[ID_OSM]]="Non trouvé","Pas de lien",HYPERLINK("http://localhost:8111/import?url=http://api.openstreetmap.org/api/0.6/"&amp;TablHabitats[[#This Row],[OBJET_OSM]]&amp;"/"&amp;TablHabitats[[#This Row],[ID_OSM]]&amp;"/full","JOSM"))</f>
        <v>JOSM</v>
      </c>
      <c r="P8" s="9" t="s">
        <v>11398</v>
      </c>
    </row>
    <row r="9" spans="1:26" hidden="1">
      <c r="A9" s="9">
        <v>84039</v>
      </c>
      <c r="B9" s="9" t="s">
        <v>11399</v>
      </c>
      <c r="C9" s="9">
        <v>73551322</v>
      </c>
      <c r="D9" s="9" t="s">
        <v>11400</v>
      </c>
      <c r="E9" s="9" t="s">
        <v>5339</v>
      </c>
      <c r="F9" s="9" t="s">
        <v>11401</v>
      </c>
      <c r="G9" s="9" t="s">
        <v>6552</v>
      </c>
      <c r="H9" s="9" t="s">
        <v>4327</v>
      </c>
      <c r="I9" s="9" t="s">
        <v>11402</v>
      </c>
      <c r="J9" s="9" t="s">
        <v>11403</v>
      </c>
      <c r="K9" s="9" t="s">
        <v>11404</v>
      </c>
      <c r="M9" s="12" t="str">
        <f>IF(TablHabitats[[#This Row],[ID_OSM]]="Non trouvé","Pas de lien",HYPERLINK(("http://www.openstreetmap.org/?"&amp;TablHabitats[[#This Row],[OBJET_OSM]]&amp;"="&amp;TablHabitats[[#This Row],[ID_OSM]]),"Localiser"))</f>
        <v>Localiser</v>
      </c>
      <c r="N9" s="9" t="s">
        <v>5317</v>
      </c>
      <c r="O9" s="12" t="str">
        <f>IF(TablHabitats[[#This Row],[ID_OSM]]="Non trouvé","Pas de lien",HYPERLINK("http://localhost:8111/import?url=http://api.openstreetmap.org/api/0.6/"&amp;TablHabitats[[#This Row],[OBJET_OSM]]&amp;"/"&amp;TablHabitats[[#This Row],[ID_OSM]]&amp;"/full","JOSM"))</f>
        <v>JOSM</v>
      </c>
      <c r="P9" s="9" t="s">
        <v>11398</v>
      </c>
      <c r="W9" s="9" t="s">
        <v>11405</v>
      </c>
    </row>
    <row r="10" spans="1:26" hidden="1">
      <c r="A10" s="9">
        <v>84039</v>
      </c>
      <c r="B10" s="9" t="s">
        <v>11407</v>
      </c>
      <c r="C10" s="9" t="s">
        <v>5339</v>
      </c>
      <c r="D10" s="9" t="s">
        <v>11408</v>
      </c>
      <c r="E10" s="9" t="s">
        <v>11409</v>
      </c>
      <c r="F10" s="9" t="s">
        <v>11410</v>
      </c>
      <c r="G10" s="9" t="s">
        <v>6552</v>
      </c>
      <c r="H10" s="9" t="s">
        <v>5674</v>
      </c>
      <c r="I10" s="9" t="s">
        <v>11411</v>
      </c>
      <c r="J10" s="9" t="s">
        <v>11412</v>
      </c>
      <c r="K10" s="9" t="s">
        <v>11413</v>
      </c>
      <c r="M10" s="12" t="str">
        <f>IF(TablHabitats[[#This Row],[ID_OSM]]="Non trouvé","Pas de lien",HYPERLINK(("http://www.openstreetmap.org/?"&amp;TablHabitats[[#This Row],[OBJET_OSM]]&amp;"="&amp;TablHabitats[[#This Row],[ID_OSM]]),"Localiser"))</f>
        <v>Pas de lien</v>
      </c>
      <c r="N10" s="9" t="s">
        <v>5317</v>
      </c>
      <c r="O10" s="12" t="str">
        <f>IF(TablHabitats[[#This Row],[ID_OSM]]="Non trouvé","Pas de lien",HYPERLINK("http://localhost:8111/import?url=http://api.openstreetmap.org/api/0.6/"&amp;TablHabitats[[#This Row],[OBJET_OSM]]&amp;"/"&amp;TablHabitats[[#This Row],[ID_OSM]]&amp;"/full","JOSM"))</f>
        <v>Pas de lien</v>
      </c>
      <c r="P10" s="9" t="s">
        <v>11398</v>
      </c>
    </row>
    <row r="11" spans="1:26" hidden="1">
      <c r="A11" s="9">
        <v>84039</v>
      </c>
      <c r="B11" s="9" t="s">
        <v>11423</v>
      </c>
      <c r="C11" s="9">
        <v>73551323</v>
      </c>
      <c r="D11" s="9" t="s">
        <v>11424</v>
      </c>
      <c r="E11" s="9" t="s">
        <v>11425</v>
      </c>
      <c r="F11" s="9" t="s">
        <v>11426</v>
      </c>
      <c r="G11" s="9" t="s">
        <v>6552</v>
      </c>
      <c r="H11" s="9" t="s">
        <v>6917</v>
      </c>
      <c r="I11" s="9" t="s">
        <v>9200</v>
      </c>
      <c r="J11" s="9" t="s">
        <v>11427</v>
      </c>
      <c r="K11" s="9" t="s">
        <v>11428</v>
      </c>
      <c r="M11" s="12" t="str">
        <f>IF(TablHabitats[[#This Row],[ID_OSM]]="Non trouvé","Pas de lien",HYPERLINK(("http://www.openstreetmap.org/?"&amp;TablHabitats[[#This Row],[OBJET_OSM]]&amp;"="&amp;TablHabitats[[#This Row],[ID_OSM]]),"Localiser"))</f>
        <v>Localiser</v>
      </c>
      <c r="N11" s="9" t="s">
        <v>5317</v>
      </c>
      <c r="O11" s="12" t="str">
        <f>IF(TablHabitats[[#This Row],[ID_OSM]]="Non trouvé","Pas de lien",HYPERLINK("http://localhost:8111/import?url=http://api.openstreetmap.org/api/0.6/"&amp;TablHabitats[[#This Row],[OBJET_OSM]]&amp;"/"&amp;TablHabitats[[#This Row],[ID_OSM]]&amp;"/full","JOSM"))</f>
        <v>JOSM</v>
      </c>
      <c r="P11" s="9" t="s">
        <v>11398</v>
      </c>
    </row>
    <row r="12" spans="1:26" hidden="1">
      <c r="A12" s="9">
        <v>84039</v>
      </c>
      <c r="B12" s="9" t="s">
        <v>11434</v>
      </c>
      <c r="C12" s="9">
        <v>73546033</v>
      </c>
      <c r="D12" s="9" t="s">
        <v>11435</v>
      </c>
      <c r="E12" s="9" t="s">
        <v>11436</v>
      </c>
      <c r="F12" s="9" t="s">
        <v>11437</v>
      </c>
      <c r="G12" s="9" t="s">
        <v>6552</v>
      </c>
      <c r="H12" s="9" t="s">
        <v>4327</v>
      </c>
      <c r="I12" s="9" t="s">
        <v>6760</v>
      </c>
      <c r="J12" s="9" t="s">
        <v>11438</v>
      </c>
      <c r="K12" s="9" t="s">
        <v>11439</v>
      </c>
      <c r="M12" s="12" t="str">
        <f>IF(TablHabitats[[#This Row],[ID_OSM]]="Non trouvé","Pas de lien",HYPERLINK(("http://www.openstreetmap.org/?"&amp;TablHabitats[[#This Row],[OBJET_OSM]]&amp;"="&amp;TablHabitats[[#This Row],[ID_OSM]]),"Localiser"))</f>
        <v>Localiser</v>
      </c>
      <c r="N12" s="9" t="s">
        <v>5317</v>
      </c>
      <c r="O12" s="12" t="str">
        <f>IF(TablHabitats[[#This Row],[ID_OSM]]="Non trouvé","Pas de lien",HYPERLINK("http://localhost:8111/import?url=http://api.openstreetmap.org/api/0.6/"&amp;TablHabitats[[#This Row],[OBJET_OSM]]&amp;"/"&amp;TablHabitats[[#This Row],[ID_OSM]]&amp;"/full","JOSM"))</f>
        <v>JOSM</v>
      </c>
      <c r="P12" s="9" t="s">
        <v>11398</v>
      </c>
    </row>
    <row r="13" spans="1:26" hidden="1">
      <c r="A13" s="9">
        <v>84039</v>
      </c>
      <c r="B13" s="9" t="s">
        <v>11440</v>
      </c>
      <c r="C13" s="9">
        <v>73551301</v>
      </c>
      <c r="D13" s="9" t="s">
        <v>11441</v>
      </c>
      <c r="E13" s="9" t="s">
        <v>11442</v>
      </c>
      <c r="F13" s="9" t="s">
        <v>5339</v>
      </c>
      <c r="G13" s="9" t="s">
        <v>6552</v>
      </c>
      <c r="H13" s="9" t="s">
        <v>6917</v>
      </c>
      <c r="I13" s="9" t="s">
        <v>11120</v>
      </c>
      <c r="J13" s="9" t="s">
        <v>11443</v>
      </c>
      <c r="K13" s="9" t="s">
        <v>11444</v>
      </c>
      <c r="M13" s="12" t="str">
        <f>IF(TablHabitats[[#This Row],[ID_OSM]]="Non trouvé","Pas de lien",HYPERLINK(("http://www.openstreetmap.org/?"&amp;TablHabitats[[#This Row],[OBJET_OSM]]&amp;"="&amp;TablHabitats[[#This Row],[ID_OSM]]),"Localiser"))</f>
        <v>Localiser</v>
      </c>
      <c r="N13" s="9" t="s">
        <v>5317</v>
      </c>
      <c r="O13" s="12" t="str">
        <f>IF(TablHabitats[[#This Row],[ID_OSM]]="Non trouvé","Pas de lien",HYPERLINK("http://localhost:8111/import?url=http://api.openstreetmap.org/api/0.6/"&amp;TablHabitats[[#This Row],[OBJET_OSM]]&amp;"/"&amp;TablHabitats[[#This Row],[ID_OSM]]&amp;"/full","JOSM"))</f>
        <v>JOSM</v>
      </c>
      <c r="P13" s="9" t="s">
        <v>11398</v>
      </c>
    </row>
    <row r="14" spans="1:26" hidden="1">
      <c r="A14" s="9">
        <v>84039</v>
      </c>
      <c r="B14" s="9" t="s">
        <v>11445</v>
      </c>
      <c r="C14" s="9" t="s">
        <v>5339</v>
      </c>
      <c r="D14" s="9" t="s">
        <v>11446</v>
      </c>
      <c r="E14" s="9" t="s">
        <v>11447</v>
      </c>
      <c r="F14" s="9" t="s">
        <v>5339</v>
      </c>
      <c r="G14" s="9" t="s">
        <v>6552</v>
      </c>
      <c r="H14" s="9" t="s">
        <v>5674</v>
      </c>
      <c r="I14" s="9" t="s">
        <v>592</v>
      </c>
      <c r="J14" s="9" t="s">
        <v>11448</v>
      </c>
      <c r="K14" s="9" t="s">
        <v>11449</v>
      </c>
      <c r="M14" s="12" t="str">
        <f>IF(TablHabitats[[#This Row],[ID_OSM]]="Non trouvé","Pas de lien",HYPERLINK(("http://www.openstreetmap.org/?"&amp;TablHabitats[[#This Row],[OBJET_OSM]]&amp;"="&amp;TablHabitats[[#This Row],[ID_OSM]]),"Localiser"))</f>
        <v>Pas de lien</v>
      </c>
      <c r="N14" s="9" t="s">
        <v>5317</v>
      </c>
      <c r="O14" s="12" t="str">
        <f>IF(TablHabitats[[#This Row],[ID_OSM]]="Non trouvé","Pas de lien",HYPERLINK("http://localhost:8111/import?url=http://api.openstreetmap.org/api/0.6/"&amp;TablHabitats[[#This Row],[OBJET_OSM]]&amp;"/"&amp;TablHabitats[[#This Row],[ID_OSM]]&amp;"/full","JOSM"))</f>
        <v>Pas de lien</v>
      </c>
      <c r="P14" s="9" t="s">
        <v>11398</v>
      </c>
    </row>
    <row r="15" spans="1:26" hidden="1">
      <c r="A15" s="9">
        <v>84039</v>
      </c>
      <c r="B15" s="9" t="s">
        <v>11429</v>
      </c>
      <c r="C15" s="9" t="s">
        <v>5339</v>
      </c>
      <c r="D15" s="9" t="s">
        <v>11430</v>
      </c>
      <c r="E15" s="9" t="s">
        <v>11431</v>
      </c>
      <c r="F15" s="9" t="s">
        <v>5339</v>
      </c>
      <c r="G15" s="9" t="s">
        <v>6552</v>
      </c>
      <c r="H15" s="9" t="s">
        <v>134</v>
      </c>
      <c r="I15" s="9" t="s">
        <v>1319</v>
      </c>
      <c r="J15" s="9" t="s">
        <v>11432</v>
      </c>
      <c r="K15" s="9" t="s">
        <v>11433</v>
      </c>
      <c r="M15" s="12" t="str">
        <f>IF(TablHabitats[[#This Row],[ID_OSM]]="Non trouvé","Pas de lien",HYPERLINK(("http://www.openstreetmap.org/?"&amp;TablHabitats[[#This Row],[OBJET_OSM]]&amp;"="&amp;TablHabitats[[#This Row],[ID_OSM]]),"Localiser"))</f>
        <v>Pas de lien</v>
      </c>
      <c r="N15" s="9" t="s">
        <v>5317</v>
      </c>
      <c r="O15" s="12" t="str">
        <f>IF(TablHabitats[[#This Row],[ID_OSM]]="Non trouvé","Pas de lien",HYPERLINK("http://localhost:8111/import?url=http://api.openstreetmap.org/api/0.6/"&amp;TablHabitats[[#This Row],[OBJET_OSM]]&amp;"/"&amp;TablHabitats[[#This Row],[ID_OSM]]&amp;"/full","JOSM"))</f>
        <v>Pas de lien</v>
      </c>
      <c r="P15" s="9" t="s">
        <v>11398</v>
      </c>
    </row>
    <row r="16" spans="1:26" hidden="1">
      <c r="A16" s="9">
        <v>84039</v>
      </c>
      <c r="B16" s="9" t="s">
        <v>11418</v>
      </c>
      <c r="C16" s="9" t="s">
        <v>5339</v>
      </c>
      <c r="D16" s="9" t="s">
        <v>11419</v>
      </c>
      <c r="E16" s="9" t="s">
        <v>11420</v>
      </c>
      <c r="F16" s="9" t="s">
        <v>5339</v>
      </c>
      <c r="G16" s="9" t="s">
        <v>6552</v>
      </c>
      <c r="I16" s="9" t="s">
        <v>1657</v>
      </c>
      <c r="J16" s="9" t="s">
        <v>11421</v>
      </c>
      <c r="K16" s="9" t="s">
        <v>11422</v>
      </c>
      <c r="M16" s="12" t="str">
        <f>IF(TablHabitats[[#This Row],[ID_OSM]]="Non trouvé","Pas de lien",HYPERLINK(("http://www.openstreetmap.org/?"&amp;TablHabitats[[#This Row],[OBJET_OSM]]&amp;"="&amp;TablHabitats[[#This Row],[ID_OSM]]),"Localiser"))</f>
        <v>Pas de lien</v>
      </c>
      <c r="N16" s="9" t="s">
        <v>5317</v>
      </c>
      <c r="O16" s="12" t="str">
        <f>IF(TablHabitats[[#This Row],[ID_OSM]]="Non trouvé","Pas de lien",HYPERLINK("http://localhost:8111/import?url=http://api.openstreetmap.org/api/0.6/"&amp;TablHabitats[[#This Row],[OBJET_OSM]]&amp;"/"&amp;TablHabitats[[#This Row],[ID_OSM]]&amp;"/full","JOSM"))</f>
        <v>Pas de lien</v>
      </c>
      <c r="P16" s="9" t="s">
        <v>11398</v>
      </c>
    </row>
    <row r="17" spans="1:26" hidden="1">
      <c r="A17" s="9">
        <v>84039</v>
      </c>
      <c r="B17" s="9" t="s">
        <v>5339</v>
      </c>
      <c r="C17" s="9" t="s">
        <v>5339</v>
      </c>
      <c r="D17" s="9" t="s">
        <v>11414</v>
      </c>
      <c r="E17" s="9" t="s">
        <v>11415</v>
      </c>
      <c r="F17" s="9" t="s">
        <v>5339</v>
      </c>
      <c r="G17" s="9" t="s">
        <v>6552</v>
      </c>
      <c r="I17" s="9" t="s">
        <v>2162</v>
      </c>
      <c r="J17" s="9" t="s">
        <v>11416</v>
      </c>
      <c r="K17" s="9" t="s">
        <v>11417</v>
      </c>
      <c r="M17" s="12" t="str">
        <f>IF(TablHabitats[[#This Row],[ID_OSM]]="Non trouvé","Pas de lien",HYPERLINK(("http://www.openstreetmap.org/?"&amp;TablHabitats[[#This Row],[OBJET_OSM]]&amp;"="&amp;TablHabitats[[#This Row],[ID_OSM]]),"Localiser"))</f>
        <v>Pas de lien</v>
      </c>
      <c r="N17" s="9" t="s">
        <v>5317</v>
      </c>
      <c r="O17" s="12" t="str">
        <f>IF(TablHabitats[[#This Row],[ID_OSM]]="Non trouvé","Pas de lien",HYPERLINK("http://localhost:8111/import?url=http://api.openstreetmap.org/api/0.6/"&amp;TablHabitats[[#This Row],[OBJET_OSM]]&amp;"/"&amp;TablHabitats[[#This Row],[ID_OSM]]&amp;"/full","JOSM"))</f>
        <v>Pas de lien</v>
      </c>
      <c r="P17" s="9" t="s">
        <v>11398</v>
      </c>
    </row>
    <row r="18" spans="1:26" hidden="1">
      <c r="A18" s="9">
        <v>84039</v>
      </c>
      <c r="B18" s="9" t="s">
        <v>5339</v>
      </c>
      <c r="C18" s="9" t="s">
        <v>5339</v>
      </c>
      <c r="D18" s="9" t="s">
        <v>11450</v>
      </c>
      <c r="E18" s="9" t="s">
        <v>11451</v>
      </c>
      <c r="F18" s="9" t="s">
        <v>5339</v>
      </c>
      <c r="G18" s="9" t="s">
        <v>6552</v>
      </c>
      <c r="H18" s="9" t="s">
        <v>4492</v>
      </c>
      <c r="I18" s="9" t="s">
        <v>10856</v>
      </c>
      <c r="J18" s="9" t="s">
        <v>11452</v>
      </c>
      <c r="K18" s="9" t="s">
        <v>11453</v>
      </c>
      <c r="M18" s="12" t="str">
        <f>IF(TablHabitats[[#This Row],[ID_OSM]]="Non trouvé","Pas de lien",HYPERLINK(("http://www.openstreetmap.org/?"&amp;TablHabitats[[#This Row],[OBJET_OSM]]&amp;"="&amp;TablHabitats[[#This Row],[ID_OSM]]),"Localiser"))</f>
        <v>Pas de lien</v>
      </c>
      <c r="N18" s="9" t="s">
        <v>5317</v>
      </c>
      <c r="O18" s="12" t="str">
        <f>IF(TablHabitats[[#This Row],[ID_OSM]]="Non trouvé","Pas de lien",HYPERLINK("http://localhost:8111/import?url=http://api.openstreetmap.org/api/0.6/"&amp;TablHabitats[[#This Row],[OBJET_OSM]]&amp;"/"&amp;TablHabitats[[#This Row],[ID_OSM]]&amp;"/full","JOSM"))</f>
        <v>Pas de lien</v>
      </c>
      <c r="P18" s="9" t="s">
        <v>11398</v>
      </c>
    </row>
    <row r="19" spans="1:26" hidden="1">
      <c r="A19" s="9">
        <v>84039</v>
      </c>
      <c r="B19" s="9" t="s">
        <v>5339</v>
      </c>
      <c r="C19" s="9" t="s">
        <v>5339</v>
      </c>
      <c r="D19" s="9" t="s">
        <v>11454</v>
      </c>
      <c r="E19" s="9" t="s">
        <v>11455</v>
      </c>
      <c r="F19" s="9" t="s">
        <v>5339</v>
      </c>
      <c r="G19" s="9" t="s">
        <v>6552</v>
      </c>
      <c r="H19" s="9" t="s">
        <v>4492</v>
      </c>
      <c r="I19" s="9" t="s">
        <v>11456</v>
      </c>
      <c r="J19" s="9" t="s">
        <v>11457</v>
      </c>
      <c r="K19" s="9" t="s">
        <v>11458</v>
      </c>
      <c r="M19" s="12" t="str">
        <f>IF(TablHabitats[[#This Row],[ID_OSM]]="Non trouvé","Pas de lien",HYPERLINK(("http://www.openstreetmap.org/?"&amp;TablHabitats[[#This Row],[OBJET_OSM]]&amp;"="&amp;TablHabitats[[#This Row],[ID_OSM]]),"Localiser"))</f>
        <v>Pas de lien</v>
      </c>
      <c r="N19" s="9" t="s">
        <v>5317</v>
      </c>
      <c r="O19" s="12" t="str">
        <f>IF(TablHabitats[[#This Row],[ID_OSM]]="Non trouvé","Pas de lien",HYPERLINK("http://localhost:8111/import?url=http://api.openstreetmap.org/api/0.6/"&amp;TablHabitats[[#This Row],[OBJET_OSM]]&amp;"/"&amp;TablHabitats[[#This Row],[ID_OSM]]&amp;"/full","JOSM"))</f>
        <v>Pas de lien</v>
      </c>
      <c r="P19" s="9" t="s">
        <v>11398</v>
      </c>
    </row>
    <row r="20" spans="1:26" hidden="1">
      <c r="A20" s="9">
        <v>84039</v>
      </c>
      <c r="B20" s="9" t="s">
        <v>5339</v>
      </c>
      <c r="C20" s="9" t="s">
        <v>5339</v>
      </c>
      <c r="D20" s="9" t="s">
        <v>11459</v>
      </c>
      <c r="E20" s="9" t="s">
        <v>11460</v>
      </c>
      <c r="F20" s="9" t="s">
        <v>5339</v>
      </c>
      <c r="G20" s="9" t="s">
        <v>6552</v>
      </c>
      <c r="H20" s="9" t="s">
        <v>5674</v>
      </c>
      <c r="I20" s="9" t="s">
        <v>9863</v>
      </c>
      <c r="J20" s="9" t="s">
        <v>11461</v>
      </c>
      <c r="K20" s="9" t="s">
        <v>11462</v>
      </c>
      <c r="M20" s="12" t="str">
        <f>IF(TablHabitats[[#This Row],[ID_OSM]]="Non trouvé","Pas de lien",HYPERLINK(("http://www.openstreetmap.org/?"&amp;TablHabitats[[#This Row],[OBJET_OSM]]&amp;"="&amp;TablHabitats[[#This Row],[ID_OSM]]),"Localiser"))</f>
        <v>Pas de lien</v>
      </c>
      <c r="N20" s="9" t="s">
        <v>5317</v>
      </c>
      <c r="O20" s="12" t="str">
        <f>IF(TablHabitats[[#This Row],[ID_OSM]]="Non trouvé","Pas de lien",HYPERLINK("http://localhost:8111/import?url=http://api.openstreetmap.org/api/0.6/"&amp;TablHabitats[[#This Row],[OBJET_OSM]]&amp;"/"&amp;TablHabitats[[#This Row],[ID_OSM]]&amp;"/full","JOSM"))</f>
        <v>Pas de lien</v>
      </c>
      <c r="P20" s="9" t="s">
        <v>11398</v>
      </c>
      <c r="U20" s="9" t="s">
        <v>11463</v>
      </c>
      <c r="W20" s="9" t="s">
        <v>11464</v>
      </c>
    </row>
    <row r="21" spans="1:26" hidden="1">
      <c r="A21" s="9">
        <v>84039</v>
      </c>
      <c r="B21" s="9" t="s">
        <v>5339</v>
      </c>
      <c r="C21" s="9" t="s">
        <v>5339</v>
      </c>
      <c r="D21" s="9" t="s">
        <v>15555</v>
      </c>
      <c r="E21" s="9" t="s">
        <v>5339</v>
      </c>
      <c r="F21" s="9" t="s">
        <v>5339</v>
      </c>
      <c r="G21" s="9" t="s">
        <v>6552</v>
      </c>
      <c r="H21" s="9" t="s">
        <v>9227</v>
      </c>
      <c r="I21" s="9" t="s">
        <v>11406</v>
      </c>
      <c r="J21" s="9" t="s">
        <v>15558</v>
      </c>
      <c r="K21" s="9" t="s">
        <v>15559</v>
      </c>
      <c r="L21" s="147"/>
      <c r="M21" s="12" t="str">
        <f>IF(TablHabitats[[#This Row],[ID_OSM]]="Non trouvé","Pas de lien",HYPERLINK(("http://www.openstreetmap.org/?"&amp;TablHabitats[[#This Row],[OBJET_OSM]]&amp;"="&amp;TablHabitats[[#This Row],[ID_OSM]]),"Localiser"))</f>
        <v>Pas de lien</v>
      </c>
      <c r="N21" s="9" t="s">
        <v>5317</v>
      </c>
      <c r="O21" s="12" t="str">
        <f>IF(TablHabitats[[#This Row],[ID_OSM]]="Non trouvé","Pas de lien",HYPERLINK("http://localhost:8111/import?url=http://api.openstreetmap.org/api/0.6/"&amp;TablHabitats[[#This Row],[OBJET_OSM]]&amp;"/"&amp;TablHabitats[[#This Row],[ID_OSM]]&amp;"/full","JOSM"))</f>
        <v>Pas de lien</v>
      </c>
      <c r="P21" s="9" t="s">
        <v>11398</v>
      </c>
      <c r="U21" s="147"/>
      <c r="V21" s="147"/>
    </row>
    <row r="22" spans="1:26" hidden="1">
      <c r="A22" s="9">
        <v>84039</v>
      </c>
      <c r="B22" s="9" t="s">
        <v>5339</v>
      </c>
      <c r="C22" s="9" t="s">
        <v>5339</v>
      </c>
      <c r="D22" s="9" t="s">
        <v>15556</v>
      </c>
      <c r="E22" s="9" t="s">
        <v>5339</v>
      </c>
      <c r="F22" s="9" t="s">
        <v>5339</v>
      </c>
      <c r="G22" s="9" t="s">
        <v>6552</v>
      </c>
      <c r="H22" s="9" t="s">
        <v>5674</v>
      </c>
      <c r="I22" s="9" t="s">
        <v>10660</v>
      </c>
      <c r="J22" s="9" t="s">
        <v>15560</v>
      </c>
      <c r="K22" s="9" t="s">
        <v>15561</v>
      </c>
      <c r="L22" s="147"/>
      <c r="M22" s="12" t="str">
        <f>IF(TablHabitats[[#This Row],[ID_OSM]]="Non trouvé","Pas de lien",HYPERLINK(("http://www.openstreetmap.org/?"&amp;TablHabitats[[#This Row],[OBJET_OSM]]&amp;"="&amp;TablHabitats[[#This Row],[ID_OSM]]),"Localiser"))</f>
        <v>Pas de lien</v>
      </c>
      <c r="N22" s="9" t="s">
        <v>5317</v>
      </c>
      <c r="O22" s="12" t="str">
        <f>IF(TablHabitats[[#This Row],[ID_OSM]]="Non trouvé","Pas de lien",HYPERLINK("http://localhost:8111/import?url=http://api.openstreetmap.org/api/0.6/"&amp;TablHabitats[[#This Row],[OBJET_OSM]]&amp;"/"&amp;TablHabitats[[#This Row],[ID_OSM]]&amp;"/full","JOSM"))</f>
        <v>Pas de lien</v>
      </c>
      <c r="P22" s="9" t="s">
        <v>11398</v>
      </c>
      <c r="U22" s="147"/>
      <c r="V22" s="147"/>
    </row>
    <row r="23" spans="1:26" hidden="1">
      <c r="A23" s="9">
        <v>84039</v>
      </c>
      <c r="B23" s="9" t="s">
        <v>5339</v>
      </c>
      <c r="C23" s="9" t="s">
        <v>5339</v>
      </c>
      <c r="D23" s="9" t="s">
        <v>15557</v>
      </c>
      <c r="E23" s="9" t="s">
        <v>5339</v>
      </c>
      <c r="F23" s="9" t="s">
        <v>5339</v>
      </c>
      <c r="G23" s="9" t="s">
        <v>6552</v>
      </c>
      <c r="H23" s="9" t="s">
        <v>5674</v>
      </c>
      <c r="I23" s="9" t="s">
        <v>10943</v>
      </c>
      <c r="J23" s="9" t="s">
        <v>15562</v>
      </c>
      <c r="K23" s="9" t="s">
        <v>15563</v>
      </c>
      <c r="L23" s="147"/>
      <c r="M23" s="12" t="str">
        <f>IF(TablHabitats[[#This Row],[ID_OSM]]="Non trouvé","Pas de lien",HYPERLINK(("http://www.openstreetmap.org/?"&amp;TablHabitats[[#This Row],[OBJET_OSM]]&amp;"="&amp;TablHabitats[[#This Row],[ID_OSM]]),"Localiser"))</f>
        <v>Pas de lien</v>
      </c>
      <c r="N23" s="9" t="s">
        <v>5317</v>
      </c>
      <c r="O23" s="12" t="str">
        <f>IF(TablHabitats[[#This Row],[ID_OSM]]="Non trouvé","Pas de lien",HYPERLINK("http://localhost:8111/import?url=http://api.openstreetmap.org/api/0.6/"&amp;TablHabitats[[#This Row],[OBJET_OSM]]&amp;"/"&amp;TablHabitats[[#This Row],[ID_OSM]]&amp;"/full","JOSM"))</f>
        <v>Pas de lien</v>
      </c>
      <c r="P23" s="9" t="s">
        <v>11398</v>
      </c>
      <c r="U23" s="147"/>
      <c r="V23" s="147"/>
    </row>
    <row r="24" spans="1:26" hidden="1">
      <c r="A24" s="9">
        <v>84039</v>
      </c>
      <c r="B24" s="9" t="s">
        <v>5339</v>
      </c>
      <c r="C24" s="9" t="s">
        <v>5339</v>
      </c>
      <c r="D24" s="9" t="s">
        <v>15642</v>
      </c>
      <c r="I24" s="9" t="s">
        <v>7865</v>
      </c>
      <c r="L24" s="147"/>
      <c r="U24" s="147"/>
      <c r="V24" s="147"/>
    </row>
    <row r="25" spans="1:26" hidden="1">
      <c r="A25" s="9">
        <v>84039</v>
      </c>
      <c r="B25" s="9" t="s">
        <v>5339</v>
      </c>
      <c r="C25" s="9" t="s">
        <v>5339</v>
      </c>
      <c r="D25" s="9" t="s">
        <v>15643</v>
      </c>
      <c r="I25" s="9" t="s">
        <v>15644</v>
      </c>
      <c r="L25" s="147"/>
      <c r="U25" s="147"/>
      <c r="V25" s="147"/>
    </row>
    <row r="26" spans="1:26" hidden="1">
      <c r="A26" s="9">
        <v>84056</v>
      </c>
      <c r="B26" s="9" t="s">
        <v>5339</v>
      </c>
      <c r="C26" s="9" t="s">
        <v>5339</v>
      </c>
      <c r="D26" s="9" t="s">
        <v>15647</v>
      </c>
      <c r="I26" s="9" t="s">
        <v>15648</v>
      </c>
      <c r="L26" s="147"/>
      <c r="U26" s="147"/>
      <c r="V26" s="147"/>
      <c r="Y26" s="9" t="s">
        <v>5326</v>
      </c>
      <c r="Z26" s="9" t="s">
        <v>12796</v>
      </c>
    </row>
    <row r="27" spans="1:26" hidden="1">
      <c r="A27" s="9">
        <v>84056</v>
      </c>
      <c r="B27" s="9" t="s">
        <v>5339</v>
      </c>
      <c r="C27" s="9" t="s">
        <v>5339</v>
      </c>
      <c r="D27" s="9" t="s">
        <v>15660</v>
      </c>
      <c r="I27" s="9" t="s">
        <v>8243</v>
      </c>
      <c r="L27" s="147"/>
      <c r="U27" s="147"/>
      <c r="V27" s="147"/>
      <c r="Y27" s="9" t="s">
        <v>5326</v>
      </c>
      <c r="Z27" s="9" t="s">
        <v>12797</v>
      </c>
    </row>
    <row r="28" spans="1:26" hidden="1">
      <c r="A28" s="9">
        <v>84056</v>
      </c>
      <c r="B28" s="9" t="s">
        <v>5339</v>
      </c>
      <c r="C28" s="9" t="s">
        <v>5339</v>
      </c>
      <c r="D28" s="9" t="s">
        <v>15661</v>
      </c>
      <c r="I28" s="9" t="s">
        <v>4315</v>
      </c>
      <c r="L28" s="147"/>
      <c r="U28" s="147"/>
      <c r="V28" s="147"/>
      <c r="Y28" s="9" t="s">
        <v>5326</v>
      </c>
      <c r="Z28" s="9" t="s">
        <v>12796</v>
      </c>
    </row>
    <row r="29" spans="1:26" hidden="1">
      <c r="A29" s="9">
        <v>84056</v>
      </c>
      <c r="B29" s="9" t="s">
        <v>5339</v>
      </c>
      <c r="C29" s="9" t="s">
        <v>5339</v>
      </c>
      <c r="D29" s="9" t="s">
        <v>15662</v>
      </c>
      <c r="I29" s="9" t="s">
        <v>15649</v>
      </c>
      <c r="L29" s="147"/>
      <c r="U29" s="147"/>
      <c r="V29" s="147"/>
      <c r="Y29" s="9" t="s">
        <v>5326</v>
      </c>
      <c r="Z29" s="9" t="s">
        <v>12797</v>
      </c>
    </row>
    <row r="30" spans="1:26" hidden="1">
      <c r="A30" s="9">
        <v>84056</v>
      </c>
      <c r="B30" s="9" t="s">
        <v>5339</v>
      </c>
      <c r="C30" s="9" t="s">
        <v>5339</v>
      </c>
      <c r="D30" s="9" t="s">
        <v>15663</v>
      </c>
      <c r="I30" s="9" t="s">
        <v>15650</v>
      </c>
      <c r="L30" s="147"/>
      <c r="U30" s="147"/>
      <c r="V30" s="147"/>
      <c r="Y30" s="9" t="s">
        <v>5326</v>
      </c>
      <c r="Z30" s="9" t="s">
        <v>12797</v>
      </c>
    </row>
    <row r="31" spans="1:26" hidden="1">
      <c r="A31" s="9">
        <v>84056</v>
      </c>
      <c r="B31" s="9" t="s">
        <v>5339</v>
      </c>
      <c r="C31" s="9" t="s">
        <v>5339</v>
      </c>
      <c r="D31" s="9" t="s">
        <v>15664</v>
      </c>
      <c r="I31" s="9" t="s">
        <v>5639</v>
      </c>
      <c r="L31" s="147"/>
      <c r="U31" s="147"/>
      <c r="V31" s="147"/>
      <c r="Y31" s="9" t="s">
        <v>5326</v>
      </c>
      <c r="Z31" s="9" t="s">
        <v>12796</v>
      </c>
    </row>
    <row r="32" spans="1:26" hidden="1">
      <c r="A32" s="9">
        <v>84056</v>
      </c>
      <c r="B32" s="9" t="s">
        <v>5339</v>
      </c>
      <c r="C32" s="9" t="s">
        <v>5339</v>
      </c>
      <c r="D32" s="9" t="s">
        <v>15665</v>
      </c>
      <c r="I32" s="9" t="s">
        <v>15651</v>
      </c>
      <c r="L32" s="147"/>
      <c r="U32" s="147"/>
      <c r="V32" s="147"/>
      <c r="Y32" s="9" t="s">
        <v>5326</v>
      </c>
      <c r="Z32" s="9" t="s">
        <v>12797</v>
      </c>
    </row>
    <row r="33" spans="1:26" hidden="1">
      <c r="A33" s="9">
        <v>84056</v>
      </c>
      <c r="B33" s="9" t="s">
        <v>5339</v>
      </c>
      <c r="C33" s="9" t="s">
        <v>5339</v>
      </c>
      <c r="D33" s="9" t="s">
        <v>15666</v>
      </c>
      <c r="I33" s="9" t="s">
        <v>12788</v>
      </c>
      <c r="L33" s="147"/>
      <c r="U33" s="147"/>
      <c r="V33" s="147"/>
      <c r="Y33" s="9" t="s">
        <v>5326</v>
      </c>
      <c r="Z33" s="9" t="s">
        <v>12796</v>
      </c>
    </row>
    <row r="34" spans="1:26" hidden="1">
      <c r="A34" s="9">
        <v>84056</v>
      </c>
      <c r="B34" s="9" t="s">
        <v>5339</v>
      </c>
      <c r="C34" s="9" t="s">
        <v>5339</v>
      </c>
      <c r="D34" s="9" t="s">
        <v>15667</v>
      </c>
      <c r="I34" s="9" t="s">
        <v>15652</v>
      </c>
      <c r="L34" s="147"/>
      <c r="U34" s="147"/>
      <c r="V34" s="147"/>
      <c r="Y34" s="9" t="s">
        <v>5326</v>
      </c>
      <c r="Z34" s="9" t="s">
        <v>12797</v>
      </c>
    </row>
    <row r="35" spans="1:26" hidden="1">
      <c r="A35" s="9">
        <v>84056</v>
      </c>
      <c r="B35" s="9" t="s">
        <v>5339</v>
      </c>
      <c r="C35" s="9" t="s">
        <v>5339</v>
      </c>
      <c r="D35" s="9" t="s">
        <v>15668</v>
      </c>
      <c r="I35" s="9" t="s">
        <v>4202</v>
      </c>
      <c r="L35" s="147"/>
      <c r="U35" s="147"/>
      <c r="V35" s="147"/>
      <c r="Y35" s="9" t="s">
        <v>5326</v>
      </c>
      <c r="Z35" s="9" t="s">
        <v>12796</v>
      </c>
    </row>
    <row r="36" spans="1:26" hidden="1">
      <c r="A36" s="9">
        <v>84056</v>
      </c>
      <c r="B36" s="9" t="s">
        <v>5339</v>
      </c>
      <c r="C36" s="9" t="s">
        <v>5339</v>
      </c>
      <c r="D36" s="9" t="s">
        <v>15669</v>
      </c>
      <c r="I36" s="9" t="s">
        <v>8625</v>
      </c>
      <c r="L36" s="147"/>
      <c r="U36" s="147"/>
      <c r="V36" s="147"/>
      <c r="Y36" s="9" t="s">
        <v>5326</v>
      </c>
      <c r="Z36" s="9" t="s">
        <v>12796</v>
      </c>
    </row>
    <row r="37" spans="1:26" hidden="1">
      <c r="A37" s="9">
        <v>84056</v>
      </c>
      <c r="B37" s="9" t="s">
        <v>5339</v>
      </c>
      <c r="C37" s="9" t="s">
        <v>5339</v>
      </c>
      <c r="D37" s="9" t="s">
        <v>15670</v>
      </c>
      <c r="I37" s="9" t="s">
        <v>15653</v>
      </c>
      <c r="L37" s="147"/>
      <c r="U37" s="147"/>
      <c r="V37" s="147"/>
      <c r="Y37" s="9" t="s">
        <v>5326</v>
      </c>
      <c r="Z37" s="9" t="s">
        <v>12797</v>
      </c>
    </row>
    <row r="38" spans="1:26" hidden="1">
      <c r="A38" s="9">
        <v>84056</v>
      </c>
      <c r="B38" s="9" t="s">
        <v>5339</v>
      </c>
      <c r="C38" s="9" t="s">
        <v>5339</v>
      </c>
      <c r="D38" s="9" t="s">
        <v>15671</v>
      </c>
      <c r="I38" s="9" t="s">
        <v>9216</v>
      </c>
      <c r="L38" s="147"/>
      <c r="U38" s="147"/>
      <c r="V38" s="147"/>
      <c r="Y38" s="9" t="s">
        <v>5326</v>
      </c>
      <c r="Z38" s="9" t="s">
        <v>12797</v>
      </c>
    </row>
    <row r="39" spans="1:26" hidden="1">
      <c r="A39" s="9">
        <v>84056</v>
      </c>
      <c r="B39" s="9" t="s">
        <v>5339</v>
      </c>
      <c r="C39" s="9" t="s">
        <v>5339</v>
      </c>
      <c r="D39" s="9" t="s">
        <v>15672</v>
      </c>
      <c r="I39" s="9" t="s">
        <v>8299</v>
      </c>
      <c r="L39" s="147"/>
      <c r="U39" s="147"/>
      <c r="V39" s="147"/>
      <c r="Y39" s="9" t="s">
        <v>5326</v>
      </c>
      <c r="Z39" s="9" t="s">
        <v>12796</v>
      </c>
    </row>
    <row r="40" spans="1:26" hidden="1">
      <c r="A40" s="9">
        <v>84056</v>
      </c>
      <c r="B40" s="9" t="s">
        <v>5339</v>
      </c>
      <c r="C40" s="9" t="s">
        <v>5339</v>
      </c>
      <c r="D40" s="9" t="s">
        <v>15673</v>
      </c>
      <c r="I40" s="9" t="s">
        <v>15654</v>
      </c>
      <c r="L40" s="147"/>
      <c r="U40" s="147"/>
      <c r="V40" s="147"/>
      <c r="Y40" s="9" t="s">
        <v>5326</v>
      </c>
      <c r="Z40" s="9" t="s">
        <v>12797</v>
      </c>
    </row>
    <row r="41" spans="1:26" hidden="1">
      <c r="A41" s="9">
        <v>84056</v>
      </c>
      <c r="B41" s="9" t="s">
        <v>5339</v>
      </c>
      <c r="C41" s="9" t="s">
        <v>5339</v>
      </c>
      <c r="D41" s="9" t="s">
        <v>15674</v>
      </c>
      <c r="I41" s="9" t="s">
        <v>15655</v>
      </c>
      <c r="L41" s="147"/>
      <c r="U41" s="147"/>
      <c r="V41" s="147"/>
      <c r="Y41" s="9" t="s">
        <v>5326</v>
      </c>
      <c r="Z41" s="9" t="s">
        <v>12797</v>
      </c>
    </row>
    <row r="42" spans="1:26" hidden="1">
      <c r="A42" s="9">
        <v>84056</v>
      </c>
      <c r="B42" s="9" t="s">
        <v>5339</v>
      </c>
      <c r="C42" s="9" t="s">
        <v>5339</v>
      </c>
      <c r="D42" s="9" t="s">
        <v>15675</v>
      </c>
      <c r="I42" s="9" t="s">
        <v>15656</v>
      </c>
      <c r="L42" s="147"/>
      <c r="U42" s="147"/>
      <c r="V42" s="147"/>
      <c r="Y42" s="9" t="s">
        <v>5326</v>
      </c>
      <c r="Z42" s="9" t="s">
        <v>12797</v>
      </c>
    </row>
    <row r="43" spans="1:26" hidden="1">
      <c r="A43" s="9">
        <v>84056</v>
      </c>
      <c r="B43" s="9" t="s">
        <v>5339</v>
      </c>
      <c r="C43" s="9" t="s">
        <v>5339</v>
      </c>
      <c r="D43" s="9" t="s">
        <v>15676</v>
      </c>
      <c r="I43" s="9" t="s">
        <v>15657</v>
      </c>
      <c r="L43" s="147"/>
      <c r="U43" s="147"/>
      <c r="V43" s="147"/>
      <c r="Y43" s="9" t="s">
        <v>5326</v>
      </c>
      <c r="Z43" s="9" t="s">
        <v>12797</v>
      </c>
    </row>
    <row r="44" spans="1:26" hidden="1">
      <c r="A44" s="9">
        <v>84056</v>
      </c>
      <c r="B44" s="9" t="s">
        <v>5339</v>
      </c>
      <c r="C44" s="9" t="s">
        <v>5339</v>
      </c>
      <c r="D44" s="9" t="s">
        <v>15677</v>
      </c>
      <c r="I44" s="9" t="s">
        <v>9212</v>
      </c>
      <c r="L44" s="147"/>
      <c r="U44" s="147"/>
      <c r="V44" s="147"/>
      <c r="Y44" s="9" t="s">
        <v>5326</v>
      </c>
      <c r="Z44" s="9" t="s">
        <v>12797</v>
      </c>
    </row>
    <row r="45" spans="1:26" hidden="1">
      <c r="A45" s="9">
        <v>84056</v>
      </c>
      <c r="B45" s="9" t="s">
        <v>5339</v>
      </c>
      <c r="C45" s="9" t="s">
        <v>5339</v>
      </c>
      <c r="D45" s="9" t="s">
        <v>15678</v>
      </c>
      <c r="I45" s="9" t="s">
        <v>15658</v>
      </c>
      <c r="L45" s="147"/>
      <c r="U45" s="147"/>
      <c r="V45" s="147"/>
      <c r="Y45" s="9" t="s">
        <v>5326</v>
      </c>
      <c r="Z45" s="9" t="s">
        <v>12796</v>
      </c>
    </row>
    <row r="46" spans="1:26" hidden="1">
      <c r="A46" s="9">
        <v>84056</v>
      </c>
      <c r="B46" s="9" t="s">
        <v>5339</v>
      </c>
      <c r="C46" s="9" t="s">
        <v>5339</v>
      </c>
      <c r="D46" s="9" t="s">
        <v>15679</v>
      </c>
      <c r="I46" s="9" t="s">
        <v>2536</v>
      </c>
      <c r="L46" s="147"/>
      <c r="U46" s="147"/>
      <c r="V46" s="147"/>
      <c r="Y46" s="9" t="s">
        <v>5326</v>
      </c>
      <c r="Z46" s="9" t="s">
        <v>12796</v>
      </c>
    </row>
    <row r="47" spans="1:26" hidden="1">
      <c r="A47" s="9">
        <v>84056</v>
      </c>
      <c r="B47" s="9" t="s">
        <v>5339</v>
      </c>
      <c r="C47" s="9" t="s">
        <v>5339</v>
      </c>
      <c r="D47" s="9" t="s">
        <v>15680</v>
      </c>
      <c r="I47" s="9" t="s">
        <v>15659</v>
      </c>
      <c r="L47" s="147"/>
      <c r="U47" s="147"/>
      <c r="V47" s="147"/>
      <c r="Y47" s="9" t="s">
        <v>5326</v>
      </c>
      <c r="Z47" s="9" t="s">
        <v>12797</v>
      </c>
    </row>
    <row r="48" spans="1:26">
      <c r="A48" s="9">
        <v>84087</v>
      </c>
      <c r="B48" s="9" t="s">
        <v>5339</v>
      </c>
      <c r="C48" s="9">
        <v>133155502</v>
      </c>
      <c r="D48" s="9" t="s">
        <v>5648</v>
      </c>
      <c r="E48" s="9" t="s">
        <v>5649</v>
      </c>
      <c r="F48" s="9" t="s">
        <v>5339</v>
      </c>
      <c r="H48" s="9" t="s">
        <v>5644</v>
      </c>
      <c r="I48" s="9" t="s">
        <v>5650</v>
      </c>
      <c r="J48" s="9" t="s">
        <v>5651</v>
      </c>
      <c r="K48" s="9" t="s">
        <v>5652</v>
      </c>
      <c r="L48" s="9" t="s">
        <v>5650</v>
      </c>
      <c r="M48" s="12" t="str">
        <f>IF(TablHabitats[[#This Row],[ID_OSM]]="Non trouvé","Pas de lien",HYPERLINK(("http://www.openstreetmap.org/?"&amp;TablHabitats[[#This Row],[OBJET_OSM]]&amp;"="&amp;TablHabitats[[#This Row],[ID_OSM]]),"Localiser"))</f>
        <v>Localiser</v>
      </c>
      <c r="N48" s="9" t="s">
        <v>5317</v>
      </c>
      <c r="O48" s="12" t="str">
        <f>IF(TablHabitats[[#This Row],[ID_OSM]]="Non trouvé","Pas de lien",HYPERLINK("http://localhost:8111/import?url=http://api.openstreetmap.org/api/0.6/"&amp;TablHabitats[[#This Row],[OBJET_OSM]]&amp;"/"&amp;TablHabitats[[#This Row],[ID_OSM]]&amp;"/full","JOSM"))</f>
        <v>JOSM</v>
      </c>
      <c r="P48" s="9" t="s">
        <v>6916</v>
      </c>
      <c r="Q48" s="9">
        <v>1993</v>
      </c>
      <c r="R48" s="131">
        <v>34184</v>
      </c>
      <c r="S48" s="9" t="s">
        <v>6920</v>
      </c>
      <c r="X48" s="9">
        <v>9</v>
      </c>
      <c r="Y48" s="9" t="s">
        <v>5326</v>
      </c>
      <c r="Z48" s="9">
        <v>0</v>
      </c>
    </row>
    <row r="49" spans="1:26">
      <c r="A49" s="9">
        <v>84087</v>
      </c>
      <c r="B49" s="9" t="s">
        <v>5339</v>
      </c>
      <c r="C49" s="9">
        <v>242187785</v>
      </c>
      <c r="D49" s="9" t="s">
        <v>5658</v>
      </c>
      <c r="E49" s="9" t="s">
        <v>5659</v>
      </c>
      <c r="F49" s="9" t="s">
        <v>5339</v>
      </c>
      <c r="H49" s="9" t="s">
        <v>5644</v>
      </c>
      <c r="I49" s="9" t="s">
        <v>5660</v>
      </c>
      <c r="J49" s="9" t="s">
        <v>5661</v>
      </c>
      <c r="K49" s="9" t="s">
        <v>5662</v>
      </c>
      <c r="L49" s="9" t="s">
        <v>70</v>
      </c>
      <c r="M49" s="12" t="str">
        <f>IF(TablHabitats[[#This Row],[ID_OSM]]="Non trouvé","Pas de lien",HYPERLINK(("http://www.openstreetmap.org/?"&amp;TablHabitats[[#This Row],[OBJET_OSM]]&amp;"="&amp;TablHabitats[[#This Row],[ID_OSM]]),"Localiser"))</f>
        <v>Localiser</v>
      </c>
      <c r="N49" s="9" t="s">
        <v>5317</v>
      </c>
      <c r="O49" s="12" t="str">
        <f>IF(TablHabitats[[#This Row],[ID_OSM]]="Non trouvé","Pas de lien",HYPERLINK("http://localhost:8111/import?url=http://api.openstreetmap.org/api/0.6/"&amp;TablHabitats[[#This Row],[OBJET_OSM]]&amp;"/"&amp;TablHabitats[[#This Row],[ID_OSM]]&amp;"/full","JOSM"))</f>
        <v>JOSM</v>
      </c>
      <c r="P49" s="9" t="s">
        <v>6916</v>
      </c>
      <c r="Q49" s="9">
        <v>1999</v>
      </c>
      <c r="R49" s="131">
        <v>36167</v>
      </c>
      <c r="S49" s="9" t="s">
        <v>6923</v>
      </c>
      <c r="X49" s="9">
        <v>2</v>
      </c>
      <c r="Y49" s="9" t="s">
        <v>5326</v>
      </c>
      <c r="Z49" s="9">
        <v>0</v>
      </c>
    </row>
    <row r="50" spans="1:26" s="132" customFormat="1">
      <c r="A50" s="9">
        <v>84087</v>
      </c>
      <c r="B50" s="9" t="s">
        <v>5339</v>
      </c>
      <c r="C50" s="9">
        <v>148987649</v>
      </c>
      <c r="D50" s="9" t="s">
        <v>5668</v>
      </c>
      <c r="E50" s="9" t="s">
        <v>5669</v>
      </c>
      <c r="F50" s="9" t="s">
        <v>5339</v>
      </c>
      <c r="G50" s="9"/>
      <c r="H50" s="9"/>
      <c r="I50" s="9" t="s">
        <v>5670</v>
      </c>
      <c r="J50" s="9" t="s">
        <v>5670</v>
      </c>
      <c r="K50" s="9" t="s">
        <v>5671</v>
      </c>
      <c r="L50" s="9" t="s">
        <v>9245</v>
      </c>
      <c r="M50" s="12" t="str">
        <f>IF(TablHabitats[[#This Row],[ID_OSM]]="Non trouvé","Pas de lien",HYPERLINK(("http://www.openstreetmap.org/?"&amp;TablHabitats[[#This Row],[OBJET_OSM]]&amp;"="&amp;TablHabitats[[#This Row],[ID_OSM]]),"Localiser"))</f>
        <v>Localiser</v>
      </c>
      <c r="N50" s="9" t="s">
        <v>5317</v>
      </c>
      <c r="O50" s="12" t="str">
        <f>IF(TablHabitats[[#This Row],[ID_OSM]]="Non trouvé","Pas de lien",HYPERLINK("http://localhost:8111/import?url=http://api.openstreetmap.org/api/0.6/"&amp;TablHabitats[[#This Row],[OBJET_OSM]]&amp;"/"&amp;TablHabitats[[#This Row],[ID_OSM]]&amp;"/full","JOSM"))</f>
        <v>JOSM</v>
      </c>
      <c r="P50" s="9" t="s">
        <v>6916</v>
      </c>
      <c r="Q50" s="9">
        <v>1955</v>
      </c>
      <c r="R50" s="131">
        <v>20115</v>
      </c>
      <c r="S50" s="9" t="s">
        <v>6926</v>
      </c>
      <c r="T50" s="9" t="s">
        <v>6927</v>
      </c>
      <c r="U50" s="9"/>
      <c r="V50" s="9"/>
      <c r="W50" s="9"/>
      <c r="X50" s="9">
        <v>19</v>
      </c>
      <c r="Y50" s="9" t="s">
        <v>5326</v>
      </c>
      <c r="Z50" s="9">
        <v>0</v>
      </c>
    </row>
    <row r="51" spans="1:26">
      <c r="A51" s="9">
        <v>84087</v>
      </c>
      <c r="B51" s="9" t="s">
        <v>5339</v>
      </c>
      <c r="C51" s="9">
        <v>148974258</v>
      </c>
      <c r="D51" s="9" t="s">
        <v>5689</v>
      </c>
      <c r="E51" s="9" t="s">
        <v>5339</v>
      </c>
      <c r="F51" s="9" t="s">
        <v>5339</v>
      </c>
      <c r="H51" s="9" t="s">
        <v>5644</v>
      </c>
      <c r="I51" s="9" t="s">
        <v>5690</v>
      </c>
      <c r="J51" s="9" t="s">
        <v>5691</v>
      </c>
      <c r="K51" s="9" t="s">
        <v>5692</v>
      </c>
      <c r="L51" s="9" t="s">
        <v>5690</v>
      </c>
      <c r="M51" s="12" t="str">
        <f>IF(TablHabitats[[#This Row],[ID_OSM]]="Non trouvé","Pas de lien",HYPERLINK(("http://www.openstreetmap.org/?"&amp;TablHabitats[[#This Row],[OBJET_OSM]]&amp;"="&amp;TablHabitats[[#This Row],[ID_OSM]]),"Localiser"))</f>
        <v>Localiser</v>
      </c>
      <c r="N51" s="9" t="s">
        <v>5317</v>
      </c>
      <c r="O51" s="12" t="str">
        <f>IF(TablHabitats[[#This Row],[ID_OSM]]="Non trouvé","Pas de lien",HYPERLINK("http://localhost:8111/import?url=http://api.openstreetmap.org/api/0.6/"&amp;TablHabitats[[#This Row],[OBJET_OSM]]&amp;"/"&amp;TablHabitats[[#This Row],[ID_OSM]]&amp;"/full","JOSM"))</f>
        <v>JOSM</v>
      </c>
      <c r="P51" s="9" t="s">
        <v>6916</v>
      </c>
      <c r="Q51" s="9">
        <v>1971</v>
      </c>
      <c r="R51" s="131">
        <v>26064</v>
      </c>
      <c r="S51" s="9" t="s">
        <v>6937</v>
      </c>
      <c r="T51" s="9" t="s">
        <v>6938</v>
      </c>
      <c r="X51" s="9">
        <v>11</v>
      </c>
      <c r="Y51" s="9" t="s">
        <v>5326</v>
      </c>
      <c r="Z51" s="9">
        <v>0</v>
      </c>
    </row>
    <row r="52" spans="1:26">
      <c r="A52" s="9">
        <v>84087</v>
      </c>
      <c r="B52" s="9" t="s">
        <v>5339</v>
      </c>
      <c r="C52" s="9">
        <v>148975308</v>
      </c>
      <c r="D52" s="9" t="s">
        <v>5715</v>
      </c>
      <c r="E52" s="9" t="s">
        <v>5716</v>
      </c>
      <c r="F52" s="9" t="s">
        <v>5339</v>
      </c>
      <c r="H52" s="9" t="s">
        <v>5644</v>
      </c>
      <c r="I52" s="9" t="s">
        <v>3963</v>
      </c>
      <c r="J52" s="9" t="s">
        <v>5717</v>
      </c>
      <c r="K52" s="9" t="s">
        <v>5718</v>
      </c>
      <c r="L52" s="9" t="s">
        <v>3963</v>
      </c>
      <c r="M52" s="12" t="str">
        <f>IF(TablHabitats[[#This Row],[ID_OSM]]="Non trouvé","Pas de lien",HYPERLINK(("http://www.openstreetmap.org/?"&amp;TablHabitats[[#This Row],[OBJET_OSM]]&amp;"="&amp;TablHabitats[[#This Row],[ID_OSM]]),"Localiser"))</f>
        <v>Localiser</v>
      </c>
      <c r="N52" s="9" t="s">
        <v>5317</v>
      </c>
      <c r="O52" s="12" t="str">
        <f>IF(TablHabitats[[#This Row],[ID_OSM]]="Non trouvé","Pas de lien",HYPERLINK("http://localhost:8111/import?url=http://api.openstreetmap.org/api/0.6/"&amp;TablHabitats[[#This Row],[OBJET_OSM]]&amp;"/"&amp;TablHabitats[[#This Row],[ID_OSM]]&amp;"/full","JOSM"))</f>
        <v>JOSM</v>
      </c>
      <c r="P52" s="9" t="s">
        <v>6916</v>
      </c>
      <c r="Q52" s="9">
        <v>2004</v>
      </c>
      <c r="R52" s="131">
        <v>38271</v>
      </c>
      <c r="S52" s="9" t="s">
        <v>6945</v>
      </c>
      <c r="X52" s="9">
        <v>23</v>
      </c>
      <c r="Y52" s="9" t="s">
        <v>5326</v>
      </c>
      <c r="Z52" s="9">
        <v>0</v>
      </c>
    </row>
    <row r="53" spans="1:26">
      <c r="A53" s="132">
        <v>84087</v>
      </c>
      <c r="B53" s="132" t="s">
        <v>5339</v>
      </c>
      <c r="C53" s="132">
        <v>236565304</v>
      </c>
      <c r="D53" s="132" t="s">
        <v>5732</v>
      </c>
      <c r="E53" s="132" t="s">
        <v>5733</v>
      </c>
      <c r="F53" s="132" t="s">
        <v>5339</v>
      </c>
      <c r="G53" s="132"/>
      <c r="H53" s="132" t="s">
        <v>5674</v>
      </c>
      <c r="I53" s="132" t="s">
        <v>3197</v>
      </c>
      <c r="J53" s="132" t="s">
        <v>5734</v>
      </c>
      <c r="K53" s="132" t="s">
        <v>5735</v>
      </c>
      <c r="L53" s="132" t="s">
        <v>3197</v>
      </c>
      <c r="M53" s="12" t="str">
        <f>IF(TablHabitats[[#This Row],[ID_OSM]]="Non trouvé","Pas de lien",HYPERLINK(("http://www.openstreetmap.org/?"&amp;TablHabitats[[#This Row],[OBJET_OSM]]&amp;"="&amp;TablHabitats[[#This Row],[ID_OSM]]),"Localiser"))</f>
        <v>Localiser</v>
      </c>
      <c r="N53" s="132" t="s">
        <v>5317</v>
      </c>
      <c r="O53" s="12" t="str">
        <f>IF(TablHabitats[[#This Row],[ID_OSM]]="Non trouvé","Pas de lien",HYPERLINK("http://localhost:8111/import?url=http://api.openstreetmap.org/api/0.6/"&amp;TablHabitats[[#This Row],[OBJET_OSM]]&amp;"/"&amp;TablHabitats[[#This Row],[ID_OSM]]&amp;"/full","JOSM"))</f>
        <v>JOSM</v>
      </c>
      <c r="P53" s="132" t="s">
        <v>6916</v>
      </c>
      <c r="Q53" s="132">
        <v>1968</v>
      </c>
      <c r="R53" s="132">
        <v>25203</v>
      </c>
      <c r="S53" s="132" t="s">
        <v>6952</v>
      </c>
      <c r="T53" s="132" t="s">
        <v>6953</v>
      </c>
      <c r="U53" s="132"/>
      <c r="V53" s="132"/>
      <c r="W53" s="132" t="s">
        <v>6954</v>
      </c>
      <c r="X53" s="132">
        <v>20</v>
      </c>
      <c r="Y53" s="132" t="s">
        <v>5326</v>
      </c>
      <c r="Z53" s="132">
        <v>0</v>
      </c>
    </row>
    <row r="54" spans="1:26">
      <c r="A54" s="9">
        <v>84087</v>
      </c>
      <c r="B54" s="9" t="s">
        <v>5339</v>
      </c>
      <c r="C54" s="9">
        <v>133151369</v>
      </c>
      <c r="D54" s="9" t="s">
        <v>5736</v>
      </c>
      <c r="E54" s="9" t="s">
        <v>5737</v>
      </c>
      <c r="F54" s="9" t="s">
        <v>5339</v>
      </c>
      <c r="H54" s="9" t="s">
        <v>5674</v>
      </c>
      <c r="I54" s="9" t="s">
        <v>5738</v>
      </c>
      <c r="J54" s="9" t="s">
        <v>5739</v>
      </c>
      <c r="K54" s="9" t="s">
        <v>5740</v>
      </c>
      <c r="L54" s="9" t="s">
        <v>9248</v>
      </c>
      <c r="M54" s="12" t="str">
        <f>IF(TablHabitats[[#This Row],[ID_OSM]]="Non trouvé","Pas de lien",HYPERLINK(("http://www.openstreetmap.org/?"&amp;TablHabitats[[#This Row],[OBJET_OSM]]&amp;"="&amp;TablHabitats[[#This Row],[ID_OSM]]),"Localiser"))</f>
        <v>Localiser</v>
      </c>
      <c r="N54" s="9" t="s">
        <v>5317</v>
      </c>
      <c r="O54" s="12" t="str">
        <f>IF(TablHabitats[[#This Row],[ID_OSM]]="Non trouvé","Pas de lien",HYPERLINK("http://localhost:8111/import?url=http://api.openstreetmap.org/api/0.6/"&amp;TablHabitats[[#This Row],[OBJET_OSM]]&amp;"/"&amp;TablHabitats[[#This Row],[ID_OSM]]&amp;"/full","JOSM"))</f>
        <v>JOSM</v>
      </c>
      <c r="P54" s="9" t="s">
        <v>6916</v>
      </c>
      <c r="Q54" s="9">
        <v>1999</v>
      </c>
      <c r="R54" s="131">
        <v>36167</v>
      </c>
      <c r="S54" s="9" t="s">
        <v>6955</v>
      </c>
      <c r="T54" s="9" t="s">
        <v>6956</v>
      </c>
      <c r="X54" s="9">
        <v>16</v>
      </c>
      <c r="Y54" s="9" t="s">
        <v>5326</v>
      </c>
      <c r="Z54" s="9">
        <v>0</v>
      </c>
    </row>
    <row r="55" spans="1:26">
      <c r="A55" s="9">
        <v>84087</v>
      </c>
      <c r="B55" s="9" t="s">
        <v>5339</v>
      </c>
      <c r="C55" s="9">
        <v>400135455</v>
      </c>
      <c r="D55" s="9" t="s">
        <v>5741</v>
      </c>
      <c r="E55" s="9" t="s">
        <v>5742</v>
      </c>
      <c r="F55" s="9" t="s">
        <v>5339</v>
      </c>
      <c r="H55" s="9" t="s">
        <v>5674</v>
      </c>
      <c r="I55" s="9" t="s">
        <v>5743</v>
      </c>
      <c r="J55" s="9" t="s">
        <v>5744</v>
      </c>
      <c r="K55" s="9" t="s">
        <v>5745</v>
      </c>
      <c r="L55" s="9" t="s">
        <v>9248</v>
      </c>
      <c r="M55" s="12" t="str">
        <f>IF(TablHabitats[[#This Row],[ID_OSM]]="Non trouvé","Pas de lien",HYPERLINK(("http://www.openstreetmap.org/?"&amp;TablHabitats[[#This Row],[OBJET_OSM]]&amp;"="&amp;TablHabitats[[#This Row],[ID_OSM]]),"Localiser"))</f>
        <v>Localiser</v>
      </c>
      <c r="N55" s="9" t="s">
        <v>5317</v>
      </c>
      <c r="O55" s="12" t="str">
        <f>IF(TablHabitats[[#This Row],[ID_OSM]]="Non trouvé","Pas de lien",HYPERLINK("http://localhost:8111/import?url=http://api.openstreetmap.org/api/0.6/"&amp;TablHabitats[[#This Row],[OBJET_OSM]]&amp;"/"&amp;TablHabitats[[#This Row],[ID_OSM]]&amp;"/full","JOSM"))</f>
        <v>JOSM</v>
      </c>
      <c r="P55" s="9" t="s">
        <v>6916</v>
      </c>
      <c r="Q55" s="9">
        <v>1999</v>
      </c>
      <c r="R55" s="131">
        <v>36167</v>
      </c>
      <c r="S55" s="9" t="s">
        <v>6957</v>
      </c>
      <c r="T55" s="9" t="s">
        <v>6958</v>
      </c>
      <c r="X55" s="9">
        <v>12</v>
      </c>
      <c r="Y55" s="9" t="s">
        <v>5326</v>
      </c>
      <c r="Z55" s="9">
        <v>0</v>
      </c>
    </row>
    <row r="56" spans="1:26">
      <c r="A56" s="9">
        <v>84087</v>
      </c>
      <c r="B56" s="9" t="s">
        <v>5339</v>
      </c>
      <c r="C56" s="9">
        <v>150351387</v>
      </c>
      <c r="D56" s="9" t="s">
        <v>5759</v>
      </c>
      <c r="E56" s="9" t="s">
        <v>5760</v>
      </c>
      <c r="F56" s="9" t="s">
        <v>5339</v>
      </c>
      <c r="H56" s="9" t="s">
        <v>4492</v>
      </c>
      <c r="I56" s="9" t="s">
        <v>5761</v>
      </c>
      <c r="J56" s="9" t="s">
        <v>5762</v>
      </c>
      <c r="K56" s="9" t="s">
        <v>5763</v>
      </c>
      <c r="L56" s="9" t="s">
        <v>3790</v>
      </c>
      <c r="M56" s="12" t="str">
        <f>IF(TablHabitats[[#This Row],[ID_OSM]]="Non trouvé","Pas de lien",HYPERLINK(("http://www.openstreetmap.org/?"&amp;TablHabitats[[#This Row],[OBJET_OSM]]&amp;"="&amp;TablHabitats[[#This Row],[ID_OSM]]),"Localiser"))</f>
        <v>Localiser</v>
      </c>
      <c r="N56" s="9" t="s">
        <v>5317</v>
      </c>
      <c r="O56" s="12" t="str">
        <f>IF(TablHabitats[[#This Row],[ID_OSM]]="Non trouvé","Pas de lien",HYPERLINK("http://localhost:8111/import?url=http://api.openstreetmap.org/api/0.6/"&amp;TablHabitats[[#This Row],[OBJET_OSM]]&amp;"/"&amp;TablHabitats[[#This Row],[ID_OSM]]&amp;"/full","JOSM"))</f>
        <v>JOSM</v>
      </c>
      <c r="P56" s="9" t="s">
        <v>6916</v>
      </c>
      <c r="Q56" s="9">
        <v>1963</v>
      </c>
      <c r="R56" s="131">
        <v>23140</v>
      </c>
      <c r="S56" s="9" t="s">
        <v>6964</v>
      </c>
      <c r="T56" s="9" t="s">
        <v>6944</v>
      </c>
      <c r="X56" s="9">
        <v>15</v>
      </c>
      <c r="Y56" s="9" t="s">
        <v>5326</v>
      </c>
      <c r="Z56" s="9">
        <v>0</v>
      </c>
    </row>
    <row r="57" spans="1:26">
      <c r="A57" s="9">
        <v>84087</v>
      </c>
      <c r="B57" s="9" t="s">
        <v>5339</v>
      </c>
      <c r="C57" s="9">
        <v>366451341</v>
      </c>
      <c r="D57" s="9" t="s">
        <v>5784</v>
      </c>
      <c r="E57" s="9" t="s">
        <v>5785</v>
      </c>
      <c r="F57" s="9" t="s">
        <v>5339</v>
      </c>
      <c r="H57" s="9" t="s">
        <v>4327</v>
      </c>
      <c r="I57" s="9" t="s">
        <v>5786</v>
      </c>
      <c r="J57" s="9" t="s">
        <v>5787</v>
      </c>
      <c r="K57" s="9" t="s">
        <v>5788</v>
      </c>
      <c r="L57" s="9" t="s">
        <v>5786</v>
      </c>
      <c r="M57" s="12" t="str">
        <f>IF(TablHabitats[[#This Row],[ID_OSM]]="Non trouvé","Pas de lien",HYPERLINK(("http://www.openstreetmap.org/?"&amp;TablHabitats[[#This Row],[OBJET_OSM]]&amp;"="&amp;TablHabitats[[#This Row],[ID_OSM]]),"Localiser"))</f>
        <v>Localiser</v>
      </c>
      <c r="N57" s="9" t="s">
        <v>5317</v>
      </c>
      <c r="O57" s="12" t="str">
        <f>IF(TablHabitats[[#This Row],[ID_OSM]]="Non trouvé","Pas de lien",HYPERLINK("http://localhost:8111/import?url=http://api.openstreetmap.org/api/0.6/"&amp;TablHabitats[[#This Row],[OBJET_OSM]]&amp;"/"&amp;TablHabitats[[#This Row],[ID_OSM]]&amp;"/full","JOSM"))</f>
        <v>JOSM</v>
      </c>
      <c r="P57" s="9" t="s">
        <v>6916</v>
      </c>
      <c r="Q57" s="9">
        <v>1976</v>
      </c>
      <c r="R57" s="131">
        <v>27807</v>
      </c>
      <c r="S57" s="9" t="s">
        <v>6976</v>
      </c>
      <c r="T57" s="9" t="s">
        <v>6963</v>
      </c>
      <c r="X57" s="9">
        <v>17</v>
      </c>
      <c r="Y57" s="9" t="s">
        <v>5326</v>
      </c>
      <c r="Z57" s="9">
        <v>0</v>
      </c>
    </row>
    <row r="58" spans="1:26">
      <c r="A58" s="9">
        <v>84087</v>
      </c>
      <c r="B58" s="9" t="s">
        <v>5339</v>
      </c>
      <c r="C58" s="9">
        <v>133155504</v>
      </c>
      <c r="D58" s="9" t="s">
        <v>5792</v>
      </c>
      <c r="E58" s="9" t="s">
        <v>5793</v>
      </c>
      <c r="F58" s="9" t="s">
        <v>5339</v>
      </c>
      <c r="H58" s="9" t="s">
        <v>4492</v>
      </c>
      <c r="I58" s="9" t="s">
        <v>5794</v>
      </c>
      <c r="J58" s="9" t="s">
        <v>5795</v>
      </c>
      <c r="K58" s="9" t="s">
        <v>5796</v>
      </c>
      <c r="L58" s="9" t="s">
        <v>5794</v>
      </c>
      <c r="M58" s="12" t="str">
        <f>IF(TablHabitats[[#This Row],[ID_OSM]]="Non trouvé","Pas de lien",HYPERLINK(("http://www.openstreetmap.org/?"&amp;TablHabitats[[#This Row],[OBJET_OSM]]&amp;"="&amp;TablHabitats[[#This Row],[ID_OSM]]),"Localiser"))</f>
        <v>Localiser</v>
      </c>
      <c r="N58" s="9" t="s">
        <v>5317</v>
      </c>
      <c r="O58" s="12" t="str">
        <f>IF(TablHabitats[[#This Row],[ID_OSM]]="Non trouvé","Pas de lien",HYPERLINK("http://localhost:8111/import?url=http://api.openstreetmap.org/api/0.6/"&amp;TablHabitats[[#This Row],[OBJET_OSM]]&amp;"/"&amp;TablHabitats[[#This Row],[ID_OSM]]&amp;"/full","JOSM"))</f>
        <v>JOSM</v>
      </c>
      <c r="P58" s="9" t="s">
        <v>6916</v>
      </c>
      <c r="Q58" s="9">
        <v>1989</v>
      </c>
      <c r="R58" s="131">
        <v>32546</v>
      </c>
      <c r="S58" s="9" t="s">
        <v>6978</v>
      </c>
      <c r="T58" s="9" t="s">
        <v>6979</v>
      </c>
      <c r="X58" s="9">
        <v>6</v>
      </c>
      <c r="Y58" s="9" t="s">
        <v>5326</v>
      </c>
      <c r="Z58" s="9">
        <v>0</v>
      </c>
    </row>
    <row r="59" spans="1:26">
      <c r="A59" s="9">
        <v>84087</v>
      </c>
      <c r="B59" s="9" t="s">
        <v>5339</v>
      </c>
      <c r="C59" s="9">
        <v>133164016</v>
      </c>
      <c r="D59" s="9" t="s">
        <v>5805</v>
      </c>
      <c r="E59" s="9" t="s">
        <v>5806</v>
      </c>
      <c r="F59" s="9" t="s">
        <v>5339</v>
      </c>
      <c r="H59" s="9" t="s">
        <v>4492</v>
      </c>
      <c r="I59" s="9" t="s">
        <v>5807</v>
      </c>
      <c r="J59" s="9" t="s">
        <v>5808</v>
      </c>
      <c r="K59" s="9" t="s">
        <v>5809</v>
      </c>
      <c r="L59" s="9" t="s">
        <v>5807</v>
      </c>
      <c r="M59" s="12" t="str">
        <f>IF(TablHabitats[[#This Row],[ID_OSM]]="Non trouvé","Pas de lien",HYPERLINK(("http://www.openstreetmap.org/?"&amp;TablHabitats[[#This Row],[OBJET_OSM]]&amp;"="&amp;TablHabitats[[#This Row],[ID_OSM]]),"Localiser"))</f>
        <v>Localiser</v>
      </c>
      <c r="N59" s="9" t="s">
        <v>5317</v>
      </c>
      <c r="O59" s="12" t="str">
        <f>IF(TablHabitats[[#This Row],[ID_OSM]]="Non trouvé","Pas de lien",HYPERLINK("http://localhost:8111/import?url=http://api.openstreetmap.org/api/0.6/"&amp;TablHabitats[[#This Row],[OBJET_OSM]]&amp;"/"&amp;TablHabitats[[#This Row],[ID_OSM]]&amp;"/full","JOSM"))</f>
        <v>JOSM</v>
      </c>
      <c r="P59" s="9" t="s">
        <v>6916</v>
      </c>
      <c r="Q59" s="9">
        <v>1973</v>
      </c>
      <c r="R59" s="131">
        <v>26984</v>
      </c>
      <c r="S59" s="9" t="s">
        <v>6983</v>
      </c>
      <c r="T59" s="9" t="s">
        <v>6984</v>
      </c>
      <c r="X59" s="9">
        <v>4</v>
      </c>
      <c r="Y59" s="9" t="s">
        <v>5326</v>
      </c>
      <c r="Z59" s="9">
        <v>0</v>
      </c>
    </row>
    <row r="60" spans="1:26">
      <c r="A60" s="9">
        <v>84087</v>
      </c>
      <c r="B60" s="9" t="s">
        <v>5339</v>
      </c>
      <c r="C60" s="9">
        <v>133164018</v>
      </c>
      <c r="D60" s="9" t="s">
        <v>5813</v>
      </c>
      <c r="E60" s="9" t="s">
        <v>5814</v>
      </c>
      <c r="F60" s="9" t="s">
        <v>5339</v>
      </c>
      <c r="H60" s="9" t="s">
        <v>4492</v>
      </c>
      <c r="I60" s="9" t="s">
        <v>5815</v>
      </c>
      <c r="J60" s="9" t="s">
        <v>5816</v>
      </c>
      <c r="K60" s="9" t="s">
        <v>5817</v>
      </c>
      <c r="L60" s="9" t="s">
        <v>5815</v>
      </c>
      <c r="M60" s="12" t="str">
        <f>IF(TablHabitats[[#This Row],[ID_OSM]]="Non trouvé","Pas de lien",HYPERLINK(("http://www.openstreetmap.org/?"&amp;TablHabitats[[#This Row],[OBJET_OSM]]&amp;"="&amp;TablHabitats[[#This Row],[ID_OSM]]),"Localiser"))</f>
        <v>Localiser</v>
      </c>
      <c r="N60" s="9" t="s">
        <v>5317</v>
      </c>
      <c r="O60" s="12" t="str">
        <f>IF(TablHabitats[[#This Row],[ID_OSM]]="Non trouvé","Pas de lien",HYPERLINK("http://localhost:8111/import?url=http://api.openstreetmap.org/api/0.6/"&amp;TablHabitats[[#This Row],[OBJET_OSM]]&amp;"/"&amp;TablHabitats[[#This Row],[ID_OSM]]&amp;"/full","JOSM"))</f>
        <v>JOSM</v>
      </c>
      <c r="P60" s="9" t="s">
        <v>6916</v>
      </c>
      <c r="Q60" s="9">
        <v>1967</v>
      </c>
      <c r="R60" s="131">
        <v>24608</v>
      </c>
      <c r="S60" s="9" t="s">
        <v>6986</v>
      </c>
      <c r="T60" s="9" t="s">
        <v>6968</v>
      </c>
      <c r="X60" s="9">
        <v>16</v>
      </c>
      <c r="Y60" s="9" t="s">
        <v>5326</v>
      </c>
      <c r="Z60" s="9">
        <v>0</v>
      </c>
    </row>
    <row r="61" spans="1:26">
      <c r="A61" s="9">
        <v>84087</v>
      </c>
      <c r="B61" s="9" t="s">
        <v>5339</v>
      </c>
      <c r="C61" s="9">
        <v>150316249</v>
      </c>
      <c r="D61" s="9" t="s">
        <v>5826</v>
      </c>
      <c r="E61" s="9" t="s">
        <v>5827</v>
      </c>
      <c r="F61" s="9" t="s">
        <v>5339</v>
      </c>
      <c r="H61" s="9" t="s">
        <v>4492</v>
      </c>
      <c r="I61" s="9" t="s">
        <v>5828</v>
      </c>
      <c r="J61" s="9" t="s">
        <v>5829</v>
      </c>
      <c r="K61" s="9" t="s">
        <v>5830</v>
      </c>
      <c r="L61" s="9" t="s">
        <v>5828</v>
      </c>
      <c r="M61" s="12" t="str">
        <f>IF(TablHabitats[[#This Row],[ID_OSM]]="Non trouvé","Pas de lien",HYPERLINK(("http://www.openstreetmap.org/?"&amp;TablHabitats[[#This Row],[OBJET_OSM]]&amp;"="&amp;TablHabitats[[#This Row],[ID_OSM]]),"Localiser"))</f>
        <v>Localiser</v>
      </c>
      <c r="N61" s="9" t="s">
        <v>5317</v>
      </c>
      <c r="O61" s="12" t="str">
        <f>IF(TablHabitats[[#This Row],[ID_OSM]]="Non trouvé","Pas de lien",HYPERLINK("http://localhost:8111/import?url=http://api.openstreetmap.org/api/0.6/"&amp;TablHabitats[[#This Row],[OBJET_OSM]]&amp;"/"&amp;TablHabitats[[#This Row],[ID_OSM]]&amp;"/full","JOSM"))</f>
        <v>JOSM</v>
      </c>
      <c r="P61" s="9" t="s">
        <v>6916</v>
      </c>
      <c r="Q61" s="9">
        <v>1988</v>
      </c>
      <c r="R61" s="131">
        <v>32211</v>
      </c>
      <c r="S61" s="9" t="s">
        <v>6990</v>
      </c>
      <c r="T61" s="9" t="s">
        <v>6991</v>
      </c>
      <c r="X61" s="9">
        <v>8</v>
      </c>
      <c r="Y61" s="9" t="s">
        <v>5326</v>
      </c>
      <c r="Z61" s="9">
        <v>0</v>
      </c>
    </row>
    <row r="62" spans="1:26">
      <c r="A62" s="9">
        <v>84087</v>
      </c>
      <c r="B62" s="9" t="s">
        <v>5339</v>
      </c>
      <c r="C62" s="9">
        <v>133155505</v>
      </c>
      <c r="D62" s="9" t="s">
        <v>5835</v>
      </c>
      <c r="E62" s="9" t="s">
        <v>5836</v>
      </c>
      <c r="F62" s="9" t="s">
        <v>5339</v>
      </c>
      <c r="H62" s="9" t="s">
        <v>4492</v>
      </c>
      <c r="I62" s="9" t="s">
        <v>5837</v>
      </c>
      <c r="J62" s="9" t="s">
        <v>5838</v>
      </c>
      <c r="K62" s="9" t="s">
        <v>5839</v>
      </c>
      <c r="L62" s="9" t="s">
        <v>5837</v>
      </c>
      <c r="M62" s="12" t="str">
        <f>IF(TablHabitats[[#This Row],[ID_OSM]]="Non trouvé","Pas de lien",HYPERLINK(("http://www.openstreetmap.org/?"&amp;TablHabitats[[#This Row],[OBJET_OSM]]&amp;"="&amp;TablHabitats[[#This Row],[ID_OSM]]),"Localiser"))</f>
        <v>Localiser</v>
      </c>
      <c r="N62" s="9" t="s">
        <v>5317</v>
      </c>
      <c r="O62" s="12" t="str">
        <f>IF(TablHabitats[[#This Row],[ID_OSM]]="Non trouvé","Pas de lien",HYPERLINK("http://localhost:8111/import?url=http://api.openstreetmap.org/api/0.6/"&amp;TablHabitats[[#This Row],[OBJET_OSM]]&amp;"/"&amp;TablHabitats[[#This Row],[ID_OSM]]&amp;"/full","JOSM"))</f>
        <v>JOSM</v>
      </c>
      <c r="P62" s="9" t="s">
        <v>6916</v>
      </c>
      <c r="Q62" s="9">
        <v>1955</v>
      </c>
      <c r="R62" s="131">
        <v>20239</v>
      </c>
      <c r="S62" s="9" t="s">
        <v>6993</v>
      </c>
      <c r="T62" s="9" t="s">
        <v>6960</v>
      </c>
      <c r="X62" s="9">
        <v>14</v>
      </c>
      <c r="Y62" s="9" t="s">
        <v>5326</v>
      </c>
      <c r="Z62" s="9">
        <v>0</v>
      </c>
    </row>
    <row r="63" spans="1:26">
      <c r="A63" s="9">
        <v>84087</v>
      </c>
      <c r="B63" s="9" t="s">
        <v>5339</v>
      </c>
      <c r="C63" s="9">
        <v>133151378</v>
      </c>
      <c r="D63" s="9" t="s">
        <v>5856</v>
      </c>
      <c r="E63" s="9" t="s">
        <v>5857</v>
      </c>
      <c r="F63" s="9" t="s">
        <v>5339</v>
      </c>
      <c r="H63" s="9" t="s">
        <v>5674</v>
      </c>
      <c r="I63" s="9" t="s">
        <v>5858</v>
      </c>
      <c r="J63" s="9" t="s">
        <v>5859</v>
      </c>
      <c r="K63" s="9" t="s">
        <v>5860</v>
      </c>
      <c r="L63" s="9" t="s">
        <v>5858</v>
      </c>
      <c r="M63" s="12" t="str">
        <f>IF(TablHabitats[[#This Row],[ID_OSM]]="Non trouvé","Pas de lien",HYPERLINK(("http://www.openstreetmap.org/?"&amp;TablHabitats[[#This Row],[OBJET_OSM]]&amp;"="&amp;TablHabitats[[#This Row],[ID_OSM]]),"Localiser"))</f>
        <v>Localiser</v>
      </c>
      <c r="N63" s="9" t="s">
        <v>5317</v>
      </c>
      <c r="O63" s="12" t="str">
        <f>IF(TablHabitats[[#This Row],[ID_OSM]]="Non trouvé","Pas de lien",HYPERLINK("http://localhost:8111/import?url=http://api.openstreetmap.org/api/0.6/"&amp;TablHabitats[[#This Row],[OBJET_OSM]]&amp;"/"&amp;TablHabitats[[#This Row],[ID_OSM]]&amp;"/full","JOSM"))</f>
        <v>JOSM</v>
      </c>
      <c r="P63" s="9" t="s">
        <v>6916</v>
      </c>
      <c r="Q63" s="9">
        <v>1989</v>
      </c>
      <c r="R63" s="131">
        <v>32524</v>
      </c>
      <c r="S63" s="9" t="s">
        <v>6999</v>
      </c>
      <c r="T63" s="9" t="s">
        <v>7000</v>
      </c>
      <c r="X63" s="9">
        <v>14</v>
      </c>
      <c r="Y63" s="9" t="s">
        <v>5326</v>
      </c>
      <c r="Z63" s="9">
        <v>0</v>
      </c>
    </row>
    <row r="64" spans="1:26">
      <c r="A64" s="9">
        <v>84087</v>
      </c>
      <c r="B64" s="9" t="s">
        <v>5339</v>
      </c>
      <c r="C64" s="9">
        <v>133151361</v>
      </c>
      <c r="D64" s="9" t="s">
        <v>5888</v>
      </c>
      <c r="E64" s="9" t="s">
        <v>5889</v>
      </c>
      <c r="F64" s="9" t="s">
        <v>5339</v>
      </c>
      <c r="H64" s="9" t="s">
        <v>4492</v>
      </c>
      <c r="I64" s="9" t="s">
        <v>5890</v>
      </c>
      <c r="J64" s="9" t="s">
        <v>5891</v>
      </c>
      <c r="K64" s="9" t="s">
        <v>5892</v>
      </c>
      <c r="L64" s="9" t="s">
        <v>5890</v>
      </c>
      <c r="M64" s="12" t="str">
        <f>IF(TablHabitats[[#This Row],[ID_OSM]]="Non trouvé","Pas de lien",HYPERLINK(("http://www.openstreetmap.org/?"&amp;TablHabitats[[#This Row],[OBJET_OSM]]&amp;"="&amp;TablHabitats[[#This Row],[ID_OSM]]),"Localiser"))</f>
        <v>Localiser</v>
      </c>
      <c r="N64" s="9" t="s">
        <v>5317</v>
      </c>
      <c r="O64" s="12" t="str">
        <f>IF(TablHabitats[[#This Row],[ID_OSM]]="Non trouvé","Pas de lien",HYPERLINK("http://localhost:8111/import?url=http://api.openstreetmap.org/api/0.6/"&amp;TablHabitats[[#This Row],[OBJET_OSM]]&amp;"/"&amp;TablHabitats[[#This Row],[ID_OSM]]&amp;"/full","JOSM"))</f>
        <v>JOSM</v>
      </c>
      <c r="P64" s="9" t="s">
        <v>6916</v>
      </c>
      <c r="R64" s="131"/>
      <c r="Y64" s="9" t="s">
        <v>5326</v>
      </c>
    </row>
    <row r="65" spans="1:26">
      <c r="A65" s="9">
        <v>84087</v>
      </c>
      <c r="B65" s="9" t="s">
        <v>5339</v>
      </c>
      <c r="C65" s="9">
        <v>223793786</v>
      </c>
      <c r="D65" s="9" t="s">
        <v>5893</v>
      </c>
      <c r="E65" s="9" t="s">
        <v>5894</v>
      </c>
      <c r="F65" s="9" t="s">
        <v>5339</v>
      </c>
      <c r="H65" s="9" t="s">
        <v>5674</v>
      </c>
      <c r="I65" s="9" t="s">
        <v>5895</v>
      </c>
      <c r="J65" s="9" t="s">
        <v>5896</v>
      </c>
      <c r="K65" s="9" t="s">
        <v>5897</v>
      </c>
      <c r="L65" s="9" t="s">
        <v>5895</v>
      </c>
      <c r="M65" s="12" t="str">
        <f>IF(TablHabitats[[#This Row],[ID_OSM]]="Non trouvé","Pas de lien",HYPERLINK(("http://www.openstreetmap.org/?"&amp;TablHabitats[[#This Row],[OBJET_OSM]]&amp;"="&amp;TablHabitats[[#This Row],[ID_OSM]]),"Localiser"))</f>
        <v>Localiser</v>
      </c>
      <c r="N65" s="9" t="s">
        <v>5317</v>
      </c>
      <c r="O65" s="12" t="str">
        <f>IF(TablHabitats[[#This Row],[ID_OSM]]="Non trouvé","Pas de lien",HYPERLINK("http://localhost:8111/import?url=http://api.openstreetmap.org/api/0.6/"&amp;TablHabitats[[#This Row],[OBJET_OSM]]&amp;"/"&amp;TablHabitats[[#This Row],[ID_OSM]]&amp;"/full","JOSM"))</f>
        <v>JOSM</v>
      </c>
      <c r="P65" s="9" t="s">
        <v>6916</v>
      </c>
      <c r="Q65" s="9">
        <v>1975</v>
      </c>
      <c r="R65" s="131">
        <v>27575</v>
      </c>
      <c r="S65" s="9" t="s">
        <v>7012</v>
      </c>
      <c r="T65" s="9" t="s">
        <v>7013</v>
      </c>
      <c r="X65" s="9">
        <v>52</v>
      </c>
      <c r="Y65" s="9" t="s">
        <v>5325</v>
      </c>
      <c r="Z65" s="9" t="s">
        <v>6932</v>
      </c>
    </row>
    <row r="66" spans="1:26">
      <c r="A66" s="9">
        <v>84087</v>
      </c>
      <c r="B66" s="9" t="s">
        <v>5339</v>
      </c>
      <c r="C66" s="9">
        <v>150461651</v>
      </c>
      <c r="D66" s="9" t="s">
        <v>5898</v>
      </c>
      <c r="E66" s="9" t="s">
        <v>5899</v>
      </c>
      <c r="F66" s="9" t="s">
        <v>5339</v>
      </c>
      <c r="H66" s="9" t="s">
        <v>5674</v>
      </c>
      <c r="I66" s="9" t="s">
        <v>5900</v>
      </c>
      <c r="J66" s="9" t="s">
        <v>5901</v>
      </c>
      <c r="K66" s="9" t="s">
        <v>5573</v>
      </c>
      <c r="L66" s="9" t="s">
        <v>5895</v>
      </c>
      <c r="M66" s="12" t="str">
        <f>IF(TablHabitats[[#This Row],[ID_OSM]]="Non trouvé","Pas de lien",HYPERLINK(("http://www.openstreetmap.org/?"&amp;TablHabitats[[#This Row],[OBJET_OSM]]&amp;"="&amp;TablHabitats[[#This Row],[ID_OSM]]),"Localiser"))</f>
        <v>Localiser</v>
      </c>
      <c r="N66" s="9" t="s">
        <v>5317</v>
      </c>
      <c r="O66" s="12" t="str">
        <f>IF(TablHabitats[[#This Row],[ID_OSM]]="Non trouvé","Pas de lien",HYPERLINK("http://localhost:8111/import?url=http://api.openstreetmap.org/api/0.6/"&amp;TablHabitats[[#This Row],[OBJET_OSM]]&amp;"/"&amp;TablHabitats[[#This Row],[ID_OSM]]&amp;"/full","JOSM"))</f>
        <v>JOSM</v>
      </c>
      <c r="P66" s="9" t="s">
        <v>6916</v>
      </c>
      <c r="Q66" s="9">
        <v>2004</v>
      </c>
      <c r="R66" s="131">
        <v>38183</v>
      </c>
      <c r="S66" s="9" t="s">
        <v>7014</v>
      </c>
      <c r="X66" s="9">
        <v>18</v>
      </c>
      <c r="Y66" s="9" t="s">
        <v>5326</v>
      </c>
      <c r="Z66" s="9">
        <v>0</v>
      </c>
    </row>
    <row r="67" spans="1:26">
      <c r="A67" s="9">
        <v>84087</v>
      </c>
      <c r="B67" s="9" t="s">
        <v>5339</v>
      </c>
      <c r="C67" s="9" t="s">
        <v>5339</v>
      </c>
      <c r="D67" s="9" t="s">
        <v>5902</v>
      </c>
      <c r="E67" s="9" t="s">
        <v>5903</v>
      </c>
      <c r="F67" s="9" t="s">
        <v>5339</v>
      </c>
      <c r="H67" s="9" t="s">
        <v>5674</v>
      </c>
      <c r="I67" s="9" t="s">
        <v>3253</v>
      </c>
      <c r="J67" s="9" t="s">
        <v>5904</v>
      </c>
      <c r="K67" s="9" t="s">
        <v>5905</v>
      </c>
      <c r="L67" s="9" t="s">
        <v>5895</v>
      </c>
      <c r="M67" s="12" t="str">
        <f>IF(TablHabitats[[#This Row],[ID_OSM]]="Non trouvé","Pas de lien",HYPERLINK(("http://www.openstreetmap.org/?"&amp;TablHabitats[[#This Row],[OBJET_OSM]]&amp;"="&amp;TablHabitats[[#This Row],[ID_OSM]]),"Localiser"))</f>
        <v>Pas de lien</v>
      </c>
      <c r="N67" s="9" t="s">
        <v>5317</v>
      </c>
      <c r="O67" s="12" t="str">
        <f>IF(TablHabitats[[#This Row],[ID_OSM]]="Non trouvé","Pas de lien",HYPERLINK("http://localhost:8111/import?url=http://api.openstreetmap.org/api/0.6/"&amp;TablHabitats[[#This Row],[OBJET_OSM]]&amp;"/"&amp;TablHabitats[[#This Row],[ID_OSM]]&amp;"/full","JOSM"))</f>
        <v>Pas de lien</v>
      </c>
      <c r="P67" s="9" t="s">
        <v>6916</v>
      </c>
      <c r="Q67" s="9">
        <v>2008</v>
      </c>
      <c r="R67" s="131">
        <v>39637</v>
      </c>
      <c r="S67" s="9" t="s">
        <v>7015</v>
      </c>
      <c r="X67" s="9">
        <v>9</v>
      </c>
      <c r="Y67" s="9" t="s">
        <v>5326</v>
      </c>
      <c r="Z67" s="9">
        <v>0</v>
      </c>
    </row>
    <row r="68" spans="1:26">
      <c r="A68" s="9">
        <v>84087</v>
      </c>
      <c r="B68" s="9" t="s">
        <v>5339</v>
      </c>
      <c r="C68" s="9">
        <v>133151375</v>
      </c>
      <c r="D68" s="9" t="s">
        <v>5911</v>
      </c>
      <c r="E68" s="9" t="s">
        <v>5912</v>
      </c>
      <c r="F68" s="9" t="s">
        <v>5339</v>
      </c>
      <c r="H68" s="9" t="s">
        <v>5674</v>
      </c>
      <c r="I68" s="9" t="s">
        <v>3246</v>
      </c>
      <c r="J68" s="9" t="s">
        <v>5913</v>
      </c>
      <c r="K68" s="9" t="s">
        <v>5914</v>
      </c>
      <c r="L68" s="9" t="s">
        <v>3246</v>
      </c>
      <c r="M68" s="12" t="str">
        <f>IF(TablHabitats[[#This Row],[ID_OSM]]="Non trouvé","Pas de lien",HYPERLINK(("http://www.openstreetmap.org/?"&amp;TablHabitats[[#This Row],[OBJET_OSM]]&amp;"="&amp;TablHabitats[[#This Row],[ID_OSM]]),"Localiser"))</f>
        <v>Localiser</v>
      </c>
      <c r="N68" s="9" t="s">
        <v>5317</v>
      </c>
      <c r="O68" s="12" t="str">
        <f>IF(TablHabitats[[#This Row],[ID_OSM]]="Non trouvé","Pas de lien",HYPERLINK("http://localhost:8111/import?url=http://api.openstreetmap.org/api/0.6/"&amp;TablHabitats[[#This Row],[OBJET_OSM]]&amp;"/"&amp;TablHabitats[[#This Row],[ID_OSM]]&amp;"/full","JOSM"))</f>
        <v>JOSM</v>
      </c>
      <c r="P68" s="9" t="s">
        <v>6916</v>
      </c>
      <c r="Q68" s="9">
        <v>1974</v>
      </c>
      <c r="R68" s="131">
        <v>27125</v>
      </c>
      <c r="S68" s="9" t="s">
        <v>7017</v>
      </c>
      <c r="T68" s="9" t="s">
        <v>7018</v>
      </c>
      <c r="X68" s="9">
        <v>28</v>
      </c>
      <c r="Y68" s="9" t="s">
        <v>5326</v>
      </c>
      <c r="Z68" s="9">
        <v>0</v>
      </c>
    </row>
    <row r="69" spans="1:26">
      <c r="A69" s="9">
        <v>84087</v>
      </c>
      <c r="B69" s="9" t="s">
        <v>5339</v>
      </c>
      <c r="C69" s="9">
        <v>133164064</v>
      </c>
      <c r="D69" s="9" t="s">
        <v>5920</v>
      </c>
      <c r="E69" s="9" t="s">
        <v>5921</v>
      </c>
      <c r="F69" s="9" t="s">
        <v>5339</v>
      </c>
      <c r="H69" s="9" t="s">
        <v>5674</v>
      </c>
      <c r="I69" s="9" t="s">
        <v>5922</v>
      </c>
      <c r="J69" s="9" t="s">
        <v>5923</v>
      </c>
      <c r="K69" s="9" t="s">
        <v>5924</v>
      </c>
      <c r="L69" s="9" t="s">
        <v>5922</v>
      </c>
      <c r="M69" s="12" t="str">
        <f>IF(TablHabitats[[#This Row],[ID_OSM]]="Non trouvé","Pas de lien",HYPERLINK(("http://www.openstreetmap.org/?"&amp;TablHabitats[[#This Row],[OBJET_OSM]]&amp;"="&amp;TablHabitats[[#This Row],[ID_OSM]]),"Localiser"))</f>
        <v>Localiser</v>
      </c>
      <c r="N69" s="9" t="s">
        <v>5317</v>
      </c>
      <c r="O69" s="12" t="str">
        <f>IF(TablHabitats[[#This Row],[ID_OSM]]="Non trouvé","Pas de lien",HYPERLINK("http://localhost:8111/import?url=http://api.openstreetmap.org/api/0.6/"&amp;TablHabitats[[#This Row],[OBJET_OSM]]&amp;"/"&amp;TablHabitats[[#This Row],[ID_OSM]]&amp;"/full","JOSM"))</f>
        <v>JOSM</v>
      </c>
      <c r="P69" s="9" t="s">
        <v>6916</v>
      </c>
      <c r="Q69" s="9">
        <v>1980</v>
      </c>
      <c r="R69" s="131">
        <v>29389</v>
      </c>
      <c r="S69" s="9" t="s">
        <v>7019</v>
      </c>
      <c r="T69" s="9" t="s">
        <v>7020</v>
      </c>
      <c r="W69" s="9">
        <v>0</v>
      </c>
      <c r="X69" s="9">
        <v>6</v>
      </c>
      <c r="Y69" s="9" t="s">
        <v>5326</v>
      </c>
      <c r="Z69" s="9">
        <v>0</v>
      </c>
    </row>
    <row r="70" spans="1:26">
      <c r="A70" s="9">
        <v>84087</v>
      </c>
      <c r="B70" s="9" t="s">
        <v>5339</v>
      </c>
      <c r="C70" s="9">
        <v>234069179</v>
      </c>
      <c r="D70" s="9" t="s">
        <v>5925</v>
      </c>
      <c r="E70" s="9" t="s">
        <v>5926</v>
      </c>
      <c r="F70" s="9" t="s">
        <v>5339</v>
      </c>
      <c r="H70" s="9" t="s">
        <v>5674</v>
      </c>
      <c r="I70" s="9" t="s">
        <v>3259</v>
      </c>
      <c r="J70" s="9" t="s">
        <v>5927</v>
      </c>
      <c r="K70" s="9" t="s">
        <v>5928</v>
      </c>
      <c r="L70" s="9" t="s">
        <v>3259</v>
      </c>
      <c r="M70" s="12" t="str">
        <f>IF(TablHabitats[[#This Row],[ID_OSM]]="Non trouvé","Pas de lien",HYPERLINK(("http://www.openstreetmap.org/?"&amp;TablHabitats[[#This Row],[OBJET_OSM]]&amp;"="&amp;TablHabitats[[#This Row],[ID_OSM]]),"Localiser"))</f>
        <v>Localiser</v>
      </c>
      <c r="N70" s="9" t="s">
        <v>5317</v>
      </c>
      <c r="O70" s="12" t="str">
        <f>IF(TablHabitats[[#This Row],[ID_OSM]]="Non trouvé","Pas de lien",HYPERLINK("http://localhost:8111/import?url=http://api.openstreetmap.org/api/0.6/"&amp;TablHabitats[[#This Row],[OBJET_OSM]]&amp;"/"&amp;TablHabitats[[#This Row],[ID_OSM]]&amp;"/full","JOSM"))</f>
        <v>JOSM</v>
      </c>
      <c r="P70" s="9" t="s">
        <v>6916</v>
      </c>
      <c r="Q70" s="9">
        <v>2003</v>
      </c>
      <c r="R70" s="131">
        <v>37910</v>
      </c>
      <c r="S70" s="9" t="s">
        <v>7021</v>
      </c>
      <c r="T70" s="9" t="s">
        <v>7022</v>
      </c>
      <c r="X70" s="9">
        <v>49</v>
      </c>
      <c r="Y70" s="9" t="s">
        <v>5326</v>
      </c>
      <c r="Z70" s="9">
        <v>0</v>
      </c>
    </row>
    <row r="71" spans="1:26">
      <c r="A71" s="9">
        <v>84087</v>
      </c>
      <c r="B71" s="9" t="s">
        <v>5339</v>
      </c>
      <c r="C71" s="9">
        <v>150500677</v>
      </c>
      <c r="D71" s="9" t="s">
        <v>5949</v>
      </c>
      <c r="E71" s="9" t="s">
        <v>5950</v>
      </c>
      <c r="F71" s="9" t="s">
        <v>5339</v>
      </c>
      <c r="H71" s="9" t="s">
        <v>4492</v>
      </c>
      <c r="I71" s="9" t="s">
        <v>5951</v>
      </c>
      <c r="J71" s="9" t="s">
        <v>5952</v>
      </c>
      <c r="K71" s="9" t="s">
        <v>5953</v>
      </c>
      <c r="L71" s="9" t="s">
        <v>1274</v>
      </c>
      <c r="M71" s="12" t="str">
        <f>IF(TablHabitats[[#This Row],[ID_OSM]]="Non trouvé","Pas de lien",HYPERLINK(("http://www.openstreetmap.org/?"&amp;TablHabitats[[#This Row],[OBJET_OSM]]&amp;"="&amp;TablHabitats[[#This Row],[ID_OSM]]),"Localiser"))</f>
        <v>Localiser</v>
      </c>
      <c r="N71" s="9" t="s">
        <v>5317</v>
      </c>
      <c r="O71" s="12" t="str">
        <f>IF(TablHabitats[[#This Row],[ID_OSM]]="Non trouvé","Pas de lien",HYPERLINK("http://localhost:8111/import?url=http://api.openstreetmap.org/api/0.6/"&amp;TablHabitats[[#This Row],[OBJET_OSM]]&amp;"/"&amp;TablHabitats[[#This Row],[ID_OSM]]&amp;"/full","JOSM"))</f>
        <v>JOSM</v>
      </c>
      <c r="P71" s="9" t="s">
        <v>6916</v>
      </c>
      <c r="Q71" s="9">
        <v>2001</v>
      </c>
      <c r="R71" s="131">
        <v>36952</v>
      </c>
      <c r="S71" s="9" t="s">
        <v>7030</v>
      </c>
      <c r="X71" s="9">
        <v>12</v>
      </c>
      <c r="Y71" s="9" t="s">
        <v>5326</v>
      </c>
      <c r="Z71" s="9">
        <v>0</v>
      </c>
    </row>
    <row r="72" spans="1:26">
      <c r="A72" s="9">
        <v>84087</v>
      </c>
      <c r="B72" s="9" t="s">
        <v>5339</v>
      </c>
      <c r="C72" s="9">
        <v>133155510</v>
      </c>
      <c r="D72" s="9" t="s">
        <v>5954</v>
      </c>
      <c r="E72" s="9" t="s">
        <v>5955</v>
      </c>
      <c r="F72" s="9" t="s">
        <v>5339</v>
      </c>
      <c r="H72" s="9" t="s">
        <v>4492</v>
      </c>
      <c r="I72" s="9" t="s">
        <v>5956</v>
      </c>
      <c r="J72" s="9" t="s">
        <v>5957</v>
      </c>
      <c r="K72" s="9" t="s">
        <v>5958</v>
      </c>
      <c r="L72" s="9" t="s">
        <v>1274</v>
      </c>
      <c r="M72" s="12" t="str">
        <f>IF(TablHabitats[[#This Row],[ID_OSM]]="Non trouvé","Pas de lien",HYPERLINK(("http://www.openstreetmap.org/?"&amp;TablHabitats[[#This Row],[OBJET_OSM]]&amp;"="&amp;TablHabitats[[#This Row],[ID_OSM]]),"Localiser"))</f>
        <v>Localiser</v>
      </c>
      <c r="N72" s="9" t="s">
        <v>5317</v>
      </c>
      <c r="O72" s="12" t="str">
        <f>IF(TablHabitats[[#This Row],[ID_OSM]]="Non trouvé","Pas de lien",HYPERLINK("http://localhost:8111/import?url=http://api.openstreetmap.org/api/0.6/"&amp;TablHabitats[[#This Row],[OBJET_OSM]]&amp;"/"&amp;TablHabitats[[#This Row],[ID_OSM]]&amp;"/full","JOSM"))</f>
        <v>JOSM</v>
      </c>
      <c r="P72" s="9" t="s">
        <v>6916</v>
      </c>
      <c r="Q72" s="9">
        <v>1988</v>
      </c>
      <c r="R72" s="131">
        <v>32422</v>
      </c>
      <c r="S72" s="9" t="s">
        <v>7031</v>
      </c>
      <c r="T72" s="9" t="s">
        <v>7032</v>
      </c>
      <c r="X72" s="9">
        <v>12</v>
      </c>
      <c r="Y72" s="9" t="s">
        <v>5326</v>
      </c>
      <c r="Z72" s="9">
        <v>0</v>
      </c>
    </row>
    <row r="73" spans="1:26">
      <c r="A73" s="9">
        <v>84087</v>
      </c>
      <c r="B73" s="9" t="s">
        <v>5339</v>
      </c>
      <c r="C73" s="9">
        <v>148976220</v>
      </c>
      <c r="D73" s="9" t="s">
        <v>5964</v>
      </c>
      <c r="E73" s="9" t="s">
        <v>5965</v>
      </c>
      <c r="F73" s="9" t="s">
        <v>5339</v>
      </c>
      <c r="H73" s="9" t="s">
        <v>4492</v>
      </c>
      <c r="I73" s="9" t="s">
        <v>5966</v>
      </c>
      <c r="J73" s="9" t="s">
        <v>5967</v>
      </c>
      <c r="K73" s="9" t="s">
        <v>5968</v>
      </c>
      <c r="L73" s="9" t="s">
        <v>1274</v>
      </c>
      <c r="M73" s="12" t="str">
        <f>IF(TablHabitats[[#This Row],[ID_OSM]]="Non trouvé","Pas de lien",HYPERLINK(("http://www.openstreetmap.org/?"&amp;TablHabitats[[#This Row],[OBJET_OSM]]&amp;"="&amp;TablHabitats[[#This Row],[ID_OSM]]),"Localiser"))</f>
        <v>Localiser</v>
      </c>
      <c r="N73" s="9" t="s">
        <v>5317</v>
      </c>
      <c r="O73" s="12" t="str">
        <f>IF(TablHabitats[[#This Row],[ID_OSM]]="Non trouvé","Pas de lien",HYPERLINK("http://localhost:8111/import?url=http://api.openstreetmap.org/api/0.6/"&amp;TablHabitats[[#This Row],[OBJET_OSM]]&amp;"/"&amp;TablHabitats[[#This Row],[ID_OSM]]&amp;"/full","JOSM"))</f>
        <v>JOSM</v>
      </c>
      <c r="P73" s="9" t="s">
        <v>6916</v>
      </c>
      <c r="Q73" s="9">
        <v>2006</v>
      </c>
      <c r="R73" s="131">
        <v>39014</v>
      </c>
      <c r="S73" s="9" t="s">
        <v>7034</v>
      </c>
      <c r="X73" s="9">
        <v>8</v>
      </c>
      <c r="Y73" s="9" t="s">
        <v>5326</v>
      </c>
      <c r="Z73" s="9">
        <v>0</v>
      </c>
    </row>
    <row r="74" spans="1:26">
      <c r="A74" s="9">
        <v>84087</v>
      </c>
      <c r="B74" s="9" t="s">
        <v>5339</v>
      </c>
      <c r="C74" s="9">
        <v>133164020</v>
      </c>
      <c r="D74" s="9" t="s">
        <v>5969</v>
      </c>
      <c r="E74" s="9" t="s">
        <v>5970</v>
      </c>
      <c r="F74" s="9" t="s">
        <v>5339</v>
      </c>
      <c r="H74" s="9" t="s">
        <v>4492</v>
      </c>
      <c r="I74" s="9" t="s">
        <v>5971</v>
      </c>
      <c r="J74" s="9" t="s">
        <v>5972</v>
      </c>
      <c r="K74" s="9" t="s">
        <v>5973</v>
      </c>
      <c r="L74" s="9" t="s">
        <v>1274</v>
      </c>
      <c r="M74" s="12" t="str">
        <f>IF(TablHabitats[[#This Row],[ID_OSM]]="Non trouvé","Pas de lien",HYPERLINK(("http://www.openstreetmap.org/?"&amp;TablHabitats[[#This Row],[OBJET_OSM]]&amp;"="&amp;TablHabitats[[#This Row],[ID_OSM]]),"Localiser"))</f>
        <v>Localiser</v>
      </c>
      <c r="N74" s="9" t="s">
        <v>5317</v>
      </c>
      <c r="O74" s="12" t="str">
        <f>IF(TablHabitats[[#This Row],[ID_OSM]]="Non trouvé","Pas de lien",HYPERLINK("http://localhost:8111/import?url=http://api.openstreetmap.org/api/0.6/"&amp;TablHabitats[[#This Row],[OBJET_OSM]]&amp;"/"&amp;TablHabitats[[#This Row],[ID_OSM]]&amp;"/full","JOSM"))</f>
        <v>JOSM</v>
      </c>
      <c r="P74" s="9" t="s">
        <v>6916</v>
      </c>
      <c r="Q74" s="9">
        <v>1988</v>
      </c>
      <c r="R74" s="131">
        <v>32252</v>
      </c>
      <c r="S74" s="9" t="s">
        <v>7035</v>
      </c>
      <c r="T74" s="9" t="s">
        <v>7036</v>
      </c>
      <c r="X74" s="9">
        <v>25</v>
      </c>
      <c r="Y74" s="9" t="s">
        <v>5326</v>
      </c>
      <c r="Z74" s="9">
        <v>0</v>
      </c>
    </row>
    <row r="75" spans="1:26">
      <c r="A75" s="9">
        <v>84087</v>
      </c>
      <c r="B75" s="9" t="s">
        <v>5339</v>
      </c>
      <c r="C75" s="9">
        <v>149117319</v>
      </c>
      <c r="D75" s="9" t="s">
        <v>5979</v>
      </c>
      <c r="E75" s="9" t="s">
        <v>5980</v>
      </c>
      <c r="F75" s="9" t="s">
        <v>5339</v>
      </c>
      <c r="H75" s="9" t="s">
        <v>4492</v>
      </c>
      <c r="I75" s="9" t="s">
        <v>5981</v>
      </c>
      <c r="J75" s="9" t="s">
        <v>5982</v>
      </c>
      <c r="K75" s="9" t="s">
        <v>5983</v>
      </c>
      <c r="L75" s="9" t="s">
        <v>1274</v>
      </c>
      <c r="M75" s="12" t="str">
        <f>IF(TablHabitats[[#This Row],[ID_OSM]]="Non trouvé","Pas de lien",HYPERLINK(("http://www.openstreetmap.org/?"&amp;TablHabitats[[#This Row],[OBJET_OSM]]&amp;"="&amp;TablHabitats[[#This Row],[ID_OSM]]),"Localiser"))</f>
        <v>Localiser</v>
      </c>
      <c r="N75" s="9" t="s">
        <v>5317</v>
      </c>
      <c r="O75" s="12" t="str">
        <f>IF(TablHabitats[[#This Row],[ID_OSM]]="Non trouvé","Pas de lien",HYPERLINK("http://localhost:8111/import?url=http://api.openstreetmap.org/api/0.6/"&amp;TablHabitats[[#This Row],[OBJET_OSM]]&amp;"/"&amp;TablHabitats[[#This Row],[ID_OSM]]&amp;"/full","JOSM"))</f>
        <v>JOSM</v>
      </c>
      <c r="P75" s="9" t="s">
        <v>6916</v>
      </c>
      <c r="Q75" s="9">
        <v>2007</v>
      </c>
      <c r="R75" s="131">
        <v>39413</v>
      </c>
      <c r="S75" s="9" t="s">
        <v>7038</v>
      </c>
      <c r="X75" s="9">
        <v>14</v>
      </c>
      <c r="Y75" s="9" t="s">
        <v>5326</v>
      </c>
      <c r="Z75" s="9">
        <v>0</v>
      </c>
    </row>
    <row r="76" spans="1:26">
      <c r="A76" s="9">
        <v>84087</v>
      </c>
      <c r="B76" s="9" t="s">
        <v>5339</v>
      </c>
      <c r="C76" s="9">
        <v>150319421</v>
      </c>
      <c r="D76" s="9" t="s">
        <v>5984</v>
      </c>
      <c r="E76" s="9" t="s">
        <v>5985</v>
      </c>
      <c r="F76" s="9" t="s">
        <v>5339</v>
      </c>
      <c r="H76" s="9" t="s">
        <v>4492</v>
      </c>
      <c r="I76" s="9" t="s">
        <v>5986</v>
      </c>
      <c r="J76" s="9" t="s">
        <v>5987</v>
      </c>
      <c r="K76" s="9" t="s">
        <v>5988</v>
      </c>
      <c r="L76" s="9" t="s">
        <v>1274</v>
      </c>
      <c r="M76" s="12" t="str">
        <f>IF(TablHabitats[[#This Row],[ID_OSM]]="Non trouvé","Pas de lien",HYPERLINK(("http://www.openstreetmap.org/?"&amp;TablHabitats[[#This Row],[OBJET_OSM]]&amp;"="&amp;TablHabitats[[#This Row],[ID_OSM]]),"Localiser"))</f>
        <v>Localiser</v>
      </c>
      <c r="N76" s="9" t="s">
        <v>5317</v>
      </c>
      <c r="O76" s="12" t="str">
        <f>IF(TablHabitats[[#This Row],[ID_OSM]]="Non trouvé","Pas de lien",HYPERLINK("http://localhost:8111/import?url=http://api.openstreetmap.org/api/0.6/"&amp;TablHabitats[[#This Row],[OBJET_OSM]]&amp;"/"&amp;TablHabitats[[#This Row],[ID_OSM]]&amp;"/full","JOSM"))</f>
        <v>JOSM</v>
      </c>
      <c r="P76" s="9" t="s">
        <v>6916</v>
      </c>
      <c r="Q76" s="9">
        <v>2001</v>
      </c>
      <c r="R76" s="131">
        <v>37119</v>
      </c>
      <c r="S76" s="9" t="s">
        <v>7039</v>
      </c>
      <c r="X76" s="9">
        <v>41</v>
      </c>
      <c r="Y76" s="9" t="s">
        <v>5326</v>
      </c>
      <c r="Z76" s="9">
        <v>0</v>
      </c>
    </row>
    <row r="77" spans="1:26">
      <c r="A77" s="9">
        <v>84087</v>
      </c>
      <c r="B77" s="9" t="s">
        <v>5339</v>
      </c>
      <c r="C77" s="9">
        <v>150508092</v>
      </c>
      <c r="D77" s="9" t="s">
        <v>5994</v>
      </c>
      <c r="E77" s="9" t="s">
        <v>5995</v>
      </c>
      <c r="F77" s="9" t="s">
        <v>5339</v>
      </c>
      <c r="H77" s="9" t="s">
        <v>4492</v>
      </c>
      <c r="I77" s="9" t="s">
        <v>5996</v>
      </c>
      <c r="J77" s="9" t="s">
        <v>5997</v>
      </c>
      <c r="K77" s="9" t="s">
        <v>5998</v>
      </c>
      <c r="L77" s="9" t="s">
        <v>1274</v>
      </c>
      <c r="M77" s="12" t="str">
        <f>IF(TablHabitats[[#This Row],[ID_OSM]]="Non trouvé","Pas de lien",HYPERLINK(("http://www.openstreetmap.org/?"&amp;TablHabitats[[#This Row],[OBJET_OSM]]&amp;"="&amp;TablHabitats[[#This Row],[ID_OSM]]),"Localiser"))</f>
        <v>Localiser</v>
      </c>
      <c r="N77" s="9" t="s">
        <v>5317</v>
      </c>
      <c r="O77" s="12" t="str">
        <f>IF(TablHabitats[[#This Row],[ID_OSM]]="Non trouvé","Pas de lien",HYPERLINK("http://localhost:8111/import?url=http://api.openstreetmap.org/api/0.6/"&amp;TablHabitats[[#This Row],[OBJET_OSM]]&amp;"/"&amp;TablHabitats[[#This Row],[ID_OSM]]&amp;"/full","JOSM"))</f>
        <v>JOSM</v>
      </c>
      <c r="P77" s="9" t="s">
        <v>6916</v>
      </c>
      <c r="Q77" s="9">
        <v>2006</v>
      </c>
      <c r="R77" s="131">
        <v>38987</v>
      </c>
      <c r="S77" s="9" t="s">
        <v>7043</v>
      </c>
      <c r="X77" s="9">
        <v>16</v>
      </c>
      <c r="Y77" s="9" t="s">
        <v>5326</v>
      </c>
      <c r="Z77" s="9">
        <v>0</v>
      </c>
    </row>
    <row r="78" spans="1:26">
      <c r="A78" s="9">
        <v>84087</v>
      </c>
      <c r="B78" s="9" t="s">
        <v>5339</v>
      </c>
      <c r="C78" s="9">
        <v>150515526</v>
      </c>
      <c r="D78" s="9" t="s">
        <v>5999</v>
      </c>
      <c r="E78" s="9" t="s">
        <v>6000</v>
      </c>
      <c r="F78" s="9" t="s">
        <v>5339</v>
      </c>
      <c r="H78" s="9" t="s">
        <v>4492</v>
      </c>
      <c r="I78" s="9" t="s">
        <v>6001</v>
      </c>
      <c r="J78" s="9" t="s">
        <v>6002</v>
      </c>
      <c r="K78" s="9" t="s">
        <v>6003</v>
      </c>
      <c r="L78" s="9" t="s">
        <v>1274</v>
      </c>
      <c r="M78" s="12" t="str">
        <f>IF(TablHabitats[[#This Row],[ID_OSM]]="Non trouvé","Pas de lien",HYPERLINK(("http://www.openstreetmap.org/?"&amp;TablHabitats[[#This Row],[OBJET_OSM]]&amp;"="&amp;TablHabitats[[#This Row],[ID_OSM]]),"Localiser"))</f>
        <v>Localiser</v>
      </c>
      <c r="N78" s="9" t="s">
        <v>5317</v>
      </c>
      <c r="O78" s="12" t="str">
        <f>IF(TablHabitats[[#This Row],[ID_OSM]]="Non trouvé","Pas de lien",HYPERLINK("http://localhost:8111/import?url=http://api.openstreetmap.org/api/0.6/"&amp;TablHabitats[[#This Row],[OBJET_OSM]]&amp;"/"&amp;TablHabitats[[#This Row],[ID_OSM]]&amp;"/full","JOSM"))</f>
        <v>JOSM</v>
      </c>
      <c r="P78" s="9" t="s">
        <v>6916</v>
      </c>
      <c r="Q78" s="9">
        <v>2006</v>
      </c>
      <c r="R78" s="131">
        <v>38748</v>
      </c>
      <c r="S78" s="9" t="s">
        <v>7044</v>
      </c>
      <c r="X78" s="9">
        <v>4</v>
      </c>
      <c r="Y78" s="9" t="s">
        <v>5326</v>
      </c>
      <c r="Z78" s="9">
        <v>0</v>
      </c>
    </row>
    <row r="79" spans="1:26">
      <c r="A79" s="9">
        <v>84087</v>
      </c>
      <c r="B79" s="9" t="s">
        <v>5339</v>
      </c>
      <c r="C79" s="9">
        <v>133151362</v>
      </c>
      <c r="D79" s="9" t="s">
        <v>6017</v>
      </c>
      <c r="E79" s="9" t="s">
        <v>6018</v>
      </c>
      <c r="F79" s="9" t="s">
        <v>5339</v>
      </c>
      <c r="H79" s="9" t="s">
        <v>4492</v>
      </c>
      <c r="I79" s="9" t="s">
        <v>9235</v>
      </c>
      <c r="J79" s="9" t="s">
        <v>9236</v>
      </c>
      <c r="K79" s="9" t="s">
        <v>13883</v>
      </c>
      <c r="L79" s="9" t="s">
        <v>1274</v>
      </c>
      <c r="M79" s="12" t="str">
        <f>IF(TablHabitats[[#This Row],[ID_OSM]]="Non trouvé","Pas de lien",HYPERLINK(("http://www.openstreetmap.org/?"&amp;TablHabitats[[#This Row],[OBJET_OSM]]&amp;"="&amp;TablHabitats[[#This Row],[ID_OSM]]),"Localiser"))</f>
        <v>Localiser</v>
      </c>
      <c r="N79" s="9" t="s">
        <v>5317</v>
      </c>
      <c r="O79" s="12" t="str">
        <f>IF(TablHabitats[[#This Row],[ID_OSM]]="Non trouvé","Pas de lien",HYPERLINK("http://localhost:8111/import?url=http://api.openstreetmap.org/api/0.6/"&amp;TablHabitats[[#This Row],[OBJET_OSM]]&amp;"/"&amp;TablHabitats[[#This Row],[ID_OSM]]&amp;"/full","JOSM"))</f>
        <v>JOSM</v>
      </c>
      <c r="P79" s="9" t="s">
        <v>6916</v>
      </c>
      <c r="Q79" s="9">
        <v>1979</v>
      </c>
      <c r="R79" s="131">
        <v>29055</v>
      </c>
      <c r="S79" s="9" t="s">
        <v>7049</v>
      </c>
      <c r="T79" s="9" t="s">
        <v>7050</v>
      </c>
      <c r="X79" s="9">
        <v>94</v>
      </c>
      <c r="Y79" s="9" t="s">
        <v>5325</v>
      </c>
      <c r="Z79" s="9" t="s">
        <v>7051</v>
      </c>
    </row>
    <row r="80" spans="1:26">
      <c r="A80" s="9">
        <v>84087</v>
      </c>
      <c r="B80" s="9" t="s">
        <v>5339</v>
      </c>
      <c r="C80" s="9">
        <v>150200489</v>
      </c>
      <c r="D80" s="9" t="s">
        <v>6032</v>
      </c>
      <c r="E80" s="9" t="s">
        <v>6033</v>
      </c>
      <c r="F80" s="9" t="s">
        <v>5339</v>
      </c>
      <c r="H80" s="9" t="s">
        <v>4492</v>
      </c>
      <c r="I80" s="9" t="s">
        <v>633</v>
      </c>
      <c r="J80" s="9" t="s">
        <v>6034</v>
      </c>
      <c r="K80" s="9" t="s">
        <v>6035</v>
      </c>
      <c r="L80" s="9" t="s">
        <v>633</v>
      </c>
      <c r="M80" s="12" t="str">
        <f>IF(TablHabitats[[#This Row],[ID_OSM]]="Non trouvé","Pas de lien",HYPERLINK(("http://www.openstreetmap.org/?"&amp;TablHabitats[[#This Row],[OBJET_OSM]]&amp;"="&amp;TablHabitats[[#This Row],[ID_OSM]]),"Localiser"))</f>
        <v>Localiser</v>
      </c>
      <c r="N80" s="9" t="s">
        <v>5317</v>
      </c>
      <c r="O80" s="12" t="str">
        <f>IF(TablHabitats[[#This Row],[ID_OSM]]="Non trouvé","Pas de lien",HYPERLINK("http://localhost:8111/import?url=http://api.openstreetmap.org/api/0.6/"&amp;TablHabitats[[#This Row],[OBJET_OSM]]&amp;"/"&amp;TablHabitats[[#This Row],[ID_OSM]]&amp;"/full","JOSM"))</f>
        <v>JOSM</v>
      </c>
      <c r="P80" s="9" t="s">
        <v>6916</v>
      </c>
      <c r="Q80" s="9">
        <v>1999</v>
      </c>
      <c r="R80" s="131">
        <v>36480</v>
      </c>
      <c r="S80" s="9" t="s">
        <v>7054</v>
      </c>
      <c r="X80" s="9">
        <v>11</v>
      </c>
      <c r="Y80" s="9" t="s">
        <v>5326</v>
      </c>
      <c r="Z80" s="9">
        <v>0</v>
      </c>
    </row>
    <row r="81" spans="1:26">
      <c r="A81" s="9">
        <v>84087</v>
      </c>
      <c r="B81" s="9" t="s">
        <v>5339</v>
      </c>
      <c r="C81" s="9">
        <v>150504902</v>
      </c>
      <c r="D81" s="9" t="s">
        <v>6050</v>
      </c>
      <c r="E81" s="9" t="s">
        <v>6051</v>
      </c>
      <c r="F81" s="9" t="s">
        <v>5339</v>
      </c>
      <c r="H81" s="9" t="s">
        <v>5674</v>
      </c>
      <c r="I81" s="9" t="s">
        <v>6052</v>
      </c>
      <c r="J81" s="9" t="s">
        <v>6053</v>
      </c>
      <c r="K81" s="9" t="s">
        <v>6054</v>
      </c>
      <c r="L81" s="9" t="s">
        <v>6052</v>
      </c>
      <c r="M81" s="12" t="str">
        <f>IF(TablHabitats[[#This Row],[ID_OSM]]="Non trouvé","Pas de lien",HYPERLINK(("http://www.openstreetmap.org/?"&amp;TablHabitats[[#This Row],[OBJET_OSM]]&amp;"="&amp;TablHabitats[[#This Row],[ID_OSM]]),"Localiser"))</f>
        <v>Localiser</v>
      </c>
      <c r="N81" s="9" t="s">
        <v>5317</v>
      </c>
      <c r="O81" s="12" t="str">
        <f>IF(TablHabitats[[#This Row],[ID_OSM]]="Non trouvé","Pas de lien",HYPERLINK("http://localhost:8111/import?url=http://api.openstreetmap.org/api/0.6/"&amp;TablHabitats[[#This Row],[OBJET_OSM]]&amp;"/"&amp;TablHabitats[[#This Row],[ID_OSM]]&amp;"/full","JOSM"))</f>
        <v>JOSM</v>
      </c>
      <c r="P81" s="9" t="s">
        <v>6916</v>
      </c>
      <c r="Q81" s="9">
        <v>2008</v>
      </c>
      <c r="R81" s="131">
        <v>39709</v>
      </c>
      <c r="S81" s="9" t="s">
        <v>7062</v>
      </c>
      <c r="W81" s="9" t="s">
        <v>7063</v>
      </c>
      <c r="X81" s="9">
        <v>26</v>
      </c>
      <c r="Y81" s="9" t="s">
        <v>5326</v>
      </c>
      <c r="Z81" s="9">
        <v>0</v>
      </c>
    </row>
    <row r="82" spans="1:26">
      <c r="A82" s="9">
        <v>84087</v>
      </c>
      <c r="B82" s="9" t="s">
        <v>5339</v>
      </c>
      <c r="C82" s="9">
        <v>150467472</v>
      </c>
      <c r="D82" s="9" t="s">
        <v>6055</v>
      </c>
      <c r="E82" s="9" t="s">
        <v>6056</v>
      </c>
      <c r="F82" s="9" t="s">
        <v>5339</v>
      </c>
      <c r="H82" s="9" t="s">
        <v>5674</v>
      </c>
      <c r="I82" s="9" t="s">
        <v>6057</v>
      </c>
      <c r="J82" s="9" t="s">
        <v>6058</v>
      </c>
      <c r="K82" s="9" t="s">
        <v>6059</v>
      </c>
      <c r="L82" s="9" t="s">
        <v>9250</v>
      </c>
      <c r="M82" s="12" t="str">
        <f>IF(TablHabitats[[#This Row],[ID_OSM]]="Non trouvé","Pas de lien",HYPERLINK(("http://www.openstreetmap.org/?"&amp;TablHabitats[[#This Row],[OBJET_OSM]]&amp;"="&amp;TablHabitats[[#This Row],[ID_OSM]]),"Localiser"))</f>
        <v>Localiser</v>
      </c>
      <c r="N82" s="9" t="s">
        <v>5317</v>
      </c>
      <c r="O82" s="12" t="str">
        <f>IF(TablHabitats[[#This Row],[ID_OSM]]="Non trouvé","Pas de lien",HYPERLINK("http://localhost:8111/import?url=http://api.openstreetmap.org/api/0.6/"&amp;TablHabitats[[#This Row],[OBJET_OSM]]&amp;"/"&amp;TablHabitats[[#This Row],[ID_OSM]]&amp;"/full","JOSM"))</f>
        <v>JOSM</v>
      </c>
      <c r="P82" s="9" t="s">
        <v>6916</v>
      </c>
      <c r="Q82" s="9">
        <v>2004</v>
      </c>
      <c r="R82" s="131">
        <v>38271</v>
      </c>
      <c r="S82" s="9" t="s">
        <v>7064</v>
      </c>
      <c r="W82" s="9" t="s">
        <v>7065</v>
      </c>
      <c r="X82" s="9">
        <v>18</v>
      </c>
      <c r="Y82" s="9" t="s">
        <v>5326</v>
      </c>
      <c r="Z82" s="9">
        <v>0</v>
      </c>
    </row>
    <row r="83" spans="1:26">
      <c r="A83" s="9">
        <v>84087</v>
      </c>
      <c r="B83" s="9" t="s">
        <v>5339</v>
      </c>
      <c r="C83" s="9">
        <v>133151370</v>
      </c>
      <c r="D83" s="9" t="s">
        <v>6060</v>
      </c>
      <c r="E83" s="9" t="s">
        <v>6061</v>
      </c>
      <c r="F83" s="9" t="s">
        <v>5339</v>
      </c>
      <c r="H83" s="9" t="s">
        <v>5674</v>
      </c>
      <c r="I83" s="9" t="s">
        <v>868</v>
      </c>
      <c r="J83" s="9" t="s">
        <v>6062</v>
      </c>
      <c r="K83" s="9" t="s">
        <v>6063</v>
      </c>
      <c r="L83" s="9" t="s">
        <v>868</v>
      </c>
      <c r="M83" s="12" t="str">
        <f>IF(TablHabitats[[#This Row],[ID_OSM]]="Non trouvé","Pas de lien",HYPERLINK(("http://www.openstreetmap.org/?"&amp;TablHabitats[[#This Row],[OBJET_OSM]]&amp;"="&amp;TablHabitats[[#This Row],[ID_OSM]]),"Localiser"))</f>
        <v>Localiser</v>
      </c>
      <c r="N83" s="9" t="s">
        <v>5317</v>
      </c>
      <c r="O83" s="12" t="str">
        <f>IF(TablHabitats[[#This Row],[ID_OSM]]="Non trouvé","Pas de lien",HYPERLINK("http://localhost:8111/import?url=http://api.openstreetmap.org/api/0.6/"&amp;TablHabitats[[#This Row],[OBJET_OSM]]&amp;"/"&amp;TablHabitats[[#This Row],[ID_OSM]]&amp;"/full","JOSM"))</f>
        <v>JOSM</v>
      </c>
      <c r="P83" s="9" t="s">
        <v>6916</v>
      </c>
      <c r="Q83" s="9">
        <v>1979</v>
      </c>
      <c r="R83" s="131">
        <v>28886</v>
      </c>
      <c r="S83" s="9" t="s">
        <v>7066</v>
      </c>
      <c r="T83" s="9" t="s">
        <v>7067</v>
      </c>
      <c r="X83" s="9">
        <v>35</v>
      </c>
      <c r="Y83" s="9" t="s">
        <v>5326</v>
      </c>
      <c r="Z83" s="9">
        <v>0</v>
      </c>
    </row>
    <row r="84" spans="1:26">
      <c r="A84" s="9">
        <v>84087</v>
      </c>
      <c r="B84" s="9" t="s">
        <v>5339</v>
      </c>
      <c r="C84" s="9">
        <v>141311144</v>
      </c>
      <c r="D84" s="9" t="s">
        <v>6064</v>
      </c>
      <c r="E84" s="9" t="s">
        <v>6065</v>
      </c>
      <c r="F84" s="9" t="s">
        <v>5339</v>
      </c>
      <c r="H84" s="9" t="s">
        <v>5674</v>
      </c>
      <c r="I84" s="9" t="s">
        <v>875</v>
      </c>
      <c r="J84" s="9" t="s">
        <v>6066</v>
      </c>
      <c r="K84" s="9" t="s">
        <v>6067</v>
      </c>
      <c r="L84" s="9" t="s">
        <v>875</v>
      </c>
      <c r="M84" s="12" t="str">
        <f>IF(TablHabitats[[#This Row],[ID_OSM]]="Non trouvé","Pas de lien",HYPERLINK(("http://www.openstreetmap.org/?"&amp;TablHabitats[[#This Row],[OBJET_OSM]]&amp;"="&amp;TablHabitats[[#This Row],[ID_OSM]]),"Localiser"))</f>
        <v>Localiser</v>
      </c>
      <c r="N84" s="9" t="s">
        <v>5317</v>
      </c>
      <c r="O84" s="12" t="str">
        <f>IF(TablHabitats[[#This Row],[ID_OSM]]="Non trouvé","Pas de lien",HYPERLINK("http://localhost:8111/import?url=http://api.openstreetmap.org/api/0.6/"&amp;TablHabitats[[#This Row],[OBJET_OSM]]&amp;"/"&amp;TablHabitats[[#This Row],[ID_OSM]]&amp;"/full","JOSM"))</f>
        <v>JOSM</v>
      </c>
      <c r="P84" s="9" t="s">
        <v>6916</v>
      </c>
      <c r="Q84" s="9">
        <v>1973</v>
      </c>
      <c r="R84" s="131">
        <v>26732</v>
      </c>
      <c r="S84" s="9" t="s">
        <v>7068</v>
      </c>
      <c r="T84" s="9" t="s">
        <v>7069</v>
      </c>
      <c r="W84" s="9" t="s">
        <v>7070</v>
      </c>
      <c r="X84" s="9">
        <v>10</v>
      </c>
      <c r="Y84" s="9" t="s">
        <v>5326</v>
      </c>
      <c r="Z84" s="9">
        <v>0</v>
      </c>
    </row>
    <row r="85" spans="1:26">
      <c r="A85" s="9">
        <v>84087</v>
      </c>
      <c r="B85" s="9" t="s">
        <v>5339</v>
      </c>
      <c r="C85" s="9">
        <v>149116242</v>
      </c>
      <c r="D85" s="9" t="s">
        <v>6080</v>
      </c>
      <c r="E85" s="9" t="s">
        <v>6081</v>
      </c>
      <c r="F85" s="9" t="s">
        <v>5339</v>
      </c>
      <c r="I85" s="9" t="s">
        <v>6082</v>
      </c>
      <c r="J85" s="9" t="s">
        <v>6082</v>
      </c>
      <c r="K85" s="9" t="s">
        <v>6083</v>
      </c>
      <c r="L85" s="9" t="s">
        <v>9252</v>
      </c>
      <c r="M85" s="12" t="str">
        <f>IF(TablHabitats[[#This Row],[ID_OSM]]="Non trouvé","Pas de lien",HYPERLINK(("http://www.openstreetmap.org/?"&amp;TablHabitats[[#This Row],[OBJET_OSM]]&amp;"="&amp;TablHabitats[[#This Row],[ID_OSM]]),"Localiser"))</f>
        <v>Localiser</v>
      </c>
      <c r="N85" s="9" t="s">
        <v>5317</v>
      </c>
      <c r="O85" s="12" t="str">
        <f>IF(TablHabitats[[#This Row],[ID_OSM]]="Non trouvé","Pas de lien",HYPERLINK("http://localhost:8111/import?url=http://api.openstreetmap.org/api/0.6/"&amp;TablHabitats[[#This Row],[OBJET_OSM]]&amp;"/"&amp;TablHabitats[[#This Row],[ID_OSM]]&amp;"/full","JOSM"))</f>
        <v>JOSM</v>
      </c>
      <c r="P85" s="9" t="s">
        <v>6916</v>
      </c>
      <c r="Q85" s="9">
        <v>2000</v>
      </c>
      <c r="R85" s="131">
        <v>36608</v>
      </c>
      <c r="S85" s="9" t="s">
        <v>7075</v>
      </c>
      <c r="X85" s="9">
        <v>119</v>
      </c>
      <c r="Y85" s="9" t="s">
        <v>5326</v>
      </c>
      <c r="Z85" s="9">
        <v>0</v>
      </c>
    </row>
    <row r="86" spans="1:26">
      <c r="A86" s="9">
        <v>84087</v>
      </c>
      <c r="B86" s="9" t="s">
        <v>5339</v>
      </c>
      <c r="C86" s="9">
        <v>133155506</v>
      </c>
      <c r="D86" s="9" t="s">
        <v>6084</v>
      </c>
      <c r="E86" s="9" t="s">
        <v>6085</v>
      </c>
      <c r="F86" s="9" t="s">
        <v>5339</v>
      </c>
      <c r="I86" s="9" t="s">
        <v>6086</v>
      </c>
      <c r="J86" s="9" t="s">
        <v>6086</v>
      </c>
      <c r="K86" s="9" t="s">
        <v>6087</v>
      </c>
      <c r="L86" s="9" t="s">
        <v>6086</v>
      </c>
      <c r="M86" s="12" t="str">
        <f>IF(TablHabitats[[#This Row],[ID_OSM]]="Non trouvé","Pas de lien",HYPERLINK(("http://www.openstreetmap.org/?"&amp;TablHabitats[[#This Row],[OBJET_OSM]]&amp;"="&amp;TablHabitats[[#This Row],[ID_OSM]]),"Localiser"))</f>
        <v>Localiser</v>
      </c>
      <c r="N86" s="9" t="s">
        <v>5317</v>
      </c>
      <c r="O86" s="12" t="str">
        <f>IF(TablHabitats[[#This Row],[ID_OSM]]="Non trouvé","Pas de lien",HYPERLINK("http://localhost:8111/import?url=http://api.openstreetmap.org/api/0.6/"&amp;TablHabitats[[#This Row],[OBJET_OSM]]&amp;"/"&amp;TablHabitats[[#This Row],[ID_OSM]]&amp;"/full","JOSM"))</f>
        <v>JOSM</v>
      </c>
      <c r="P86" s="9" t="s">
        <v>6916</v>
      </c>
      <c r="Q86" s="9">
        <v>1970</v>
      </c>
      <c r="R86" s="131">
        <v>25633</v>
      </c>
      <c r="T86" s="9" t="s">
        <v>6985</v>
      </c>
      <c r="W86" s="9" t="s">
        <v>7076</v>
      </c>
      <c r="X86" s="9">
        <v>6</v>
      </c>
      <c r="Y86" s="9" t="s">
        <v>5326</v>
      </c>
      <c r="Z86" s="9">
        <v>0</v>
      </c>
    </row>
    <row r="87" spans="1:26">
      <c r="A87" s="9">
        <v>84087</v>
      </c>
      <c r="B87" s="9" t="s">
        <v>5339</v>
      </c>
      <c r="C87" s="9">
        <v>133151363</v>
      </c>
      <c r="D87" s="9" t="s">
        <v>6106</v>
      </c>
      <c r="E87" s="9" t="s">
        <v>6107</v>
      </c>
      <c r="F87" s="9" t="s">
        <v>5339</v>
      </c>
      <c r="I87" s="9" t="s">
        <v>6108</v>
      </c>
      <c r="J87" s="9" t="s">
        <v>6108</v>
      </c>
      <c r="K87" s="9" t="s">
        <v>6109</v>
      </c>
      <c r="L87" s="9" t="s">
        <v>6108</v>
      </c>
      <c r="M87" s="12" t="str">
        <f>IF(TablHabitats[[#This Row],[ID_OSM]]="Non trouvé","Pas de lien",HYPERLINK(("http://www.openstreetmap.org/?"&amp;TablHabitats[[#This Row],[OBJET_OSM]]&amp;"="&amp;TablHabitats[[#This Row],[ID_OSM]]),"Localiser"))</f>
        <v>Localiser</v>
      </c>
      <c r="N87" s="9" t="s">
        <v>5317</v>
      </c>
      <c r="O87" s="12" t="str">
        <f>IF(TablHabitats[[#This Row],[ID_OSM]]="Non trouvé","Pas de lien",HYPERLINK("http://localhost:8111/import?url=http://api.openstreetmap.org/api/0.6/"&amp;TablHabitats[[#This Row],[OBJET_OSM]]&amp;"/"&amp;TablHabitats[[#This Row],[ID_OSM]]&amp;"/full","JOSM"))</f>
        <v>JOSM</v>
      </c>
      <c r="P87" s="9" t="s">
        <v>6916</v>
      </c>
      <c r="Q87" s="9">
        <v>1986</v>
      </c>
      <c r="R87" s="131">
        <v>31747</v>
      </c>
      <c r="S87" s="9" t="s">
        <v>7082</v>
      </c>
      <c r="T87" s="9" t="s">
        <v>7083</v>
      </c>
      <c r="X87" s="9">
        <v>4</v>
      </c>
      <c r="Y87" s="9" t="s">
        <v>5326</v>
      </c>
      <c r="Z87" s="9">
        <v>0</v>
      </c>
    </row>
    <row r="88" spans="1:26">
      <c r="A88" s="9">
        <v>84087</v>
      </c>
      <c r="B88" s="9" t="s">
        <v>5339</v>
      </c>
      <c r="C88" s="9" t="s">
        <v>5339</v>
      </c>
      <c r="D88" s="9" t="s">
        <v>6115</v>
      </c>
      <c r="E88" s="9" t="s">
        <v>6116</v>
      </c>
      <c r="F88" s="9" t="s">
        <v>5339</v>
      </c>
      <c r="I88" s="9" t="s">
        <v>6117</v>
      </c>
      <c r="J88" s="9" t="s">
        <v>6117</v>
      </c>
      <c r="K88" s="9" t="s">
        <v>6118</v>
      </c>
      <c r="L88" s="9" t="s">
        <v>6117</v>
      </c>
      <c r="M88" s="12" t="str">
        <f>IF(TablHabitats[[#This Row],[ID_OSM]]="Non trouvé","Pas de lien",HYPERLINK(("http://www.openstreetmap.org/?"&amp;TablHabitats[[#This Row],[OBJET_OSM]]&amp;"="&amp;TablHabitats[[#This Row],[ID_OSM]]),"Localiser"))</f>
        <v>Pas de lien</v>
      </c>
      <c r="N88" s="9" t="s">
        <v>5317</v>
      </c>
      <c r="O88" s="12" t="str">
        <f>IF(TablHabitats[[#This Row],[ID_OSM]]="Non trouvé","Pas de lien",HYPERLINK("http://localhost:8111/import?url=http://api.openstreetmap.org/api/0.6/"&amp;TablHabitats[[#This Row],[OBJET_OSM]]&amp;"/"&amp;TablHabitats[[#This Row],[ID_OSM]]&amp;"/full","JOSM"))</f>
        <v>Pas de lien</v>
      </c>
      <c r="P88" s="9" t="s">
        <v>6916</v>
      </c>
      <c r="Q88" s="9">
        <v>1986</v>
      </c>
      <c r="R88" s="131">
        <v>31688</v>
      </c>
      <c r="S88" s="9" t="s">
        <v>7087</v>
      </c>
      <c r="T88" s="9" t="s">
        <v>7088</v>
      </c>
      <c r="X88" s="9">
        <v>5</v>
      </c>
      <c r="Y88" s="9" t="s">
        <v>5326</v>
      </c>
      <c r="Z88" s="9">
        <v>0</v>
      </c>
    </row>
    <row r="89" spans="1:26">
      <c r="A89" s="9">
        <v>84087</v>
      </c>
      <c r="B89" s="9" t="s">
        <v>5339</v>
      </c>
      <c r="C89" s="9">
        <v>133151364</v>
      </c>
      <c r="D89" s="9" t="s">
        <v>6119</v>
      </c>
      <c r="E89" s="9" t="s">
        <v>6120</v>
      </c>
      <c r="F89" s="9" t="s">
        <v>5339</v>
      </c>
      <c r="I89" s="9" t="s">
        <v>6121</v>
      </c>
      <c r="J89" s="9" t="s">
        <v>6121</v>
      </c>
      <c r="K89" s="9" t="s">
        <v>6122</v>
      </c>
      <c r="L89" s="9" t="s">
        <v>6121</v>
      </c>
      <c r="M89" s="12" t="str">
        <f>IF(TablHabitats[[#This Row],[ID_OSM]]="Non trouvé","Pas de lien",HYPERLINK(("http://www.openstreetmap.org/?"&amp;TablHabitats[[#This Row],[OBJET_OSM]]&amp;"="&amp;TablHabitats[[#This Row],[ID_OSM]]),"Localiser"))</f>
        <v>Localiser</v>
      </c>
      <c r="N89" s="9" t="s">
        <v>5317</v>
      </c>
      <c r="O89" s="12" t="str">
        <f>IF(TablHabitats[[#This Row],[ID_OSM]]="Non trouvé","Pas de lien",HYPERLINK("http://localhost:8111/import?url=http://api.openstreetmap.org/api/0.6/"&amp;TablHabitats[[#This Row],[OBJET_OSM]]&amp;"/"&amp;TablHabitats[[#This Row],[ID_OSM]]&amp;"/full","JOSM"))</f>
        <v>JOSM</v>
      </c>
      <c r="P89" s="9" t="s">
        <v>6916</v>
      </c>
      <c r="Q89" s="9">
        <v>1975</v>
      </c>
      <c r="R89" s="131">
        <v>27431</v>
      </c>
      <c r="S89" s="9" t="s">
        <v>7089</v>
      </c>
      <c r="T89" s="9" t="s">
        <v>7090</v>
      </c>
      <c r="X89" s="9">
        <v>10</v>
      </c>
      <c r="Y89" s="9" t="s">
        <v>5326</v>
      </c>
      <c r="Z89" s="9">
        <v>0</v>
      </c>
    </row>
    <row r="90" spans="1:26">
      <c r="A90" s="9">
        <v>84087</v>
      </c>
      <c r="B90" s="9" t="s">
        <v>5339</v>
      </c>
      <c r="C90" s="9">
        <v>149118777</v>
      </c>
      <c r="D90" s="9" t="s">
        <v>6123</v>
      </c>
      <c r="E90" s="9" t="s">
        <v>6124</v>
      </c>
      <c r="F90" s="9" t="s">
        <v>5339</v>
      </c>
      <c r="H90" s="9" t="s">
        <v>5674</v>
      </c>
      <c r="I90" s="9" t="s">
        <v>6125</v>
      </c>
      <c r="J90" s="9" t="s">
        <v>6126</v>
      </c>
      <c r="K90" s="9" t="s">
        <v>6127</v>
      </c>
      <c r="L90" s="9" t="s">
        <v>6125</v>
      </c>
      <c r="M90" s="12" t="str">
        <f>IF(TablHabitats[[#This Row],[ID_OSM]]="Non trouvé","Pas de lien",HYPERLINK(("http://www.openstreetmap.org/?"&amp;TablHabitats[[#This Row],[OBJET_OSM]]&amp;"="&amp;TablHabitats[[#This Row],[ID_OSM]]),"Localiser"))</f>
        <v>Localiser</v>
      </c>
      <c r="N90" s="9" t="s">
        <v>5317</v>
      </c>
      <c r="O90" s="12" t="str">
        <f>IF(TablHabitats[[#This Row],[ID_OSM]]="Non trouvé","Pas de lien",HYPERLINK("http://localhost:8111/import?url=http://api.openstreetmap.org/api/0.6/"&amp;TablHabitats[[#This Row],[OBJET_OSM]]&amp;"/"&amp;TablHabitats[[#This Row],[ID_OSM]]&amp;"/full","JOSM"))</f>
        <v>JOSM</v>
      </c>
      <c r="P90" s="9" t="s">
        <v>6916</v>
      </c>
      <c r="Q90" s="9">
        <v>1972</v>
      </c>
      <c r="R90" s="131">
        <v>26541</v>
      </c>
      <c r="S90" s="9" t="s">
        <v>7091</v>
      </c>
      <c r="T90" s="9" t="s">
        <v>6966</v>
      </c>
      <c r="W90" s="9" t="s">
        <v>7092</v>
      </c>
      <c r="X90" s="9">
        <v>7</v>
      </c>
      <c r="Y90" s="9" t="s">
        <v>5326</v>
      </c>
      <c r="Z90" s="9">
        <v>0</v>
      </c>
    </row>
    <row r="91" spans="1:26">
      <c r="A91" s="9">
        <v>84087</v>
      </c>
      <c r="B91" s="9" t="s">
        <v>5339</v>
      </c>
      <c r="C91" s="9">
        <v>149166227</v>
      </c>
      <c r="D91" s="9" t="s">
        <v>6128</v>
      </c>
      <c r="E91" s="9" t="s">
        <v>6129</v>
      </c>
      <c r="F91" s="9" t="s">
        <v>5339</v>
      </c>
      <c r="I91" s="9" t="s">
        <v>6130</v>
      </c>
      <c r="J91" s="9" t="s">
        <v>6130</v>
      </c>
      <c r="K91" s="9" t="s">
        <v>6131</v>
      </c>
      <c r="L91" s="9" t="s">
        <v>6130</v>
      </c>
      <c r="M91" s="12" t="str">
        <f>IF(TablHabitats[[#This Row],[ID_OSM]]="Non trouvé","Pas de lien",HYPERLINK(("http://www.openstreetmap.org/?"&amp;TablHabitats[[#This Row],[OBJET_OSM]]&amp;"="&amp;TablHabitats[[#This Row],[ID_OSM]]),"Localiser"))</f>
        <v>Localiser</v>
      </c>
      <c r="N91" s="9" t="s">
        <v>5317</v>
      </c>
      <c r="O91" s="12" t="str">
        <f>IF(TablHabitats[[#This Row],[ID_OSM]]="Non trouvé","Pas de lien",HYPERLINK("http://localhost:8111/import?url=http://api.openstreetmap.org/api/0.6/"&amp;TablHabitats[[#This Row],[OBJET_OSM]]&amp;"/"&amp;TablHabitats[[#This Row],[ID_OSM]]&amp;"/full","JOSM"))</f>
        <v>JOSM</v>
      </c>
      <c r="P91" s="9" t="s">
        <v>6916</v>
      </c>
      <c r="Q91" s="9">
        <v>1955</v>
      </c>
      <c r="R91" s="131">
        <v>20123</v>
      </c>
      <c r="S91" s="9" t="s">
        <v>7093</v>
      </c>
      <c r="T91" s="9" t="s">
        <v>6960</v>
      </c>
      <c r="X91" s="9">
        <v>14</v>
      </c>
      <c r="Y91" s="9" t="s">
        <v>5326</v>
      </c>
      <c r="Z91" s="9">
        <v>0</v>
      </c>
    </row>
    <row r="92" spans="1:26">
      <c r="A92" s="9">
        <v>84087</v>
      </c>
      <c r="B92" s="9" t="s">
        <v>5339</v>
      </c>
      <c r="C92" s="9">
        <v>387204939</v>
      </c>
      <c r="D92" s="9" t="s">
        <v>6132</v>
      </c>
      <c r="E92" s="9" t="s">
        <v>6133</v>
      </c>
      <c r="F92" s="9" t="s">
        <v>5339</v>
      </c>
      <c r="H92" s="9" t="s">
        <v>5674</v>
      </c>
      <c r="I92" s="9" t="s">
        <v>6134</v>
      </c>
      <c r="J92" s="9" t="s">
        <v>6135</v>
      </c>
      <c r="K92" s="9" t="s">
        <v>6136</v>
      </c>
      <c r="L92" s="9" t="s">
        <v>6134</v>
      </c>
      <c r="M92" s="12" t="str">
        <f>IF(TablHabitats[[#This Row],[ID_OSM]]="Non trouvé","Pas de lien",HYPERLINK(("http://www.openstreetmap.org/?"&amp;TablHabitats[[#This Row],[OBJET_OSM]]&amp;"="&amp;TablHabitats[[#This Row],[ID_OSM]]),"Localiser"))</f>
        <v>Localiser</v>
      </c>
      <c r="N92" s="9" t="s">
        <v>5317</v>
      </c>
      <c r="O92" s="12" t="str">
        <f>IF(TablHabitats[[#This Row],[ID_OSM]]="Non trouvé","Pas de lien",HYPERLINK("http://localhost:8111/import?url=http://api.openstreetmap.org/api/0.6/"&amp;TablHabitats[[#This Row],[OBJET_OSM]]&amp;"/"&amp;TablHabitats[[#This Row],[ID_OSM]]&amp;"/full","JOSM"))</f>
        <v>JOSM</v>
      </c>
      <c r="P92" s="9" t="s">
        <v>6916</v>
      </c>
      <c r="Q92" s="9">
        <v>1986</v>
      </c>
      <c r="R92" s="131">
        <v>31436</v>
      </c>
      <c r="S92" s="9" t="s">
        <v>7094</v>
      </c>
      <c r="T92" s="9" t="s">
        <v>7095</v>
      </c>
      <c r="X92" s="9">
        <v>45</v>
      </c>
      <c r="Y92" s="9" t="s">
        <v>5325</v>
      </c>
      <c r="Z92" s="9" t="s">
        <v>6932</v>
      </c>
    </row>
    <row r="93" spans="1:26">
      <c r="A93" s="9">
        <v>84087</v>
      </c>
      <c r="B93" s="9" t="s">
        <v>5339</v>
      </c>
      <c r="C93" s="9" t="s">
        <v>5339</v>
      </c>
      <c r="D93" s="9" t="s">
        <v>6152</v>
      </c>
      <c r="E93" s="9" t="s">
        <v>5339</v>
      </c>
      <c r="F93" s="9" t="s">
        <v>5339</v>
      </c>
      <c r="I93" s="9" t="s">
        <v>6153</v>
      </c>
      <c r="J93" s="9" t="s">
        <v>6153</v>
      </c>
      <c r="K93" s="9" t="s">
        <v>6154</v>
      </c>
      <c r="L93" s="9" t="s">
        <v>6153</v>
      </c>
      <c r="M93" s="12" t="str">
        <f>IF(TablHabitats[[#This Row],[ID_OSM]]="Non trouvé","Pas de lien",HYPERLINK(("http://www.openstreetmap.org/?"&amp;TablHabitats[[#This Row],[OBJET_OSM]]&amp;"="&amp;TablHabitats[[#This Row],[ID_OSM]]),"Localiser"))</f>
        <v>Pas de lien</v>
      </c>
      <c r="N93" s="9" t="s">
        <v>5317</v>
      </c>
      <c r="O93" s="12" t="str">
        <f>IF(TablHabitats[[#This Row],[ID_OSM]]="Non trouvé","Pas de lien",HYPERLINK("http://localhost:8111/import?url=http://api.openstreetmap.org/api/0.6/"&amp;TablHabitats[[#This Row],[OBJET_OSM]]&amp;"/"&amp;TablHabitats[[#This Row],[ID_OSM]]&amp;"/full","JOSM"))</f>
        <v>Pas de lien</v>
      </c>
      <c r="P93" s="9" t="s">
        <v>6916</v>
      </c>
      <c r="Q93" s="9">
        <v>1964</v>
      </c>
      <c r="R93" s="131">
        <v>23601</v>
      </c>
      <c r="S93" s="9" t="s">
        <v>7101</v>
      </c>
      <c r="T93" s="9" t="s">
        <v>7102</v>
      </c>
      <c r="W93" s="9" t="s">
        <v>13833</v>
      </c>
      <c r="X93" s="9">
        <v>7</v>
      </c>
      <c r="Y93" s="9" t="s">
        <v>5326</v>
      </c>
      <c r="Z93" s="9">
        <v>0</v>
      </c>
    </row>
    <row r="94" spans="1:26">
      <c r="A94" s="9">
        <v>84087</v>
      </c>
      <c r="B94" s="9" t="s">
        <v>5339</v>
      </c>
      <c r="C94" s="9">
        <v>133151365</v>
      </c>
      <c r="D94" s="9" t="s">
        <v>6163</v>
      </c>
      <c r="E94" s="9" t="s">
        <v>6164</v>
      </c>
      <c r="F94" s="9" t="s">
        <v>5339</v>
      </c>
      <c r="I94" s="9" t="s">
        <v>6165</v>
      </c>
      <c r="J94" s="9" t="s">
        <v>6165</v>
      </c>
      <c r="K94" s="9" t="s">
        <v>6166</v>
      </c>
      <c r="L94" s="9" t="s">
        <v>6165</v>
      </c>
      <c r="M94" s="12" t="str">
        <f>IF(TablHabitats[[#This Row],[ID_OSM]]="Non trouvé","Pas de lien",HYPERLINK(("http://www.openstreetmap.org/?"&amp;TablHabitats[[#This Row],[OBJET_OSM]]&amp;"="&amp;TablHabitats[[#This Row],[ID_OSM]]),"Localiser"))</f>
        <v>Localiser</v>
      </c>
      <c r="N94" s="9" t="s">
        <v>5317</v>
      </c>
      <c r="O94" s="12" t="str">
        <f>IF(TablHabitats[[#This Row],[ID_OSM]]="Non trouvé","Pas de lien",HYPERLINK("http://localhost:8111/import?url=http://api.openstreetmap.org/api/0.6/"&amp;TablHabitats[[#This Row],[OBJET_OSM]]&amp;"/"&amp;TablHabitats[[#This Row],[ID_OSM]]&amp;"/full","JOSM"))</f>
        <v>JOSM</v>
      </c>
      <c r="P94" s="9" t="s">
        <v>6916</v>
      </c>
      <c r="Q94" s="9">
        <v>1978</v>
      </c>
      <c r="R94" s="131">
        <v>28836</v>
      </c>
      <c r="S94" s="9" t="s">
        <v>7108</v>
      </c>
      <c r="T94" s="9" t="s">
        <v>7109</v>
      </c>
      <c r="X94" s="9">
        <v>6</v>
      </c>
      <c r="Y94" s="9" t="s">
        <v>5326</v>
      </c>
      <c r="Z94" s="9">
        <v>0</v>
      </c>
    </row>
    <row r="95" spans="1:26">
      <c r="A95" s="9">
        <v>84087</v>
      </c>
      <c r="B95" s="9" t="s">
        <v>5339</v>
      </c>
      <c r="C95" s="9">
        <v>217644840</v>
      </c>
      <c r="D95" s="9" t="s">
        <v>6179</v>
      </c>
      <c r="E95" s="9" t="s">
        <v>6180</v>
      </c>
      <c r="F95" s="9" t="s">
        <v>5339</v>
      </c>
      <c r="H95" s="9" t="s">
        <v>5674</v>
      </c>
      <c r="I95" s="9" t="s">
        <v>4083</v>
      </c>
      <c r="J95" s="9" t="s">
        <v>6181</v>
      </c>
      <c r="K95" s="9" t="s">
        <v>6182</v>
      </c>
      <c r="L95" s="9" t="s">
        <v>4083</v>
      </c>
      <c r="M95" s="12" t="str">
        <f>IF(TablHabitats[[#This Row],[ID_OSM]]="Non trouvé","Pas de lien",HYPERLINK(("http://www.openstreetmap.org/?"&amp;TablHabitats[[#This Row],[OBJET_OSM]]&amp;"="&amp;TablHabitats[[#This Row],[ID_OSM]]),"Localiser"))</f>
        <v>Localiser</v>
      </c>
      <c r="N95" s="9" t="s">
        <v>5317</v>
      </c>
      <c r="O95" s="12" t="str">
        <f>IF(TablHabitats[[#This Row],[ID_OSM]]="Non trouvé","Pas de lien",HYPERLINK("http://localhost:8111/import?url=http://api.openstreetmap.org/api/0.6/"&amp;TablHabitats[[#This Row],[OBJET_OSM]]&amp;"/"&amp;TablHabitats[[#This Row],[ID_OSM]]&amp;"/full","JOSM"))</f>
        <v>JOSM</v>
      </c>
      <c r="P95" s="9" t="s">
        <v>6916</v>
      </c>
      <c r="Q95" s="9">
        <v>1976</v>
      </c>
      <c r="R95" s="131">
        <v>27824</v>
      </c>
      <c r="T95" s="9" t="s">
        <v>7013</v>
      </c>
      <c r="W95" s="9" t="s">
        <v>7071</v>
      </c>
      <c r="X95" s="9">
        <v>41</v>
      </c>
      <c r="Y95" s="9" t="s">
        <v>5325</v>
      </c>
      <c r="Z95" s="9" t="s">
        <v>6932</v>
      </c>
    </row>
    <row r="96" spans="1:26">
      <c r="A96" s="9">
        <v>84087</v>
      </c>
      <c r="B96" s="9" t="s">
        <v>5339</v>
      </c>
      <c r="C96" s="9">
        <v>133151377</v>
      </c>
      <c r="D96" s="9" t="s">
        <v>6195</v>
      </c>
      <c r="E96" s="9" t="s">
        <v>6196</v>
      </c>
      <c r="F96" s="9" t="s">
        <v>5339</v>
      </c>
      <c r="H96" s="9" t="s">
        <v>5674</v>
      </c>
      <c r="I96" s="9" t="s">
        <v>2399</v>
      </c>
      <c r="J96" s="9" t="s">
        <v>6197</v>
      </c>
      <c r="K96" s="9" t="s">
        <v>6198</v>
      </c>
      <c r="L96" s="9" t="s">
        <v>2399</v>
      </c>
      <c r="M96" s="12" t="str">
        <f>IF(TablHabitats[[#This Row],[ID_OSM]]="Non trouvé","Pas de lien",HYPERLINK(("http://www.openstreetmap.org/?"&amp;TablHabitats[[#This Row],[OBJET_OSM]]&amp;"="&amp;TablHabitats[[#This Row],[ID_OSM]]),"Localiser"))</f>
        <v>Localiser</v>
      </c>
      <c r="N96" s="9" t="s">
        <v>5317</v>
      </c>
      <c r="O96" s="12" t="str">
        <f>IF(TablHabitats[[#This Row],[ID_OSM]]="Non trouvé","Pas de lien",HYPERLINK("http://localhost:8111/import?url=http://api.openstreetmap.org/api/0.6/"&amp;TablHabitats[[#This Row],[OBJET_OSM]]&amp;"/"&amp;TablHabitats[[#This Row],[ID_OSM]]&amp;"/full","JOSM"))</f>
        <v>JOSM</v>
      </c>
      <c r="P96" s="9" t="s">
        <v>6916</v>
      </c>
      <c r="Q96" s="9">
        <v>1969</v>
      </c>
      <c r="R96" s="131">
        <v>25335</v>
      </c>
      <c r="S96" s="9" t="s">
        <v>7117</v>
      </c>
      <c r="T96" s="9" t="s">
        <v>7118</v>
      </c>
      <c r="X96" s="9">
        <v>9</v>
      </c>
      <c r="Y96" s="9" t="s">
        <v>5326</v>
      </c>
      <c r="Z96" s="9">
        <v>0</v>
      </c>
    </row>
    <row r="97" spans="1:26">
      <c r="A97" s="9">
        <v>84087</v>
      </c>
      <c r="B97" s="9" t="s">
        <v>5339</v>
      </c>
      <c r="C97" s="9">
        <v>133164055</v>
      </c>
      <c r="D97" s="9" t="s">
        <v>6199</v>
      </c>
      <c r="E97" s="9" t="s">
        <v>6200</v>
      </c>
      <c r="F97" s="9" t="s">
        <v>5339</v>
      </c>
      <c r="H97" s="9" t="s">
        <v>4492</v>
      </c>
      <c r="I97" s="9" t="s">
        <v>5157</v>
      </c>
      <c r="J97" s="9" t="s">
        <v>6201</v>
      </c>
      <c r="K97" s="9" t="s">
        <v>5479</v>
      </c>
      <c r="L97" s="9" t="s">
        <v>9256</v>
      </c>
      <c r="M97" s="12" t="str">
        <f>IF(TablHabitats[[#This Row],[ID_OSM]]="Non trouvé","Pas de lien",HYPERLINK(("http://www.openstreetmap.org/?"&amp;TablHabitats[[#This Row],[OBJET_OSM]]&amp;"="&amp;TablHabitats[[#This Row],[ID_OSM]]),"Localiser"))</f>
        <v>Localiser</v>
      </c>
      <c r="N97" s="9" t="s">
        <v>5317</v>
      </c>
      <c r="O97" s="12" t="str">
        <f>IF(TablHabitats[[#This Row],[ID_OSM]]="Non trouvé","Pas de lien",HYPERLINK("http://localhost:8111/import?url=http://api.openstreetmap.org/api/0.6/"&amp;TablHabitats[[#This Row],[OBJET_OSM]]&amp;"/"&amp;TablHabitats[[#This Row],[ID_OSM]]&amp;"/full","JOSM"))</f>
        <v>JOSM</v>
      </c>
      <c r="P97" s="9" t="s">
        <v>6916</v>
      </c>
      <c r="Q97" s="9">
        <v>1987</v>
      </c>
      <c r="R97" s="131">
        <v>31818</v>
      </c>
      <c r="S97" s="9" t="s">
        <v>7119</v>
      </c>
      <c r="T97" s="9" t="s">
        <v>7120</v>
      </c>
      <c r="X97" s="9">
        <v>97</v>
      </c>
      <c r="Y97" s="9" t="s">
        <v>5325</v>
      </c>
      <c r="Z97" s="9" t="s">
        <v>6932</v>
      </c>
    </row>
    <row r="98" spans="1:26">
      <c r="A98" s="9">
        <v>84087</v>
      </c>
      <c r="B98" s="9" t="s">
        <v>5339</v>
      </c>
      <c r="C98" s="9">
        <v>133155513</v>
      </c>
      <c r="D98" s="9" t="s">
        <v>6202</v>
      </c>
      <c r="E98" s="9" t="s">
        <v>6203</v>
      </c>
      <c r="F98" s="9" t="s">
        <v>5339</v>
      </c>
      <c r="H98" s="9" t="s">
        <v>5674</v>
      </c>
      <c r="I98" s="9" t="s">
        <v>6204</v>
      </c>
      <c r="J98" s="9" t="s">
        <v>6205</v>
      </c>
      <c r="K98" s="9" t="s">
        <v>6206</v>
      </c>
      <c r="L98" s="9" t="s">
        <v>9257</v>
      </c>
      <c r="M98" s="12" t="str">
        <f>IF(TablHabitats[[#This Row],[ID_OSM]]="Non trouvé","Pas de lien",HYPERLINK(("http://www.openstreetmap.org/?"&amp;TablHabitats[[#This Row],[OBJET_OSM]]&amp;"="&amp;TablHabitats[[#This Row],[ID_OSM]]),"Localiser"))</f>
        <v>Localiser</v>
      </c>
      <c r="N98" s="9" t="s">
        <v>5317</v>
      </c>
      <c r="O98" s="12" t="str">
        <f>IF(TablHabitats[[#This Row],[ID_OSM]]="Non trouvé","Pas de lien",HYPERLINK("http://localhost:8111/import?url=http://api.openstreetmap.org/api/0.6/"&amp;TablHabitats[[#This Row],[OBJET_OSM]]&amp;"/"&amp;TablHabitats[[#This Row],[ID_OSM]]&amp;"/full","JOSM"))</f>
        <v>JOSM</v>
      </c>
      <c r="P98" s="9" t="s">
        <v>6916</v>
      </c>
      <c r="Q98" s="9">
        <v>1991</v>
      </c>
      <c r="R98" s="131">
        <v>33547</v>
      </c>
      <c r="S98" s="9" t="s">
        <v>7121</v>
      </c>
      <c r="T98" s="9" t="s">
        <v>7122</v>
      </c>
      <c r="X98" s="9">
        <v>21</v>
      </c>
      <c r="Y98" s="9" t="s">
        <v>5326</v>
      </c>
      <c r="Z98" s="9">
        <v>0</v>
      </c>
    </row>
    <row r="99" spans="1:26">
      <c r="A99" s="9">
        <v>84087</v>
      </c>
      <c r="B99" s="9" t="s">
        <v>5339</v>
      </c>
      <c r="C99" s="9">
        <v>150468909</v>
      </c>
      <c r="D99" s="9" t="s">
        <v>6239</v>
      </c>
      <c r="E99" s="9" t="s">
        <v>6240</v>
      </c>
      <c r="F99" s="9" t="s">
        <v>5339</v>
      </c>
      <c r="H99" s="9" t="s">
        <v>4492</v>
      </c>
      <c r="I99" s="9" t="s">
        <v>6241</v>
      </c>
      <c r="J99" s="9" t="s">
        <v>6242</v>
      </c>
      <c r="K99" s="9" t="s">
        <v>6243</v>
      </c>
      <c r="L99" s="9" t="s">
        <v>9259</v>
      </c>
      <c r="M99" s="12" t="str">
        <f>IF(TablHabitats[[#This Row],[ID_OSM]]="Non trouvé","Pas de lien",HYPERLINK(("http://www.openstreetmap.org/?"&amp;TablHabitats[[#This Row],[OBJET_OSM]]&amp;"="&amp;TablHabitats[[#This Row],[ID_OSM]]),"Localiser"))</f>
        <v>Localiser</v>
      </c>
      <c r="N99" s="9" t="s">
        <v>5317</v>
      </c>
      <c r="O99" s="12" t="str">
        <f>IF(TablHabitats[[#This Row],[ID_OSM]]="Non trouvé","Pas de lien",HYPERLINK("http://localhost:8111/import?url=http://api.openstreetmap.org/api/0.6/"&amp;TablHabitats[[#This Row],[OBJET_OSM]]&amp;"/"&amp;TablHabitats[[#This Row],[ID_OSM]]&amp;"/full","JOSM"))</f>
        <v>JOSM</v>
      </c>
      <c r="P99" s="9" t="s">
        <v>6916</v>
      </c>
      <c r="Q99" s="9">
        <v>1993</v>
      </c>
      <c r="R99" s="131">
        <v>34268</v>
      </c>
      <c r="S99" s="9" t="s">
        <v>7136</v>
      </c>
      <c r="X99" s="9">
        <v>32</v>
      </c>
      <c r="Y99" s="9" t="s">
        <v>5326</v>
      </c>
      <c r="Z99" s="9">
        <v>0</v>
      </c>
    </row>
    <row r="100" spans="1:26">
      <c r="A100" s="9">
        <v>84087</v>
      </c>
      <c r="B100" s="9" t="s">
        <v>5339</v>
      </c>
      <c r="C100" s="9">
        <v>150332290</v>
      </c>
      <c r="D100" s="9" t="s">
        <v>6244</v>
      </c>
      <c r="E100" s="9" t="s">
        <v>6245</v>
      </c>
      <c r="F100" s="9" t="s">
        <v>5339</v>
      </c>
      <c r="H100" s="9" t="s">
        <v>4492</v>
      </c>
      <c r="I100" s="9" t="s">
        <v>6246</v>
      </c>
      <c r="J100" s="9" t="s">
        <v>6247</v>
      </c>
      <c r="K100" s="9" t="s">
        <v>6248</v>
      </c>
      <c r="L100" s="9" t="s">
        <v>9259</v>
      </c>
      <c r="M100" s="12" t="str">
        <f>IF(TablHabitats[[#This Row],[ID_OSM]]="Non trouvé","Pas de lien",HYPERLINK(("http://www.openstreetmap.org/?"&amp;TablHabitats[[#This Row],[OBJET_OSM]]&amp;"="&amp;TablHabitats[[#This Row],[ID_OSM]]),"Localiser"))</f>
        <v>Localiser</v>
      </c>
      <c r="N100" s="9" t="s">
        <v>5317</v>
      </c>
      <c r="O100" s="12" t="str">
        <f>IF(TablHabitats[[#This Row],[ID_OSM]]="Non trouvé","Pas de lien",HYPERLINK("http://localhost:8111/import?url=http://api.openstreetmap.org/api/0.6/"&amp;TablHabitats[[#This Row],[OBJET_OSM]]&amp;"/"&amp;TablHabitats[[#This Row],[ID_OSM]]&amp;"/full","JOSM"))</f>
        <v>JOSM</v>
      </c>
      <c r="P100" s="9" t="s">
        <v>6916</v>
      </c>
      <c r="Q100" s="9">
        <v>1998</v>
      </c>
      <c r="R100" s="131">
        <v>36137</v>
      </c>
      <c r="S100" s="9" t="s">
        <v>7137</v>
      </c>
      <c r="T100" s="9" t="s">
        <v>7138</v>
      </c>
      <c r="X100" s="9">
        <v>6</v>
      </c>
      <c r="Y100" s="9" t="s">
        <v>5326</v>
      </c>
      <c r="Z100" s="9">
        <v>0</v>
      </c>
    </row>
    <row r="101" spans="1:26">
      <c r="A101" s="9">
        <v>84087</v>
      </c>
      <c r="B101" s="9" t="s">
        <v>5339</v>
      </c>
      <c r="C101" s="9">
        <v>133164059</v>
      </c>
      <c r="D101" s="9" t="s">
        <v>6249</v>
      </c>
      <c r="E101" s="9" t="s">
        <v>6250</v>
      </c>
      <c r="F101" s="9" t="s">
        <v>5339</v>
      </c>
      <c r="H101" s="9" t="s">
        <v>4492</v>
      </c>
      <c r="I101" s="9" t="s">
        <v>6251</v>
      </c>
      <c r="J101" s="9" t="s">
        <v>6252</v>
      </c>
      <c r="K101" s="9" t="s">
        <v>6253</v>
      </c>
      <c r="L101" s="9" t="s">
        <v>9259</v>
      </c>
      <c r="M101" s="12" t="str">
        <f>IF(TablHabitats[[#This Row],[ID_OSM]]="Non trouvé","Pas de lien",HYPERLINK(("http://www.openstreetmap.org/?"&amp;TablHabitats[[#This Row],[OBJET_OSM]]&amp;"="&amp;TablHabitats[[#This Row],[ID_OSM]]),"Localiser"))</f>
        <v>Localiser</v>
      </c>
      <c r="N101" s="9" t="s">
        <v>5317</v>
      </c>
      <c r="O101" s="12" t="str">
        <f>IF(TablHabitats[[#This Row],[ID_OSM]]="Non trouvé","Pas de lien",HYPERLINK("http://localhost:8111/import?url=http://api.openstreetmap.org/api/0.6/"&amp;TablHabitats[[#This Row],[OBJET_OSM]]&amp;"/"&amp;TablHabitats[[#This Row],[ID_OSM]]&amp;"/full","JOSM"))</f>
        <v>JOSM</v>
      </c>
      <c r="P101" s="9" t="s">
        <v>6916</v>
      </c>
      <c r="Q101" s="9">
        <v>1982</v>
      </c>
      <c r="R101" s="131">
        <v>30228</v>
      </c>
      <c r="S101" s="9" t="s">
        <v>7139</v>
      </c>
      <c r="T101" s="9" t="s">
        <v>7140</v>
      </c>
      <c r="X101" s="9">
        <v>46</v>
      </c>
      <c r="Y101" s="9" t="s">
        <v>5325</v>
      </c>
      <c r="Z101" s="9" t="s">
        <v>6948</v>
      </c>
    </row>
    <row r="102" spans="1:26">
      <c r="A102" s="9">
        <v>84087</v>
      </c>
      <c r="B102" s="9" t="s">
        <v>5339</v>
      </c>
      <c r="C102" s="9">
        <v>148979940</v>
      </c>
      <c r="D102" s="9" t="s">
        <v>6264</v>
      </c>
      <c r="E102" s="9" t="s">
        <v>6265</v>
      </c>
      <c r="F102" s="9" t="s">
        <v>5339</v>
      </c>
      <c r="H102" s="9" t="s">
        <v>4492</v>
      </c>
      <c r="I102" s="9" t="s">
        <v>6266</v>
      </c>
      <c r="J102" s="9" t="s">
        <v>6267</v>
      </c>
      <c r="K102" s="9" t="s">
        <v>6268</v>
      </c>
      <c r="L102" s="9" t="s">
        <v>9259</v>
      </c>
      <c r="M102" s="12" t="str">
        <f>IF(TablHabitats[[#This Row],[ID_OSM]]="Non trouvé","Pas de lien",HYPERLINK(("http://www.openstreetmap.org/?"&amp;TablHabitats[[#This Row],[OBJET_OSM]]&amp;"="&amp;TablHabitats[[#This Row],[ID_OSM]]),"Localiser"))</f>
        <v>Localiser</v>
      </c>
      <c r="N102" s="9" t="s">
        <v>5317</v>
      </c>
      <c r="O102" s="12" t="str">
        <f>IF(TablHabitats[[#This Row],[ID_OSM]]="Non trouvé","Pas de lien",HYPERLINK("http://localhost:8111/import?url=http://api.openstreetmap.org/api/0.6/"&amp;TablHabitats[[#This Row],[OBJET_OSM]]&amp;"/"&amp;TablHabitats[[#This Row],[ID_OSM]]&amp;"/full","JOSM"))</f>
        <v>JOSM</v>
      </c>
      <c r="P102" s="9" t="s">
        <v>6916</v>
      </c>
      <c r="Q102" s="9">
        <v>2000</v>
      </c>
      <c r="R102" s="131">
        <v>36858</v>
      </c>
      <c r="S102" s="9" t="s">
        <v>7143</v>
      </c>
      <c r="X102" s="9">
        <v>14</v>
      </c>
      <c r="Y102" s="9" t="s">
        <v>5326</v>
      </c>
      <c r="Z102" s="9">
        <v>0</v>
      </c>
    </row>
    <row r="103" spans="1:26">
      <c r="A103" s="9">
        <v>84087</v>
      </c>
      <c r="B103" s="9" t="s">
        <v>5339</v>
      </c>
      <c r="C103" s="9">
        <v>150470613</v>
      </c>
      <c r="D103" s="9" t="s">
        <v>6269</v>
      </c>
      <c r="E103" s="9" t="s">
        <v>6270</v>
      </c>
      <c r="F103" s="9" t="s">
        <v>5339</v>
      </c>
      <c r="H103" s="9" t="s">
        <v>4492</v>
      </c>
      <c r="I103" s="9" t="s">
        <v>6271</v>
      </c>
      <c r="J103" s="9" t="s">
        <v>6272</v>
      </c>
      <c r="K103" s="9" t="s">
        <v>6273</v>
      </c>
      <c r="L103" s="9" t="s">
        <v>9259</v>
      </c>
      <c r="M103" s="12" t="str">
        <f>IF(TablHabitats[[#This Row],[ID_OSM]]="Non trouvé","Pas de lien",HYPERLINK(("http://www.openstreetmap.org/?"&amp;TablHabitats[[#This Row],[OBJET_OSM]]&amp;"="&amp;TablHabitats[[#This Row],[ID_OSM]]),"Localiser"))</f>
        <v>Localiser</v>
      </c>
      <c r="N103" s="9" t="s">
        <v>5317</v>
      </c>
      <c r="O103" s="12" t="str">
        <f>IF(TablHabitats[[#This Row],[ID_OSM]]="Non trouvé","Pas de lien",HYPERLINK("http://localhost:8111/import?url=http://api.openstreetmap.org/api/0.6/"&amp;TablHabitats[[#This Row],[OBJET_OSM]]&amp;"/"&amp;TablHabitats[[#This Row],[ID_OSM]]&amp;"/full","JOSM"))</f>
        <v>JOSM</v>
      </c>
      <c r="P103" s="9" t="s">
        <v>6916</v>
      </c>
      <c r="Q103" s="9">
        <v>1994</v>
      </c>
      <c r="R103" s="131">
        <v>34355</v>
      </c>
      <c r="S103" s="9" t="s">
        <v>7144</v>
      </c>
      <c r="X103" s="9">
        <v>30</v>
      </c>
      <c r="Y103" s="9" t="s">
        <v>5326</v>
      </c>
      <c r="Z103" s="9">
        <v>0</v>
      </c>
    </row>
    <row r="104" spans="1:26">
      <c r="A104" s="9">
        <v>84087</v>
      </c>
      <c r="B104" s="9" t="s">
        <v>5339</v>
      </c>
      <c r="C104" s="9">
        <v>133164061</v>
      </c>
      <c r="D104" s="9" t="s">
        <v>6289</v>
      </c>
      <c r="E104" s="9" t="s">
        <v>6290</v>
      </c>
      <c r="F104" s="9" t="s">
        <v>5339</v>
      </c>
      <c r="H104" s="9" t="s">
        <v>4492</v>
      </c>
      <c r="I104" s="9" t="s">
        <v>6291</v>
      </c>
      <c r="J104" s="9" t="s">
        <v>6292</v>
      </c>
      <c r="K104" s="9" t="s">
        <v>6293</v>
      </c>
      <c r="L104" s="9" t="s">
        <v>9259</v>
      </c>
      <c r="M104" s="12" t="str">
        <f>IF(TablHabitats[[#This Row],[ID_OSM]]="Non trouvé","Pas de lien",HYPERLINK(("http://www.openstreetmap.org/?"&amp;TablHabitats[[#This Row],[OBJET_OSM]]&amp;"="&amp;TablHabitats[[#This Row],[ID_OSM]]),"Localiser"))</f>
        <v>Localiser</v>
      </c>
      <c r="N104" s="9" t="s">
        <v>5317</v>
      </c>
      <c r="O104" s="12" t="str">
        <f>IF(TablHabitats[[#This Row],[ID_OSM]]="Non trouvé","Pas de lien",HYPERLINK("http://localhost:8111/import?url=http://api.openstreetmap.org/api/0.6/"&amp;TablHabitats[[#This Row],[OBJET_OSM]]&amp;"/"&amp;TablHabitats[[#This Row],[ID_OSM]]&amp;"/full","JOSM"))</f>
        <v>JOSM</v>
      </c>
      <c r="P104" s="9" t="s">
        <v>6916</v>
      </c>
      <c r="Q104" s="9">
        <v>1987</v>
      </c>
      <c r="R104" s="131">
        <v>31782</v>
      </c>
      <c r="S104" s="9" t="s">
        <v>7149</v>
      </c>
      <c r="T104" s="9" t="s">
        <v>6979</v>
      </c>
      <c r="X104" s="9">
        <v>21</v>
      </c>
      <c r="Y104" s="9" t="s">
        <v>5326</v>
      </c>
      <c r="Z104" s="9">
        <v>0</v>
      </c>
    </row>
    <row r="105" spans="1:26">
      <c r="A105" s="9">
        <v>84087</v>
      </c>
      <c r="B105" s="9" t="s">
        <v>5339</v>
      </c>
      <c r="C105" s="9">
        <v>148987646</v>
      </c>
      <c r="D105" s="9" t="s">
        <v>6294</v>
      </c>
      <c r="E105" s="9" t="s">
        <v>6295</v>
      </c>
      <c r="F105" s="9" t="s">
        <v>5339</v>
      </c>
      <c r="H105" s="9" t="s">
        <v>4492</v>
      </c>
      <c r="I105" s="9" t="s">
        <v>6296</v>
      </c>
      <c r="J105" s="9" t="s">
        <v>6297</v>
      </c>
      <c r="K105" s="9" t="s">
        <v>6298</v>
      </c>
      <c r="L105" s="9" t="s">
        <v>9259</v>
      </c>
      <c r="M105" s="12" t="str">
        <f>IF(TablHabitats[[#This Row],[ID_OSM]]="Non trouvé","Pas de lien",HYPERLINK(("http://www.openstreetmap.org/?"&amp;TablHabitats[[#This Row],[OBJET_OSM]]&amp;"="&amp;TablHabitats[[#This Row],[ID_OSM]]),"Localiser"))</f>
        <v>Localiser</v>
      </c>
      <c r="N105" s="9" t="s">
        <v>5317</v>
      </c>
      <c r="O105" s="12" t="str">
        <f>IF(TablHabitats[[#This Row],[ID_OSM]]="Non trouvé","Pas de lien",HYPERLINK("http://localhost:8111/import?url=http://api.openstreetmap.org/api/0.6/"&amp;TablHabitats[[#This Row],[OBJET_OSM]]&amp;"/"&amp;TablHabitats[[#This Row],[ID_OSM]]&amp;"/full","JOSM"))</f>
        <v>JOSM</v>
      </c>
      <c r="P105" s="9" t="s">
        <v>6916</v>
      </c>
      <c r="Q105" s="9">
        <v>1982</v>
      </c>
      <c r="R105" s="131">
        <v>30085</v>
      </c>
      <c r="S105" s="9" t="s">
        <v>7150</v>
      </c>
      <c r="T105" s="9" t="s">
        <v>7151</v>
      </c>
      <c r="X105" s="9">
        <v>11</v>
      </c>
      <c r="Y105" s="9" t="s">
        <v>5326</v>
      </c>
      <c r="Z105" s="9">
        <v>0</v>
      </c>
    </row>
    <row r="106" spans="1:26">
      <c r="A106" s="9">
        <v>84087</v>
      </c>
      <c r="B106" s="9" t="s">
        <v>5339</v>
      </c>
      <c r="C106" s="9">
        <v>256078642</v>
      </c>
      <c r="D106" s="9" t="s">
        <v>6299</v>
      </c>
      <c r="E106" s="9" t="s">
        <v>6300</v>
      </c>
      <c r="F106" s="9" t="s">
        <v>5339</v>
      </c>
      <c r="H106" s="9" t="s">
        <v>4492</v>
      </c>
      <c r="I106" s="9" t="s">
        <v>13852</v>
      </c>
      <c r="J106" s="9" t="s">
        <v>13853</v>
      </c>
      <c r="K106" s="9" t="s">
        <v>13854</v>
      </c>
      <c r="L106" s="9" t="s">
        <v>9259</v>
      </c>
      <c r="M106" s="12" t="str">
        <f>IF(TablHabitats[[#This Row],[ID_OSM]]="Non trouvé","Pas de lien",HYPERLINK(("http://www.openstreetmap.org/?"&amp;TablHabitats[[#This Row],[OBJET_OSM]]&amp;"="&amp;TablHabitats[[#This Row],[ID_OSM]]),"Localiser"))</f>
        <v>Localiser</v>
      </c>
      <c r="N106" s="9" t="s">
        <v>5317</v>
      </c>
      <c r="O106" s="12" t="str">
        <f>IF(TablHabitats[[#This Row],[ID_OSM]]="Non trouvé","Pas de lien",HYPERLINK("http://localhost:8111/import?url=http://api.openstreetmap.org/api/0.6/"&amp;TablHabitats[[#This Row],[OBJET_OSM]]&amp;"/"&amp;TablHabitats[[#This Row],[ID_OSM]]&amp;"/full","JOSM"))</f>
        <v>JOSM</v>
      </c>
      <c r="P106" s="9" t="s">
        <v>6916</v>
      </c>
      <c r="Q106" s="9">
        <v>1989</v>
      </c>
      <c r="R106" s="131">
        <v>32839</v>
      </c>
      <c r="S106" s="9" t="s">
        <v>7152</v>
      </c>
      <c r="T106" s="9" t="s">
        <v>7153</v>
      </c>
      <c r="X106" s="9">
        <v>57</v>
      </c>
      <c r="Y106" s="9" t="s">
        <v>5325</v>
      </c>
      <c r="Z106" s="9" t="s">
        <v>6948</v>
      </c>
    </row>
    <row r="107" spans="1:26">
      <c r="A107" s="9">
        <v>84087</v>
      </c>
      <c r="B107" s="9" t="s">
        <v>5339</v>
      </c>
      <c r="C107" s="9">
        <v>239282352</v>
      </c>
      <c r="D107" s="9" t="s">
        <v>6312</v>
      </c>
      <c r="E107" s="9" t="s">
        <v>6313</v>
      </c>
      <c r="F107" s="9" t="s">
        <v>5339</v>
      </c>
      <c r="H107" s="9" t="s">
        <v>5674</v>
      </c>
      <c r="I107" s="9" t="s">
        <v>6314</v>
      </c>
      <c r="J107" s="9" t="s">
        <v>6315</v>
      </c>
      <c r="K107" s="9" t="s">
        <v>6316</v>
      </c>
      <c r="L107" s="9" t="s">
        <v>9260</v>
      </c>
      <c r="M107" s="12" t="str">
        <f>IF(TablHabitats[[#This Row],[ID_OSM]]="Non trouvé","Pas de lien",HYPERLINK(("http://www.openstreetmap.org/?"&amp;TablHabitats[[#This Row],[OBJET_OSM]]&amp;"="&amp;TablHabitats[[#This Row],[ID_OSM]]),"Localiser"))</f>
        <v>Localiser</v>
      </c>
      <c r="N107" s="9" t="s">
        <v>5317</v>
      </c>
      <c r="O107" s="12" t="str">
        <f>IF(TablHabitats[[#This Row],[ID_OSM]]="Non trouvé","Pas de lien",HYPERLINK("http://localhost:8111/import?url=http://api.openstreetmap.org/api/0.6/"&amp;TablHabitats[[#This Row],[OBJET_OSM]]&amp;"/"&amp;TablHabitats[[#This Row],[ID_OSM]]&amp;"/full","JOSM"))</f>
        <v>JOSM</v>
      </c>
      <c r="P107" s="9" t="s">
        <v>6916</v>
      </c>
      <c r="Q107" s="9">
        <v>1978</v>
      </c>
      <c r="R107" s="131">
        <v>28551</v>
      </c>
      <c r="S107" s="9" t="s">
        <v>7158</v>
      </c>
      <c r="T107" s="9" t="s">
        <v>7020</v>
      </c>
      <c r="X107" s="9">
        <v>9</v>
      </c>
      <c r="Y107" s="9" t="s">
        <v>5326</v>
      </c>
      <c r="Z107" s="9">
        <v>0</v>
      </c>
    </row>
    <row r="108" spans="1:26">
      <c r="A108" s="9">
        <v>84087</v>
      </c>
      <c r="B108" s="9" t="s">
        <v>5339</v>
      </c>
      <c r="C108" s="9">
        <v>133151374</v>
      </c>
      <c r="D108" s="9" t="s">
        <v>6339</v>
      </c>
      <c r="E108" s="9" t="s">
        <v>6340</v>
      </c>
      <c r="F108" s="9" t="s">
        <v>5339</v>
      </c>
      <c r="H108" s="9" t="s">
        <v>5674</v>
      </c>
      <c r="I108" s="9" t="s">
        <v>6341</v>
      </c>
      <c r="J108" s="9" t="s">
        <v>6342</v>
      </c>
      <c r="K108" s="9" t="s">
        <v>6343</v>
      </c>
      <c r="L108" s="9" t="s">
        <v>2426</v>
      </c>
      <c r="M108" s="12" t="str">
        <f>IF(TablHabitats[[#This Row],[ID_OSM]]="Non trouvé","Pas de lien",HYPERLINK(("http://www.openstreetmap.org/?"&amp;TablHabitats[[#This Row],[OBJET_OSM]]&amp;"="&amp;TablHabitats[[#This Row],[ID_OSM]]),"Localiser"))</f>
        <v>Localiser</v>
      </c>
      <c r="N108" s="9" t="s">
        <v>5317</v>
      </c>
      <c r="O108" s="12" t="str">
        <f>IF(TablHabitats[[#This Row],[ID_OSM]]="Non trouvé","Pas de lien",HYPERLINK("http://localhost:8111/import?url=http://api.openstreetmap.org/api/0.6/"&amp;TablHabitats[[#This Row],[OBJET_OSM]]&amp;"/"&amp;TablHabitats[[#This Row],[ID_OSM]]&amp;"/full","JOSM"))</f>
        <v>JOSM</v>
      </c>
      <c r="P108" s="9" t="s">
        <v>6916</v>
      </c>
      <c r="Q108" s="9">
        <v>1987</v>
      </c>
      <c r="R108" s="131">
        <v>31946</v>
      </c>
      <c r="S108" s="9" t="s">
        <v>7167</v>
      </c>
      <c r="X108" s="9">
        <v>15</v>
      </c>
      <c r="Y108" s="9" t="s">
        <v>5326</v>
      </c>
      <c r="Z108" s="9">
        <v>0</v>
      </c>
    </row>
    <row r="109" spans="1:26">
      <c r="A109" s="9">
        <v>84087</v>
      </c>
      <c r="B109" s="9" t="s">
        <v>5339</v>
      </c>
      <c r="C109" s="9">
        <v>148975306</v>
      </c>
      <c r="D109" s="9" t="s">
        <v>6327</v>
      </c>
      <c r="E109" s="9" t="s">
        <v>6328</v>
      </c>
      <c r="F109" s="9" t="s">
        <v>5339</v>
      </c>
      <c r="H109" s="9" t="s">
        <v>4492</v>
      </c>
      <c r="I109" s="9" t="s">
        <v>2682</v>
      </c>
      <c r="J109" s="9" t="s">
        <v>6329</v>
      </c>
      <c r="K109" s="9" t="s">
        <v>6330</v>
      </c>
      <c r="L109" s="9" t="s">
        <v>9261</v>
      </c>
      <c r="M109" s="12" t="str">
        <f>IF(TablHabitats[[#This Row],[ID_OSM]]="Non trouvé","Pas de lien",HYPERLINK(("http://www.openstreetmap.org/?"&amp;TablHabitats[[#This Row],[OBJET_OSM]]&amp;"="&amp;TablHabitats[[#This Row],[ID_OSM]]),"Localiser"))</f>
        <v>Localiser</v>
      </c>
      <c r="N109" s="9" t="s">
        <v>5317</v>
      </c>
      <c r="O109" s="12" t="str">
        <f>IF(TablHabitats[[#This Row],[ID_OSM]]="Non trouvé","Pas de lien",HYPERLINK("http://localhost:8111/import?url=http://api.openstreetmap.org/api/0.6/"&amp;TablHabitats[[#This Row],[OBJET_OSM]]&amp;"/"&amp;TablHabitats[[#This Row],[ID_OSM]]&amp;"/full","JOSM"))</f>
        <v>JOSM</v>
      </c>
      <c r="P109" s="9" t="s">
        <v>6916</v>
      </c>
      <c r="Q109" s="9">
        <v>2006</v>
      </c>
      <c r="R109" s="131">
        <v>39051</v>
      </c>
      <c r="X109" s="9">
        <v>17</v>
      </c>
      <c r="Y109" s="9" t="s">
        <v>5326</v>
      </c>
      <c r="Z109" s="9">
        <v>0</v>
      </c>
    </row>
    <row r="110" spans="1:26">
      <c r="A110" s="9">
        <v>84087</v>
      </c>
      <c r="B110" s="9" t="s">
        <v>14257</v>
      </c>
      <c r="C110" s="9">
        <v>148975307</v>
      </c>
      <c r="D110" s="9" t="s">
        <v>6344</v>
      </c>
      <c r="E110" s="9" t="s">
        <v>6345</v>
      </c>
      <c r="F110" s="9" t="s">
        <v>5339</v>
      </c>
      <c r="H110" s="9" t="s">
        <v>5674</v>
      </c>
      <c r="I110" s="9" t="s">
        <v>6346</v>
      </c>
      <c r="J110" s="9" t="s">
        <v>6347</v>
      </c>
      <c r="K110" s="9" t="s">
        <v>6348</v>
      </c>
      <c r="L110" s="9" t="s">
        <v>2426</v>
      </c>
      <c r="M110" s="12" t="str">
        <f>IF(TablHabitats[[#This Row],[ID_OSM]]="Non trouvé","Pas de lien",HYPERLINK(("http://www.openstreetmap.org/?"&amp;TablHabitats[[#This Row],[OBJET_OSM]]&amp;"="&amp;TablHabitats[[#This Row],[ID_OSM]]),"Localiser"))</f>
        <v>Localiser</v>
      </c>
      <c r="N110" s="9" t="s">
        <v>5317</v>
      </c>
      <c r="O110" s="12" t="str">
        <f>IF(TablHabitats[[#This Row],[ID_OSM]]="Non trouvé","Pas de lien",HYPERLINK("http://localhost:8111/import?url=http://api.openstreetmap.org/api/0.6/"&amp;TablHabitats[[#This Row],[OBJET_OSM]]&amp;"/"&amp;TablHabitats[[#This Row],[ID_OSM]]&amp;"/full","JOSM"))</f>
        <v>JOSM</v>
      </c>
      <c r="P110" s="9" t="s">
        <v>6916</v>
      </c>
      <c r="Q110" s="9">
        <v>1994</v>
      </c>
      <c r="R110" s="131">
        <v>34603</v>
      </c>
      <c r="S110" s="9" t="s">
        <v>7168</v>
      </c>
      <c r="X110" s="9">
        <v>30</v>
      </c>
      <c r="Y110" s="9" t="s">
        <v>5326</v>
      </c>
      <c r="Z110" s="9">
        <v>0</v>
      </c>
    </row>
    <row r="111" spans="1:26">
      <c r="A111" s="9">
        <v>84087</v>
      </c>
      <c r="B111" s="9" t="s">
        <v>5339</v>
      </c>
      <c r="C111" s="9">
        <v>150332291</v>
      </c>
      <c r="D111" s="9" t="s">
        <v>6354</v>
      </c>
      <c r="E111" s="9" t="s">
        <v>6355</v>
      </c>
      <c r="F111" s="9" t="s">
        <v>5339</v>
      </c>
      <c r="H111" s="9" t="s">
        <v>5674</v>
      </c>
      <c r="I111" s="9" t="s">
        <v>6356</v>
      </c>
      <c r="J111" s="9" t="s">
        <v>6357</v>
      </c>
      <c r="K111" s="9" t="s">
        <v>6358</v>
      </c>
      <c r="L111" s="9" t="s">
        <v>2426</v>
      </c>
      <c r="M111" s="12" t="str">
        <f>IF(TablHabitats[[#This Row],[ID_OSM]]="Non trouvé","Pas de lien",HYPERLINK(("http://www.openstreetmap.org/?"&amp;TablHabitats[[#This Row],[OBJET_OSM]]&amp;"="&amp;TablHabitats[[#This Row],[ID_OSM]]),"Localiser"))</f>
        <v>Localiser</v>
      </c>
      <c r="N111" s="9" t="s">
        <v>5317</v>
      </c>
      <c r="O111" s="12" t="str">
        <f>IF(TablHabitats[[#This Row],[ID_OSM]]="Non trouvé","Pas de lien",HYPERLINK("http://localhost:8111/import?url=http://api.openstreetmap.org/api/0.6/"&amp;TablHabitats[[#This Row],[OBJET_OSM]]&amp;"/"&amp;TablHabitats[[#This Row],[ID_OSM]]&amp;"/full","JOSM"))</f>
        <v>JOSM</v>
      </c>
      <c r="P111" s="9" t="s">
        <v>6916</v>
      </c>
      <c r="Q111" s="9">
        <v>2000</v>
      </c>
      <c r="R111" s="131">
        <v>36760</v>
      </c>
      <c r="S111" s="9" t="s">
        <v>7170</v>
      </c>
      <c r="X111" s="9">
        <v>5</v>
      </c>
      <c r="Y111" s="9" t="s">
        <v>5326</v>
      </c>
      <c r="Z111" s="9">
        <v>0</v>
      </c>
    </row>
    <row r="112" spans="1:26">
      <c r="A112" s="9">
        <v>84087</v>
      </c>
      <c r="B112" s="9" t="s">
        <v>5339</v>
      </c>
      <c r="C112" s="9">
        <v>150506704</v>
      </c>
      <c r="D112" s="9" t="s">
        <v>6364</v>
      </c>
      <c r="E112" s="9" t="s">
        <v>6365</v>
      </c>
      <c r="F112" s="9" t="s">
        <v>5339</v>
      </c>
      <c r="H112" s="9" t="s">
        <v>5674</v>
      </c>
      <c r="I112" s="9" t="s">
        <v>6366</v>
      </c>
      <c r="J112" s="9" t="s">
        <v>6367</v>
      </c>
      <c r="K112" s="9" t="s">
        <v>6368</v>
      </c>
      <c r="L112" s="9" t="s">
        <v>2426</v>
      </c>
      <c r="M112" s="12" t="str">
        <f>IF(TablHabitats[[#This Row],[ID_OSM]]="Non trouvé","Pas de lien",HYPERLINK(("http://www.openstreetmap.org/?"&amp;TablHabitats[[#This Row],[OBJET_OSM]]&amp;"="&amp;TablHabitats[[#This Row],[ID_OSM]]),"Localiser"))</f>
        <v>Localiser</v>
      </c>
      <c r="N112" s="9" t="s">
        <v>5317</v>
      </c>
      <c r="O112" s="12" t="str">
        <f>IF(TablHabitats[[#This Row],[ID_OSM]]="Non trouvé","Pas de lien",HYPERLINK("http://localhost:8111/import?url=http://api.openstreetmap.org/api/0.6/"&amp;TablHabitats[[#This Row],[OBJET_OSM]]&amp;"/"&amp;TablHabitats[[#This Row],[ID_OSM]]&amp;"/full","JOSM"))</f>
        <v>JOSM</v>
      </c>
      <c r="P112" s="9" t="s">
        <v>6916</v>
      </c>
      <c r="Q112" s="9">
        <v>2009</v>
      </c>
      <c r="R112" s="131">
        <v>39988</v>
      </c>
      <c r="S112" s="9" t="s">
        <v>7171</v>
      </c>
      <c r="X112" s="9">
        <v>6</v>
      </c>
      <c r="Y112" s="9" t="s">
        <v>5326</v>
      </c>
      <c r="Z112" s="9">
        <v>0</v>
      </c>
    </row>
    <row r="113" spans="1:26">
      <c r="A113" s="9">
        <v>84087</v>
      </c>
      <c r="B113" s="9" t="s">
        <v>5339</v>
      </c>
      <c r="C113" s="9">
        <v>150364956</v>
      </c>
      <c r="D113" s="9" t="s">
        <v>6369</v>
      </c>
      <c r="E113" s="9" t="s">
        <v>6370</v>
      </c>
      <c r="F113" s="9" t="s">
        <v>5339</v>
      </c>
      <c r="H113" s="9" t="s">
        <v>5674</v>
      </c>
      <c r="I113" s="9" t="s">
        <v>6371</v>
      </c>
      <c r="J113" s="9" t="s">
        <v>6372</v>
      </c>
      <c r="K113" s="9" t="s">
        <v>6373</v>
      </c>
      <c r="L113" s="9" t="s">
        <v>2426</v>
      </c>
      <c r="M113" s="12" t="str">
        <f>IF(TablHabitats[[#This Row],[ID_OSM]]="Non trouvé","Pas de lien",HYPERLINK(("http://www.openstreetmap.org/?"&amp;TablHabitats[[#This Row],[OBJET_OSM]]&amp;"="&amp;TablHabitats[[#This Row],[ID_OSM]]),"Localiser"))</f>
        <v>Localiser</v>
      </c>
      <c r="N113" s="9" t="s">
        <v>5317</v>
      </c>
      <c r="O113" s="12" t="str">
        <f>IF(TablHabitats[[#This Row],[ID_OSM]]="Non trouvé","Pas de lien",HYPERLINK("http://localhost:8111/import?url=http://api.openstreetmap.org/api/0.6/"&amp;TablHabitats[[#This Row],[OBJET_OSM]]&amp;"/"&amp;TablHabitats[[#This Row],[ID_OSM]]&amp;"/full","JOSM"))</f>
        <v>JOSM</v>
      </c>
      <c r="P113" s="9" t="s">
        <v>6916</v>
      </c>
      <c r="Q113" s="9">
        <v>1996</v>
      </c>
      <c r="R113" s="131">
        <v>35219</v>
      </c>
      <c r="S113" s="9" t="s">
        <v>7172</v>
      </c>
      <c r="X113" s="9">
        <v>30</v>
      </c>
      <c r="Y113" s="9" t="s">
        <v>5326</v>
      </c>
      <c r="Z113" s="9">
        <v>0</v>
      </c>
    </row>
    <row r="114" spans="1:26">
      <c r="A114" s="9">
        <v>84087</v>
      </c>
      <c r="B114" s="9" t="s">
        <v>5339</v>
      </c>
      <c r="C114" s="9">
        <v>148990089</v>
      </c>
      <c r="D114" s="9" t="s">
        <v>6374</v>
      </c>
      <c r="E114" s="9" t="s">
        <v>6375</v>
      </c>
      <c r="F114" s="9" t="s">
        <v>5339</v>
      </c>
      <c r="H114" s="9" t="s">
        <v>5674</v>
      </c>
      <c r="I114" s="9" t="s">
        <v>2420</v>
      </c>
      <c r="J114" s="9" t="s">
        <v>6376</v>
      </c>
      <c r="K114" s="9" t="s">
        <v>6377</v>
      </c>
      <c r="L114" s="9" t="s">
        <v>2426</v>
      </c>
      <c r="M114" s="12" t="str">
        <f>IF(TablHabitats[[#This Row],[ID_OSM]]="Non trouvé","Pas de lien",HYPERLINK(("http://www.openstreetmap.org/?"&amp;TablHabitats[[#This Row],[OBJET_OSM]]&amp;"="&amp;TablHabitats[[#This Row],[ID_OSM]]),"Localiser"))</f>
        <v>Localiser</v>
      </c>
      <c r="N114" s="9" t="s">
        <v>5317</v>
      </c>
      <c r="O114" s="12" t="str">
        <f>IF(TablHabitats[[#This Row],[ID_OSM]]="Non trouvé","Pas de lien",HYPERLINK("http://localhost:8111/import?url=http://api.openstreetmap.org/api/0.6/"&amp;TablHabitats[[#This Row],[OBJET_OSM]]&amp;"/"&amp;TablHabitats[[#This Row],[ID_OSM]]&amp;"/full","JOSM"))</f>
        <v>JOSM</v>
      </c>
      <c r="P114" s="9" t="s">
        <v>6916</v>
      </c>
      <c r="Q114" s="9">
        <v>1979</v>
      </c>
      <c r="R114" s="131">
        <v>29202</v>
      </c>
      <c r="S114" s="9" t="s">
        <v>7173</v>
      </c>
      <c r="T114" s="9" t="s">
        <v>7174</v>
      </c>
      <c r="W114" s="9" t="s">
        <v>7175</v>
      </c>
      <c r="X114" s="9">
        <v>36</v>
      </c>
      <c r="Y114" s="9" t="s">
        <v>5326</v>
      </c>
      <c r="Z114" s="9">
        <v>0</v>
      </c>
    </row>
    <row r="115" spans="1:26">
      <c r="A115" s="9">
        <v>84087</v>
      </c>
      <c r="B115" s="9" t="s">
        <v>5339</v>
      </c>
      <c r="C115" s="9">
        <v>148975310</v>
      </c>
      <c r="D115" s="9" t="s">
        <v>6388</v>
      </c>
      <c r="E115" s="9" t="s">
        <v>6389</v>
      </c>
      <c r="F115" s="9" t="s">
        <v>5339</v>
      </c>
      <c r="H115" s="9" t="s">
        <v>5674</v>
      </c>
      <c r="I115" s="9" t="s">
        <v>6390</v>
      </c>
      <c r="J115" s="9" t="s">
        <v>6391</v>
      </c>
      <c r="K115" s="9" t="s">
        <v>6392</v>
      </c>
      <c r="L115" s="9" t="s">
        <v>2426</v>
      </c>
      <c r="M115" s="12" t="str">
        <f>IF(TablHabitats[[#This Row],[ID_OSM]]="Non trouvé","Pas de lien",HYPERLINK(("http://www.openstreetmap.org/?"&amp;TablHabitats[[#This Row],[OBJET_OSM]]&amp;"="&amp;TablHabitats[[#This Row],[ID_OSM]]),"Localiser"))</f>
        <v>Localiser</v>
      </c>
      <c r="N115" s="9" t="s">
        <v>5317</v>
      </c>
      <c r="O115" s="12" t="str">
        <f>IF(TablHabitats[[#This Row],[ID_OSM]]="Non trouvé","Pas de lien",HYPERLINK("http://localhost:8111/import?url=http://api.openstreetmap.org/api/0.6/"&amp;TablHabitats[[#This Row],[OBJET_OSM]]&amp;"/"&amp;TablHabitats[[#This Row],[ID_OSM]]&amp;"/full","JOSM"))</f>
        <v>JOSM</v>
      </c>
      <c r="P115" s="9" t="s">
        <v>6916</v>
      </c>
      <c r="Q115" s="9">
        <v>1997</v>
      </c>
      <c r="R115" s="131">
        <v>35758</v>
      </c>
      <c r="S115" s="9" t="s">
        <v>7179</v>
      </c>
      <c r="X115" s="9">
        <v>20</v>
      </c>
      <c r="Y115" s="9" t="s">
        <v>5326</v>
      </c>
      <c r="Z115" s="9">
        <v>0</v>
      </c>
    </row>
    <row r="116" spans="1:26">
      <c r="A116" s="9">
        <v>84087</v>
      </c>
      <c r="B116" s="9" t="s">
        <v>5339</v>
      </c>
      <c r="C116" s="9">
        <v>148979957</v>
      </c>
      <c r="D116" s="9" t="s">
        <v>6403</v>
      </c>
      <c r="E116" s="9" t="s">
        <v>6404</v>
      </c>
      <c r="F116" s="9" t="s">
        <v>5339</v>
      </c>
      <c r="H116" s="9" t="s">
        <v>5674</v>
      </c>
      <c r="I116" s="9" t="s">
        <v>6405</v>
      </c>
      <c r="J116" s="9" t="s">
        <v>6406</v>
      </c>
      <c r="K116" s="9" t="s">
        <v>6407</v>
      </c>
      <c r="L116" s="9" t="s">
        <v>2426</v>
      </c>
      <c r="M116" s="12" t="str">
        <f>IF(TablHabitats[[#This Row],[ID_OSM]]="Non trouvé","Pas de lien",HYPERLINK(("http://www.openstreetmap.org/?"&amp;TablHabitats[[#This Row],[OBJET_OSM]]&amp;"="&amp;TablHabitats[[#This Row],[ID_OSM]]),"Localiser"))</f>
        <v>Localiser</v>
      </c>
      <c r="N116" s="9" t="s">
        <v>5317</v>
      </c>
      <c r="O116" s="12" t="str">
        <f>IF(TablHabitats[[#This Row],[ID_OSM]]="Non trouvé","Pas de lien",HYPERLINK("http://localhost:8111/import?url=http://api.openstreetmap.org/api/0.6/"&amp;TablHabitats[[#This Row],[OBJET_OSM]]&amp;"/"&amp;TablHabitats[[#This Row],[ID_OSM]]&amp;"/full","JOSM"))</f>
        <v>JOSM</v>
      </c>
      <c r="P116" s="9" t="s">
        <v>6916</v>
      </c>
      <c r="Q116" s="9">
        <v>2007</v>
      </c>
      <c r="R116" s="131">
        <v>39365</v>
      </c>
      <c r="S116" s="9" t="s">
        <v>7183</v>
      </c>
      <c r="X116" s="9">
        <v>9</v>
      </c>
      <c r="Y116" s="9" t="s">
        <v>5326</v>
      </c>
      <c r="Z116" s="9">
        <v>0</v>
      </c>
    </row>
    <row r="117" spans="1:26">
      <c r="A117" s="9">
        <v>84087</v>
      </c>
      <c r="B117" s="9" t="s">
        <v>5339</v>
      </c>
      <c r="C117" s="9">
        <v>133151379</v>
      </c>
      <c r="D117" s="9" t="s">
        <v>6427</v>
      </c>
      <c r="E117" s="9" t="s">
        <v>6428</v>
      </c>
      <c r="F117" s="9" t="s">
        <v>5339</v>
      </c>
      <c r="H117" s="9" t="s">
        <v>5674</v>
      </c>
      <c r="I117" s="9" t="s">
        <v>2433</v>
      </c>
      <c r="J117" s="9" t="s">
        <v>6429</v>
      </c>
      <c r="K117" s="9" t="s">
        <v>6430</v>
      </c>
      <c r="L117" s="9" t="s">
        <v>2433</v>
      </c>
      <c r="M117" s="12" t="str">
        <f>IF(TablHabitats[[#This Row],[ID_OSM]]="Non trouvé","Pas de lien",HYPERLINK(("http://www.openstreetmap.org/?"&amp;TablHabitats[[#This Row],[OBJET_OSM]]&amp;"="&amp;TablHabitats[[#This Row],[ID_OSM]]),"Localiser"))</f>
        <v>Localiser</v>
      </c>
      <c r="N117" s="9" t="s">
        <v>5317</v>
      </c>
      <c r="O117" s="12" t="str">
        <f>IF(TablHabitats[[#This Row],[ID_OSM]]="Non trouvé","Pas de lien",HYPERLINK("http://localhost:8111/import?url=http://api.openstreetmap.org/api/0.6/"&amp;TablHabitats[[#This Row],[OBJET_OSM]]&amp;"/"&amp;TablHabitats[[#This Row],[ID_OSM]]&amp;"/full","JOSM"))</f>
        <v>JOSM</v>
      </c>
      <c r="P117" s="9" t="s">
        <v>6916</v>
      </c>
      <c r="Q117" s="9">
        <v>1976</v>
      </c>
      <c r="R117" s="131">
        <v>28100</v>
      </c>
      <c r="S117" s="9" t="s">
        <v>7190</v>
      </c>
      <c r="T117" s="9" t="s">
        <v>6984</v>
      </c>
      <c r="X117" s="9">
        <v>9</v>
      </c>
      <c r="Y117" s="9" t="s">
        <v>5326</v>
      </c>
      <c r="Z117" s="9">
        <v>0</v>
      </c>
    </row>
    <row r="118" spans="1:26">
      <c r="A118" s="9">
        <v>84087</v>
      </c>
      <c r="B118" s="9" t="s">
        <v>5339</v>
      </c>
      <c r="C118" s="9">
        <v>133164072</v>
      </c>
      <c r="D118" s="9" t="s">
        <v>6431</v>
      </c>
      <c r="E118" s="9" t="s">
        <v>6432</v>
      </c>
      <c r="F118" s="9" t="s">
        <v>5339</v>
      </c>
      <c r="H118" s="9" t="s">
        <v>5674</v>
      </c>
      <c r="I118" s="9" t="s">
        <v>6433</v>
      </c>
      <c r="J118" s="9" t="s">
        <v>6434</v>
      </c>
      <c r="K118" s="9" t="s">
        <v>6435</v>
      </c>
      <c r="L118" s="9" t="s">
        <v>2433</v>
      </c>
      <c r="M118" s="12" t="str">
        <f>IF(TablHabitats[[#This Row],[ID_OSM]]="Non trouvé","Pas de lien",HYPERLINK(("http://www.openstreetmap.org/?"&amp;TablHabitats[[#This Row],[OBJET_OSM]]&amp;"="&amp;TablHabitats[[#This Row],[ID_OSM]]),"Localiser"))</f>
        <v>Localiser</v>
      </c>
      <c r="N118" s="9" t="s">
        <v>5317</v>
      </c>
      <c r="O118" s="12" t="str">
        <f>IF(TablHabitats[[#This Row],[ID_OSM]]="Non trouvé","Pas de lien",HYPERLINK("http://localhost:8111/import?url=http://api.openstreetmap.org/api/0.6/"&amp;TablHabitats[[#This Row],[OBJET_OSM]]&amp;"/"&amp;TablHabitats[[#This Row],[ID_OSM]]&amp;"/full","JOSM"))</f>
        <v>JOSM</v>
      </c>
      <c r="P118" s="9" t="s">
        <v>6916</v>
      </c>
      <c r="Q118" s="9">
        <v>1983</v>
      </c>
      <c r="R118" s="131">
        <v>30487</v>
      </c>
      <c r="S118" s="9" t="s">
        <v>7191</v>
      </c>
      <c r="T118" s="9" t="s">
        <v>7192</v>
      </c>
      <c r="W118" s="9" t="s">
        <v>7193</v>
      </c>
      <c r="X118" s="9">
        <v>12</v>
      </c>
      <c r="Y118" s="9" t="s">
        <v>5326</v>
      </c>
      <c r="Z118" s="9">
        <v>0</v>
      </c>
    </row>
    <row r="119" spans="1:26">
      <c r="A119" s="9">
        <v>84087</v>
      </c>
      <c r="B119" s="9" t="s">
        <v>5339</v>
      </c>
      <c r="C119" s="9">
        <v>133147592</v>
      </c>
      <c r="D119" s="9" t="s">
        <v>6445</v>
      </c>
      <c r="E119" s="9" t="s">
        <v>6446</v>
      </c>
      <c r="F119" s="9" t="s">
        <v>5339</v>
      </c>
      <c r="H119" s="9" t="s">
        <v>5674</v>
      </c>
      <c r="I119" s="9" t="s">
        <v>6447</v>
      </c>
      <c r="J119" s="9" t="s">
        <v>6448</v>
      </c>
      <c r="K119" s="9" t="s">
        <v>6449</v>
      </c>
      <c r="L119" s="9" t="s">
        <v>6447</v>
      </c>
      <c r="M119" s="12" t="str">
        <f>IF(TablHabitats[[#This Row],[ID_OSM]]="Non trouvé","Pas de lien",HYPERLINK(("http://www.openstreetmap.org/?"&amp;TablHabitats[[#This Row],[OBJET_OSM]]&amp;"="&amp;TablHabitats[[#This Row],[ID_OSM]]),"Localiser"))</f>
        <v>Localiser</v>
      </c>
      <c r="N119" s="9" t="s">
        <v>5317</v>
      </c>
      <c r="O119" s="12" t="str">
        <f>IF(TablHabitats[[#This Row],[ID_OSM]]="Non trouvé","Pas de lien",HYPERLINK("http://localhost:8111/import?url=http://api.openstreetmap.org/api/0.6/"&amp;TablHabitats[[#This Row],[OBJET_OSM]]&amp;"/"&amp;TablHabitats[[#This Row],[ID_OSM]]&amp;"/full","JOSM"))</f>
        <v>JOSM</v>
      </c>
      <c r="P119" s="9" t="s">
        <v>6916</v>
      </c>
      <c r="Q119" s="9">
        <v>1976</v>
      </c>
      <c r="R119" s="131">
        <v>27962</v>
      </c>
      <c r="S119" s="9" t="s">
        <v>7196</v>
      </c>
      <c r="T119" s="9" t="s">
        <v>6989</v>
      </c>
      <c r="W119" s="9" t="s">
        <v>7197</v>
      </c>
      <c r="X119" s="9">
        <v>14</v>
      </c>
      <c r="Y119" s="9" t="s">
        <v>5326</v>
      </c>
      <c r="Z119" s="9">
        <v>0</v>
      </c>
    </row>
    <row r="120" spans="1:26">
      <c r="A120" s="9">
        <v>84087</v>
      </c>
      <c r="B120" s="9" t="s">
        <v>5339</v>
      </c>
      <c r="C120" s="9">
        <v>133151380</v>
      </c>
      <c r="D120" s="9" t="s">
        <v>6468</v>
      </c>
      <c r="E120" s="9" t="s">
        <v>6469</v>
      </c>
      <c r="F120" s="9" t="s">
        <v>5339</v>
      </c>
      <c r="H120" s="9" t="s">
        <v>5674</v>
      </c>
      <c r="I120" s="9" t="s">
        <v>6470</v>
      </c>
      <c r="J120" s="9" t="s">
        <v>6471</v>
      </c>
      <c r="K120" s="9" t="s">
        <v>6472</v>
      </c>
      <c r="L120" s="9" t="s">
        <v>9263</v>
      </c>
      <c r="M120" s="12" t="str">
        <f>IF(TablHabitats[[#This Row],[ID_OSM]]="Non trouvé","Pas de lien",HYPERLINK(("http://www.openstreetmap.org/?"&amp;TablHabitats[[#This Row],[OBJET_OSM]]&amp;"="&amp;TablHabitats[[#This Row],[ID_OSM]]),"Localiser"))</f>
        <v>Localiser</v>
      </c>
      <c r="N120" s="9" t="s">
        <v>5317</v>
      </c>
      <c r="O120" s="12" t="str">
        <f>IF(TablHabitats[[#This Row],[ID_OSM]]="Non trouvé","Pas de lien",HYPERLINK("http://localhost:8111/import?url=http://api.openstreetmap.org/api/0.6/"&amp;TablHabitats[[#This Row],[OBJET_OSM]]&amp;"/"&amp;TablHabitats[[#This Row],[ID_OSM]]&amp;"/full","JOSM"))</f>
        <v>JOSM</v>
      </c>
      <c r="P120" s="9" t="s">
        <v>6916</v>
      </c>
      <c r="Q120" s="9">
        <v>1973</v>
      </c>
      <c r="R120" s="131">
        <v>27025</v>
      </c>
      <c r="S120" s="9" t="s">
        <v>7185</v>
      </c>
      <c r="T120" s="9" t="s">
        <v>7204</v>
      </c>
      <c r="X120" s="9">
        <v>19</v>
      </c>
      <c r="Y120" s="9" t="s">
        <v>5326</v>
      </c>
      <c r="Z120" s="9">
        <v>0</v>
      </c>
    </row>
    <row r="121" spans="1:26">
      <c r="A121" s="9">
        <v>84087</v>
      </c>
      <c r="B121" s="9" t="s">
        <v>5339</v>
      </c>
      <c r="C121" s="9">
        <v>133151381</v>
      </c>
      <c r="D121" s="9" t="s">
        <v>6473</v>
      </c>
      <c r="E121" s="9" t="s">
        <v>6474</v>
      </c>
      <c r="F121" s="9" t="s">
        <v>5339</v>
      </c>
      <c r="H121" s="9" t="s">
        <v>5674</v>
      </c>
      <c r="I121" s="9" t="s">
        <v>6475</v>
      </c>
      <c r="J121" s="9" t="s">
        <v>6476</v>
      </c>
      <c r="K121" s="9" t="s">
        <v>6477</v>
      </c>
      <c r="L121" s="9" t="s">
        <v>9263</v>
      </c>
      <c r="M121" s="12" t="str">
        <f>IF(TablHabitats[[#This Row],[ID_OSM]]="Non trouvé","Pas de lien",HYPERLINK(("http://www.openstreetmap.org/?"&amp;TablHabitats[[#This Row],[OBJET_OSM]]&amp;"="&amp;TablHabitats[[#This Row],[ID_OSM]]),"Localiser"))</f>
        <v>Localiser</v>
      </c>
      <c r="N121" s="9" t="s">
        <v>5317</v>
      </c>
      <c r="O121" s="12" t="str">
        <f>IF(TablHabitats[[#This Row],[ID_OSM]]="Non trouvé","Pas de lien",HYPERLINK("http://localhost:8111/import?url=http://api.openstreetmap.org/api/0.6/"&amp;TablHabitats[[#This Row],[OBJET_OSM]]&amp;"/"&amp;TablHabitats[[#This Row],[ID_OSM]]&amp;"/full","JOSM"))</f>
        <v>JOSM</v>
      </c>
      <c r="P121" s="9" t="s">
        <v>6916</v>
      </c>
      <c r="Q121" s="9">
        <v>1983</v>
      </c>
      <c r="R121" s="131">
        <v>30445</v>
      </c>
      <c r="S121" s="9" t="s">
        <v>7205</v>
      </c>
      <c r="T121" s="9" t="s">
        <v>7206</v>
      </c>
      <c r="X121" s="9">
        <v>25</v>
      </c>
      <c r="Y121" s="9" t="s">
        <v>5325</v>
      </c>
      <c r="Z121" s="9" t="s">
        <v>6932</v>
      </c>
    </row>
    <row r="122" spans="1:26">
      <c r="A122" s="9">
        <v>84087</v>
      </c>
      <c r="B122" s="9" t="s">
        <v>5339</v>
      </c>
      <c r="C122" s="9">
        <v>237522139</v>
      </c>
      <c r="D122" s="9" t="s">
        <v>6481</v>
      </c>
      <c r="E122" s="9" t="s">
        <v>6482</v>
      </c>
      <c r="F122" s="9" t="s">
        <v>5339</v>
      </c>
      <c r="I122" s="9" t="s">
        <v>6483</v>
      </c>
      <c r="J122" s="9" t="s">
        <v>6483</v>
      </c>
      <c r="K122" s="9" t="s">
        <v>6484</v>
      </c>
      <c r="L122" s="9" t="s">
        <v>9264</v>
      </c>
      <c r="M122" s="12" t="str">
        <f>IF(TablHabitats[[#This Row],[ID_OSM]]="Non trouvé","Pas de lien",HYPERLINK(("http://www.openstreetmap.org/?"&amp;TablHabitats[[#This Row],[OBJET_OSM]]&amp;"="&amp;TablHabitats[[#This Row],[ID_OSM]]),"Localiser"))</f>
        <v>Localiser</v>
      </c>
      <c r="N122" s="9" t="s">
        <v>5317</v>
      </c>
      <c r="O122" s="12" t="str">
        <f>IF(TablHabitats[[#This Row],[ID_OSM]]="Non trouvé","Pas de lien",HYPERLINK("http://localhost:8111/import?url=http://api.openstreetmap.org/api/0.6/"&amp;TablHabitats[[#This Row],[OBJET_OSM]]&amp;"/"&amp;TablHabitats[[#This Row],[ID_OSM]]&amp;"/full","JOSM"))</f>
        <v>JOSM</v>
      </c>
      <c r="P122" s="9" t="s">
        <v>6916</v>
      </c>
      <c r="Q122" s="9">
        <v>1967</v>
      </c>
      <c r="R122" s="131">
        <v>24624</v>
      </c>
      <c r="S122" s="9" t="s">
        <v>7208</v>
      </c>
      <c r="W122" s="9" t="s">
        <v>7209</v>
      </c>
      <c r="X122" s="9">
        <v>19</v>
      </c>
      <c r="Y122" s="9" t="s">
        <v>5326</v>
      </c>
      <c r="Z122" s="9">
        <v>0</v>
      </c>
    </row>
    <row r="123" spans="1:26">
      <c r="A123" s="9">
        <v>84087</v>
      </c>
      <c r="B123" s="9" t="s">
        <v>5339</v>
      </c>
      <c r="C123" s="9">
        <v>133164075</v>
      </c>
      <c r="D123" s="9" t="s">
        <v>6485</v>
      </c>
      <c r="E123" s="9" t="s">
        <v>6486</v>
      </c>
      <c r="F123" s="9" t="s">
        <v>5339</v>
      </c>
      <c r="H123" s="9" t="s">
        <v>5674</v>
      </c>
      <c r="I123" s="9" t="s">
        <v>6487</v>
      </c>
      <c r="J123" s="9" t="s">
        <v>6488</v>
      </c>
      <c r="K123" s="9" t="s">
        <v>6489</v>
      </c>
      <c r="L123" s="9" t="s">
        <v>6487</v>
      </c>
      <c r="M123" s="12" t="str">
        <f>IF(TablHabitats[[#This Row],[ID_OSM]]="Non trouvé","Pas de lien",HYPERLINK(("http://www.openstreetmap.org/?"&amp;TablHabitats[[#This Row],[OBJET_OSM]]&amp;"="&amp;TablHabitats[[#This Row],[ID_OSM]]),"Localiser"))</f>
        <v>Localiser</v>
      </c>
      <c r="N123" s="9" t="s">
        <v>5317</v>
      </c>
      <c r="O123" s="12" t="str">
        <f>IF(TablHabitats[[#This Row],[ID_OSM]]="Non trouvé","Pas de lien",HYPERLINK("http://localhost:8111/import?url=http://api.openstreetmap.org/api/0.6/"&amp;TablHabitats[[#This Row],[OBJET_OSM]]&amp;"/"&amp;TablHabitats[[#This Row],[ID_OSM]]&amp;"/full","JOSM"))</f>
        <v>JOSM</v>
      </c>
      <c r="P123" s="9" t="s">
        <v>6916</v>
      </c>
      <c r="Q123" s="9">
        <v>1973</v>
      </c>
      <c r="R123" s="131">
        <v>26809</v>
      </c>
      <c r="S123" s="9" t="s">
        <v>7210</v>
      </c>
      <c r="T123" s="9" t="s">
        <v>6984</v>
      </c>
      <c r="X123" s="9">
        <v>8</v>
      </c>
      <c r="Y123" s="9" t="s">
        <v>5326</v>
      </c>
      <c r="Z123" s="9">
        <v>0</v>
      </c>
    </row>
    <row r="124" spans="1:26">
      <c r="A124" s="9">
        <v>84087</v>
      </c>
      <c r="B124" s="9" t="s">
        <v>5339</v>
      </c>
      <c r="C124" s="9">
        <v>164670989</v>
      </c>
      <c r="D124" s="9" t="s">
        <v>6490</v>
      </c>
      <c r="E124" s="9" t="s">
        <v>6491</v>
      </c>
      <c r="F124" s="9" t="s">
        <v>5339</v>
      </c>
      <c r="H124" s="9" t="s">
        <v>5674</v>
      </c>
      <c r="I124" s="9" t="s">
        <v>6492</v>
      </c>
      <c r="J124" s="9" t="s">
        <v>6493</v>
      </c>
      <c r="K124" s="9" t="s">
        <v>6494</v>
      </c>
      <c r="L124" s="9" t="s">
        <v>9265</v>
      </c>
      <c r="M124" s="12" t="str">
        <f>IF(TablHabitats[[#This Row],[ID_OSM]]="Non trouvé","Pas de lien",HYPERLINK(("http://www.openstreetmap.org/?"&amp;TablHabitats[[#This Row],[OBJET_OSM]]&amp;"="&amp;TablHabitats[[#This Row],[ID_OSM]]),"Localiser"))</f>
        <v>Localiser</v>
      </c>
      <c r="N124" s="9" t="s">
        <v>5317</v>
      </c>
      <c r="O124" s="12" t="str">
        <f>IF(TablHabitats[[#This Row],[ID_OSM]]="Non trouvé","Pas de lien",HYPERLINK("http://localhost:8111/import?url=http://api.openstreetmap.org/api/0.6/"&amp;TablHabitats[[#This Row],[OBJET_OSM]]&amp;"/"&amp;TablHabitats[[#This Row],[ID_OSM]]&amp;"/full","JOSM"))</f>
        <v>JOSM</v>
      </c>
      <c r="P124" s="9" t="s">
        <v>6916</v>
      </c>
      <c r="Q124" s="9">
        <v>1982</v>
      </c>
      <c r="R124" s="131">
        <v>30215</v>
      </c>
      <c r="S124" s="9" t="s">
        <v>7211</v>
      </c>
      <c r="T124" s="9" t="s">
        <v>7212</v>
      </c>
      <c r="X124" s="9">
        <v>45</v>
      </c>
      <c r="Y124" s="9" t="s">
        <v>5326</v>
      </c>
      <c r="Z124" s="9">
        <v>0</v>
      </c>
    </row>
    <row r="125" spans="1:26">
      <c r="A125" s="9">
        <v>84087</v>
      </c>
      <c r="B125" s="9" t="s">
        <v>5339</v>
      </c>
      <c r="C125" s="9">
        <v>133151366</v>
      </c>
      <c r="D125" s="9" t="s">
        <v>6503</v>
      </c>
      <c r="E125" s="9" t="s">
        <v>6504</v>
      </c>
      <c r="F125" s="9" t="s">
        <v>5339</v>
      </c>
      <c r="I125" s="9" t="s">
        <v>344</v>
      </c>
      <c r="J125" s="9" t="s">
        <v>344</v>
      </c>
      <c r="K125" s="9" t="s">
        <v>5586</v>
      </c>
      <c r="L125" s="9" t="s">
        <v>9266</v>
      </c>
      <c r="M125" s="12" t="str">
        <f>IF(TablHabitats[[#This Row],[ID_OSM]]="Non trouvé","Pas de lien",HYPERLINK(("http://www.openstreetmap.org/?"&amp;TablHabitats[[#This Row],[OBJET_OSM]]&amp;"="&amp;TablHabitats[[#This Row],[ID_OSM]]),"Localiser"))</f>
        <v>Localiser</v>
      </c>
      <c r="N125" s="9" t="s">
        <v>5317</v>
      </c>
      <c r="O125" s="12" t="str">
        <f>IF(TablHabitats[[#This Row],[ID_OSM]]="Non trouvé","Pas de lien",HYPERLINK("http://localhost:8111/import?url=http://api.openstreetmap.org/api/0.6/"&amp;TablHabitats[[#This Row],[OBJET_OSM]]&amp;"/"&amp;TablHabitats[[#This Row],[ID_OSM]]&amp;"/full","JOSM"))</f>
        <v>JOSM</v>
      </c>
      <c r="P125" s="9" t="s">
        <v>6916</v>
      </c>
      <c r="R125" s="131"/>
      <c r="X125" s="9">
        <v>53</v>
      </c>
      <c r="Y125" s="9" t="s">
        <v>5326</v>
      </c>
      <c r="Z125" s="9">
        <v>0</v>
      </c>
    </row>
    <row r="126" spans="1:26">
      <c r="A126" s="9">
        <v>84087</v>
      </c>
      <c r="B126" s="9" t="s">
        <v>5339</v>
      </c>
      <c r="C126" s="9">
        <v>133164076</v>
      </c>
      <c r="D126" s="9" t="s">
        <v>6505</v>
      </c>
      <c r="E126" s="9" t="s">
        <v>6506</v>
      </c>
      <c r="F126" s="9" t="s">
        <v>5339</v>
      </c>
      <c r="H126" s="9" t="s">
        <v>5674</v>
      </c>
      <c r="I126" s="9" t="s">
        <v>6507</v>
      </c>
      <c r="J126" s="9" t="s">
        <v>6508</v>
      </c>
      <c r="K126" s="9" t="s">
        <v>6509</v>
      </c>
      <c r="L126" s="9" t="s">
        <v>6507</v>
      </c>
      <c r="M126" s="12" t="str">
        <f>IF(TablHabitats[[#This Row],[ID_OSM]]="Non trouvé","Pas de lien",HYPERLINK(("http://www.openstreetmap.org/?"&amp;TablHabitats[[#This Row],[OBJET_OSM]]&amp;"="&amp;TablHabitats[[#This Row],[ID_OSM]]),"Localiser"))</f>
        <v>Localiser</v>
      </c>
      <c r="N126" s="9" t="s">
        <v>5317</v>
      </c>
      <c r="O126" s="12" t="str">
        <f>IF(TablHabitats[[#This Row],[ID_OSM]]="Non trouvé","Pas de lien",HYPERLINK("http://localhost:8111/import?url=http://api.openstreetmap.org/api/0.6/"&amp;TablHabitats[[#This Row],[OBJET_OSM]]&amp;"/"&amp;TablHabitats[[#This Row],[ID_OSM]]&amp;"/full","JOSM"))</f>
        <v>JOSM</v>
      </c>
      <c r="P126" s="9" t="s">
        <v>6916</v>
      </c>
      <c r="Q126" s="9">
        <v>1986</v>
      </c>
      <c r="R126" s="131">
        <v>31596</v>
      </c>
      <c r="S126" s="9" t="s">
        <v>7215</v>
      </c>
      <c r="T126" s="9" t="s">
        <v>7216</v>
      </c>
      <c r="X126" s="9">
        <v>6</v>
      </c>
      <c r="Y126" s="9" t="s">
        <v>5326</v>
      </c>
      <c r="Z126" s="9">
        <v>0</v>
      </c>
    </row>
    <row r="127" spans="1:26">
      <c r="A127" s="9">
        <v>84087</v>
      </c>
      <c r="B127" s="9" t="s">
        <v>5339</v>
      </c>
      <c r="C127" s="9">
        <v>150468908</v>
      </c>
      <c r="D127" s="9" t="s">
        <v>6516</v>
      </c>
      <c r="E127" s="9" t="s">
        <v>6517</v>
      </c>
      <c r="F127" s="9" t="s">
        <v>5339</v>
      </c>
      <c r="I127" s="9" t="s">
        <v>6518</v>
      </c>
      <c r="J127" s="9" t="s">
        <v>6518</v>
      </c>
      <c r="K127" s="9" t="s">
        <v>6519</v>
      </c>
      <c r="L127" s="9" t="s">
        <v>6518</v>
      </c>
      <c r="M127" s="12" t="str">
        <f>IF(TablHabitats[[#This Row],[ID_OSM]]="Non trouvé","Pas de lien",HYPERLINK(("http://www.openstreetmap.org/?"&amp;TablHabitats[[#This Row],[OBJET_OSM]]&amp;"="&amp;TablHabitats[[#This Row],[ID_OSM]]),"Localiser"))</f>
        <v>Localiser</v>
      </c>
      <c r="N127" s="9" t="s">
        <v>5317</v>
      </c>
      <c r="O127" s="12" t="str">
        <f>IF(TablHabitats[[#This Row],[ID_OSM]]="Non trouvé","Pas de lien",HYPERLINK("http://localhost:8111/import?url=http://api.openstreetmap.org/api/0.6/"&amp;TablHabitats[[#This Row],[OBJET_OSM]]&amp;"/"&amp;TablHabitats[[#This Row],[ID_OSM]]&amp;"/full","JOSM"))</f>
        <v>JOSM</v>
      </c>
      <c r="P127" s="9" t="s">
        <v>6916</v>
      </c>
      <c r="Q127" s="9">
        <v>1996</v>
      </c>
      <c r="R127" s="131">
        <v>35067</v>
      </c>
      <c r="S127" s="9" t="s">
        <v>7219</v>
      </c>
      <c r="X127" s="9">
        <v>8</v>
      </c>
      <c r="Y127" s="9" t="s">
        <v>5326</v>
      </c>
      <c r="Z127" s="9">
        <v>0</v>
      </c>
    </row>
    <row r="128" spans="1:26">
      <c r="A128" s="9">
        <v>84087</v>
      </c>
      <c r="B128" s="9" t="s">
        <v>5339</v>
      </c>
      <c r="C128" s="9">
        <v>133151367</v>
      </c>
      <c r="D128" s="9" t="s">
        <v>6524</v>
      </c>
      <c r="E128" s="9" t="s">
        <v>6525</v>
      </c>
      <c r="F128" s="9" t="s">
        <v>5339</v>
      </c>
      <c r="I128" s="9" t="s">
        <v>6526</v>
      </c>
      <c r="J128" s="9" t="s">
        <v>6526</v>
      </c>
      <c r="K128" s="9" t="s">
        <v>6527</v>
      </c>
      <c r="L128" s="9" t="s">
        <v>6526</v>
      </c>
      <c r="M128" s="12" t="str">
        <f>IF(TablHabitats[[#This Row],[ID_OSM]]="Non trouvé","Pas de lien",HYPERLINK(("http://www.openstreetmap.org/?"&amp;TablHabitats[[#This Row],[OBJET_OSM]]&amp;"="&amp;TablHabitats[[#This Row],[ID_OSM]]),"Localiser"))</f>
        <v>Localiser</v>
      </c>
      <c r="N128" s="9" t="s">
        <v>5317</v>
      </c>
      <c r="O128" s="12" t="str">
        <f>IF(TablHabitats[[#This Row],[ID_OSM]]="Non trouvé","Pas de lien",HYPERLINK("http://localhost:8111/import?url=http://api.openstreetmap.org/api/0.6/"&amp;TablHabitats[[#This Row],[OBJET_OSM]]&amp;"/"&amp;TablHabitats[[#This Row],[ID_OSM]]&amp;"/full","JOSM"))</f>
        <v>JOSM</v>
      </c>
      <c r="P128" s="9" t="s">
        <v>6916</v>
      </c>
      <c r="Q128" s="9">
        <v>1961</v>
      </c>
      <c r="R128" s="131">
        <v>22636</v>
      </c>
      <c r="S128" s="9" t="s">
        <v>7222</v>
      </c>
      <c r="T128" s="9" t="s">
        <v>7223</v>
      </c>
      <c r="X128" s="9">
        <v>6</v>
      </c>
      <c r="Y128" s="9" t="s">
        <v>5326</v>
      </c>
    </row>
    <row r="129" spans="1:26">
      <c r="A129" s="9">
        <v>84087</v>
      </c>
      <c r="B129" s="9" t="s">
        <v>5339</v>
      </c>
      <c r="C129" s="9">
        <v>149115038</v>
      </c>
      <c r="D129" s="9" t="s">
        <v>6550</v>
      </c>
      <c r="E129" s="9" t="s">
        <v>6551</v>
      </c>
      <c r="F129" s="9" t="s">
        <v>5339</v>
      </c>
      <c r="G129" s="9" t="s">
        <v>6552</v>
      </c>
      <c r="I129" s="9" t="s">
        <v>854</v>
      </c>
      <c r="J129" s="9" t="s">
        <v>6553</v>
      </c>
      <c r="K129" s="9" t="s">
        <v>6554</v>
      </c>
      <c r="L129" s="9" t="s">
        <v>854</v>
      </c>
      <c r="M129" s="12" t="str">
        <f>IF(TablHabitats[[#This Row],[ID_OSM]]="Non trouvé","Pas de lien",HYPERLINK(("http://www.openstreetmap.org/?"&amp;TablHabitats[[#This Row],[OBJET_OSM]]&amp;"="&amp;TablHabitats[[#This Row],[ID_OSM]]),"Localiser"))</f>
        <v>Localiser</v>
      </c>
      <c r="N129" s="9" t="s">
        <v>5317</v>
      </c>
      <c r="O129" s="12" t="str">
        <f>IF(TablHabitats[[#This Row],[ID_OSM]]="Non trouvé","Pas de lien",HYPERLINK("http://localhost:8111/import?url=http://api.openstreetmap.org/api/0.6/"&amp;TablHabitats[[#This Row],[OBJET_OSM]]&amp;"/"&amp;TablHabitats[[#This Row],[ID_OSM]]&amp;"/full","JOSM"))</f>
        <v>JOSM</v>
      </c>
      <c r="P129" s="9" t="s">
        <v>6916</v>
      </c>
      <c r="Q129" s="9">
        <v>1973</v>
      </c>
      <c r="R129" s="131">
        <v>26941</v>
      </c>
      <c r="S129" s="9" t="s">
        <v>7229</v>
      </c>
      <c r="T129" s="9" t="s">
        <v>7230</v>
      </c>
      <c r="X129" s="9">
        <v>7</v>
      </c>
      <c r="Y129" s="9" t="s">
        <v>5326</v>
      </c>
      <c r="Z129" s="9">
        <v>0</v>
      </c>
    </row>
    <row r="130" spans="1:26">
      <c r="A130" s="9">
        <v>84087</v>
      </c>
      <c r="B130" s="9" t="s">
        <v>5339</v>
      </c>
      <c r="C130" s="9">
        <v>164670986</v>
      </c>
      <c r="D130" s="9" t="s">
        <v>6555</v>
      </c>
      <c r="E130" s="9" t="s">
        <v>6556</v>
      </c>
      <c r="F130" s="9" t="s">
        <v>5339</v>
      </c>
      <c r="H130" s="9" t="s">
        <v>4492</v>
      </c>
      <c r="I130" s="9" t="s">
        <v>6557</v>
      </c>
      <c r="J130" s="9" t="s">
        <v>6558</v>
      </c>
      <c r="K130" s="9" t="s">
        <v>6559</v>
      </c>
      <c r="L130" s="9" t="s">
        <v>9268</v>
      </c>
      <c r="M130" s="12" t="str">
        <f>IF(TablHabitats[[#This Row],[ID_OSM]]="Non trouvé","Pas de lien",HYPERLINK(("http://www.openstreetmap.org/?"&amp;TablHabitats[[#This Row],[OBJET_OSM]]&amp;"="&amp;TablHabitats[[#This Row],[ID_OSM]]),"Localiser"))</f>
        <v>Localiser</v>
      </c>
      <c r="N130" s="9" t="s">
        <v>5317</v>
      </c>
      <c r="O130" s="12" t="str">
        <f>IF(TablHabitats[[#This Row],[ID_OSM]]="Non trouvé","Pas de lien",HYPERLINK("http://localhost:8111/import?url=http://api.openstreetmap.org/api/0.6/"&amp;TablHabitats[[#This Row],[OBJET_OSM]]&amp;"/"&amp;TablHabitats[[#This Row],[ID_OSM]]&amp;"/full","JOSM"))</f>
        <v>JOSM</v>
      </c>
      <c r="P130" s="9" t="s">
        <v>6916</v>
      </c>
      <c r="Q130" s="9">
        <v>1981</v>
      </c>
      <c r="R130" s="131">
        <v>29686</v>
      </c>
      <c r="S130" s="9" t="s">
        <v>7231</v>
      </c>
      <c r="T130" s="9" t="s">
        <v>7232</v>
      </c>
      <c r="X130" s="9">
        <v>24</v>
      </c>
      <c r="Y130" s="9" t="s">
        <v>5326</v>
      </c>
      <c r="Z130" s="9">
        <v>0</v>
      </c>
    </row>
    <row r="131" spans="1:26">
      <c r="A131" s="9">
        <v>84087</v>
      </c>
      <c r="B131" s="9" t="s">
        <v>5339</v>
      </c>
      <c r="C131" s="9">
        <v>234080202</v>
      </c>
      <c r="D131" s="9" t="s">
        <v>6564</v>
      </c>
      <c r="E131" s="9" t="s">
        <v>6565</v>
      </c>
      <c r="F131" s="9" t="s">
        <v>5339</v>
      </c>
      <c r="H131" s="9" t="s">
        <v>5644</v>
      </c>
      <c r="I131" s="9" t="s">
        <v>6566</v>
      </c>
      <c r="J131" s="9" t="s">
        <v>6567</v>
      </c>
      <c r="K131" s="9" t="s">
        <v>6568</v>
      </c>
      <c r="L131" s="9" t="s">
        <v>6566</v>
      </c>
      <c r="M131" s="12" t="str">
        <f>IF(TablHabitats[[#This Row],[ID_OSM]]="Non trouvé","Pas de lien",HYPERLINK(("http://www.openstreetmap.org/?"&amp;TablHabitats[[#This Row],[OBJET_OSM]]&amp;"="&amp;TablHabitats[[#This Row],[ID_OSM]]),"Localiser"))</f>
        <v>Localiser</v>
      </c>
      <c r="N131" s="9" t="s">
        <v>5317</v>
      </c>
      <c r="O131" s="12" t="str">
        <f>IF(TablHabitats[[#This Row],[ID_OSM]]="Non trouvé","Pas de lien",HYPERLINK("http://localhost:8111/import?url=http://api.openstreetmap.org/api/0.6/"&amp;TablHabitats[[#This Row],[OBJET_OSM]]&amp;"/"&amp;TablHabitats[[#This Row],[ID_OSM]]&amp;"/full","JOSM"))</f>
        <v>JOSM</v>
      </c>
      <c r="P131" s="9" t="s">
        <v>6916</v>
      </c>
      <c r="Q131" s="9">
        <v>1969</v>
      </c>
      <c r="R131" s="131">
        <v>25374</v>
      </c>
      <c r="S131" s="9" t="s">
        <v>7125</v>
      </c>
      <c r="T131" s="9" t="s">
        <v>7234</v>
      </c>
      <c r="W131" s="9" t="s">
        <v>7235</v>
      </c>
      <c r="X131" s="9">
        <v>12</v>
      </c>
      <c r="Y131" s="9" t="s">
        <v>5326</v>
      </c>
      <c r="Z131" s="9">
        <v>0</v>
      </c>
    </row>
    <row r="132" spans="1:26">
      <c r="A132" s="9">
        <v>84087</v>
      </c>
      <c r="B132" s="9" t="s">
        <v>5339</v>
      </c>
      <c r="C132" s="9">
        <v>234082323</v>
      </c>
      <c r="D132" s="9" t="s">
        <v>6583</v>
      </c>
      <c r="E132" s="9" t="s">
        <v>6584</v>
      </c>
      <c r="F132" s="9" t="s">
        <v>5339</v>
      </c>
      <c r="H132" s="9" t="s">
        <v>5674</v>
      </c>
      <c r="I132" s="9" t="s">
        <v>6585</v>
      </c>
      <c r="J132" s="9" t="s">
        <v>6586</v>
      </c>
      <c r="K132" s="9" t="s">
        <v>6587</v>
      </c>
      <c r="L132" s="9" t="s">
        <v>6585</v>
      </c>
      <c r="M132" s="12" t="str">
        <f>IF(TablHabitats[[#This Row],[ID_OSM]]="Non trouvé","Pas de lien",HYPERLINK(("http://www.openstreetmap.org/?"&amp;TablHabitats[[#This Row],[OBJET_OSM]]&amp;"="&amp;TablHabitats[[#This Row],[ID_OSM]]),"Localiser"))</f>
        <v>Localiser</v>
      </c>
      <c r="N132" s="9" t="s">
        <v>5317</v>
      </c>
      <c r="O132" s="12" t="str">
        <f>IF(TablHabitats[[#This Row],[ID_OSM]]="Non trouvé","Pas de lien",HYPERLINK("http://localhost:8111/import?url=http://api.openstreetmap.org/api/0.6/"&amp;TablHabitats[[#This Row],[OBJET_OSM]]&amp;"/"&amp;TablHabitats[[#This Row],[ID_OSM]]&amp;"/full","JOSM"))</f>
        <v>JOSM</v>
      </c>
      <c r="P132" s="9" t="s">
        <v>6916</v>
      </c>
      <c r="Q132" s="9">
        <v>1966</v>
      </c>
      <c r="R132" s="131">
        <v>24279</v>
      </c>
      <c r="S132" s="9" t="s">
        <v>7241</v>
      </c>
      <c r="T132" s="9" t="s">
        <v>6989</v>
      </c>
      <c r="W132" s="9" t="s">
        <v>7242</v>
      </c>
      <c r="X132" s="9">
        <v>5</v>
      </c>
      <c r="Y132" s="9" t="s">
        <v>5326</v>
      </c>
      <c r="Z132" s="9">
        <v>0</v>
      </c>
    </row>
    <row r="133" spans="1:26">
      <c r="A133" s="9">
        <v>84087</v>
      </c>
      <c r="B133" s="9" t="s">
        <v>5339</v>
      </c>
      <c r="C133" s="9">
        <v>150502628</v>
      </c>
      <c r="D133" s="9" t="s">
        <v>6588</v>
      </c>
      <c r="E133" s="9" t="s">
        <v>6589</v>
      </c>
      <c r="F133" s="9" t="s">
        <v>5339</v>
      </c>
      <c r="H133" s="9" t="s">
        <v>4492</v>
      </c>
      <c r="I133" s="9" t="s">
        <v>6590</v>
      </c>
      <c r="J133" s="9" t="s">
        <v>6591</v>
      </c>
      <c r="K133" s="9" t="s">
        <v>6592</v>
      </c>
      <c r="L133" s="9" t="s">
        <v>3602</v>
      </c>
      <c r="M133" s="12" t="str">
        <f>IF(TablHabitats[[#This Row],[ID_OSM]]="Non trouvé","Pas de lien",HYPERLINK(("http://www.openstreetmap.org/?"&amp;TablHabitats[[#This Row],[OBJET_OSM]]&amp;"="&amp;TablHabitats[[#This Row],[ID_OSM]]),"Localiser"))</f>
        <v>Localiser</v>
      </c>
      <c r="N133" s="9" t="s">
        <v>5317</v>
      </c>
      <c r="O133" s="12" t="str">
        <f>IF(TablHabitats[[#This Row],[ID_OSM]]="Non trouvé","Pas de lien",HYPERLINK("http://localhost:8111/import?url=http://api.openstreetmap.org/api/0.6/"&amp;TablHabitats[[#This Row],[OBJET_OSM]]&amp;"/"&amp;TablHabitats[[#This Row],[ID_OSM]]&amp;"/full","JOSM"))</f>
        <v>JOSM</v>
      </c>
      <c r="P133" s="9" t="s">
        <v>6916</v>
      </c>
      <c r="Q133" s="9">
        <v>2008</v>
      </c>
      <c r="R133" s="131">
        <v>39582</v>
      </c>
      <c r="S133" s="9" t="s">
        <v>7243</v>
      </c>
      <c r="X133" s="9">
        <v>7</v>
      </c>
      <c r="Y133" s="9" t="s">
        <v>5326</v>
      </c>
      <c r="Z133" s="9">
        <v>0</v>
      </c>
    </row>
    <row r="134" spans="1:26">
      <c r="A134" s="9">
        <v>84087</v>
      </c>
      <c r="B134" s="9" t="s">
        <v>5339</v>
      </c>
      <c r="C134" s="9">
        <v>133151368</v>
      </c>
      <c r="D134" s="9" t="s">
        <v>6593</v>
      </c>
      <c r="E134" s="9" t="s">
        <v>6594</v>
      </c>
      <c r="F134" s="9" t="s">
        <v>5339</v>
      </c>
      <c r="I134" s="9" t="s">
        <v>6595</v>
      </c>
      <c r="J134" s="9" t="s">
        <v>6595</v>
      </c>
      <c r="K134" s="9" t="s">
        <v>6596</v>
      </c>
      <c r="L134" s="9" t="s">
        <v>6595</v>
      </c>
      <c r="M134" s="12" t="str">
        <f>IF(TablHabitats[[#This Row],[ID_OSM]]="Non trouvé","Pas de lien",HYPERLINK(("http://www.openstreetmap.org/?"&amp;TablHabitats[[#This Row],[OBJET_OSM]]&amp;"="&amp;TablHabitats[[#This Row],[ID_OSM]]),"Localiser"))</f>
        <v>Localiser</v>
      </c>
      <c r="N134" s="9" t="s">
        <v>5317</v>
      </c>
      <c r="O134" s="12" t="str">
        <f>IF(TablHabitats[[#This Row],[ID_OSM]]="Non trouvé","Pas de lien",HYPERLINK("http://localhost:8111/import?url=http://api.openstreetmap.org/api/0.6/"&amp;TablHabitats[[#This Row],[OBJET_OSM]]&amp;"/"&amp;TablHabitats[[#This Row],[ID_OSM]]&amp;"/full","JOSM"))</f>
        <v>JOSM</v>
      </c>
      <c r="P134" s="9" t="s">
        <v>6916</v>
      </c>
      <c r="R134" s="131"/>
      <c r="X134" s="9">
        <v>6</v>
      </c>
      <c r="Y134" s="9" t="s">
        <v>5326</v>
      </c>
      <c r="Z134" s="9">
        <v>0</v>
      </c>
    </row>
    <row r="135" spans="1:26">
      <c r="A135" s="9">
        <v>84087</v>
      </c>
      <c r="B135" s="9" t="s">
        <v>5339</v>
      </c>
      <c r="C135" s="9">
        <v>133155511</v>
      </c>
      <c r="D135" s="9" t="s">
        <v>6601</v>
      </c>
      <c r="E135" s="9" t="s">
        <v>6602</v>
      </c>
      <c r="F135" s="9" t="s">
        <v>5339</v>
      </c>
      <c r="H135" s="9" t="s">
        <v>4492</v>
      </c>
      <c r="I135" s="9" t="s">
        <v>6603</v>
      </c>
      <c r="J135" s="9" t="s">
        <v>6604</v>
      </c>
      <c r="K135" s="9" t="s">
        <v>6605</v>
      </c>
      <c r="L135" s="9" t="s">
        <v>9271</v>
      </c>
      <c r="M135" s="12" t="str">
        <f>IF(TablHabitats[[#This Row],[ID_OSM]]="Non trouvé","Pas de lien",HYPERLINK(("http://www.openstreetmap.org/?"&amp;TablHabitats[[#This Row],[OBJET_OSM]]&amp;"="&amp;TablHabitats[[#This Row],[ID_OSM]]),"Localiser"))</f>
        <v>Localiser</v>
      </c>
      <c r="N135" s="9" t="s">
        <v>5317</v>
      </c>
      <c r="O135" s="12" t="str">
        <f>IF(TablHabitats[[#This Row],[ID_OSM]]="Non trouvé","Pas de lien",HYPERLINK("http://localhost:8111/import?url=http://api.openstreetmap.org/api/0.6/"&amp;TablHabitats[[#This Row],[OBJET_OSM]]&amp;"/"&amp;TablHabitats[[#This Row],[ID_OSM]]&amp;"/full","JOSM"))</f>
        <v>JOSM</v>
      </c>
      <c r="P135" s="9" t="s">
        <v>6916</v>
      </c>
      <c r="Q135" s="9">
        <v>1983</v>
      </c>
      <c r="R135" s="131">
        <v>30553</v>
      </c>
      <c r="S135" s="9" t="s">
        <v>7245</v>
      </c>
      <c r="T135" s="9" t="s">
        <v>7246</v>
      </c>
      <c r="X135" s="9">
        <v>15</v>
      </c>
      <c r="Y135" s="9" t="s">
        <v>5326</v>
      </c>
      <c r="Z135" s="9">
        <v>0</v>
      </c>
    </row>
    <row r="136" spans="1:26">
      <c r="A136" s="9">
        <v>84087</v>
      </c>
      <c r="B136" s="9" t="s">
        <v>5339</v>
      </c>
      <c r="C136" s="9">
        <v>133151373</v>
      </c>
      <c r="D136" s="9" t="s">
        <v>6606</v>
      </c>
      <c r="E136" s="9" t="s">
        <v>6607</v>
      </c>
      <c r="F136" s="9" t="s">
        <v>5339</v>
      </c>
      <c r="H136" s="9" t="s">
        <v>4327</v>
      </c>
      <c r="I136" s="9" t="s">
        <v>6608</v>
      </c>
      <c r="J136" s="9" t="s">
        <v>6609</v>
      </c>
      <c r="K136" s="9" t="s">
        <v>6610</v>
      </c>
      <c r="L136" s="9" t="s">
        <v>6608</v>
      </c>
      <c r="M136" s="12" t="str">
        <f>IF(TablHabitats[[#This Row],[ID_OSM]]="Non trouvé","Pas de lien",HYPERLINK(("http://www.openstreetmap.org/?"&amp;TablHabitats[[#This Row],[OBJET_OSM]]&amp;"="&amp;TablHabitats[[#This Row],[ID_OSM]]),"Localiser"))</f>
        <v>Localiser</v>
      </c>
      <c r="N136" s="9" t="s">
        <v>5317</v>
      </c>
      <c r="O136" s="12" t="str">
        <f>IF(TablHabitats[[#This Row],[ID_OSM]]="Non trouvé","Pas de lien",HYPERLINK("http://localhost:8111/import?url=http://api.openstreetmap.org/api/0.6/"&amp;TablHabitats[[#This Row],[OBJET_OSM]]&amp;"/"&amp;TablHabitats[[#This Row],[ID_OSM]]&amp;"/full","JOSM"))</f>
        <v>JOSM</v>
      </c>
      <c r="P136" s="9" t="s">
        <v>6916</v>
      </c>
      <c r="Q136" s="9">
        <v>1979</v>
      </c>
      <c r="R136" s="131">
        <v>28977</v>
      </c>
      <c r="S136" s="9" t="s">
        <v>7247</v>
      </c>
      <c r="T136" s="9" t="s">
        <v>7248</v>
      </c>
      <c r="X136" s="9">
        <v>61</v>
      </c>
      <c r="Y136" s="9" t="s">
        <v>5326</v>
      </c>
      <c r="Z136" s="9">
        <v>0</v>
      </c>
    </row>
    <row r="137" spans="1:26">
      <c r="A137" s="9">
        <v>84087</v>
      </c>
      <c r="B137" s="9" t="s">
        <v>5339</v>
      </c>
      <c r="C137" s="9">
        <v>133164077</v>
      </c>
      <c r="D137" s="9" t="s">
        <v>6611</v>
      </c>
      <c r="E137" s="9" t="s">
        <v>6612</v>
      </c>
      <c r="F137" s="9" t="s">
        <v>5339</v>
      </c>
      <c r="H137" s="9" t="s">
        <v>5674</v>
      </c>
      <c r="I137" s="9" t="s">
        <v>4182</v>
      </c>
      <c r="J137" s="9" t="s">
        <v>6613</v>
      </c>
      <c r="K137" s="9" t="s">
        <v>6614</v>
      </c>
      <c r="L137" s="9" t="s">
        <v>4182</v>
      </c>
      <c r="M137" s="12" t="str">
        <f>IF(TablHabitats[[#This Row],[ID_OSM]]="Non trouvé","Pas de lien",HYPERLINK(("http://www.openstreetmap.org/?"&amp;TablHabitats[[#This Row],[OBJET_OSM]]&amp;"="&amp;TablHabitats[[#This Row],[ID_OSM]]),"Localiser"))</f>
        <v>Localiser</v>
      </c>
      <c r="N137" s="9" t="s">
        <v>5317</v>
      </c>
      <c r="O137" s="12" t="str">
        <f>IF(TablHabitats[[#This Row],[ID_OSM]]="Non trouvé","Pas de lien",HYPERLINK("http://localhost:8111/import?url=http://api.openstreetmap.org/api/0.6/"&amp;TablHabitats[[#This Row],[OBJET_OSM]]&amp;"/"&amp;TablHabitats[[#This Row],[ID_OSM]]&amp;"/full","JOSM"))</f>
        <v>JOSM</v>
      </c>
      <c r="P137" s="9" t="s">
        <v>6916</v>
      </c>
      <c r="Q137" s="9">
        <v>1972</v>
      </c>
      <c r="R137" s="131">
        <v>26620</v>
      </c>
      <c r="S137" s="9" t="s">
        <v>7249</v>
      </c>
      <c r="T137" s="9" t="s">
        <v>7250</v>
      </c>
      <c r="X137" s="9">
        <v>13</v>
      </c>
      <c r="Y137" s="9" t="s">
        <v>5326</v>
      </c>
      <c r="Z137" s="9">
        <v>0</v>
      </c>
    </row>
    <row r="138" spans="1:26">
      <c r="A138" s="9">
        <v>84087</v>
      </c>
      <c r="B138" s="9" t="s">
        <v>5339</v>
      </c>
      <c r="C138" s="9">
        <v>239316716</v>
      </c>
      <c r="D138" s="9" t="s">
        <v>6615</v>
      </c>
      <c r="E138" s="9" t="s">
        <v>6616</v>
      </c>
      <c r="F138" s="9" t="s">
        <v>5339</v>
      </c>
      <c r="H138" s="9" t="s">
        <v>5674</v>
      </c>
      <c r="I138" s="9" t="s">
        <v>1221</v>
      </c>
      <c r="J138" s="9" t="s">
        <v>6617</v>
      </c>
      <c r="K138" s="9" t="s">
        <v>6618</v>
      </c>
      <c r="L138" s="9" t="s">
        <v>8560</v>
      </c>
      <c r="M138" s="12" t="str">
        <f>IF(TablHabitats[[#This Row],[ID_OSM]]="Non trouvé","Pas de lien",HYPERLINK(("http://www.openstreetmap.org/?"&amp;TablHabitats[[#This Row],[OBJET_OSM]]&amp;"="&amp;TablHabitats[[#This Row],[ID_OSM]]),"Localiser"))</f>
        <v>Localiser</v>
      </c>
      <c r="N138" s="9" t="s">
        <v>5317</v>
      </c>
      <c r="O138" s="12" t="str">
        <f>IF(TablHabitats[[#This Row],[ID_OSM]]="Non trouvé","Pas de lien",HYPERLINK("http://localhost:8111/import?url=http://api.openstreetmap.org/api/0.6/"&amp;TablHabitats[[#This Row],[OBJET_OSM]]&amp;"/"&amp;TablHabitats[[#This Row],[ID_OSM]]&amp;"/full","JOSM"))</f>
        <v>JOSM</v>
      </c>
      <c r="P138" s="9" t="s">
        <v>6916</v>
      </c>
      <c r="Q138" s="9">
        <v>1999</v>
      </c>
      <c r="R138" s="131">
        <v>36290</v>
      </c>
      <c r="S138" s="9" t="s">
        <v>7251</v>
      </c>
      <c r="X138" s="9">
        <v>5</v>
      </c>
      <c r="Y138" s="9" t="s">
        <v>5326</v>
      </c>
      <c r="Z138" s="9">
        <v>0</v>
      </c>
    </row>
    <row r="139" spans="1:26">
      <c r="A139" s="9">
        <v>84087</v>
      </c>
      <c r="B139" s="9" t="s">
        <v>5339</v>
      </c>
      <c r="C139" s="9">
        <v>133164027</v>
      </c>
      <c r="D139" s="9" t="s">
        <v>6623</v>
      </c>
      <c r="E139" s="9" t="s">
        <v>6624</v>
      </c>
      <c r="F139" s="9" t="s">
        <v>5339</v>
      </c>
      <c r="I139" s="9" t="s">
        <v>6625</v>
      </c>
      <c r="J139" s="9" t="s">
        <v>6625</v>
      </c>
      <c r="K139" s="9" t="s">
        <v>6626</v>
      </c>
      <c r="L139" s="9" t="s">
        <v>6625</v>
      </c>
      <c r="M139" s="12" t="str">
        <f>IF(TablHabitats[[#This Row],[ID_OSM]]="Non trouvé","Pas de lien",HYPERLINK(("http://www.openstreetmap.org/?"&amp;TablHabitats[[#This Row],[OBJET_OSM]]&amp;"="&amp;TablHabitats[[#This Row],[ID_OSM]]),"Localiser"))</f>
        <v>Localiser</v>
      </c>
      <c r="N139" s="9" t="s">
        <v>5317</v>
      </c>
      <c r="O139" s="12" t="str">
        <f>IF(TablHabitats[[#This Row],[ID_OSM]]="Non trouvé","Pas de lien",HYPERLINK("http://localhost:8111/import?url=http://api.openstreetmap.org/api/0.6/"&amp;TablHabitats[[#This Row],[OBJET_OSM]]&amp;"/"&amp;TablHabitats[[#This Row],[ID_OSM]]&amp;"/full","JOSM"))</f>
        <v>JOSM</v>
      </c>
      <c r="P139" s="9" t="s">
        <v>6916</v>
      </c>
      <c r="Q139" s="9">
        <v>1974</v>
      </c>
      <c r="R139" s="131">
        <v>27047</v>
      </c>
      <c r="S139" s="9" t="s">
        <v>7254</v>
      </c>
      <c r="T139" s="9" t="s">
        <v>7240</v>
      </c>
      <c r="X139" s="9">
        <v>7</v>
      </c>
      <c r="Y139" s="9" t="s">
        <v>5326</v>
      </c>
      <c r="Z139" s="9">
        <v>0</v>
      </c>
    </row>
    <row r="140" spans="1:26">
      <c r="A140" s="9">
        <v>84087</v>
      </c>
      <c r="B140" s="9" t="s">
        <v>5339</v>
      </c>
      <c r="C140" s="9" t="s">
        <v>5339</v>
      </c>
      <c r="D140" s="9" t="s">
        <v>6636</v>
      </c>
      <c r="E140" s="9" t="s">
        <v>6637</v>
      </c>
      <c r="F140" s="9" t="s">
        <v>5339</v>
      </c>
      <c r="I140" s="9" t="s">
        <v>6638</v>
      </c>
      <c r="J140" s="9" t="s">
        <v>6638</v>
      </c>
      <c r="K140" s="9" t="s">
        <v>6639</v>
      </c>
      <c r="L140" s="9" t="s">
        <v>6638</v>
      </c>
      <c r="M140" s="12" t="str">
        <f>IF(TablHabitats[[#This Row],[ID_OSM]]="Non trouvé","Pas de lien",HYPERLINK(("http://www.openstreetmap.org/?"&amp;TablHabitats[[#This Row],[OBJET_OSM]]&amp;"="&amp;TablHabitats[[#This Row],[ID_OSM]]),"Localiser"))</f>
        <v>Pas de lien</v>
      </c>
      <c r="N140" s="9" t="s">
        <v>5317</v>
      </c>
      <c r="O140" s="12" t="str">
        <f>IF(TablHabitats[[#This Row],[ID_OSM]]="Non trouvé","Pas de lien",HYPERLINK("http://localhost:8111/import?url=http://api.openstreetmap.org/api/0.6/"&amp;TablHabitats[[#This Row],[OBJET_OSM]]&amp;"/"&amp;TablHabitats[[#This Row],[ID_OSM]]&amp;"/full","JOSM"))</f>
        <v>Pas de lien</v>
      </c>
      <c r="P140" s="9" t="s">
        <v>6916</v>
      </c>
      <c r="Q140" s="9">
        <v>1954</v>
      </c>
      <c r="R140" s="131">
        <v>20068</v>
      </c>
      <c r="S140" s="9" t="s">
        <v>7259</v>
      </c>
      <c r="T140" s="9" t="s">
        <v>7102</v>
      </c>
      <c r="W140" s="9" t="s">
        <v>7260</v>
      </c>
      <c r="X140" s="9">
        <v>10</v>
      </c>
      <c r="Y140" s="9" t="s">
        <v>5326</v>
      </c>
      <c r="Z140" s="9">
        <v>0</v>
      </c>
    </row>
    <row r="141" spans="1:26">
      <c r="A141" s="9">
        <v>84087</v>
      </c>
      <c r="B141" s="9" t="s">
        <v>5339</v>
      </c>
      <c r="C141" s="9" t="s">
        <v>5339</v>
      </c>
      <c r="D141" s="9" t="s">
        <v>6655</v>
      </c>
      <c r="E141" s="9" t="s">
        <v>6656</v>
      </c>
      <c r="F141" s="9" t="s">
        <v>5339</v>
      </c>
      <c r="I141" s="9" t="s">
        <v>6657</v>
      </c>
      <c r="J141" s="9" t="s">
        <v>6657</v>
      </c>
      <c r="K141" s="9" t="s">
        <v>6658</v>
      </c>
      <c r="L141" s="9" t="s">
        <v>9273</v>
      </c>
      <c r="M141" s="12" t="str">
        <f>IF(TablHabitats[[#This Row],[ID_OSM]]="Non trouvé","Pas de lien",HYPERLINK(("http://www.openstreetmap.org/?"&amp;TablHabitats[[#This Row],[OBJET_OSM]]&amp;"="&amp;TablHabitats[[#This Row],[ID_OSM]]),"Localiser"))</f>
        <v>Pas de lien</v>
      </c>
      <c r="N141" s="9" t="s">
        <v>5317</v>
      </c>
      <c r="O141" s="12" t="str">
        <f>IF(TablHabitats[[#This Row],[ID_OSM]]="Non trouvé","Pas de lien",HYPERLINK("http://localhost:8111/import?url=http://api.openstreetmap.org/api/0.6/"&amp;TablHabitats[[#This Row],[OBJET_OSM]]&amp;"/"&amp;TablHabitats[[#This Row],[ID_OSM]]&amp;"/full","JOSM"))</f>
        <v>Pas de lien</v>
      </c>
      <c r="P141" s="9" t="s">
        <v>6916</v>
      </c>
      <c r="Q141" s="9">
        <v>1957</v>
      </c>
      <c r="R141" s="131">
        <v>20918</v>
      </c>
      <c r="S141" s="9" t="s">
        <v>7265</v>
      </c>
      <c r="T141" s="9" t="s">
        <v>6927</v>
      </c>
      <c r="W141" s="9" t="s">
        <v>7113</v>
      </c>
      <c r="X141" s="9">
        <v>2</v>
      </c>
      <c r="Y141" s="9" t="s">
        <v>5326</v>
      </c>
      <c r="Z141" s="9">
        <v>0</v>
      </c>
    </row>
    <row r="142" spans="1:26">
      <c r="A142" s="9">
        <v>84087</v>
      </c>
      <c r="B142" s="9" t="s">
        <v>5339</v>
      </c>
      <c r="C142" s="9">
        <v>148979954</v>
      </c>
      <c r="D142" s="9" t="s">
        <v>6683</v>
      </c>
      <c r="E142" s="9" t="s">
        <v>6684</v>
      </c>
      <c r="F142" s="9" t="s">
        <v>5339</v>
      </c>
      <c r="H142" s="9" t="s">
        <v>4492</v>
      </c>
      <c r="I142" s="9" t="s">
        <v>4302</v>
      </c>
      <c r="J142" s="9" t="s">
        <v>6685</v>
      </c>
      <c r="K142" s="9" t="s">
        <v>5585</v>
      </c>
      <c r="L142" s="9" t="s">
        <v>9276</v>
      </c>
      <c r="M142" s="12" t="str">
        <f>IF(TablHabitats[[#This Row],[ID_OSM]]="Non trouvé","Pas de lien",HYPERLINK(("http://www.openstreetmap.org/?"&amp;TablHabitats[[#This Row],[OBJET_OSM]]&amp;"="&amp;TablHabitats[[#This Row],[ID_OSM]]),"Localiser"))</f>
        <v>Localiser</v>
      </c>
      <c r="N142" s="9" t="s">
        <v>5317</v>
      </c>
      <c r="O142" s="12" t="str">
        <f>IF(TablHabitats[[#This Row],[ID_OSM]]="Non trouvé","Pas de lien",HYPERLINK("http://localhost:8111/import?url=http://api.openstreetmap.org/api/0.6/"&amp;TablHabitats[[#This Row],[OBJET_OSM]]&amp;"/"&amp;TablHabitats[[#This Row],[ID_OSM]]&amp;"/full","JOSM"))</f>
        <v>JOSM</v>
      </c>
      <c r="P142" s="9" t="s">
        <v>6916</v>
      </c>
      <c r="Q142" s="9">
        <v>2004</v>
      </c>
      <c r="R142" s="131">
        <v>38132</v>
      </c>
      <c r="S142" s="9" t="s">
        <v>7269</v>
      </c>
      <c r="X142" s="9">
        <v>34</v>
      </c>
      <c r="Y142" s="9" t="s">
        <v>5326</v>
      </c>
      <c r="Z142" s="9">
        <v>0</v>
      </c>
    </row>
    <row r="143" spans="1:26">
      <c r="A143" s="9">
        <v>84087</v>
      </c>
      <c r="B143" s="9" t="s">
        <v>5339</v>
      </c>
      <c r="C143" s="9">
        <v>148979946</v>
      </c>
      <c r="D143" s="9" t="s">
        <v>6686</v>
      </c>
      <c r="E143" s="9" t="s">
        <v>6687</v>
      </c>
      <c r="F143" s="9" t="s">
        <v>5339</v>
      </c>
      <c r="H143" s="9" t="s">
        <v>4492</v>
      </c>
      <c r="I143" s="9" t="s">
        <v>6688</v>
      </c>
      <c r="J143" s="9" t="s">
        <v>6689</v>
      </c>
      <c r="K143" s="9" t="s">
        <v>5396</v>
      </c>
      <c r="L143" s="9" t="s">
        <v>9276</v>
      </c>
      <c r="M143" s="12" t="str">
        <f>IF(TablHabitats[[#This Row],[ID_OSM]]="Non trouvé","Pas de lien",HYPERLINK(("http://www.openstreetmap.org/?"&amp;TablHabitats[[#This Row],[OBJET_OSM]]&amp;"="&amp;TablHabitats[[#This Row],[ID_OSM]]),"Localiser"))</f>
        <v>Localiser</v>
      </c>
      <c r="N143" s="9" t="s">
        <v>5317</v>
      </c>
      <c r="O143" s="12" t="str">
        <f>IF(TablHabitats[[#This Row],[ID_OSM]]="Non trouvé","Pas de lien",HYPERLINK("http://localhost:8111/import?url=http://api.openstreetmap.org/api/0.6/"&amp;TablHabitats[[#This Row],[OBJET_OSM]]&amp;"/"&amp;TablHabitats[[#This Row],[ID_OSM]]&amp;"/full","JOSM"))</f>
        <v>JOSM</v>
      </c>
      <c r="P143" s="9" t="s">
        <v>6916</v>
      </c>
      <c r="Q143" s="9">
        <v>2003</v>
      </c>
      <c r="R143" s="131">
        <v>37831</v>
      </c>
      <c r="S143" s="9" t="s">
        <v>7270</v>
      </c>
      <c r="X143" s="9">
        <v>23</v>
      </c>
      <c r="Y143" s="9" t="s">
        <v>5326</v>
      </c>
      <c r="Z143" s="9">
        <v>0</v>
      </c>
    </row>
    <row r="144" spans="1:26">
      <c r="A144" s="9">
        <v>84087</v>
      </c>
      <c r="B144" s="9" t="s">
        <v>5339</v>
      </c>
      <c r="C144" s="9">
        <v>133164078</v>
      </c>
      <c r="D144" s="9" t="s">
        <v>6690</v>
      </c>
      <c r="E144" s="9" t="s">
        <v>6691</v>
      </c>
      <c r="F144" s="9" t="s">
        <v>5339</v>
      </c>
      <c r="H144" s="9" t="s">
        <v>5674</v>
      </c>
      <c r="I144" s="9" t="s">
        <v>4189</v>
      </c>
      <c r="J144" s="9" t="s">
        <v>6692</v>
      </c>
      <c r="K144" s="9" t="s">
        <v>6693</v>
      </c>
      <c r="L144" s="9" t="s">
        <v>683</v>
      </c>
      <c r="M144" s="12" t="str">
        <f>IF(TablHabitats[[#This Row],[ID_OSM]]="Non trouvé","Pas de lien",HYPERLINK(("http://www.openstreetmap.org/?"&amp;TablHabitats[[#This Row],[OBJET_OSM]]&amp;"="&amp;TablHabitats[[#This Row],[ID_OSM]]),"Localiser"))</f>
        <v>Localiser</v>
      </c>
      <c r="N144" s="9" t="s">
        <v>5317</v>
      </c>
      <c r="O144" s="12" t="str">
        <f>IF(TablHabitats[[#This Row],[ID_OSM]]="Non trouvé","Pas de lien",HYPERLINK("http://localhost:8111/import?url=http://api.openstreetmap.org/api/0.6/"&amp;TablHabitats[[#This Row],[OBJET_OSM]]&amp;"/"&amp;TablHabitats[[#This Row],[ID_OSM]]&amp;"/full","JOSM"))</f>
        <v>JOSM</v>
      </c>
      <c r="P144" s="9" t="s">
        <v>6916</v>
      </c>
      <c r="Q144" s="9">
        <v>1980</v>
      </c>
      <c r="R144" s="131">
        <v>29255</v>
      </c>
      <c r="S144" s="9" t="s">
        <v>7271</v>
      </c>
      <c r="T144" s="9" t="s">
        <v>7272</v>
      </c>
      <c r="X144" s="9">
        <v>42</v>
      </c>
      <c r="Y144" s="9" t="s">
        <v>5326</v>
      </c>
      <c r="Z144" s="9">
        <v>0</v>
      </c>
    </row>
    <row r="145" spans="1:26">
      <c r="A145" s="9">
        <v>84087</v>
      </c>
      <c r="B145" s="9" t="s">
        <v>5339</v>
      </c>
      <c r="C145" s="9">
        <v>148979944</v>
      </c>
      <c r="D145" s="9" t="s">
        <v>6694</v>
      </c>
      <c r="E145" s="9" t="s">
        <v>6695</v>
      </c>
      <c r="F145" s="9" t="s">
        <v>5339</v>
      </c>
      <c r="H145" s="9" t="s">
        <v>5674</v>
      </c>
      <c r="I145" s="9" t="s">
        <v>6696</v>
      </c>
      <c r="J145" s="9" t="s">
        <v>6697</v>
      </c>
      <c r="K145" s="9" t="s">
        <v>5502</v>
      </c>
      <c r="L145" s="9" t="s">
        <v>683</v>
      </c>
      <c r="M145" s="12" t="str">
        <f>IF(TablHabitats[[#This Row],[ID_OSM]]="Non trouvé","Pas de lien",HYPERLINK(("http://www.openstreetmap.org/?"&amp;TablHabitats[[#This Row],[OBJET_OSM]]&amp;"="&amp;TablHabitats[[#This Row],[ID_OSM]]),"Localiser"))</f>
        <v>Localiser</v>
      </c>
      <c r="N145" s="9" t="s">
        <v>5317</v>
      </c>
      <c r="O145" s="12" t="str">
        <f>IF(TablHabitats[[#This Row],[ID_OSM]]="Non trouvé","Pas de lien",HYPERLINK("http://localhost:8111/import?url=http://api.openstreetmap.org/api/0.6/"&amp;TablHabitats[[#This Row],[OBJET_OSM]]&amp;"/"&amp;TablHabitats[[#This Row],[ID_OSM]]&amp;"/full","JOSM"))</f>
        <v>JOSM</v>
      </c>
      <c r="P145" s="9" t="s">
        <v>6916</v>
      </c>
      <c r="Q145" s="9">
        <v>2004</v>
      </c>
      <c r="R145" s="131">
        <v>38253</v>
      </c>
      <c r="S145" s="9" t="s">
        <v>7273</v>
      </c>
      <c r="X145" s="9">
        <v>22</v>
      </c>
      <c r="Y145" s="9" t="s">
        <v>5326</v>
      </c>
      <c r="Z145" s="9">
        <v>0</v>
      </c>
    </row>
    <row r="146" spans="1:26">
      <c r="A146" s="9">
        <v>84087</v>
      </c>
      <c r="B146" s="9" t="s">
        <v>5339</v>
      </c>
      <c r="C146" s="9">
        <v>133155512</v>
      </c>
      <c r="D146" s="9" t="s">
        <v>6715</v>
      </c>
      <c r="E146" s="9" t="s">
        <v>6716</v>
      </c>
      <c r="F146" s="9" t="s">
        <v>5339</v>
      </c>
      <c r="H146" s="9" t="s">
        <v>4492</v>
      </c>
      <c r="I146" s="9" t="s">
        <v>6717</v>
      </c>
      <c r="J146" s="9" t="s">
        <v>6718</v>
      </c>
      <c r="K146" s="9" t="s">
        <v>6719</v>
      </c>
      <c r="L146" s="9" t="s">
        <v>6717</v>
      </c>
      <c r="M146" s="12" t="str">
        <f>IF(TablHabitats[[#This Row],[ID_OSM]]="Non trouvé","Pas de lien",HYPERLINK(("http://www.openstreetmap.org/?"&amp;TablHabitats[[#This Row],[OBJET_OSM]]&amp;"="&amp;TablHabitats[[#This Row],[ID_OSM]]),"Localiser"))</f>
        <v>Localiser</v>
      </c>
      <c r="N146" s="9" t="s">
        <v>5317</v>
      </c>
      <c r="O146" s="12" t="str">
        <f>IF(TablHabitats[[#This Row],[ID_OSM]]="Non trouvé","Pas de lien",HYPERLINK("http://localhost:8111/import?url=http://api.openstreetmap.org/api/0.6/"&amp;TablHabitats[[#This Row],[OBJET_OSM]]&amp;"/"&amp;TablHabitats[[#This Row],[ID_OSM]]&amp;"/full","JOSM"))</f>
        <v>JOSM</v>
      </c>
      <c r="P146" s="9" t="s">
        <v>6916</v>
      </c>
      <c r="Q146" s="9">
        <v>1980</v>
      </c>
      <c r="R146" s="131">
        <v>29269</v>
      </c>
      <c r="S146" s="9" t="s">
        <v>7278</v>
      </c>
      <c r="T146" s="9" t="s">
        <v>7272</v>
      </c>
      <c r="X146" s="9">
        <v>55</v>
      </c>
      <c r="Y146" s="9" t="s">
        <v>5326</v>
      </c>
      <c r="Z146" s="9">
        <v>0</v>
      </c>
    </row>
    <row r="147" spans="1:26">
      <c r="A147" s="9">
        <v>84087</v>
      </c>
      <c r="B147" s="9" t="s">
        <v>5339</v>
      </c>
      <c r="C147" s="9">
        <v>133164028</v>
      </c>
      <c r="D147" s="9" t="s">
        <v>6733</v>
      </c>
      <c r="E147" s="9" t="s">
        <v>5339</v>
      </c>
      <c r="F147" s="9" t="s">
        <v>5339</v>
      </c>
      <c r="I147" s="9" t="s">
        <v>6734</v>
      </c>
      <c r="J147" s="9" t="s">
        <v>6734</v>
      </c>
      <c r="K147" s="9" t="s">
        <v>6735</v>
      </c>
      <c r="L147" s="9" t="s">
        <v>6734</v>
      </c>
      <c r="M147" s="12" t="str">
        <f>IF(TablHabitats[[#This Row],[ID_OSM]]="Non trouvé","Pas de lien",HYPERLINK(("http://www.openstreetmap.org/?"&amp;TablHabitats[[#This Row],[OBJET_OSM]]&amp;"="&amp;TablHabitats[[#This Row],[ID_OSM]]),"Localiser"))</f>
        <v>Localiser</v>
      </c>
      <c r="N147" s="9" t="s">
        <v>5317</v>
      </c>
      <c r="O147" s="12" t="str">
        <f>IF(TablHabitats[[#This Row],[ID_OSM]]="Non trouvé","Pas de lien",HYPERLINK("http://localhost:8111/import?url=http://api.openstreetmap.org/api/0.6/"&amp;TablHabitats[[#This Row],[OBJET_OSM]]&amp;"/"&amp;TablHabitats[[#This Row],[ID_OSM]]&amp;"/full","JOSM"))</f>
        <v>JOSM</v>
      </c>
      <c r="P147" s="9" t="s">
        <v>6916</v>
      </c>
      <c r="Q147" s="9">
        <v>1986</v>
      </c>
      <c r="R147" s="131">
        <v>31650</v>
      </c>
      <c r="S147" s="9" t="s">
        <v>7281</v>
      </c>
      <c r="T147" s="9" t="s">
        <v>7282</v>
      </c>
      <c r="X147" s="9">
        <v>36</v>
      </c>
      <c r="Y147" s="9" t="s">
        <v>5326</v>
      </c>
      <c r="Z147" s="9">
        <v>0</v>
      </c>
    </row>
    <row r="148" spans="1:26">
      <c r="A148" s="9">
        <v>84087</v>
      </c>
      <c r="B148" s="9" t="s">
        <v>5339</v>
      </c>
      <c r="C148" s="9">
        <v>148992401</v>
      </c>
      <c r="D148" s="9" t="s">
        <v>6749</v>
      </c>
      <c r="E148" s="9" t="s">
        <v>6750</v>
      </c>
      <c r="F148" s="9" t="s">
        <v>5339</v>
      </c>
      <c r="H148" s="9" t="s">
        <v>5674</v>
      </c>
      <c r="I148" s="9" t="s">
        <v>732</v>
      </c>
      <c r="J148" s="9" t="s">
        <v>6751</v>
      </c>
      <c r="K148" s="9" t="s">
        <v>6752</v>
      </c>
      <c r="L148" s="9" t="s">
        <v>732</v>
      </c>
      <c r="M148" s="12" t="str">
        <f>IF(TablHabitats[[#This Row],[ID_OSM]]="Non trouvé","Pas de lien",HYPERLINK(("http://www.openstreetmap.org/?"&amp;TablHabitats[[#This Row],[OBJET_OSM]]&amp;"="&amp;TablHabitats[[#This Row],[ID_OSM]]),"Localiser"))</f>
        <v>Localiser</v>
      </c>
      <c r="N148" s="9" t="s">
        <v>5317</v>
      </c>
      <c r="O148" s="12" t="str">
        <f>IF(TablHabitats[[#This Row],[ID_OSM]]="Non trouvé","Pas de lien",HYPERLINK("http://localhost:8111/import?url=http://api.openstreetmap.org/api/0.6/"&amp;TablHabitats[[#This Row],[OBJET_OSM]]&amp;"/"&amp;TablHabitats[[#This Row],[ID_OSM]]&amp;"/full","JOSM"))</f>
        <v>JOSM</v>
      </c>
      <c r="P148" s="9" t="s">
        <v>6916</v>
      </c>
      <c r="R148" s="131"/>
      <c r="Y148" s="9" t="s">
        <v>5326</v>
      </c>
    </row>
    <row r="149" spans="1:26">
      <c r="A149" s="9">
        <v>84087</v>
      </c>
      <c r="B149" s="9" t="s">
        <v>5339</v>
      </c>
      <c r="C149" s="9">
        <v>150468907</v>
      </c>
      <c r="D149" s="9" t="s">
        <v>6763</v>
      </c>
      <c r="E149" s="9" t="s">
        <v>6764</v>
      </c>
      <c r="F149" s="9" t="s">
        <v>5339</v>
      </c>
      <c r="I149" s="9" t="s">
        <v>6765</v>
      </c>
      <c r="J149" s="9" t="s">
        <v>6765</v>
      </c>
      <c r="K149" s="9" t="s">
        <v>6766</v>
      </c>
      <c r="L149" s="9" t="s">
        <v>6765</v>
      </c>
      <c r="M149" s="12" t="str">
        <f>IF(TablHabitats[[#This Row],[ID_OSM]]="Non trouvé","Pas de lien",HYPERLINK(("http://www.openstreetmap.org/?"&amp;TablHabitats[[#This Row],[OBJET_OSM]]&amp;"="&amp;TablHabitats[[#This Row],[ID_OSM]]),"Localiser"))</f>
        <v>Localiser</v>
      </c>
      <c r="N149" s="9" t="s">
        <v>5317</v>
      </c>
      <c r="O149" s="12" t="str">
        <f>IF(TablHabitats[[#This Row],[ID_OSM]]="Non trouvé","Pas de lien",HYPERLINK("http://localhost:8111/import?url=http://api.openstreetmap.org/api/0.6/"&amp;TablHabitats[[#This Row],[OBJET_OSM]]&amp;"/"&amp;TablHabitats[[#This Row],[ID_OSM]]&amp;"/full","JOSM"))</f>
        <v>JOSM</v>
      </c>
      <c r="P149" s="9" t="s">
        <v>6916</v>
      </c>
      <c r="Q149" s="9">
        <v>1985</v>
      </c>
      <c r="R149" s="131">
        <v>31240</v>
      </c>
      <c r="S149" s="9" t="s">
        <v>7289</v>
      </c>
      <c r="T149" s="9" t="s">
        <v>6927</v>
      </c>
      <c r="X149" s="9">
        <v>9</v>
      </c>
      <c r="Y149" s="9" t="s">
        <v>5326</v>
      </c>
      <c r="Z149" s="9">
        <v>0</v>
      </c>
    </row>
    <row r="150" spans="1:26">
      <c r="A150" s="9">
        <v>84087</v>
      </c>
      <c r="B150" s="9" t="s">
        <v>5339</v>
      </c>
      <c r="C150" s="9">
        <v>150513359</v>
      </c>
      <c r="D150" s="9" t="s">
        <v>6771</v>
      </c>
      <c r="E150" s="9" t="s">
        <v>6772</v>
      </c>
      <c r="F150" s="9" t="s">
        <v>5339</v>
      </c>
      <c r="H150" s="9" t="s">
        <v>5674</v>
      </c>
      <c r="I150" s="9" t="s">
        <v>6773</v>
      </c>
      <c r="J150" s="9" t="s">
        <v>6774</v>
      </c>
      <c r="K150" s="9" t="s">
        <v>6775</v>
      </c>
      <c r="L150" s="9" t="s">
        <v>2511</v>
      </c>
      <c r="M150" s="12" t="str">
        <f>IF(TablHabitats[[#This Row],[ID_OSM]]="Non trouvé","Pas de lien",HYPERLINK(("http://www.openstreetmap.org/?"&amp;TablHabitats[[#This Row],[OBJET_OSM]]&amp;"="&amp;TablHabitats[[#This Row],[ID_OSM]]),"Localiser"))</f>
        <v>Localiser</v>
      </c>
      <c r="N150" s="9" t="s">
        <v>5317</v>
      </c>
      <c r="O150" s="12" t="str">
        <f>IF(TablHabitats[[#This Row],[ID_OSM]]="Non trouvé","Pas de lien",HYPERLINK("http://localhost:8111/import?url=http://api.openstreetmap.org/api/0.6/"&amp;TablHabitats[[#This Row],[OBJET_OSM]]&amp;"/"&amp;TablHabitats[[#This Row],[ID_OSM]]&amp;"/full","JOSM"))</f>
        <v>JOSM</v>
      </c>
      <c r="P150" s="9" t="s">
        <v>6916</v>
      </c>
      <c r="Q150" s="9">
        <v>2004</v>
      </c>
      <c r="R150" s="131">
        <v>38204</v>
      </c>
      <c r="S150" s="9" t="s">
        <v>7291</v>
      </c>
      <c r="X150" s="9">
        <v>5</v>
      </c>
      <c r="Y150" s="9" t="s">
        <v>5326</v>
      </c>
      <c r="Z150" s="9">
        <v>0</v>
      </c>
    </row>
    <row r="151" spans="1:26">
      <c r="A151" s="9">
        <v>84087</v>
      </c>
      <c r="B151" s="9" t="s">
        <v>5339</v>
      </c>
      <c r="C151" s="9">
        <v>151222104</v>
      </c>
      <c r="D151" s="9" t="s">
        <v>6776</v>
      </c>
      <c r="E151" s="9" t="s">
        <v>6777</v>
      </c>
      <c r="F151" s="9" t="s">
        <v>5339</v>
      </c>
      <c r="G151" s="9" t="s">
        <v>5638</v>
      </c>
      <c r="I151" s="9" t="s">
        <v>9237</v>
      </c>
      <c r="J151" s="9" t="s">
        <v>9238</v>
      </c>
      <c r="K151" s="9" t="s">
        <v>13888</v>
      </c>
      <c r="L151" s="9" t="s">
        <v>9280</v>
      </c>
      <c r="M151" s="12" t="str">
        <f>IF(TablHabitats[[#This Row],[ID_OSM]]="Non trouvé","Pas de lien",HYPERLINK(("http://www.openstreetmap.org/?"&amp;TablHabitats[[#This Row],[OBJET_OSM]]&amp;"="&amp;TablHabitats[[#This Row],[ID_OSM]]),"Localiser"))</f>
        <v>Localiser</v>
      </c>
      <c r="N151" s="9" t="s">
        <v>5317</v>
      </c>
      <c r="O151" s="12" t="str">
        <f>IF(TablHabitats[[#This Row],[ID_OSM]]="Non trouvé","Pas de lien",HYPERLINK("http://localhost:8111/import?url=http://api.openstreetmap.org/api/0.6/"&amp;TablHabitats[[#This Row],[OBJET_OSM]]&amp;"/"&amp;TablHabitats[[#This Row],[ID_OSM]]&amp;"/full","JOSM"))</f>
        <v>JOSM</v>
      </c>
      <c r="P151" s="9" t="s">
        <v>6916</v>
      </c>
      <c r="Q151" s="9">
        <v>2002</v>
      </c>
      <c r="R151" s="131">
        <v>37302</v>
      </c>
      <c r="S151" s="9" t="s">
        <v>7292</v>
      </c>
      <c r="X151" s="9">
        <v>9</v>
      </c>
      <c r="Y151" s="9" t="s">
        <v>5326</v>
      </c>
      <c r="Z151" s="9">
        <v>0</v>
      </c>
    </row>
    <row r="152" spans="1:26">
      <c r="A152" s="9">
        <v>84087</v>
      </c>
      <c r="B152" s="9" t="s">
        <v>5339</v>
      </c>
      <c r="C152" s="9">
        <v>133164031</v>
      </c>
      <c r="D152" s="9" t="s">
        <v>6780</v>
      </c>
      <c r="E152" s="9" t="s">
        <v>6781</v>
      </c>
      <c r="F152" s="9" t="s">
        <v>5339</v>
      </c>
      <c r="I152" s="9" t="s">
        <v>1381</v>
      </c>
      <c r="J152" s="9" t="s">
        <v>1381</v>
      </c>
      <c r="K152" s="9" t="s">
        <v>13889</v>
      </c>
      <c r="L152" s="9" t="s">
        <v>1381</v>
      </c>
      <c r="M152" s="12" t="str">
        <f>IF(TablHabitats[[#This Row],[ID_OSM]]="Non trouvé","Pas de lien",HYPERLINK(("http://www.openstreetmap.org/?"&amp;TablHabitats[[#This Row],[OBJET_OSM]]&amp;"="&amp;TablHabitats[[#This Row],[ID_OSM]]),"Localiser"))</f>
        <v>Localiser</v>
      </c>
      <c r="N152" s="9" t="s">
        <v>5317</v>
      </c>
      <c r="O152" s="12" t="str">
        <f>IF(TablHabitats[[#This Row],[ID_OSM]]="Non trouvé","Pas de lien",HYPERLINK("http://localhost:8111/import?url=http://api.openstreetmap.org/api/0.6/"&amp;TablHabitats[[#This Row],[OBJET_OSM]]&amp;"/"&amp;TablHabitats[[#This Row],[ID_OSM]]&amp;"/full","JOSM"))</f>
        <v>JOSM</v>
      </c>
      <c r="P152" s="9" t="s">
        <v>6916</v>
      </c>
      <c r="Q152" s="9">
        <v>1981</v>
      </c>
      <c r="R152" s="131">
        <v>29657</v>
      </c>
      <c r="S152" s="9" t="s">
        <v>7295</v>
      </c>
      <c r="T152" s="9" t="s">
        <v>6942</v>
      </c>
      <c r="X152" s="9">
        <v>13</v>
      </c>
      <c r="Y152" s="9" t="s">
        <v>5326</v>
      </c>
      <c r="Z152" s="9">
        <v>0</v>
      </c>
    </row>
    <row r="153" spans="1:26">
      <c r="A153" s="9">
        <v>84087</v>
      </c>
      <c r="B153" s="9" t="s">
        <v>5339</v>
      </c>
      <c r="C153" s="9">
        <v>133164033</v>
      </c>
      <c r="D153" s="9" t="s">
        <v>6786</v>
      </c>
      <c r="E153" s="9" t="s">
        <v>6787</v>
      </c>
      <c r="F153" s="9" t="s">
        <v>5339</v>
      </c>
      <c r="I153" s="9" t="s">
        <v>9213</v>
      </c>
      <c r="J153" s="9" t="s">
        <v>9213</v>
      </c>
      <c r="K153" s="9" t="s">
        <v>13890</v>
      </c>
      <c r="L153" s="9" t="s">
        <v>9213</v>
      </c>
      <c r="M153" s="12" t="str">
        <f>IF(TablHabitats[[#This Row],[ID_OSM]]="Non trouvé","Pas de lien",HYPERLINK(("http://www.openstreetmap.org/?"&amp;TablHabitats[[#This Row],[OBJET_OSM]]&amp;"="&amp;TablHabitats[[#This Row],[ID_OSM]]),"Localiser"))</f>
        <v>Localiser</v>
      </c>
      <c r="N153" s="9" t="s">
        <v>5317</v>
      </c>
      <c r="O153" s="12" t="str">
        <f>IF(TablHabitats[[#This Row],[ID_OSM]]="Non trouvé","Pas de lien",HYPERLINK("http://localhost:8111/import?url=http://api.openstreetmap.org/api/0.6/"&amp;TablHabitats[[#This Row],[OBJET_OSM]]&amp;"/"&amp;TablHabitats[[#This Row],[ID_OSM]]&amp;"/full","JOSM"))</f>
        <v>JOSM</v>
      </c>
      <c r="P153" s="9" t="s">
        <v>6916</v>
      </c>
      <c r="Q153" s="9">
        <v>1980</v>
      </c>
      <c r="R153" s="131">
        <v>29488</v>
      </c>
      <c r="S153" s="9" t="s">
        <v>7298</v>
      </c>
      <c r="X153" s="9">
        <v>13</v>
      </c>
      <c r="Y153" s="9" t="s">
        <v>5326</v>
      </c>
      <c r="Z153" s="9">
        <v>0</v>
      </c>
    </row>
    <row r="154" spans="1:26">
      <c r="A154" s="9">
        <v>84087</v>
      </c>
      <c r="B154" s="9" t="s">
        <v>5339</v>
      </c>
      <c r="C154" s="9">
        <v>133151382</v>
      </c>
      <c r="D154" s="9" t="s">
        <v>6795</v>
      </c>
      <c r="E154" s="9" t="s">
        <v>6796</v>
      </c>
      <c r="F154" s="9" t="s">
        <v>5339</v>
      </c>
      <c r="H154" s="9" t="s">
        <v>4492</v>
      </c>
      <c r="I154" s="9" t="s">
        <v>6797</v>
      </c>
      <c r="J154" s="9" t="s">
        <v>6798</v>
      </c>
      <c r="K154" s="9" t="s">
        <v>6799</v>
      </c>
      <c r="L154" s="9" t="s">
        <v>753</v>
      </c>
      <c r="M154" s="12" t="str">
        <f>IF(TablHabitats[[#This Row],[ID_OSM]]="Non trouvé","Pas de lien",HYPERLINK(("http://www.openstreetmap.org/?"&amp;TablHabitats[[#This Row],[OBJET_OSM]]&amp;"="&amp;TablHabitats[[#This Row],[ID_OSM]]),"Localiser"))</f>
        <v>Localiser</v>
      </c>
      <c r="N154" s="9" t="s">
        <v>5317</v>
      </c>
      <c r="O154" s="12" t="str">
        <f>IF(TablHabitats[[#This Row],[ID_OSM]]="Non trouvé","Pas de lien",HYPERLINK("http://localhost:8111/import?url=http://api.openstreetmap.org/api/0.6/"&amp;TablHabitats[[#This Row],[OBJET_OSM]]&amp;"/"&amp;TablHabitats[[#This Row],[ID_OSM]]&amp;"/full","JOSM"))</f>
        <v>JOSM</v>
      </c>
      <c r="P154" s="9" t="s">
        <v>6916</v>
      </c>
      <c r="Q154" s="9">
        <v>1965</v>
      </c>
      <c r="R154" s="131">
        <v>24089</v>
      </c>
      <c r="S154" s="9" t="s">
        <v>7302</v>
      </c>
      <c r="T154" s="9" t="s">
        <v>7303</v>
      </c>
      <c r="X154" s="9">
        <v>12</v>
      </c>
      <c r="Y154" s="9" t="s">
        <v>5326</v>
      </c>
      <c r="Z154" s="9">
        <v>0</v>
      </c>
    </row>
    <row r="155" spans="1:26">
      <c r="A155" s="9">
        <v>84087</v>
      </c>
      <c r="B155" s="9" t="s">
        <v>5339</v>
      </c>
      <c r="C155" s="9">
        <v>133164049</v>
      </c>
      <c r="D155" s="9" t="s">
        <v>6800</v>
      </c>
      <c r="E155" s="9" t="s">
        <v>6801</v>
      </c>
      <c r="F155" s="9" t="s">
        <v>5339</v>
      </c>
      <c r="I155" s="9" t="s">
        <v>6802</v>
      </c>
      <c r="J155" s="9" t="s">
        <v>6802</v>
      </c>
      <c r="K155" s="9" t="s">
        <v>6803</v>
      </c>
      <c r="L155" s="9" t="s">
        <v>6802</v>
      </c>
      <c r="M155" s="12" t="str">
        <f>IF(TablHabitats[[#This Row],[ID_OSM]]="Non trouvé","Pas de lien",HYPERLINK(("http://www.openstreetmap.org/?"&amp;TablHabitats[[#This Row],[OBJET_OSM]]&amp;"="&amp;TablHabitats[[#This Row],[ID_OSM]]),"Localiser"))</f>
        <v>Localiser</v>
      </c>
      <c r="N155" s="9" t="s">
        <v>5317</v>
      </c>
      <c r="O155" s="12" t="str">
        <f>IF(TablHabitats[[#This Row],[ID_OSM]]="Non trouvé","Pas de lien",HYPERLINK("http://localhost:8111/import?url=http://api.openstreetmap.org/api/0.6/"&amp;TablHabitats[[#This Row],[OBJET_OSM]]&amp;"/"&amp;TablHabitats[[#This Row],[ID_OSM]]&amp;"/full","JOSM"))</f>
        <v>JOSM</v>
      </c>
      <c r="P155" s="9" t="s">
        <v>6916</v>
      </c>
      <c r="Q155" s="9">
        <v>1978</v>
      </c>
      <c r="R155" s="131">
        <v>28692</v>
      </c>
      <c r="S155" s="9" t="s">
        <v>7304</v>
      </c>
      <c r="T155" s="9" t="s">
        <v>7109</v>
      </c>
      <c r="W155" s="9" t="s">
        <v>7305</v>
      </c>
      <c r="X155" s="9">
        <v>11</v>
      </c>
      <c r="Y155" s="9" t="s">
        <v>5326</v>
      </c>
      <c r="Z155" s="9">
        <v>0</v>
      </c>
    </row>
    <row r="156" spans="1:26">
      <c r="A156" s="9">
        <v>84087</v>
      </c>
      <c r="B156" s="9" t="s">
        <v>5339</v>
      </c>
      <c r="C156" s="9" t="s">
        <v>5339</v>
      </c>
      <c r="D156" s="9" t="s">
        <v>6804</v>
      </c>
      <c r="E156" s="9" t="s">
        <v>6805</v>
      </c>
      <c r="F156" s="9" t="s">
        <v>5339</v>
      </c>
      <c r="I156" s="9" t="s">
        <v>6806</v>
      </c>
      <c r="J156" s="9" t="s">
        <v>6806</v>
      </c>
      <c r="K156" s="9" t="s">
        <v>6807</v>
      </c>
      <c r="L156" s="9" t="s">
        <v>6806</v>
      </c>
      <c r="M156" s="12" t="str">
        <f>IF(TablHabitats[[#This Row],[ID_OSM]]="Non trouvé","Pas de lien",HYPERLINK(("http://www.openstreetmap.org/?"&amp;TablHabitats[[#This Row],[OBJET_OSM]]&amp;"="&amp;TablHabitats[[#This Row],[ID_OSM]]),"Localiser"))</f>
        <v>Pas de lien</v>
      </c>
      <c r="N156" s="9" t="s">
        <v>5317</v>
      </c>
      <c r="O156" s="12" t="str">
        <f>IF(TablHabitats[[#This Row],[ID_OSM]]="Non trouvé","Pas de lien",HYPERLINK("http://localhost:8111/import?url=http://api.openstreetmap.org/api/0.6/"&amp;TablHabitats[[#This Row],[OBJET_OSM]]&amp;"/"&amp;TablHabitats[[#This Row],[ID_OSM]]&amp;"/full","JOSM"))</f>
        <v>Pas de lien</v>
      </c>
      <c r="P156" s="9" t="s">
        <v>6916</v>
      </c>
      <c r="Q156" s="9">
        <v>1931</v>
      </c>
      <c r="R156" s="131">
        <v>11685</v>
      </c>
      <c r="S156" s="9" t="s">
        <v>6920</v>
      </c>
      <c r="T156" s="9" t="s">
        <v>6985</v>
      </c>
      <c r="Y156" s="9" t="s">
        <v>5326</v>
      </c>
    </row>
    <row r="157" spans="1:26">
      <c r="A157" s="9">
        <v>84087</v>
      </c>
      <c r="B157" s="9" t="s">
        <v>5339</v>
      </c>
      <c r="C157" s="9">
        <v>133164079</v>
      </c>
      <c r="D157" s="9" t="s">
        <v>6812</v>
      </c>
      <c r="E157" s="9" t="s">
        <v>6813</v>
      </c>
      <c r="F157" s="9" t="s">
        <v>5339</v>
      </c>
      <c r="H157" s="9" t="s">
        <v>5674</v>
      </c>
      <c r="I157" s="9" t="s">
        <v>6814</v>
      </c>
      <c r="J157" s="9" t="s">
        <v>6815</v>
      </c>
      <c r="K157" s="9" t="s">
        <v>6816</v>
      </c>
      <c r="L157" s="9" t="s">
        <v>6814</v>
      </c>
      <c r="M157" s="12" t="str">
        <f>IF(TablHabitats[[#This Row],[ID_OSM]]="Non trouvé","Pas de lien",HYPERLINK(("http://www.openstreetmap.org/?"&amp;TablHabitats[[#This Row],[OBJET_OSM]]&amp;"="&amp;TablHabitats[[#This Row],[ID_OSM]]),"Localiser"))</f>
        <v>Localiser</v>
      </c>
      <c r="N157" s="9" t="s">
        <v>5317</v>
      </c>
      <c r="O157" s="12" t="str">
        <f>IF(TablHabitats[[#This Row],[ID_OSM]]="Non trouvé","Pas de lien",HYPERLINK("http://localhost:8111/import?url=http://api.openstreetmap.org/api/0.6/"&amp;TablHabitats[[#This Row],[OBJET_OSM]]&amp;"/"&amp;TablHabitats[[#This Row],[ID_OSM]]&amp;"/full","JOSM"))</f>
        <v>JOSM</v>
      </c>
      <c r="P157" s="9" t="s">
        <v>6916</v>
      </c>
      <c r="Q157" s="9">
        <v>1978</v>
      </c>
      <c r="R157" s="131">
        <v>28706</v>
      </c>
      <c r="S157" s="9" t="s">
        <v>7307</v>
      </c>
      <c r="T157" s="9" t="s">
        <v>7104</v>
      </c>
      <c r="W157" s="9" t="s">
        <v>7308</v>
      </c>
      <c r="X157" s="9">
        <v>14</v>
      </c>
      <c r="Y157" s="9" t="s">
        <v>5326</v>
      </c>
      <c r="Z157" s="9">
        <v>0</v>
      </c>
    </row>
    <row r="158" spans="1:26">
      <c r="A158" s="9">
        <v>84087</v>
      </c>
      <c r="B158" s="9" t="s">
        <v>5339</v>
      </c>
      <c r="C158" s="9">
        <v>150511424</v>
      </c>
      <c r="D158" s="9" t="s">
        <v>6822</v>
      </c>
      <c r="E158" s="9" t="s">
        <v>6823</v>
      </c>
      <c r="F158" s="9" t="s">
        <v>5339</v>
      </c>
      <c r="H158" s="9" t="s">
        <v>4327</v>
      </c>
      <c r="I158" s="9" t="s">
        <v>6824</v>
      </c>
      <c r="J158" s="9" t="s">
        <v>6825</v>
      </c>
      <c r="K158" s="9" t="s">
        <v>5587</v>
      </c>
      <c r="L158" s="9" t="s">
        <v>9282</v>
      </c>
      <c r="M158" s="12" t="str">
        <f>IF(TablHabitats[[#This Row],[ID_OSM]]="Non trouvé","Pas de lien",HYPERLINK(("http://www.openstreetmap.org/?"&amp;TablHabitats[[#This Row],[OBJET_OSM]]&amp;"="&amp;TablHabitats[[#This Row],[ID_OSM]]),"Localiser"))</f>
        <v>Localiser</v>
      </c>
      <c r="N158" s="9" t="s">
        <v>5317</v>
      </c>
      <c r="O158" s="12" t="str">
        <f>IF(TablHabitats[[#This Row],[ID_OSM]]="Non trouvé","Pas de lien",HYPERLINK("http://localhost:8111/import?url=http://api.openstreetmap.org/api/0.6/"&amp;TablHabitats[[#This Row],[OBJET_OSM]]&amp;"/"&amp;TablHabitats[[#This Row],[ID_OSM]]&amp;"/full","JOSM"))</f>
        <v>JOSM</v>
      </c>
      <c r="P158" s="9" t="s">
        <v>6916</v>
      </c>
      <c r="Q158" s="9">
        <v>2005</v>
      </c>
      <c r="R158" s="131">
        <v>38637</v>
      </c>
      <c r="S158" s="9" t="s">
        <v>7310</v>
      </c>
      <c r="X158" s="9">
        <v>21</v>
      </c>
      <c r="Y158" s="9" t="s">
        <v>5326</v>
      </c>
      <c r="Z158" s="9">
        <v>0</v>
      </c>
    </row>
    <row r="159" spans="1:26">
      <c r="A159" s="9">
        <v>84087</v>
      </c>
      <c r="B159" s="9" t="s">
        <v>5339</v>
      </c>
      <c r="C159" s="9">
        <v>234116754</v>
      </c>
      <c r="D159" s="9" t="s">
        <v>6830</v>
      </c>
      <c r="E159" s="9" t="s">
        <v>6831</v>
      </c>
      <c r="F159" s="9" t="s">
        <v>5339</v>
      </c>
      <c r="H159" s="9" t="s">
        <v>5674</v>
      </c>
      <c r="I159" s="9" t="s">
        <v>2536</v>
      </c>
      <c r="J159" s="9" t="s">
        <v>6832</v>
      </c>
      <c r="K159" s="9" t="s">
        <v>6833</v>
      </c>
      <c r="L159" s="9" t="s">
        <v>2536</v>
      </c>
      <c r="M159" s="12" t="str">
        <f>IF(TablHabitats[[#This Row],[ID_OSM]]="Non trouvé","Pas de lien",HYPERLINK(("http://www.openstreetmap.org/?"&amp;TablHabitats[[#This Row],[OBJET_OSM]]&amp;"="&amp;TablHabitats[[#This Row],[ID_OSM]]),"Localiser"))</f>
        <v>Localiser</v>
      </c>
      <c r="N159" s="9" t="s">
        <v>5317</v>
      </c>
      <c r="O159" s="12" t="str">
        <f>IF(TablHabitats[[#This Row],[ID_OSM]]="Non trouvé","Pas de lien",HYPERLINK("http://localhost:8111/import?url=http://api.openstreetmap.org/api/0.6/"&amp;TablHabitats[[#This Row],[OBJET_OSM]]&amp;"/"&amp;TablHabitats[[#This Row],[ID_OSM]]&amp;"/full","JOSM"))</f>
        <v>JOSM</v>
      </c>
      <c r="P159" s="9" t="s">
        <v>6916</v>
      </c>
      <c r="Q159" s="9">
        <v>1963</v>
      </c>
      <c r="R159" s="131">
        <v>23232</v>
      </c>
      <c r="S159" s="9" t="s">
        <v>7313</v>
      </c>
      <c r="T159" s="9" t="s">
        <v>7161</v>
      </c>
      <c r="W159" s="9" t="s">
        <v>7314</v>
      </c>
      <c r="X159" s="9">
        <v>11</v>
      </c>
      <c r="Y159" s="9" t="s">
        <v>5326</v>
      </c>
      <c r="Z159" s="9">
        <v>0</v>
      </c>
    </row>
    <row r="160" spans="1:26">
      <c r="A160" s="9">
        <v>84087</v>
      </c>
      <c r="B160" s="9" t="s">
        <v>5339</v>
      </c>
      <c r="C160" s="9">
        <v>133155514</v>
      </c>
      <c r="D160" s="9" t="s">
        <v>6845</v>
      </c>
      <c r="E160" s="9" t="s">
        <v>6846</v>
      </c>
      <c r="F160" s="9" t="s">
        <v>5339</v>
      </c>
      <c r="H160" s="9" t="s">
        <v>4492</v>
      </c>
      <c r="I160" s="9" t="s">
        <v>6847</v>
      </c>
      <c r="J160" s="9" t="s">
        <v>6848</v>
      </c>
      <c r="K160" s="9" t="s">
        <v>6849</v>
      </c>
      <c r="L160" s="9" t="s">
        <v>6847</v>
      </c>
      <c r="M160" s="12" t="str">
        <f>IF(TablHabitats[[#This Row],[ID_OSM]]="Non trouvé","Pas de lien",HYPERLINK(("http://www.openstreetmap.org/?"&amp;TablHabitats[[#This Row],[OBJET_OSM]]&amp;"="&amp;TablHabitats[[#This Row],[ID_OSM]]),"Localiser"))</f>
        <v>Localiser</v>
      </c>
      <c r="N160" s="9" t="s">
        <v>5317</v>
      </c>
      <c r="O160" s="12" t="str">
        <f>IF(TablHabitats[[#This Row],[ID_OSM]]="Non trouvé","Pas de lien",HYPERLINK("http://localhost:8111/import?url=http://api.openstreetmap.org/api/0.6/"&amp;TablHabitats[[#This Row],[OBJET_OSM]]&amp;"/"&amp;TablHabitats[[#This Row],[ID_OSM]]&amp;"/full","JOSM"))</f>
        <v>JOSM</v>
      </c>
      <c r="P160" s="9" t="s">
        <v>6916</v>
      </c>
      <c r="Q160" s="9">
        <v>1995</v>
      </c>
      <c r="R160" s="131">
        <v>35039</v>
      </c>
      <c r="S160" s="9" t="s">
        <v>7319</v>
      </c>
      <c r="T160" s="9" t="s">
        <v>7320</v>
      </c>
      <c r="X160" s="9">
        <v>40</v>
      </c>
      <c r="Y160" s="9" t="s">
        <v>5326</v>
      </c>
      <c r="Z160" s="9">
        <v>0</v>
      </c>
    </row>
    <row r="161" spans="1:26">
      <c r="A161" s="9">
        <v>84087</v>
      </c>
      <c r="B161" s="9" t="s">
        <v>5339</v>
      </c>
      <c r="C161" s="9">
        <v>150494176</v>
      </c>
      <c r="D161" s="9" t="s">
        <v>6850</v>
      </c>
      <c r="E161" s="9" t="s">
        <v>6851</v>
      </c>
      <c r="F161" s="9" t="s">
        <v>5339</v>
      </c>
      <c r="H161" s="9" t="s">
        <v>4492</v>
      </c>
      <c r="I161" s="9" t="s">
        <v>4315</v>
      </c>
      <c r="J161" s="9" t="s">
        <v>6852</v>
      </c>
      <c r="K161" s="9" t="s">
        <v>6853</v>
      </c>
      <c r="L161" s="9" t="s">
        <v>4315</v>
      </c>
      <c r="M161" s="12" t="str">
        <f>IF(TablHabitats[[#This Row],[ID_OSM]]="Non trouvé","Pas de lien",HYPERLINK(("http://www.openstreetmap.org/?"&amp;TablHabitats[[#This Row],[OBJET_OSM]]&amp;"="&amp;TablHabitats[[#This Row],[ID_OSM]]),"Localiser"))</f>
        <v>Localiser</v>
      </c>
      <c r="N161" s="9" t="s">
        <v>5317</v>
      </c>
      <c r="O161" s="12" t="str">
        <f>IF(TablHabitats[[#This Row],[ID_OSM]]="Non trouvé","Pas de lien",HYPERLINK("http://localhost:8111/import?url=http://api.openstreetmap.org/api/0.6/"&amp;TablHabitats[[#This Row],[OBJET_OSM]]&amp;"/"&amp;TablHabitats[[#This Row],[ID_OSM]]&amp;"/full","JOSM"))</f>
        <v>JOSM</v>
      </c>
      <c r="P161" s="9" t="s">
        <v>6916</v>
      </c>
      <c r="Q161" s="9">
        <v>1969</v>
      </c>
      <c r="R161" s="131">
        <v>25335</v>
      </c>
      <c r="S161" s="9" t="s">
        <v>7117</v>
      </c>
      <c r="T161" s="9" t="s">
        <v>7118</v>
      </c>
      <c r="X161" s="9">
        <v>46</v>
      </c>
      <c r="Y161" s="9" t="s">
        <v>5326</v>
      </c>
      <c r="Z161" s="9">
        <v>0</v>
      </c>
    </row>
    <row r="162" spans="1:26">
      <c r="A162" s="9">
        <v>84087</v>
      </c>
      <c r="B162" s="9" t="s">
        <v>5339</v>
      </c>
      <c r="C162" s="9">
        <v>133147593</v>
      </c>
      <c r="D162" s="9" t="s">
        <v>6854</v>
      </c>
      <c r="E162" s="9" t="s">
        <v>6855</v>
      </c>
      <c r="F162" s="9" t="s">
        <v>5339</v>
      </c>
      <c r="H162" s="9" t="s">
        <v>5674</v>
      </c>
      <c r="I162" s="9" t="s">
        <v>2549</v>
      </c>
      <c r="J162" s="9" t="s">
        <v>6856</v>
      </c>
      <c r="K162" s="9" t="s">
        <v>6857</v>
      </c>
      <c r="L162" s="9" t="s">
        <v>9283</v>
      </c>
      <c r="M162" s="12" t="str">
        <f>IF(TablHabitats[[#This Row],[ID_OSM]]="Non trouvé","Pas de lien",HYPERLINK(("http://www.openstreetmap.org/?"&amp;TablHabitats[[#This Row],[OBJET_OSM]]&amp;"="&amp;TablHabitats[[#This Row],[ID_OSM]]),"Localiser"))</f>
        <v>Localiser</v>
      </c>
      <c r="N162" s="9" t="s">
        <v>5317</v>
      </c>
      <c r="O162" s="12" t="str">
        <f>IF(TablHabitats[[#This Row],[ID_OSM]]="Non trouvé","Pas de lien",HYPERLINK("http://localhost:8111/import?url=http://api.openstreetmap.org/api/0.6/"&amp;TablHabitats[[#This Row],[OBJET_OSM]]&amp;"/"&amp;TablHabitats[[#This Row],[ID_OSM]]&amp;"/full","JOSM"))</f>
        <v>JOSM</v>
      </c>
      <c r="P162" s="9" t="s">
        <v>6916</v>
      </c>
      <c r="Q162" s="9">
        <v>1991</v>
      </c>
      <c r="R162" s="131">
        <v>33392</v>
      </c>
      <c r="S162" s="9" t="s">
        <v>7321</v>
      </c>
      <c r="T162" s="9" t="s">
        <v>7322</v>
      </c>
      <c r="X162" s="9">
        <v>25</v>
      </c>
      <c r="Y162" s="9" t="s">
        <v>5326</v>
      </c>
      <c r="Z162" s="9">
        <v>0</v>
      </c>
    </row>
    <row r="163" spans="1:26">
      <c r="A163" s="9">
        <v>84087</v>
      </c>
      <c r="B163" s="9" t="s">
        <v>5339</v>
      </c>
      <c r="C163" s="9">
        <v>133155508</v>
      </c>
      <c r="D163" s="9" t="s">
        <v>6858</v>
      </c>
      <c r="E163" s="9" t="s">
        <v>6859</v>
      </c>
      <c r="F163" s="9" t="s">
        <v>5339</v>
      </c>
      <c r="H163" s="9" t="s">
        <v>4492</v>
      </c>
      <c r="I163" s="9" t="s">
        <v>6860</v>
      </c>
      <c r="J163" s="9" t="s">
        <v>6861</v>
      </c>
      <c r="K163" s="9" t="s">
        <v>6862</v>
      </c>
      <c r="L163" s="9" t="s">
        <v>8867</v>
      </c>
      <c r="M163" s="12" t="str">
        <f>IF(TablHabitats[[#This Row],[ID_OSM]]="Non trouvé","Pas de lien",HYPERLINK(("http://www.openstreetmap.org/?"&amp;TablHabitats[[#This Row],[OBJET_OSM]]&amp;"="&amp;TablHabitats[[#This Row],[ID_OSM]]),"Localiser"))</f>
        <v>Localiser</v>
      </c>
      <c r="N163" s="9" t="s">
        <v>5317</v>
      </c>
      <c r="O163" s="12" t="str">
        <f>IF(TablHabitats[[#This Row],[ID_OSM]]="Non trouvé","Pas de lien",HYPERLINK("http://localhost:8111/import?url=http://api.openstreetmap.org/api/0.6/"&amp;TablHabitats[[#This Row],[OBJET_OSM]]&amp;"/"&amp;TablHabitats[[#This Row],[ID_OSM]]&amp;"/full","JOSM"))</f>
        <v>JOSM</v>
      </c>
      <c r="P163" s="9" t="s">
        <v>6916</v>
      </c>
      <c r="Q163" s="9">
        <v>1981</v>
      </c>
      <c r="R163" s="131">
        <v>29950</v>
      </c>
      <c r="S163" s="9" t="s">
        <v>7323</v>
      </c>
      <c r="T163" s="9" t="s">
        <v>7324</v>
      </c>
      <c r="X163" s="9">
        <v>49</v>
      </c>
      <c r="Y163" s="9" t="s">
        <v>5326</v>
      </c>
      <c r="Z163" s="9">
        <v>0</v>
      </c>
    </row>
    <row r="164" spans="1:26">
      <c r="A164" s="9">
        <v>84087</v>
      </c>
      <c r="B164" s="9" t="s">
        <v>5339</v>
      </c>
      <c r="C164" s="9">
        <v>133151376</v>
      </c>
      <c r="D164" s="9" t="s">
        <v>5974</v>
      </c>
      <c r="E164" s="9" t="s">
        <v>5975</v>
      </c>
      <c r="F164" s="9" t="s">
        <v>5339</v>
      </c>
      <c r="H164" s="9" t="s">
        <v>4492</v>
      </c>
      <c r="I164" s="9" t="s">
        <v>5976</v>
      </c>
      <c r="J164" s="9" t="s">
        <v>5977</v>
      </c>
      <c r="K164" s="9" t="s">
        <v>5978</v>
      </c>
      <c r="L164" s="9" t="s">
        <v>1274</v>
      </c>
      <c r="M164" s="12" t="str">
        <f>IF(TablHabitats[[#This Row],[ID_OSM]]="Non trouvé","Pas de lien",HYPERLINK(("http://www.openstreetmap.org/?"&amp;TablHabitats[[#This Row],[OBJET_OSM]]&amp;"="&amp;TablHabitats[[#This Row],[ID_OSM]]),"Localiser"))</f>
        <v>Localiser</v>
      </c>
      <c r="N164" s="9" t="s">
        <v>5317</v>
      </c>
      <c r="O164" s="12" t="str">
        <f>IF(TablHabitats[[#This Row],[ID_OSM]]="Non trouvé","Pas de lien",HYPERLINK("http://localhost:8111/import?url=http://api.openstreetmap.org/api/0.6/"&amp;TablHabitats[[#This Row],[OBJET_OSM]]&amp;"/"&amp;TablHabitats[[#This Row],[ID_OSM]]&amp;"/full","JOSM"))</f>
        <v>JOSM</v>
      </c>
      <c r="P164" s="9" t="s">
        <v>6916</v>
      </c>
      <c r="Q164" s="9">
        <v>2002</v>
      </c>
      <c r="R164" s="131">
        <v>37544</v>
      </c>
      <c r="S164" s="9" t="s">
        <v>7037</v>
      </c>
      <c r="X164" s="9">
        <v>26</v>
      </c>
      <c r="Y164" s="9" t="s">
        <v>5326</v>
      </c>
      <c r="Z164" s="9">
        <v>0</v>
      </c>
    </row>
    <row r="165" spans="1:26">
      <c r="A165" s="9">
        <v>84087</v>
      </c>
      <c r="B165" s="9" t="s">
        <v>5339</v>
      </c>
      <c r="C165" s="9">
        <v>150506141</v>
      </c>
      <c r="D165" s="9" t="s">
        <v>5906</v>
      </c>
      <c r="E165" s="9" t="s">
        <v>5907</v>
      </c>
      <c r="F165" s="9" t="s">
        <v>5339</v>
      </c>
      <c r="H165" s="9" t="s">
        <v>5674</v>
      </c>
      <c r="I165" s="9" t="s">
        <v>5908</v>
      </c>
      <c r="J165" s="9" t="s">
        <v>5909</v>
      </c>
      <c r="K165" s="9" t="s">
        <v>5910</v>
      </c>
      <c r="L165" s="9" t="s">
        <v>5895</v>
      </c>
      <c r="M165" s="12" t="str">
        <f>IF(TablHabitats[[#This Row],[ID_OSM]]="Non trouvé","Pas de lien",HYPERLINK(("http://www.openstreetmap.org/?"&amp;TablHabitats[[#This Row],[OBJET_OSM]]&amp;"="&amp;TablHabitats[[#This Row],[ID_OSM]]),"Localiser"))</f>
        <v>Localiser</v>
      </c>
      <c r="N165" s="9" t="s">
        <v>5317</v>
      </c>
      <c r="O165" s="12" t="str">
        <f>IF(TablHabitats[[#This Row],[ID_OSM]]="Non trouvé","Pas de lien",HYPERLINK("http://localhost:8111/import?url=http://api.openstreetmap.org/api/0.6/"&amp;TablHabitats[[#This Row],[OBJET_OSM]]&amp;"/"&amp;TablHabitats[[#This Row],[ID_OSM]]&amp;"/full","JOSM"))</f>
        <v>JOSM</v>
      </c>
      <c r="P165" s="9" t="s">
        <v>6916</v>
      </c>
      <c r="Q165" s="9">
        <v>2008</v>
      </c>
      <c r="R165" s="131">
        <v>39626</v>
      </c>
      <c r="S165" s="9" t="s">
        <v>7016</v>
      </c>
      <c r="X165" s="9">
        <v>9</v>
      </c>
      <c r="Y165" s="9" t="s">
        <v>5326</v>
      </c>
      <c r="Z165" s="9">
        <v>0</v>
      </c>
    </row>
    <row r="166" spans="1:26">
      <c r="A166" s="9">
        <v>84087</v>
      </c>
      <c r="B166" s="9" t="s">
        <v>5339</v>
      </c>
      <c r="C166" s="9">
        <v>150506182</v>
      </c>
      <c r="D166" s="9" t="s">
        <v>5843</v>
      </c>
      <c r="E166" s="9" t="s">
        <v>5844</v>
      </c>
      <c r="F166" s="9" t="s">
        <v>5339</v>
      </c>
      <c r="H166" s="9" t="s">
        <v>4492</v>
      </c>
      <c r="I166" s="9" t="s">
        <v>5011</v>
      </c>
      <c r="J166" s="9" t="s">
        <v>5845</v>
      </c>
      <c r="K166" s="9" t="s">
        <v>5846</v>
      </c>
      <c r="L166" s="9" t="s">
        <v>5011</v>
      </c>
      <c r="M166" s="12" t="str">
        <f>IF(TablHabitats[[#This Row],[ID_OSM]]="Non trouvé","Pas de lien",HYPERLINK(("http://www.openstreetmap.org/?"&amp;TablHabitats[[#This Row],[OBJET_OSM]]&amp;"="&amp;TablHabitats[[#This Row],[ID_OSM]]),"Localiser"))</f>
        <v>Localiser</v>
      </c>
      <c r="N166" s="9" t="s">
        <v>5317</v>
      </c>
      <c r="O166" s="12" t="str">
        <f>IF(TablHabitats[[#This Row],[ID_OSM]]="Non trouvé","Pas de lien",HYPERLINK("http://localhost:8111/import?url=http://api.openstreetmap.org/api/0.6/"&amp;TablHabitats[[#This Row],[OBJET_OSM]]&amp;"/"&amp;TablHabitats[[#This Row],[ID_OSM]]&amp;"/full","JOSM"))</f>
        <v>JOSM</v>
      </c>
      <c r="P166" s="9" t="s">
        <v>6916</v>
      </c>
      <c r="Q166" s="9">
        <v>2008</v>
      </c>
      <c r="R166" s="131">
        <v>39639</v>
      </c>
      <c r="S166" s="9" t="s">
        <v>6995</v>
      </c>
      <c r="X166" s="9">
        <v>10</v>
      </c>
      <c r="Y166" s="9" t="s">
        <v>5326</v>
      </c>
      <c r="Z166" s="9">
        <v>0</v>
      </c>
    </row>
    <row r="167" spans="1:26">
      <c r="A167" s="9">
        <v>84087</v>
      </c>
      <c r="B167" s="9" t="s">
        <v>5339</v>
      </c>
      <c r="C167" s="9">
        <v>150507571</v>
      </c>
      <c r="D167" s="9" t="s">
        <v>6012</v>
      </c>
      <c r="E167" s="9" t="s">
        <v>6013</v>
      </c>
      <c r="F167" s="9" t="s">
        <v>5339</v>
      </c>
      <c r="H167" s="9" t="s">
        <v>4492</v>
      </c>
      <c r="I167" s="9" t="s">
        <v>6014</v>
      </c>
      <c r="J167" s="9" t="s">
        <v>6015</v>
      </c>
      <c r="K167" s="9" t="s">
        <v>6016</v>
      </c>
      <c r="L167" s="9" t="s">
        <v>1274</v>
      </c>
      <c r="M167" s="12" t="str">
        <f>IF(TablHabitats[[#This Row],[ID_OSM]]="Non trouvé","Pas de lien",HYPERLINK(("http://www.openstreetmap.org/?"&amp;TablHabitats[[#This Row],[OBJET_OSM]]&amp;"="&amp;TablHabitats[[#This Row],[ID_OSM]]),"Localiser"))</f>
        <v>Localiser</v>
      </c>
      <c r="N167" s="9" t="s">
        <v>5317</v>
      </c>
      <c r="O167" s="12" t="str">
        <f>IF(TablHabitats[[#This Row],[ID_OSM]]="Non trouvé","Pas de lien",HYPERLINK("http://localhost:8111/import?url=http://api.openstreetmap.org/api/0.6/"&amp;TablHabitats[[#This Row],[OBJET_OSM]]&amp;"/"&amp;TablHabitats[[#This Row],[ID_OSM]]&amp;"/full","JOSM"))</f>
        <v>JOSM</v>
      </c>
      <c r="P167" s="9" t="s">
        <v>6916</v>
      </c>
      <c r="Q167" s="9">
        <v>2012</v>
      </c>
      <c r="R167" s="131">
        <v>40924</v>
      </c>
      <c r="S167" s="9" t="s">
        <v>7048</v>
      </c>
      <c r="X167" s="9">
        <v>9</v>
      </c>
      <c r="Y167" s="9" t="s">
        <v>5326</v>
      </c>
      <c r="Z167" s="9">
        <v>0</v>
      </c>
    </row>
    <row r="168" spans="1:26">
      <c r="A168" s="9">
        <v>84087</v>
      </c>
      <c r="B168" s="9" t="s">
        <v>5339</v>
      </c>
      <c r="C168" s="9">
        <v>148975309</v>
      </c>
      <c r="D168" s="9" t="s">
        <v>6349</v>
      </c>
      <c r="E168" s="9" t="s">
        <v>6350</v>
      </c>
      <c r="F168" s="9" t="s">
        <v>5339</v>
      </c>
      <c r="H168" s="9" t="s">
        <v>5674</v>
      </c>
      <c r="I168" s="9" t="s">
        <v>6351</v>
      </c>
      <c r="J168" s="9" t="s">
        <v>6352</v>
      </c>
      <c r="K168" s="9" t="s">
        <v>6353</v>
      </c>
      <c r="L168" s="9" t="s">
        <v>2426</v>
      </c>
      <c r="M168" s="12" t="str">
        <f>IF(TablHabitats[[#This Row],[ID_OSM]]="Non trouvé","Pas de lien",HYPERLINK(("http://www.openstreetmap.org/?"&amp;TablHabitats[[#This Row],[OBJET_OSM]]&amp;"="&amp;TablHabitats[[#This Row],[ID_OSM]]),"Localiser"))</f>
        <v>Localiser</v>
      </c>
      <c r="N168" s="9" t="s">
        <v>5317</v>
      </c>
      <c r="O168" s="12" t="str">
        <f>IF(TablHabitats[[#This Row],[ID_OSM]]="Non trouvé","Pas de lien",HYPERLINK("http://localhost:8111/import?url=http://api.openstreetmap.org/api/0.6/"&amp;TablHabitats[[#This Row],[OBJET_OSM]]&amp;"/"&amp;TablHabitats[[#This Row],[ID_OSM]]&amp;"/full","JOSM"))</f>
        <v>JOSM</v>
      </c>
      <c r="P168" s="9" t="s">
        <v>6916</v>
      </c>
      <c r="Q168" s="9">
        <v>2000</v>
      </c>
      <c r="R168" s="131">
        <v>36692</v>
      </c>
      <c r="S168" s="9" t="s">
        <v>7169</v>
      </c>
      <c r="X168" s="9">
        <v>12</v>
      </c>
      <c r="Y168" s="9" t="s">
        <v>5326</v>
      </c>
      <c r="Z168" s="9">
        <v>0</v>
      </c>
    </row>
    <row r="169" spans="1:26">
      <c r="A169" s="9">
        <v>84087</v>
      </c>
      <c r="B169" s="9" t="s">
        <v>5339</v>
      </c>
      <c r="C169" s="9">
        <v>148979942</v>
      </c>
      <c r="D169" s="9" t="s">
        <v>6284</v>
      </c>
      <c r="E169" s="9" t="s">
        <v>6285</v>
      </c>
      <c r="F169" s="9" t="s">
        <v>5339</v>
      </c>
      <c r="H169" s="9" t="s">
        <v>4492</v>
      </c>
      <c r="I169" s="9" t="s">
        <v>6286</v>
      </c>
      <c r="J169" s="9" t="s">
        <v>6287</v>
      </c>
      <c r="K169" s="9" t="s">
        <v>6288</v>
      </c>
      <c r="L169" s="9" t="s">
        <v>9259</v>
      </c>
      <c r="M169" s="12" t="str">
        <f>IF(TablHabitats[[#This Row],[ID_OSM]]="Non trouvé","Pas de lien",HYPERLINK(("http://www.openstreetmap.org/?"&amp;TablHabitats[[#This Row],[OBJET_OSM]]&amp;"="&amp;TablHabitats[[#This Row],[ID_OSM]]),"Localiser"))</f>
        <v>Localiser</v>
      </c>
      <c r="N169" s="9" t="s">
        <v>5317</v>
      </c>
      <c r="O169" s="12" t="str">
        <f>IF(TablHabitats[[#This Row],[ID_OSM]]="Non trouvé","Pas de lien",HYPERLINK("http://localhost:8111/import?url=http://api.openstreetmap.org/api/0.6/"&amp;TablHabitats[[#This Row],[OBJET_OSM]]&amp;"/"&amp;TablHabitats[[#This Row],[ID_OSM]]&amp;"/full","JOSM"))</f>
        <v>JOSM</v>
      </c>
      <c r="P169" s="9" t="s">
        <v>6916</v>
      </c>
      <c r="Q169" s="9">
        <v>1998</v>
      </c>
      <c r="R169" s="131">
        <v>35863</v>
      </c>
      <c r="S169" s="9" t="s">
        <v>7148</v>
      </c>
      <c r="X169" s="9">
        <v>4</v>
      </c>
      <c r="Y169" s="9" t="s">
        <v>5326</v>
      </c>
      <c r="Z169" s="9">
        <v>0</v>
      </c>
    </row>
    <row r="170" spans="1:26">
      <c r="A170" s="9">
        <v>84087</v>
      </c>
      <c r="B170" s="9" t="s">
        <v>5339</v>
      </c>
      <c r="C170" s="9">
        <v>149110526</v>
      </c>
      <c r="D170" s="9" t="s">
        <v>6826</v>
      </c>
      <c r="E170" s="9" t="s">
        <v>6827</v>
      </c>
      <c r="F170" s="9" t="s">
        <v>5339</v>
      </c>
      <c r="G170" s="9" t="s">
        <v>5638</v>
      </c>
      <c r="H170" s="9" t="s">
        <v>119</v>
      </c>
      <c r="I170" s="9" t="s">
        <v>882</v>
      </c>
      <c r="J170" s="9" t="s">
        <v>6828</v>
      </c>
      <c r="K170" s="9" t="s">
        <v>6829</v>
      </c>
      <c r="L170" s="9" t="s">
        <v>882</v>
      </c>
      <c r="M170" s="12" t="str">
        <f>IF(TablHabitats[[#This Row],[ID_OSM]]="Non trouvé","Pas de lien",HYPERLINK(("http://www.openstreetmap.org/?"&amp;TablHabitats[[#This Row],[OBJET_OSM]]&amp;"="&amp;TablHabitats[[#This Row],[ID_OSM]]),"Localiser"))</f>
        <v>Localiser</v>
      </c>
      <c r="N170" s="9" t="s">
        <v>5317</v>
      </c>
      <c r="O170" s="12" t="str">
        <f>IF(TablHabitats[[#This Row],[ID_OSM]]="Non trouvé","Pas de lien",HYPERLINK("http://localhost:8111/import?url=http://api.openstreetmap.org/api/0.6/"&amp;TablHabitats[[#This Row],[OBJET_OSM]]&amp;"/"&amp;TablHabitats[[#This Row],[ID_OSM]]&amp;"/full","JOSM"))</f>
        <v>JOSM</v>
      </c>
      <c r="P170" s="9" t="s">
        <v>6916</v>
      </c>
      <c r="Q170" s="9">
        <v>1974</v>
      </c>
      <c r="R170" s="131">
        <v>27390</v>
      </c>
      <c r="S170" s="9" t="s">
        <v>7311</v>
      </c>
      <c r="T170" s="9" t="s">
        <v>7312</v>
      </c>
      <c r="X170" s="9">
        <v>41</v>
      </c>
      <c r="Y170" s="9" t="s">
        <v>5326</v>
      </c>
      <c r="Z170" s="9">
        <v>0</v>
      </c>
    </row>
    <row r="171" spans="1:26">
      <c r="A171" s="9">
        <v>84087</v>
      </c>
      <c r="B171" s="9" t="s">
        <v>5339</v>
      </c>
      <c r="C171" s="9">
        <v>150351388</v>
      </c>
      <c r="D171" s="9" t="s">
        <v>6259</v>
      </c>
      <c r="E171" s="9" t="s">
        <v>6260</v>
      </c>
      <c r="F171" s="9" t="s">
        <v>5339</v>
      </c>
      <c r="H171" s="9" t="s">
        <v>4492</v>
      </c>
      <c r="I171" s="9" t="s">
        <v>6261</v>
      </c>
      <c r="J171" s="9" t="s">
        <v>6262</v>
      </c>
      <c r="K171" s="9" t="s">
        <v>6263</v>
      </c>
      <c r="L171" s="9" t="s">
        <v>9259</v>
      </c>
      <c r="M171" s="12" t="str">
        <f>IF(TablHabitats[[#This Row],[ID_OSM]]="Non trouvé","Pas de lien",HYPERLINK(("http://www.openstreetmap.org/?"&amp;TablHabitats[[#This Row],[OBJET_OSM]]&amp;"="&amp;TablHabitats[[#This Row],[ID_OSM]]),"Localiser"))</f>
        <v>Localiser</v>
      </c>
      <c r="N171" s="9" t="s">
        <v>5317</v>
      </c>
      <c r="O171" s="12" t="str">
        <f>IF(TablHabitats[[#This Row],[ID_OSM]]="Non trouvé","Pas de lien",HYPERLINK("http://localhost:8111/import?url=http://api.openstreetmap.org/api/0.6/"&amp;TablHabitats[[#This Row],[OBJET_OSM]]&amp;"/"&amp;TablHabitats[[#This Row],[ID_OSM]]&amp;"/full","JOSM"))</f>
        <v>JOSM</v>
      </c>
      <c r="P171" s="9" t="s">
        <v>6916</v>
      </c>
      <c r="Q171" s="9">
        <v>1986</v>
      </c>
      <c r="R171" s="131">
        <v>31442</v>
      </c>
      <c r="S171" s="9" t="s">
        <v>7141</v>
      </c>
      <c r="T171" s="9" t="s">
        <v>7142</v>
      </c>
      <c r="X171" s="9">
        <v>12</v>
      </c>
      <c r="Y171" s="9" t="s">
        <v>5326</v>
      </c>
      <c r="Z171" s="9">
        <v>0</v>
      </c>
    </row>
    <row r="172" spans="1:26">
      <c r="A172" s="9">
        <v>84087</v>
      </c>
      <c r="B172" s="9" t="s">
        <v>5339</v>
      </c>
      <c r="C172" s="9">
        <v>150461652</v>
      </c>
      <c r="D172" s="9" t="s">
        <v>6274</v>
      </c>
      <c r="E172" s="9" t="s">
        <v>6275</v>
      </c>
      <c r="F172" s="9" t="s">
        <v>5339</v>
      </c>
      <c r="H172" s="9" t="s">
        <v>4492</v>
      </c>
      <c r="I172" s="9" t="s">
        <v>6276</v>
      </c>
      <c r="J172" s="9" t="s">
        <v>6277</v>
      </c>
      <c r="K172" s="9" t="s">
        <v>6278</v>
      </c>
      <c r="L172" s="9" t="s">
        <v>9259</v>
      </c>
      <c r="M172" s="12" t="str">
        <f>IF(TablHabitats[[#This Row],[ID_OSM]]="Non trouvé","Pas de lien",HYPERLINK(("http://www.openstreetmap.org/?"&amp;TablHabitats[[#This Row],[OBJET_OSM]]&amp;"="&amp;TablHabitats[[#This Row],[ID_OSM]]),"Localiser"))</f>
        <v>Localiser</v>
      </c>
      <c r="N172" s="9" t="s">
        <v>5317</v>
      </c>
      <c r="O172" s="12" t="str">
        <f>IF(TablHabitats[[#This Row],[ID_OSM]]="Non trouvé","Pas de lien",HYPERLINK("http://localhost:8111/import?url=http://api.openstreetmap.org/api/0.6/"&amp;TablHabitats[[#This Row],[OBJET_OSM]]&amp;"/"&amp;TablHabitats[[#This Row],[ID_OSM]]&amp;"/full","JOSM"))</f>
        <v>JOSM</v>
      </c>
      <c r="P172" s="9" t="s">
        <v>6916</v>
      </c>
      <c r="Q172" s="9">
        <v>1978</v>
      </c>
      <c r="R172" s="131">
        <v>28534</v>
      </c>
      <c r="S172" s="9" t="s">
        <v>7145</v>
      </c>
      <c r="X172" s="9">
        <v>30</v>
      </c>
      <c r="Y172" s="9" t="s">
        <v>5326</v>
      </c>
      <c r="Z172" s="9">
        <v>0</v>
      </c>
    </row>
    <row r="173" spans="1:26">
      <c r="A173" s="9">
        <v>84087</v>
      </c>
      <c r="B173" s="9" t="s">
        <v>5339</v>
      </c>
      <c r="C173" s="9">
        <v>149647935</v>
      </c>
      <c r="D173" s="9" t="s">
        <v>6019</v>
      </c>
      <c r="E173" s="9" t="s">
        <v>6020</v>
      </c>
      <c r="F173" s="9" t="s">
        <v>5339</v>
      </c>
      <c r="H173" s="9" t="s">
        <v>4327</v>
      </c>
      <c r="I173" s="9" t="s">
        <v>6021</v>
      </c>
      <c r="J173" s="9" t="s">
        <v>6022</v>
      </c>
      <c r="K173" s="9" t="s">
        <v>6023</v>
      </c>
      <c r="L173" s="9" t="s">
        <v>9249</v>
      </c>
      <c r="M173" s="12" t="str">
        <f>IF(TablHabitats[[#This Row],[ID_OSM]]="Non trouvé","Pas de lien",HYPERLINK(("http://www.openstreetmap.org/?"&amp;TablHabitats[[#This Row],[OBJET_OSM]]&amp;"="&amp;TablHabitats[[#This Row],[ID_OSM]]),"Localiser"))</f>
        <v>Localiser</v>
      </c>
      <c r="N173" s="9" t="s">
        <v>5317</v>
      </c>
      <c r="O173" s="12" t="str">
        <f>IF(TablHabitats[[#This Row],[ID_OSM]]="Non trouvé","Pas de lien",HYPERLINK("http://localhost:8111/import?url=http://api.openstreetmap.org/api/0.6/"&amp;TablHabitats[[#This Row],[OBJET_OSM]]&amp;"/"&amp;TablHabitats[[#This Row],[ID_OSM]]&amp;"/full","JOSM"))</f>
        <v>JOSM</v>
      </c>
      <c r="P173" s="9" t="s">
        <v>6916</v>
      </c>
      <c r="R173" s="131"/>
      <c r="X173" s="9">
        <v>20</v>
      </c>
      <c r="Y173" s="9" t="s">
        <v>5326</v>
      </c>
      <c r="Z173" s="9">
        <v>0</v>
      </c>
    </row>
    <row r="174" spans="1:26">
      <c r="A174" s="9">
        <v>84087</v>
      </c>
      <c r="B174" s="9" t="s">
        <v>5339</v>
      </c>
      <c r="C174" s="9">
        <v>150500674</v>
      </c>
      <c r="D174" s="9" t="s">
        <v>6440</v>
      </c>
      <c r="E174" s="9" t="s">
        <v>6441</v>
      </c>
      <c r="F174" s="9" t="s">
        <v>5339</v>
      </c>
      <c r="H174" s="9" t="s">
        <v>4492</v>
      </c>
      <c r="I174" s="9" t="s">
        <v>6442</v>
      </c>
      <c r="J174" s="9" t="s">
        <v>6443</v>
      </c>
      <c r="K174" s="9" t="s">
        <v>6444</v>
      </c>
      <c r="L174" s="9" t="s">
        <v>6442</v>
      </c>
      <c r="M174" s="12" t="str">
        <f>IF(TablHabitats[[#This Row],[ID_OSM]]="Non trouvé","Pas de lien",HYPERLINK(("http://www.openstreetmap.org/?"&amp;TablHabitats[[#This Row],[OBJET_OSM]]&amp;"="&amp;TablHabitats[[#This Row],[ID_OSM]]),"Localiser"))</f>
        <v>Localiser</v>
      </c>
      <c r="N174" s="9" t="s">
        <v>5317</v>
      </c>
      <c r="O174" s="12" t="str">
        <f>IF(TablHabitats[[#This Row],[ID_OSM]]="Non trouvé","Pas de lien",HYPERLINK("http://localhost:8111/import?url=http://api.openstreetmap.org/api/0.6/"&amp;TablHabitats[[#This Row],[OBJET_OSM]]&amp;"/"&amp;TablHabitats[[#This Row],[ID_OSM]]&amp;"/full","JOSM"))</f>
        <v>JOSM</v>
      </c>
      <c r="P174" s="9" t="s">
        <v>6916</v>
      </c>
      <c r="Q174" s="9">
        <v>1958</v>
      </c>
      <c r="R174" s="131">
        <v>21255</v>
      </c>
      <c r="S174" s="9" t="s">
        <v>7195</v>
      </c>
      <c r="T174" s="9" t="s">
        <v>6927</v>
      </c>
      <c r="X174" s="9">
        <v>6</v>
      </c>
      <c r="Y174" s="9" t="s">
        <v>5326</v>
      </c>
      <c r="Z174" s="9">
        <v>0</v>
      </c>
    </row>
    <row r="175" spans="1:26">
      <c r="A175" s="9">
        <v>84087</v>
      </c>
      <c r="B175" s="9" t="s">
        <v>5339</v>
      </c>
      <c r="C175" s="9">
        <v>150181706</v>
      </c>
      <c r="D175" s="9" t="s">
        <v>5939</v>
      </c>
      <c r="E175" s="9" t="s">
        <v>5940</v>
      </c>
      <c r="F175" s="9" t="s">
        <v>5339</v>
      </c>
      <c r="H175" s="9" t="s">
        <v>4492</v>
      </c>
      <c r="I175" s="9" t="s">
        <v>5941</v>
      </c>
      <c r="J175" s="9" t="s">
        <v>5942</v>
      </c>
      <c r="K175" s="9" t="s">
        <v>5943</v>
      </c>
      <c r="L175" s="9" t="s">
        <v>1274</v>
      </c>
      <c r="M175" s="12" t="str">
        <f>IF(TablHabitats[[#This Row],[ID_OSM]]="Non trouvé","Pas de lien",HYPERLINK(("http://www.openstreetmap.org/?"&amp;TablHabitats[[#This Row],[OBJET_OSM]]&amp;"="&amp;TablHabitats[[#This Row],[ID_OSM]]),"Localiser"))</f>
        <v>Localiser</v>
      </c>
      <c r="N175" s="9" t="s">
        <v>5317</v>
      </c>
      <c r="O175" s="12" t="str">
        <f>IF(TablHabitats[[#This Row],[ID_OSM]]="Non trouvé","Pas de lien",HYPERLINK("http://localhost:8111/import?url=http://api.openstreetmap.org/api/0.6/"&amp;TablHabitats[[#This Row],[OBJET_OSM]]&amp;"/"&amp;TablHabitats[[#This Row],[ID_OSM]]&amp;"/full","JOSM"))</f>
        <v>JOSM</v>
      </c>
      <c r="P175" s="9" t="s">
        <v>6916</v>
      </c>
      <c r="Q175" s="9">
        <v>2000</v>
      </c>
      <c r="R175" s="131">
        <v>36720</v>
      </c>
      <c r="S175" s="9" t="s">
        <v>7027</v>
      </c>
      <c r="X175" s="9">
        <v>7</v>
      </c>
      <c r="Y175" s="9" t="s">
        <v>5326</v>
      </c>
      <c r="Z175" s="9">
        <v>0</v>
      </c>
    </row>
    <row r="176" spans="1:26">
      <c r="A176" s="9">
        <v>84087</v>
      </c>
      <c r="B176" s="9" t="s">
        <v>5339</v>
      </c>
      <c r="C176" s="9">
        <v>150349470</v>
      </c>
      <c r="D176" s="9" t="s">
        <v>6867</v>
      </c>
      <c r="E176" s="9" t="s">
        <v>6868</v>
      </c>
      <c r="F176" s="9" t="s">
        <v>5339</v>
      </c>
      <c r="G176" s="9" t="s">
        <v>6552</v>
      </c>
      <c r="H176" s="9" t="s">
        <v>5674</v>
      </c>
      <c r="I176" s="9" t="s">
        <v>2555</v>
      </c>
      <c r="J176" s="9" t="s">
        <v>6869</v>
      </c>
      <c r="K176" s="9" t="s">
        <v>6870</v>
      </c>
      <c r="L176" s="9" t="s">
        <v>2555</v>
      </c>
      <c r="M176" s="12" t="str">
        <f>IF(TablHabitats[[#This Row],[ID_OSM]]="Non trouvé","Pas de lien",HYPERLINK(("http://www.openstreetmap.org/?"&amp;TablHabitats[[#This Row],[OBJET_OSM]]&amp;"="&amp;TablHabitats[[#This Row],[ID_OSM]]),"Localiser"))</f>
        <v>Localiser</v>
      </c>
      <c r="N176" s="9" t="s">
        <v>5317</v>
      </c>
      <c r="O176" s="12" t="str">
        <f>IF(TablHabitats[[#This Row],[ID_OSM]]="Non trouvé","Pas de lien",HYPERLINK("http://localhost:8111/import?url=http://api.openstreetmap.org/api/0.6/"&amp;TablHabitats[[#This Row],[OBJET_OSM]]&amp;"/"&amp;TablHabitats[[#This Row],[ID_OSM]]&amp;"/full","JOSM"))</f>
        <v>JOSM</v>
      </c>
      <c r="P176" s="9" t="s">
        <v>6916</v>
      </c>
      <c r="Q176" s="9">
        <v>1974</v>
      </c>
      <c r="R176" s="131">
        <v>27095</v>
      </c>
      <c r="S176" s="9" t="s">
        <v>7326</v>
      </c>
      <c r="T176" s="9" t="s">
        <v>7250</v>
      </c>
      <c r="X176" s="9">
        <v>42</v>
      </c>
      <c r="Y176" s="9" t="s">
        <v>5326</v>
      </c>
      <c r="Z176" s="9">
        <v>0</v>
      </c>
    </row>
    <row r="177" spans="1:26">
      <c r="A177" s="9">
        <v>84087</v>
      </c>
      <c r="B177" s="9" t="s">
        <v>5339</v>
      </c>
      <c r="C177" s="9">
        <v>165711348</v>
      </c>
      <c r="D177" s="9" t="s">
        <v>6892</v>
      </c>
      <c r="E177" s="9" t="s">
        <v>6893</v>
      </c>
      <c r="F177" s="9" t="s">
        <v>5339</v>
      </c>
      <c r="G177" s="9" t="s">
        <v>5638</v>
      </c>
      <c r="H177" s="9" t="s">
        <v>221</v>
      </c>
      <c r="I177" s="9" t="s">
        <v>222</v>
      </c>
      <c r="J177" s="9" t="s">
        <v>6894</v>
      </c>
      <c r="K177" s="9" t="s">
        <v>6895</v>
      </c>
      <c r="L177" s="9" t="s">
        <v>222</v>
      </c>
      <c r="M177" s="12" t="str">
        <f>IF(TablHabitats[[#This Row],[ID_OSM]]="Non trouvé","Pas de lien",HYPERLINK(("http://www.openstreetmap.org/?"&amp;TablHabitats[[#This Row],[OBJET_OSM]]&amp;"="&amp;TablHabitats[[#This Row],[ID_OSM]]),"Localiser"))</f>
        <v>Localiser</v>
      </c>
      <c r="N177" s="9" t="s">
        <v>5317</v>
      </c>
      <c r="O177" s="12" t="str">
        <f>IF(TablHabitats[[#This Row],[ID_OSM]]="Non trouvé","Pas de lien",HYPERLINK("http://localhost:8111/import?url=http://api.openstreetmap.org/api/0.6/"&amp;TablHabitats[[#This Row],[OBJET_OSM]]&amp;"/"&amp;TablHabitats[[#This Row],[ID_OSM]]&amp;"/full","JOSM"))</f>
        <v>JOSM</v>
      </c>
      <c r="P177" s="9" t="s">
        <v>6916</v>
      </c>
      <c r="R177" s="131"/>
      <c r="X177" s="9">
        <v>10</v>
      </c>
      <c r="Y177" s="9" t="s">
        <v>5326</v>
      </c>
      <c r="Z177" s="9">
        <v>0</v>
      </c>
    </row>
    <row r="178" spans="1:26">
      <c r="A178" s="9">
        <v>84087</v>
      </c>
      <c r="B178" s="9" t="s">
        <v>5339</v>
      </c>
      <c r="C178" s="9">
        <v>345282387</v>
      </c>
      <c r="D178" s="9" t="s">
        <v>5642</v>
      </c>
      <c r="E178" s="9" t="s">
        <v>5643</v>
      </c>
      <c r="F178" s="9" t="s">
        <v>5339</v>
      </c>
      <c r="H178" s="9" t="s">
        <v>5644</v>
      </c>
      <c r="I178" s="9" t="s">
        <v>5645</v>
      </c>
      <c r="J178" s="9" t="s">
        <v>5646</v>
      </c>
      <c r="K178" s="9" t="s">
        <v>5647</v>
      </c>
      <c r="L178" s="9" t="s">
        <v>5645</v>
      </c>
      <c r="M178" s="12" t="str">
        <f>IF(TablHabitats[[#This Row],[ID_OSM]]="Non trouvé","Pas de lien",HYPERLINK(("http://www.openstreetmap.org/?"&amp;TablHabitats[[#This Row],[OBJET_OSM]]&amp;"="&amp;TablHabitats[[#This Row],[ID_OSM]]),"Localiser"))</f>
        <v>Localiser</v>
      </c>
      <c r="N178" s="9" t="s">
        <v>5317</v>
      </c>
      <c r="O178" s="12" t="str">
        <f>IF(TablHabitats[[#This Row],[ID_OSM]]="Non trouvé","Pas de lien",HYPERLINK("http://localhost:8111/import?url=http://api.openstreetmap.org/api/0.6/"&amp;TablHabitats[[#This Row],[OBJET_OSM]]&amp;"/"&amp;TablHabitats[[#This Row],[ID_OSM]]&amp;"/full","JOSM"))</f>
        <v>JOSM</v>
      </c>
      <c r="P178" s="9" t="s">
        <v>6916</v>
      </c>
      <c r="Q178" s="9">
        <v>2012</v>
      </c>
      <c r="R178" s="131" t="s">
        <v>6917</v>
      </c>
      <c r="S178" s="9" t="s">
        <v>6918</v>
      </c>
      <c r="W178" s="9" t="s">
        <v>6919</v>
      </c>
      <c r="Y178" s="9" t="s">
        <v>5326</v>
      </c>
    </row>
    <row r="179" spans="1:26">
      <c r="A179" s="9">
        <v>84087</v>
      </c>
      <c r="B179" s="9" t="s">
        <v>5339</v>
      </c>
      <c r="C179" s="9">
        <v>203259054</v>
      </c>
      <c r="D179" s="9" t="s">
        <v>6324</v>
      </c>
      <c r="E179" s="9" t="s">
        <v>6325</v>
      </c>
      <c r="F179" s="9" t="s">
        <v>5339</v>
      </c>
      <c r="G179" s="9" t="s">
        <v>6552</v>
      </c>
      <c r="H179" s="9" t="s">
        <v>4492</v>
      </c>
      <c r="I179" s="9" t="s">
        <v>6326</v>
      </c>
      <c r="J179" s="9" t="s">
        <v>13848</v>
      </c>
      <c r="K179" s="9" t="s">
        <v>13849</v>
      </c>
      <c r="L179" s="9" t="s">
        <v>9261</v>
      </c>
      <c r="M179" s="12" t="str">
        <f>IF(TablHabitats[[#This Row],[ID_OSM]]="Non trouvé","Pas de lien",HYPERLINK(("http://www.openstreetmap.org/?"&amp;TablHabitats[[#This Row],[OBJET_OSM]]&amp;"="&amp;TablHabitats[[#This Row],[ID_OSM]]),"Localiser"))</f>
        <v>Localiser</v>
      </c>
      <c r="N179" s="9" t="s">
        <v>5317</v>
      </c>
      <c r="O179" s="12" t="str">
        <f>IF(TablHabitats[[#This Row],[ID_OSM]]="Non trouvé","Pas de lien",HYPERLINK("http://localhost:8111/import?url=http://api.openstreetmap.org/api/0.6/"&amp;TablHabitats[[#This Row],[OBJET_OSM]]&amp;"/"&amp;TablHabitats[[#This Row],[ID_OSM]]&amp;"/full","JOSM"))</f>
        <v>JOSM</v>
      </c>
      <c r="P179" s="9" t="s">
        <v>6916</v>
      </c>
      <c r="Q179" s="9">
        <v>2012</v>
      </c>
      <c r="R179" s="131">
        <v>41134</v>
      </c>
      <c r="S179" s="9" t="s">
        <v>7162</v>
      </c>
      <c r="W179" s="9" t="s">
        <v>7024</v>
      </c>
      <c r="X179" s="9" t="s">
        <v>7025</v>
      </c>
      <c r="Y179" s="9" t="s">
        <v>5326</v>
      </c>
      <c r="Z179" s="9">
        <v>0</v>
      </c>
    </row>
    <row r="180" spans="1:26">
      <c r="A180" s="9">
        <v>84087</v>
      </c>
      <c r="B180" s="9" t="s">
        <v>5339</v>
      </c>
      <c r="C180" s="9">
        <v>203259391</v>
      </c>
      <c r="D180" s="9" t="s">
        <v>6009</v>
      </c>
      <c r="E180" s="9" t="s">
        <v>6010</v>
      </c>
      <c r="F180" s="9" t="s">
        <v>5339</v>
      </c>
      <c r="G180" s="9" t="s">
        <v>6552</v>
      </c>
      <c r="H180" s="9" t="s">
        <v>4492</v>
      </c>
      <c r="I180" s="9" t="s">
        <v>6011</v>
      </c>
      <c r="J180" s="9" t="s">
        <v>13850</v>
      </c>
      <c r="K180" s="9" t="s">
        <v>13851</v>
      </c>
      <c r="L180" s="9" t="s">
        <v>1274</v>
      </c>
      <c r="M180" s="12" t="str">
        <f>IF(TablHabitats[[#This Row],[ID_OSM]]="Non trouvé","Pas de lien",HYPERLINK(("http://www.openstreetmap.org/?"&amp;TablHabitats[[#This Row],[OBJET_OSM]]&amp;"="&amp;TablHabitats[[#This Row],[ID_OSM]]),"Localiser"))</f>
        <v>Localiser</v>
      </c>
      <c r="N180" s="9" t="s">
        <v>5317</v>
      </c>
      <c r="O180" s="12" t="str">
        <f>IF(TablHabitats[[#This Row],[ID_OSM]]="Non trouvé","Pas de lien",HYPERLINK("http://localhost:8111/import?url=http://api.openstreetmap.org/api/0.6/"&amp;TablHabitats[[#This Row],[OBJET_OSM]]&amp;"/"&amp;TablHabitats[[#This Row],[ID_OSM]]&amp;"/full","JOSM"))</f>
        <v>JOSM</v>
      </c>
      <c r="P180" s="9" t="s">
        <v>6916</v>
      </c>
      <c r="Q180" s="9">
        <v>2012</v>
      </c>
      <c r="R180" s="131">
        <v>41270</v>
      </c>
      <c r="S180" s="9" t="s">
        <v>7047</v>
      </c>
      <c r="W180" s="9" t="s">
        <v>7024</v>
      </c>
      <c r="X180" s="9" t="s">
        <v>7025</v>
      </c>
      <c r="Y180" s="9" t="s">
        <v>5326</v>
      </c>
      <c r="Z180" s="9">
        <v>0</v>
      </c>
    </row>
    <row r="181" spans="1:26">
      <c r="A181" s="9">
        <v>84087</v>
      </c>
      <c r="B181" s="9" t="s">
        <v>5339</v>
      </c>
      <c r="C181" s="9">
        <v>203260492</v>
      </c>
      <c r="D181" s="9" t="s">
        <v>5929</v>
      </c>
      <c r="E181" s="9" t="s">
        <v>5930</v>
      </c>
      <c r="F181" s="9" t="s">
        <v>5339</v>
      </c>
      <c r="H181" s="9" t="s">
        <v>4492</v>
      </c>
      <c r="I181" s="9" t="s">
        <v>5931</v>
      </c>
      <c r="J181" s="9" t="s">
        <v>5932</v>
      </c>
      <c r="K181" s="9" t="s">
        <v>5933</v>
      </c>
      <c r="L181" s="9" t="s">
        <v>1274</v>
      </c>
      <c r="M181" s="12" t="str">
        <f>IF(TablHabitats[[#This Row],[ID_OSM]]="Non trouvé","Pas de lien",HYPERLINK(("http://www.openstreetmap.org/?"&amp;TablHabitats[[#This Row],[OBJET_OSM]]&amp;"="&amp;TablHabitats[[#This Row],[ID_OSM]]),"Localiser"))</f>
        <v>Localiser</v>
      </c>
      <c r="N181" s="9" t="s">
        <v>5317</v>
      </c>
      <c r="O181" s="12" t="str">
        <f>IF(TablHabitats[[#This Row],[ID_OSM]]="Non trouvé","Pas de lien",HYPERLINK("http://localhost:8111/import?url=http://api.openstreetmap.org/api/0.6/"&amp;TablHabitats[[#This Row],[OBJET_OSM]]&amp;"/"&amp;TablHabitats[[#This Row],[ID_OSM]]&amp;"/full","JOSM"))</f>
        <v>JOSM</v>
      </c>
      <c r="P181" s="9" t="s">
        <v>6916</v>
      </c>
      <c r="Q181" s="9">
        <v>2012</v>
      </c>
      <c r="R181" s="131">
        <v>41226</v>
      </c>
      <c r="S181" s="9" t="s">
        <v>7023</v>
      </c>
      <c r="W181" s="9" t="s">
        <v>7024</v>
      </c>
      <c r="X181" s="9" t="s">
        <v>7025</v>
      </c>
      <c r="Y181" s="9" t="s">
        <v>5326</v>
      </c>
      <c r="Z181" s="9">
        <v>0</v>
      </c>
    </row>
    <row r="182" spans="1:26">
      <c r="A182" s="9">
        <v>84087</v>
      </c>
      <c r="B182" s="9" t="s">
        <v>5339</v>
      </c>
      <c r="C182" s="9">
        <v>219502883</v>
      </c>
      <c r="D182" s="9" t="s">
        <v>6101</v>
      </c>
      <c r="E182" s="9" t="s">
        <v>6102</v>
      </c>
      <c r="F182" s="9" t="s">
        <v>5339</v>
      </c>
      <c r="G182" s="9" t="s">
        <v>5638</v>
      </c>
      <c r="H182" s="9" t="s">
        <v>5674</v>
      </c>
      <c r="I182" s="9" t="s">
        <v>6103</v>
      </c>
      <c r="J182" s="9" t="s">
        <v>6104</v>
      </c>
      <c r="K182" s="9" t="s">
        <v>6105</v>
      </c>
      <c r="L182" s="9" t="s">
        <v>6103</v>
      </c>
      <c r="M182" s="12" t="str">
        <f>IF(TablHabitats[[#This Row],[ID_OSM]]="Non trouvé","Pas de lien",HYPERLINK(("http://www.openstreetmap.org/?"&amp;TablHabitats[[#This Row],[OBJET_OSM]]&amp;"="&amp;TablHabitats[[#This Row],[ID_OSM]]),"Localiser"))</f>
        <v>Localiser</v>
      </c>
      <c r="N182" s="9" t="s">
        <v>5317</v>
      </c>
      <c r="O182" s="12" t="str">
        <f>IF(TablHabitats[[#This Row],[ID_OSM]]="Non trouvé","Pas de lien",HYPERLINK("http://localhost:8111/import?url=http://api.openstreetmap.org/api/0.6/"&amp;TablHabitats[[#This Row],[OBJET_OSM]]&amp;"/"&amp;TablHabitats[[#This Row],[ID_OSM]]&amp;"/full","JOSM"))</f>
        <v>JOSM</v>
      </c>
      <c r="P182" s="9" t="s">
        <v>6916</v>
      </c>
      <c r="R182" s="131"/>
      <c r="X182" s="9">
        <v>6</v>
      </c>
      <c r="Y182" s="9" t="s">
        <v>5326</v>
      </c>
    </row>
    <row r="183" spans="1:26">
      <c r="A183" s="9">
        <v>84087</v>
      </c>
      <c r="B183" s="9" t="s">
        <v>5339</v>
      </c>
      <c r="C183" s="9">
        <v>133155507</v>
      </c>
      <c r="D183" s="9" t="s">
        <v>6753</v>
      </c>
      <c r="E183" s="9" t="s">
        <v>6754</v>
      </c>
      <c r="F183" s="9" t="s">
        <v>5339</v>
      </c>
      <c r="H183" s="9" t="s">
        <v>4327</v>
      </c>
      <c r="I183" s="9" t="s">
        <v>6755</v>
      </c>
      <c r="J183" s="9" t="s">
        <v>6756</v>
      </c>
      <c r="K183" s="9" t="s">
        <v>6757</v>
      </c>
      <c r="L183" s="9" t="s">
        <v>9279</v>
      </c>
      <c r="M183" s="12" t="str">
        <f>IF(TablHabitats[[#This Row],[ID_OSM]]="Non trouvé","Pas de lien",HYPERLINK(("http://www.openstreetmap.org/?"&amp;TablHabitats[[#This Row],[OBJET_OSM]]&amp;"="&amp;TablHabitats[[#This Row],[ID_OSM]]),"Localiser"))</f>
        <v>Localiser</v>
      </c>
      <c r="N183" s="9" t="s">
        <v>5317</v>
      </c>
      <c r="O183" s="12" t="str">
        <f>IF(TablHabitats[[#This Row],[ID_OSM]]="Non trouvé","Pas de lien",HYPERLINK("http://localhost:8111/import?url=http://api.openstreetmap.org/api/0.6/"&amp;TablHabitats[[#This Row],[OBJET_OSM]]&amp;"/"&amp;TablHabitats[[#This Row],[ID_OSM]]&amp;"/full","JOSM"))</f>
        <v>JOSM</v>
      </c>
      <c r="P183" s="9" t="s">
        <v>6916</v>
      </c>
      <c r="Q183" s="9">
        <v>1988</v>
      </c>
      <c r="R183" s="131">
        <v>32357</v>
      </c>
      <c r="S183" s="9" t="s">
        <v>7286</v>
      </c>
      <c r="T183" s="9" t="s">
        <v>7218</v>
      </c>
      <c r="X183" s="9">
        <v>6</v>
      </c>
      <c r="Y183" s="9" t="s">
        <v>5326</v>
      </c>
      <c r="Z183" s="9">
        <v>0</v>
      </c>
    </row>
    <row r="184" spans="1:26">
      <c r="A184" s="9">
        <v>84087</v>
      </c>
      <c r="B184" s="9" t="s">
        <v>5339</v>
      </c>
      <c r="C184" s="9">
        <v>133164062</v>
      </c>
      <c r="D184" s="9" t="s">
        <v>6331</v>
      </c>
      <c r="E184" s="9" t="s">
        <v>6332</v>
      </c>
      <c r="F184" s="9" t="s">
        <v>5339</v>
      </c>
      <c r="H184" s="9" t="s">
        <v>4492</v>
      </c>
      <c r="I184" s="9" t="s">
        <v>2688</v>
      </c>
      <c r="J184" s="9" t="s">
        <v>6333</v>
      </c>
      <c r="K184" s="9" t="s">
        <v>6334</v>
      </c>
      <c r="L184" s="9" t="s">
        <v>2688</v>
      </c>
      <c r="M184" s="12" t="str">
        <f>IF(TablHabitats[[#This Row],[ID_OSM]]="Non trouvé","Pas de lien",HYPERLINK(("http://www.openstreetmap.org/?"&amp;TablHabitats[[#This Row],[OBJET_OSM]]&amp;"="&amp;TablHabitats[[#This Row],[ID_OSM]]),"Localiser"))</f>
        <v>Localiser</v>
      </c>
      <c r="N184" s="9" t="s">
        <v>5317</v>
      </c>
      <c r="O184" s="12" t="str">
        <f>IF(TablHabitats[[#This Row],[ID_OSM]]="Non trouvé","Pas de lien",HYPERLINK("http://localhost:8111/import?url=http://api.openstreetmap.org/api/0.6/"&amp;TablHabitats[[#This Row],[OBJET_OSM]]&amp;"/"&amp;TablHabitats[[#This Row],[ID_OSM]]&amp;"/full","JOSM"))</f>
        <v>JOSM</v>
      </c>
      <c r="P184" s="9" t="s">
        <v>6916</v>
      </c>
      <c r="Q184" s="9">
        <v>1986</v>
      </c>
      <c r="R184" s="131">
        <v>31524</v>
      </c>
      <c r="S184" s="9" t="s">
        <v>7163</v>
      </c>
      <c r="T184" s="9" t="s">
        <v>7164</v>
      </c>
      <c r="X184" s="9">
        <v>11</v>
      </c>
      <c r="Y184" s="9" t="s">
        <v>5326</v>
      </c>
      <c r="Z184" s="9">
        <v>0</v>
      </c>
    </row>
    <row r="185" spans="1:26">
      <c r="A185" s="9">
        <v>84087</v>
      </c>
      <c r="B185" s="9" t="s">
        <v>5339</v>
      </c>
      <c r="C185" s="9">
        <v>133151372</v>
      </c>
      <c r="D185" s="9" t="s">
        <v>6068</v>
      </c>
      <c r="E185" s="9" t="s">
        <v>6069</v>
      </c>
      <c r="F185" s="9" t="s">
        <v>5339</v>
      </c>
      <c r="H185" s="9" t="s">
        <v>4327</v>
      </c>
      <c r="I185" s="9" t="s">
        <v>6070</v>
      </c>
      <c r="J185" s="9" t="s">
        <v>6071</v>
      </c>
      <c r="K185" s="9" t="s">
        <v>6072</v>
      </c>
      <c r="L185" s="9" t="s">
        <v>9251</v>
      </c>
      <c r="M185" s="12" t="str">
        <f>IF(TablHabitats[[#This Row],[ID_OSM]]="Non trouvé","Pas de lien",HYPERLINK(("http://www.openstreetmap.org/?"&amp;TablHabitats[[#This Row],[OBJET_OSM]]&amp;"="&amp;TablHabitats[[#This Row],[ID_OSM]]),"Localiser"))</f>
        <v>Localiser</v>
      </c>
      <c r="N185" s="9" t="s">
        <v>5317</v>
      </c>
      <c r="O185" s="12" t="str">
        <f>IF(TablHabitats[[#This Row],[ID_OSM]]="Non trouvé","Pas de lien",HYPERLINK("http://localhost:8111/import?url=http://api.openstreetmap.org/api/0.6/"&amp;TablHabitats[[#This Row],[OBJET_OSM]]&amp;"/"&amp;TablHabitats[[#This Row],[ID_OSM]]&amp;"/full","JOSM"))</f>
        <v>JOSM</v>
      </c>
      <c r="P185" s="9" t="s">
        <v>6916</v>
      </c>
      <c r="Q185" s="9">
        <v>1974</v>
      </c>
      <c r="R185" s="131">
        <v>27225</v>
      </c>
      <c r="T185" s="9" t="s">
        <v>7018</v>
      </c>
      <c r="W185" s="9" t="s">
        <v>7071</v>
      </c>
      <c r="X185" s="9">
        <v>58</v>
      </c>
      <c r="Y185" s="9" t="s">
        <v>5326</v>
      </c>
      <c r="Z185" s="9">
        <v>0</v>
      </c>
    </row>
    <row r="186" spans="1:26">
      <c r="A186" s="9">
        <v>84087</v>
      </c>
      <c r="B186" s="9" t="s">
        <v>5339</v>
      </c>
      <c r="C186" s="9">
        <v>229647820</v>
      </c>
      <c r="D186" s="9" t="s">
        <v>6254</v>
      </c>
      <c r="E186" s="9" t="s">
        <v>6255</v>
      </c>
      <c r="F186" s="9" t="s">
        <v>5339</v>
      </c>
      <c r="H186" s="9" t="s">
        <v>4492</v>
      </c>
      <c r="I186" s="9" t="s">
        <v>6256</v>
      </c>
      <c r="J186" s="9" t="s">
        <v>6257</v>
      </c>
      <c r="K186" s="9" t="s">
        <v>6258</v>
      </c>
      <c r="L186" s="9" t="s">
        <v>9259</v>
      </c>
      <c r="M186" s="12" t="str">
        <f>IF(TablHabitats[[#This Row],[ID_OSM]]="Non trouvé","Pas de lien",HYPERLINK(("http://www.openstreetmap.org/?"&amp;TablHabitats[[#This Row],[OBJET_OSM]]&amp;"="&amp;TablHabitats[[#This Row],[ID_OSM]]),"Localiser"))</f>
        <v>Localiser</v>
      </c>
      <c r="N186" s="9" t="s">
        <v>5317</v>
      </c>
      <c r="O186" s="12" t="str">
        <f>IF(TablHabitats[[#This Row],[ID_OSM]]="Non trouvé","Pas de lien",HYPERLINK("http://localhost:8111/import?url=http://api.openstreetmap.org/api/0.6/"&amp;TablHabitats[[#This Row],[OBJET_OSM]]&amp;"/"&amp;TablHabitats[[#This Row],[ID_OSM]]&amp;"/full","JOSM"))</f>
        <v>JOSM</v>
      </c>
      <c r="P186" s="9" t="s">
        <v>6916</v>
      </c>
      <c r="R186" s="131"/>
      <c r="X186" s="9">
        <v>6</v>
      </c>
      <c r="Y186" s="9" t="s">
        <v>5326</v>
      </c>
      <c r="Z186" s="9">
        <v>0</v>
      </c>
    </row>
    <row r="187" spans="1:26">
      <c r="A187" s="9">
        <v>84087</v>
      </c>
      <c r="B187" s="9" t="s">
        <v>5339</v>
      </c>
      <c r="C187" s="9">
        <v>149119557</v>
      </c>
      <c r="D187" s="9" t="s">
        <v>5636</v>
      </c>
      <c r="E187" s="9" t="s">
        <v>5637</v>
      </c>
      <c r="F187" s="9" t="s">
        <v>5339</v>
      </c>
      <c r="G187" s="9" t="s">
        <v>5638</v>
      </c>
      <c r="H187" s="9" t="s">
        <v>119</v>
      </c>
      <c r="I187" s="9" t="s">
        <v>5639</v>
      </c>
      <c r="J187" s="9" t="s">
        <v>5640</v>
      </c>
      <c r="K187" s="9" t="s">
        <v>5641</v>
      </c>
      <c r="L187" s="9" t="s">
        <v>5639</v>
      </c>
      <c r="M187" s="12" t="str">
        <f>IF(TablHabitats[[#This Row],[ID_OSM]]="Non trouvé","Pas de lien",HYPERLINK(("http://www.openstreetmap.org/?"&amp;TablHabitats[[#This Row],[OBJET_OSM]]&amp;"="&amp;TablHabitats[[#This Row],[ID_OSM]]),"Localiser"))</f>
        <v>Localiser</v>
      </c>
      <c r="N187" s="11" t="s">
        <v>5317</v>
      </c>
      <c r="O187" s="12" t="str">
        <f>IF(TablHabitats[[#This Row],[ID_OSM]]="Non trouvé","Pas de lien",HYPERLINK("http://localhost:8111/import?url=http://api.openstreetmap.org/api/0.6/"&amp;TablHabitats[[#This Row],[OBJET_OSM]]&amp;"/"&amp;TablHabitats[[#This Row],[ID_OSM]]&amp;"/full","JOSM"))</f>
        <v>JOSM</v>
      </c>
      <c r="P187" s="9" t="s">
        <v>6913</v>
      </c>
      <c r="Q187" s="9">
        <v>1964</v>
      </c>
      <c r="R187" s="131">
        <v>23438</v>
      </c>
      <c r="S187" s="9" t="s">
        <v>6914</v>
      </c>
      <c r="T187" s="9" t="s">
        <v>6915</v>
      </c>
      <c r="X187" s="9">
        <v>46</v>
      </c>
      <c r="Y187" s="9" t="s">
        <v>5325</v>
      </c>
    </row>
    <row r="188" spans="1:26">
      <c r="A188" s="9">
        <v>84087</v>
      </c>
      <c r="B188" s="9" t="s">
        <v>5339</v>
      </c>
      <c r="C188" s="9">
        <v>230334095</v>
      </c>
      <c r="D188" s="9" t="s">
        <v>5653</v>
      </c>
      <c r="E188" s="9" t="s">
        <v>5654</v>
      </c>
      <c r="F188" s="9" t="s">
        <v>5339</v>
      </c>
      <c r="G188" s="9" t="s">
        <v>5638</v>
      </c>
      <c r="I188" s="9" t="s">
        <v>5655</v>
      </c>
      <c r="J188" s="9" t="s">
        <v>5656</v>
      </c>
      <c r="K188" s="9" t="s">
        <v>5657</v>
      </c>
      <c r="L188" s="9" t="s">
        <v>8659</v>
      </c>
      <c r="M188" s="12" t="str">
        <f>IF(TablHabitats[[#This Row],[ID_OSM]]="Non trouvé","Pas de lien",HYPERLINK(("http://www.openstreetmap.org/?"&amp;TablHabitats[[#This Row],[OBJET_OSM]]&amp;"="&amp;TablHabitats[[#This Row],[ID_OSM]]),"Localiser"))</f>
        <v>Localiser</v>
      </c>
      <c r="N188" s="9" t="s">
        <v>5317</v>
      </c>
      <c r="O188" s="12" t="str">
        <f>IF(TablHabitats[[#This Row],[ID_OSM]]="Non trouvé","Pas de lien",HYPERLINK("http://localhost:8111/import?url=http://api.openstreetmap.org/api/0.6/"&amp;TablHabitats[[#This Row],[OBJET_OSM]]&amp;"/"&amp;TablHabitats[[#This Row],[ID_OSM]]&amp;"/full","JOSM"))</f>
        <v>JOSM</v>
      </c>
      <c r="P188" s="9" t="s">
        <v>6913</v>
      </c>
      <c r="Q188" s="9">
        <v>1996</v>
      </c>
      <c r="R188" s="131">
        <v>35142</v>
      </c>
      <c r="S188" s="9" t="s">
        <v>6921</v>
      </c>
      <c r="T188" s="9" t="s">
        <v>6922</v>
      </c>
      <c r="X188" s="9">
        <v>47</v>
      </c>
      <c r="Y188" s="9" t="s">
        <v>5326</v>
      </c>
      <c r="Z188" s="9">
        <v>0</v>
      </c>
    </row>
    <row r="189" spans="1:26">
      <c r="A189" s="9">
        <v>84087</v>
      </c>
      <c r="B189" s="9" t="s">
        <v>5339</v>
      </c>
      <c r="C189" s="9">
        <v>236165270</v>
      </c>
      <c r="D189" s="9" t="s">
        <v>5663</v>
      </c>
      <c r="E189" s="9" t="s">
        <v>5664</v>
      </c>
      <c r="F189" s="9" t="s">
        <v>5339</v>
      </c>
      <c r="G189" s="9" t="s">
        <v>5638</v>
      </c>
      <c r="H189" s="9" t="s">
        <v>119</v>
      </c>
      <c r="I189" s="9" t="s">
        <v>5665</v>
      </c>
      <c r="J189" s="9" t="s">
        <v>5666</v>
      </c>
      <c r="K189" s="9" t="s">
        <v>5667</v>
      </c>
      <c r="L189" s="9" t="s">
        <v>5665</v>
      </c>
      <c r="M189" s="12" t="str">
        <f>IF(TablHabitats[[#This Row],[ID_OSM]]="Non trouvé","Pas de lien",HYPERLINK(("http://www.openstreetmap.org/?"&amp;TablHabitats[[#This Row],[OBJET_OSM]]&amp;"="&amp;TablHabitats[[#This Row],[ID_OSM]]),"Localiser"))</f>
        <v>Localiser</v>
      </c>
      <c r="N189" s="9" t="s">
        <v>5317</v>
      </c>
      <c r="O189" s="12" t="str">
        <f>IF(TablHabitats[[#This Row],[ID_OSM]]="Non trouvé","Pas de lien",HYPERLINK("http://localhost:8111/import?url=http://api.openstreetmap.org/api/0.6/"&amp;TablHabitats[[#This Row],[OBJET_OSM]]&amp;"/"&amp;TablHabitats[[#This Row],[ID_OSM]]&amp;"/full","JOSM"))</f>
        <v>JOSM</v>
      </c>
      <c r="P189" s="9" t="s">
        <v>6913</v>
      </c>
      <c r="Q189" s="9">
        <v>1964</v>
      </c>
      <c r="R189" s="131">
        <v>23532</v>
      </c>
      <c r="S189" s="9" t="s">
        <v>6924</v>
      </c>
      <c r="T189" s="9" t="s">
        <v>6925</v>
      </c>
      <c r="X189" s="9">
        <v>48</v>
      </c>
      <c r="Y189" s="9" t="s">
        <v>5326</v>
      </c>
      <c r="Z189" s="9">
        <v>0</v>
      </c>
    </row>
    <row r="190" spans="1:26">
      <c r="A190" s="9">
        <v>84087</v>
      </c>
      <c r="B190" s="9" t="s">
        <v>5339</v>
      </c>
      <c r="C190" s="9">
        <v>150193967</v>
      </c>
      <c r="D190" s="9" t="s">
        <v>5680</v>
      </c>
      <c r="E190" s="9" t="s">
        <v>5681</v>
      </c>
      <c r="F190" s="9" t="s">
        <v>5339</v>
      </c>
      <c r="G190" s="9" t="s">
        <v>5638</v>
      </c>
      <c r="I190" s="9" t="s">
        <v>3755</v>
      </c>
      <c r="J190" s="9" t="s">
        <v>5682</v>
      </c>
      <c r="K190" s="9" t="s">
        <v>5683</v>
      </c>
      <c r="L190" s="9" t="s">
        <v>9247</v>
      </c>
      <c r="M190" s="12" t="str">
        <f>IF(TablHabitats[[#This Row],[ID_OSM]]="Non trouvé","Pas de lien",HYPERLINK(("http://www.openstreetmap.org/?"&amp;TablHabitats[[#This Row],[OBJET_OSM]]&amp;"="&amp;TablHabitats[[#This Row],[ID_OSM]]),"Localiser"))</f>
        <v>Localiser</v>
      </c>
      <c r="N190" s="9" t="s">
        <v>5317</v>
      </c>
      <c r="O190" s="12" t="str">
        <f>IF(TablHabitats[[#This Row],[ID_OSM]]="Non trouvé","Pas de lien",HYPERLINK("http://localhost:8111/import?url=http://api.openstreetmap.org/api/0.6/"&amp;TablHabitats[[#This Row],[OBJET_OSM]]&amp;"/"&amp;TablHabitats[[#This Row],[ID_OSM]]&amp;"/full","JOSM"))</f>
        <v>JOSM</v>
      </c>
      <c r="P190" s="9" t="s">
        <v>6913</v>
      </c>
      <c r="Q190" s="9">
        <v>1964</v>
      </c>
      <c r="R190" s="131">
        <v>23533</v>
      </c>
      <c r="S190" s="9" t="s">
        <v>6933</v>
      </c>
      <c r="T190" s="9" t="s">
        <v>6934</v>
      </c>
      <c r="X190" s="9">
        <v>54</v>
      </c>
      <c r="Y190" s="9" t="s">
        <v>5326</v>
      </c>
      <c r="Z190" s="9">
        <v>0</v>
      </c>
    </row>
    <row r="191" spans="1:26">
      <c r="A191" s="9">
        <v>84087</v>
      </c>
      <c r="B191" s="9" t="s">
        <v>5339</v>
      </c>
      <c r="C191" s="9">
        <v>148990095</v>
      </c>
      <c r="D191" s="9" t="s">
        <v>5684</v>
      </c>
      <c r="E191" s="9" t="s">
        <v>5685</v>
      </c>
      <c r="F191" s="9" t="s">
        <v>5339</v>
      </c>
      <c r="G191" s="9" t="s">
        <v>5638</v>
      </c>
      <c r="H191" s="9" t="s">
        <v>5644</v>
      </c>
      <c r="I191" s="9" t="s">
        <v>5686</v>
      </c>
      <c r="J191" s="9" t="s">
        <v>5687</v>
      </c>
      <c r="K191" s="9" t="s">
        <v>5688</v>
      </c>
      <c r="L191" s="9" t="s">
        <v>5686</v>
      </c>
      <c r="M191" s="12" t="str">
        <f>IF(TablHabitats[[#This Row],[ID_OSM]]="Non trouvé","Pas de lien",HYPERLINK(("http://www.openstreetmap.org/?"&amp;TablHabitats[[#This Row],[OBJET_OSM]]&amp;"="&amp;TablHabitats[[#This Row],[ID_OSM]]),"Localiser"))</f>
        <v>Localiser</v>
      </c>
      <c r="N191" s="9" t="s">
        <v>5317</v>
      </c>
      <c r="O191" s="12" t="str">
        <f>IF(TablHabitats[[#This Row],[ID_OSM]]="Non trouvé","Pas de lien",HYPERLINK("http://localhost:8111/import?url=http://api.openstreetmap.org/api/0.6/"&amp;TablHabitats[[#This Row],[OBJET_OSM]]&amp;"/"&amp;TablHabitats[[#This Row],[ID_OSM]]&amp;"/full","JOSM"))</f>
        <v>JOSM</v>
      </c>
      <c r="P191" s="9" t="s">
        <v>6913</v>
      </c>
      <c r="Q191" s="9">
        <v>1986</v>
      </c>
      <c r="R191" s="131">
        <v>31693</v>
      </c>
      <c r="S191" s="9" t="s">
        <v>6935</v>
      </c>
      <c r="T191" s="9" t="s">
        <v>6936</v>
      </c>
      <c r="X191" s="9">
        <v>42</v>
      </c>
      <c r="Y191" s="9" t="s">
        <v>5325</v>
      </c>
      <c r="Z191" s="9" t="s">
        <v>6932</v>
      </c>
    </row>
    <row r="192" spans="1:26">
      <c r="A192" s="9">
        <v>84087</v>
      </c>
      <c r="B192" s="9" t="s">
        <v>5339</v>
      </c>
      <c r="C192" s="9">
        <v>78433078</v>
      </c>
      <c r="D192" s="9" t="s">
        <v>5693</v>
      </c>
      <c r="E192" s="9" t="s">
        <v>5694</v>
      </c>
      <c r="F192" s="9" t="s">
        <v>5339</v>
      </c>
      <c r="G192" s="9" t="s">
        <v>5638</v>
      </c>
      <c r="H192" s="9" t="s">
        <v>5644</v>
      </c>
      <c r="I192" s="9" t="s">
        <v>5695</v>
      </c>
      <c r="J192" s="9" t="s">
        <v>5696</v>
      </c>
      <c r="K192" s="9" t="s">
        <v>5697</v>
      </c>
      <c r="L192" s="9" t="s">
        <v>5690</v>
      </c>
      <c r="M192" s="12" t="str">
        <f>IF(TablHabitats[[#This Row],[ID_OSM]]="Non trouvé","Pas de lien",HYPERLINK(("http://www.openstreetmap.org/?"&amp;TablHabitats[[#This Row],[OBJET_OSM]]&amp;"="&amp;TablHabitats[[#This Row],[ID_OSM]]),"Localiser"))</f>
        <v>Localiser</v>
      </c>
      <c r="N192" s="9" t="s">
        <v>5317</v>
      </c>
      <c r="O192" s="12" t="str">
        <f>IF(TablHabitats[[#This Row],[ID_OSM]]="Non trouvé","Pas de lien",HYPERLINK("http://localhost:8111/import?url=http://api.openstreetmap.org/api/0.6/"&amp;TablHabitats[[#This Row],[OBJET_OSM]]&amp;"/"&amp;TablHabitats[[#This Row],[ID_OSM]]&amp;"/full","JOSM"))</f>
        <v>JOSM</v>
      </c>
      <c r="P192" s="9" t="s">
        <v>6913</v>
      </c>
      <c r="R192" s="131"/>
      <c r="X192" s="9">
        <v>3</v>
      </c>
      <c r="Y192" s="9" t="s">
        <v>5326</v>
      </c>
      <c r="Z192" s="9">
        <v>0</v>
      </c>
    </row>
    <row r="193" spans="1:26">
      <c r="A193" s="9">
        <v>84087</v>
      </c>
      <c r="B193" s="9" t="s">
        <v>5339</v>
      </c>
      <c r="C193" s="9">
        <v>150215012</v>
      </c>
      <c r="D193" s="9" t="s">
        <v>5703</v>
      </c>
      <c r="E193" s="9" t="s">
        <v>5704</v>
      </c>
      <c r="F193" s="9" t="s">
        <v>5339</v>
      </c>
      <c r="G193" s="9" t="s">
        <v>5638</v>
      </c>
      <c r="H193" s="9" t="s">
        <v>5644</v>
      </c>
      <c r="I193" s="9" t="s">
        <v>840</v>
      </c>
      <c r="J193" s="9" t="s">
        <v>5705</v>
      </c>
      <c r="K193" s="9" t="s">
        <v>5706</v>
      </c>
      <c r="L193" s="9" t="s">
        <v>840</v>
      </c>
      <c r="M193" s="12" t="str">
        <f>IF(TablHabitats[[#This Row],[ID_OSM]]="Non trouvé","Pas de lien",HYPERLINK(("http://www.openstreetmap.org/?"&amp;TablHabitats[[#This Row],[OBJET_OSM]]&amp;"="&amp;TablHabitats[[#This Row],[ID_OSM]]),"Localiser"))</f>
        <v>Localiser</v>
      </c>
      <c r="N193" s="9" t="s">
        <v>5317</v>
      </c>
      <c r="O193" s="12" t="str">
        <f>IF(TablHabitats[[#This Row],[ID_OSM]]="Non trouvé","Pas de lien",HYPERLINK("http://localhost:8111/import?url=http://api.openstreetmap.org/api/0.6/"&amp;TablHabitats[[#This Row],[OBJET_OSM]]&amp;"/"&amp;TablHabitats[[#This Row],[ID_OSM]]&amp;"/full","JOSM"))</f>
        <v>JOSM</v>
      </c>
      <c r="P193" s="9" t="s">
        <v>6913</v>
      </c>
      <c r="Q193" s="9">
        <v>1965</v>
      </c>
      <c r="R193" s="131">
        <v>23748</v>
      </c>
      <c r="S193" s="9" t="s">
        <v>6939</v>
      </c>
      <c r="T193" s="9" t="s">
        <v>6940</v>
      </c>
      <c r="X193" s="9">
        <v>219</v>
      </c>
      <c r="Y193" s="9" t="s">
        <v>5326</v>
      </c>
      <c r="Z193" s="9">
        <v>0</v>
      </c>
    </row>
    <row r="194" spans="1:26">
      <c r="A194" s="9">
        <v>84087</v>
      </c>
      <c r="B194" s="9" t="s">
        <v>5339</v>
      </c>
      <c r="C194" s="9">
        <v>230192454</v>
      </c>
      <c r="D194" s="9" t="s">
        <v>5719</v>
      </c>
      <c r="E194" s="9" t="s">
        <v>5720</v>
      </c>
      <c r="F194" s="9" t="s">
        <v>5339</v>
      </c>
      <c r="G194" s="9" t="s">
        <v>5638</v>
      </c>
      <c r="H194" s="9" t="s">
        <v>5644</v>
      </c>
      <c r="I194" s="9" t="s">
        <v>1094</v>
      </c>
      <c r="J194" s="9" t="s">
        <v>5721</v>
      </c>
      <c r="K194" s="9" t="s">
        <v>5722</v>
      </c>
      <c r="L194" s="9" t="s">
        <v>1094</v>
      </c>
      <c r="M194" s="12" t="str">
        <f>IF(TablHabitats[[#This Row],[ID_OSM]]="Non trouvé","Pas de lien",HYPERLINK(("http://www.openstreetmap.org/?"&amp;TablHabitats[[#This Row],[OBJET_OSM]]&amp;"="&amp;TablHabitats[[#This Row],[ID_OSM]]),"Localiser"))</f>
        <v>Localiser</v>
      </c>
      <c r="N194" s="9" t="s">
        <v>5317</v>
      </c>
      <c r="O194" s="12" t="str">
        <f>IF(TablHabitats[[#This Row],[ID_OSM]]="Non trouvé","Pas de lien",HYPERLINK("http://localhost:8111/import?url=http://api.openstreetmap.org/api/0.6/"&amp;TablHabitats[[#This Row],[OBJET_OSM]]&amp;"/"&amp;TablHabitats[[#This Row],[ID_OSM]]&amp;"/full","JOSM"))</f>
        <v>JOSM</v>
      </c>
      <c r="P194" s="9" t="s">
        <v>6913</v>
      </c>
      <c r="Q194" s="9">
        <v>1968</v>
      </c>
      <c r="R194" s="131">
        <v>25182</v>
      </c>
      <c r="S194" s="9" t="s">
        <v>6946</v>
      </c>
      <c r="T194" s="9" t="s">
        <v>6947</v>
      </c>
      <c r="X194" s="9">
        <v>216</v>
      </c>
      <c r="Y194" s="9" t="s">
        <v>5325</v>
      </c>
      <c r="Z194" s="9" t="s">
        <v>6948</v>
      </c>
    </row>
    <row r="195" spans="1:26">
      <c r="A195" s="9">
        <v>84087</v>
      </c>
      <c r="B195" s="9" t="s">
        <v>5339</v>
      </c>
      <c r="C195" s="9">
        <v>132791128</v>
      </c>
      <c r="D195" s="9" t="s">
        <v>5723</v>
      </c>
      <c r="E195" s="9" t="s">
        <v>5724</v>
      </c>
      <c r="F195" s="9" t="s">
        <v>5339</v>
      </c>
      <c r="G195" s="9" t="s">
        <v>5638</v>
      </c>
      <c r="H195" s="9" t="s">
        <v>134</v>
      </c>
      <c r="I195" s="9" t="s">
        <v>5726</v>
      </c>
      <c r="J195" s="9" t="s">
        <v>13884</v>
      </c>
      <c r="K195" s="9" t="s">
        <v>13885</v>
      </c>
      <c r="L195" s="9" t="s">
        <v>5726</v>
      </c>
      <c r="M195" s="12" t="str">
        <f>IF(TablHabitats[[#This Row],[ID_OSM]]="Non trouvé","Pas de lien",HYPERLINK(("http://www.openstreetmap.org/?"&amp;TablHabitats[[#This Row],[OBJET_OSM]]&amp;"="&amp;TablHabitats[[#This Row],[ID_OSM]]),"Localiser"))</f>
        <v>Localiser</v>
      </c>
      <c r="N195" s="9" t="s">
        <v>5317</v>
      </c>
      <c r="O195" s="12" t="str">
        <f>IF(TablHabitats[[#This Row],[ID_OSM]]="Non trouvé","Pas de lien",HYPERLINK("http://localhost:8111/import?url=http://api.openstreetmap.org/api/0.6/"&amp;TablHabitats[[#This Row],[OBJET_OSM]]&amp;"/"&amp;TablHabitats[[#This Row],[ID_OSM]]&amp;"/full","JOSM"))</f>
        <v>JOSM</v>
      </c>
      <c r="P195" s="9" t="s">
        <v>6913</v>
      </c>
      <c r="Q195" s="9">
        <v>1962</v>
      </c>
      <c r="R195" s="131">
        <v>22655</v>
      </c>
      <c r="T195" s="9" t="s">
        <v>6949</v>
      </c>
      <c r="X195" s="9">
        <v>114</v>
      </c>
      <c r="Y195" s="9" t="s">
        <v>5326</v>
      </c>
      <c r="Z195" s="9">
        <v>0</v>
      </c>
    </row>
    <row r="196" spans="1:26">
      <c r="A196" s="9">
        <v>84087</v>
      </c>
      <c r="B196" s="9" t="s">
        <v>5339</v>
      </c>
      <c r="C196" s="9">
        <v>230233802</v>
      </c>
      <c r="D196" s="9" t="s">
        <v>5727</v>
      </c>
      <c r="E196" s="9" t="s">
        <v>5728</v>
      </c>
      <c r="F196" s="9" t="s">
        <v>5339</v>
      </c>
      <c r="G196" s="9" t="s">
        <v>5638</v>
      </c>
      <c r="H196" s="9" t="s">
        <v>5674</v>
      </c>
      <c r="I196" s="9" t="s">
        <v>5729</v>
      </c>
      <c r="J196" s="9" t="s">
        <v>5730</v>
      </c>
      <c r="K196" s="9" t="s">
        <v>5731</v>
      </c>
      <c r="L196" s="9" t="s">
        <v>5729</v>
      </c>
      <c r="M196" s="12" t="str">
        <f>IF(TablHabitats[[#This Row],[ID_OSM]]="Non trouvé","Pas de lien",HYPERLINK(("http://www.openstreetmap.org/?"&amp;TablHabitats[[#This Row],[OBJET_OSM]]&amp;"="&amp;TablHabitats[[#This Row],[ID_OSM]]),"Localiser"))</f>
        <v>Localiser</v>
      </c>
      <c r="N196" s="9" t="s">
        <v>5317</v>
      </c>
      <c r="O196" s="12" t="str">
        <f>IF(TablHabitats[[#This Row],[ID_OSM]]="Non trouvé","Pas de lien",HYPERLINK("http://localhost:8111/import?url=http://api.openstreetmap.org/api/0.6/"&amp;TablHabitats[[#This Row],[OBJET_OSM]]&amp;"/"&amp;TablHabitats[[#This Row],[ID_OSM]]&amp;"/full","JOSM"))</f>
        <v>JOSM</v>
      </c>
      <c r="P196" s="9" t="s">
        <v>6913</v>
      </c>
      <c r="Q196" s="9">
        <v>1975</v>
      </c>
      <c r="R196" s="131">
        <v>27588</v>
      </c>
      <c r="S196" s="9" t="s">
        <v>6950</v>
      </c>
      <c r="T196" s="9" t="s">
        <v>6951</v>
      </c>
      <c r="X196" s="9">
        <v>31</v>
      </c>
      <c r="Y196" s="9" t="s">
        <v>5326</v>
      </c>
      <c r="Z196" s="9">
        <v>0</v>
      </c>
    </row>
    <row r="197" spans="1:26">
      <c r="A197" s="9">
        <v>84087</v>
      </c>
      <c r="B197" s="9" t="s">
        <v>14256</v>
      </c>
      <c r="C197" s="9">
        <v>237255280</v>
      </c>
      <c r="D197" s="9" t="s">
        <v>5746</v>
      </c>
      <c r="E197" s="9" t="s">
        <v>5747</v>
      </c>
      <c r="F197" s="9" t="s">
        <v>5339</v>
      </c>
      <c r="G197" s="9" t="s">
        <v>5725</v>
      </c>
      <c r="I197" s="9" t="s">
        <v>5748</v>
      </c>
      <c r="J197" s="9" t="s">
        <v>5749</v>
      </c>
      <c r="K197" s="9" t="s">
        <v>5750</v>
      </c>
      <c r="L197" s="9" t="s">
        <v>5748</v>
      </c>
      <c r="M197" s="12" t="str">
        <f>IF(TablHabitats[[#This Row],[ID_OSM]]="Non trouvé","Pas de lien",HYPERLINK(("http://www.openstreetmap.org/?"&amp;TablHabitats[[#This Row],[OBJET_OSM]]&amp;"="&amp;TablHabitats[[#This Row],[ID_OSM]]),"Localiser"))</f>
        <v>Localiser</v>
      </c>
      <c r="N197" s="9" t="s">
        <v>5317</v>
      </c>
      <c r="O197" s="12" t="str">
        <f>IF(TablHabitats[[#This Row],[ID_OSM]]="Non trouvé","Pas de lien",HYPERLINK("http://localhost:8111/import?url=http://api.openstreetmap.org/api/0.6/"&amp;TablHabitats[[#This Row],[OBJET_OSM]]&amp;"/"&amp;TablHabitats[[#This Row],[ID_OSM]]&amp;"/full","JOSM"))</f>
        <v>JOSM</v>
      </c>
      <c r="P197" s="9" t="s">
        <v>6916</v>
      </c>
      <c r="Q197" s="9">
        <v>1958</v>
      </c>
      <c r="R197" s="131">
        <v>21373</v>
      </c>
      <c r="S197" s="9" t="s">
        <v>6959</v>
      </c>
      <c r="T197" s="9" t="s">
        <v>6960</v>
      </c>
      <c r="W197" s="9">
        <v>0</v>
      </c>
      <c r="X197" s="9">
        <v>32</v>
      </c>
      <c r="Y197" s="9" t="s">
        <v>5325</v>
      </c>
    </row>
    <row r="198" spans="1:26">
      <c r="A198" s="9">
        <v>84087</v>
      </c>
      <c r="B198" s="9" t="s">
        <v>5339</v>
      </c>
      <c r="C198" s="9">
        <v>149528069</v>
      </c>
      <c r="D198" s="9" t="s">
        <v>5780</v>
      </c>
      <c r="E198" s="9" t="s">
        <v>5781</v>
      </c>
      <c r="F198" s="9" t="s">
        <v>5339</v>
      </c>
      <c r="G198" s="9" t="s">
        <v>5725</v>
      </c>
      <c r="H198" s="9" t="s">
        <v>119</v>
      </c>
      <c r="I198" s="9" t="s">
        <v>3218</v>
      </c>
      <c r="J198" s="9" t="s">
        <v>5782</v>
      </c>
      <c r="K198" s="9" t="s">
        <v>5783</v>
      </c>
      <c r="L198" s="9" t="s">
        <v>3218</v>
      </c>
      <c r="M198" s="12" t="str">
        <f>IF(TablHabitats[[#This Row],[ID_OSM]]="Non trouvé","Pas de lien",HYPERLINK(("http://www.openstreetmap.org/?"&amp;TablHabitats[[#This Row],[OBJET_OSM]]&amp;"="&amp;TablHabitats[[#This Row],[ID_OSM]]),"Localiser"))</f>
        <v>Localiser</v>
      </c>
      <c r="N198" s="9" t="s">
        <v>5317</v>
      </c>
      <c r="O198" s="12" t="str">
        <f>IF(TablHabitats[[#This Row],[ID_OSM]]="Non trouvé","Pas de lien",HYPERLINK("http://localhost:8111/import?url=http://api.openstreetmap.org/api/0.6/"&amp;TablHabitats[[#This Row],[OBJET_OSM]]&amp;"/"&amp;TablHabitats[[#This Row],[ID_OSM]]&amp;"/full","JOSM"))</f>
        <v>JOSM</v>
      </c>
      <c r="P198" s="9" t="s">
        <v>6913</v>
      </c>
      <c r="Q198" s="9">
        <v>1952</v>
      </c>
      <c r="R198" s="131">
        <v>19326</v>
      </c>
      <c r="S198" s="9" t="s">
        <v>6973</v>
      </c>
      <c r="T198" s="9" t="s">
        <v>6974</v>
      </c>
      <c r="W198" s="9" t="s">
        <v>6975</v>
      </c>
      <c r="X198" s="9">
        <v>66</v>
      </c>
      <c r="Y198" s="9" t="s">
        <v>5325</v>
      </c>
      <c r="Z198" s="9" t="s">
        <v>6948</v>
      </c>
    </row>
    <row r="199" spans="1:26">
      <c r="A199" s="9">
        <v>84087</v>
      </c>
      <c r="B199" s="9" t="s">
        <v>5339</v>
      </c>
      <c r="C199" s="9">
        <v>150461650</v>
      </c>
      <c r="D199" s="9" t="s">
        <v>5847</v>
      </c>
      <c r="E199" s="9" t="s">
        <v>5848</v>
      </c>
      <c r="F199" s="9" t="s">
        <v>5339</v>
      </c>
      <c r="G199" s="9" t="s">
        <v>5725</v>
      </c>
      <c r="H199" s="9" t="s">
        <v>221</v>
      </c>
      <c r="I199" s="9" t="s">
        <v>5849</v>
      </c>
      <c r="J199" s="9" t="s">
        <v>5850</v>
      </c>
      <c r="K199" s="9" t="s">
        <v>5851</v>
      </c>
      <c r="L199" s="9" t="s">
        <v>5849</v>
      </c>
      <c r="M199" s="12" t="str">
        <f>IF(TablHabitats[[#This Row],[ID_OSM]]="Non trouvé","Pas de lien",HYPERLINK(("http://www.openstreetmap.org/?"&amp;TablHabitats[[#This Row],[OBJET_OSM]]&amp;"="&amp;TablHabitats[[#This Row],[ID_OSM]]),"Localiser"))</f>
        <v>Localiser</v>
      </c>
      <c r="N199" s="9" t="s">
        <v>5317</v>
      </c>
      <c r="O199" s="12" t="str">
        <f>IF(TablHabitats[[#This Row],[ID_OSM]]="Non trouvé","Pas de lien",HYPERLINK("http://localhost:8111/import?url=http://api.openstreetmap.org/api/0.6/"&amp;TablHabitats[[#This Row],[OBJET_OSM]]&amp;"/"&amp;TablHabitats[[#This Row],[ID_OSM]]&amp;"/full","JOSM"))</f>
        <v>JOSM</v>
      </c>
      <c r="P199" s="9" t="s">
        <v>6913</v>
      </c>
      <c r="Q199" s="9">
        <v>1978</v>
      </c>
      <c r="R199" s="131">
        <v>28683</v>
      </c>
      <c r="S199" s="9" t="s">
        <v>6996</v>
      </c>
      <c r="T199" s="9" t="s">
        <v>6997</v>
      </c>
      <c r="X199" s="9">
        <v>92</v>
      </c>
      <c r="Y199" s="9" t="s">
        <v>5325</v>
      </c>
      <c r="Z199" s="9" t="s">
        <v>6932</v>
      </c>
    </row>
    <row r="200" spans="1:26">
      <c r="A200" s="9">
        <v>84087</v>
      </c>
      <c r="B200" s="9" t="s">
        <v>5339</v>
      </c>
      <c r="C200" s="9">
        <v>150500678</v>
      </c>
      <c r="D200" s="9" t="s">
        <v>5852</v>
      </c>
      <c r="E200" s="9" t="s">
        <v>5853</v>
      </c>
      <c r="F200" s="9" t="s">
        <v>5339</v>
      </c>
      <c r="G200" s="9" t="s">
        <v>5725</v>
      </c>
      <c r="I200" s="9" t="s">
        <v>323</v>
      </c>
      <c r="J200" s="9" t="s">
        <v>5854</v>
      </c>
      <c r="K200" s="9" t="s">
        <v>5855</v>
      </c>
      <c r="L200" s="9" t="s">
        <v>323</v>
      </c>
      <c r="M200" s="12" t="str">
        <f>IF(TablHabitats[[#This Row],[ID_OSM]]="Non trouvé","Pas de lien",HYPERLINK(("http://www.openstreetmap.org/?"&amp;TablHabitats[[#This Row],[OBJET_OSM]]&amp;"="&amp;TablHabitats[[#This Row],[ID_OSM]]),"Localiser"))</f>
        <v>Localiser</v>
      </c>
      <c r="N200" s="9" t="s">
        <v>5317</v>
      </c>
      <c r="O200" s="12" t="str">
        <f>IF(TablHabitats[[#This Row],[ID_OSM]]="Non trouvé","Pas de lien",HYPERLINK("http://localhost:8111/import?url=http://api.openstreetmap.org/api/0.6/"&amp;TablHabitats[[#This Row],[OBJET_OSM]]&amp;"/"&amp;TablHabitats[[#This Row],[ID_OSM]]&amp;"/full","JOSM"))</f>
        <v>JOSM</v>
      </c>
      <c r="P200" s="9" t="s">
        <v>6913</v>
      </c>
      <c r="R200" s="131"/>
      <c r="W200" s="9" t="s">
        <v>6998</v>
      </c>
      <c r="X200" s="9">
        <v>24</v>
      </c>
      <c r="Y200" s="9" t="s">
        <v>5326</v>
      </c>
      <c r="Z200" s="9">
        <v>0</v>
      </c>
    </row>
    <row r="201" spans="1:26">
      <c r="A201" s="9">
        <v>84087</v>
      </c>
      <c r="B201" s="9" t="s">
        <v>5339</v>
      </c>
      <c r="C201" s="9">
        <v>132453473</v>
      </c>
      <c r="D201" s="9" t="s">
        <v>5865</v>
      </c>
      <c r="E201" s="9" t="s">
        <v>5866</v>
      </c>
      <c r="F201" s="9" t="s">
        <v>5339</v>
      </c>
      <c r="G201" s="9" t="s">
        <v>5638</v>
      </c>
      <c r="H201" s="9" t="s">
        <v>134</v>
      </c>
      <c r="I201" s="9" t="s">
        <v>5867</v>
      </c>
      <c r="J201" s="9" t="s">
        <v>5868</v>
      </c>
      <c r="K201" s="9" t="s">
        <v>5869</v>
      </c>
      <c r="L201" s="9" t="s">
        <v>5867</v>
      </c>
      <c r="M201" s="12" t="str">
        <f>IF(TablHabitats[[#This Row],[ID_OSM]]="Non trouvé","Pas de lien",HYPERLINK(("http://www.openstreetmap.org/?"&amp;TablHabitats[[#This Row],[OBJET_OSM]]&amp;"="&amp;TablHabitats[[#This Row],[ID_OSM]]),"Localiser"))</f>
        <v>Localiser</v>
      </c>
      <c r="N201" s="9" t="s">
        <v>5317</v>
      </c>
      <c r="O201" s="12" t="str">
        <f>IF(TablHabitats[[#This Row],[ID_OSM]]="Non trouvé","Pas de lien",HYPERLINK("http://localhost:8111/import?url=http://api.openstreetmap.org/api/0.6/"&amp;TablHabitats[[#This Row],[OBJET_OSM]]&amp;"/"&amp;TablHabitats[[#This Row],[ID_OSM]]&amp;"/full","JOSM"))</f>
        <v>JOSM</v>
      </c>
      <c r="P201" s="9" t="s">
        <v>6913</v>
      </c>
      <c r="Q201" s="9">
        <v>1964</v>
      </c>
      <c r="R201" s="131">
        <v>23721</v>
      </c>
      <c r="S201" s="9" t="s">
        <v>7002</v>
      </c>
      <c r="T201" s="9" t="s">
        <v>7003</v>
      </c>
      <c r="W201" s="9" t="s">
        <v>7004</v>
      </c>
      <c r="X201" s="9">
        <v>130</v>
      </c>
      <c r="Y201" s="9" t="s">
        <v>5326</v>
      </c>
      <c r="Z201" s="9">
        <v>0</v>
      </c>
    </row>
    <row r="202" spans="1:26">
      <c r="A202" s="9">
        <v>84087</v>
      </c>
      <c r="B202" s="9" t="s">
        <v>5339</v>
      </c>
      <c r="C202" s="9">
        <v>149523440</v>
      </c>
      <c r="D202" s="9" t="s">
        <v>5875</v>
      </c>
      <c r="E202" s="9" t="s">
        <v>5876</v>
      </c>
      <c r="F202" s="9" t="s">
        <v>5339</v>
      </c>
      <c r="G202" s="9" t="s">
        <v>5638</v>
      </c>
      <c r="H202" s="9" t="s">
        <v>5674</v>
      </c>
      <c r="I202" s="9" t="s">
        <v>5877</v>
      </c>
      <c r="J202" s="9" t="s">
        <v>5878</v>
      </c>
      <c r="K202" s="9" t="s">
        <v>5879</v>
      </c>
      <c r="L202" s="9" t="s">
        <v>5877</v>
      </c>
      <c r="M202" s="12" t="str">
        <f>IF(TablHabitats[[#This Row],[ID_OSM]]="Non trouvé","Pas de lien",HYPERLINK(("http://www.openstreetmap.org/?"&amp;TablHabitats[[#This Row],[OBJET_OSM]]&amp;"="&amp;TablHabitats[[#This Row],[ID_OSM]]),"Localiser"))</f>
        <v>Localiser</v>
      </c>
      <c r="N202" s="9" t="s">
        <v>5317</v>
      </c>
      <c r="O202" s="12" t="str">
        <f>IF(TablHabitats[[#This Row],[ID_OSM]]="Non trouvé","Pas de lien",HYPERLINK("http://localhost:8111/import?url=http://api.openstreetmap.org/api/0.6/"&amp;TablHabitats[[#This Row],[OBJET_OSM]]&amp;"/"&amp;TablHabitats[[#This Row],[ID_OSM]]&amp;"/full","JOSM"))</f>
        <v>JOSM</v>
      </c>
      <c r="P202" s="9" t="s">
        <v>6913</v>
      </c>
      <c r="Q202" s="9">
        <v>1963</v>
      </c>
      <c r="R202" s="131">
        <v>23112</v>
      </c>
      <c r="S202" s="9" t="s">
        <v>7007</v>
      </c>
      <c r="T202" s="9" t="s">
        <v>7008</v>
      </c>
      <c r="W202" s="9" t="s">
        <v>7009</v>
      </c>
      <c r="X202" s="9">
        <v>40</v>
      </c>
      <c r="Y202" s="9" t="s">
        <v>5326</v>
      </c>
      <c r="Z202" s="9">
        <v>0</v>
      </c>
    </row>
    <row r="203" spans="1:26">
      <c r="A203" s="9">
        <v>84087</v>
      </c>
      <c r="B203" s="9" t="s">
        <v>5339</v>
      </c>
      <c r="C203" s="9">
        <v>400963357</v>
      </c>
      <c r="D203" s="9" t="s">
        <v>5915</v>
      </c>
      <c r="E203" s="9" t="s">
        <v>5916</v>
      </c>
      <c r="F203" s="9" t="s">
        <v>5339</v>
      </c>
      <c r="G203" s="9" t="s">
        <v>5638</v>
      </c>
      <c r="I203" s="9" t="s">
        <v>5917</v>
      </c>
      <c r="J203" s="9" t="s">
        <v>5918</v>
      </c>
      <c r="K203" s="9" t="s">
        <v>5919</v>
      </c>
      <c r="L203" s="9" t="s">
        <v>5917</v>
      </c>
      <c r="M203" s="12" t="str">
        <f>IF(TablHabitats[[#This Row],[ID_OSM]]="Non trouvé","Pas de lien",HYPERLINK(("http://www.openstreetmap.org/?"&amp;TablHabitats[[#This Row],[OBJET_OSM]]&amp;"="&amp;TablHabitats[[#This Row],[ID_OSM]]),"Localiser"))</f>
        <v>Localiser</v>
      </c>
      <c r="N203" s="9" t="s">
        <v>5317</v>
      </c>
      <c r="O203" s="12" t="str">
        <f>IF(TablHabitats[[#This Row],[ID_OSM]]="Non trouvé","Pas de lien",HYPERLINK("http://localhost:8111/import?url=http://api.openstreetmap.org/api/0.6/"&amp;TablHabitats[[#This Row],[OBJET_OSM]]&amp;"/"&amp;TablHabitats[[#This Row],[ID_OSM]]&amp;"/full","JOSM"))</f>
        <v>JOSM</v>
      </c>
      <c r="P203" s="9" t="s">
        <v>6913</v>
      </c>
      <c r="R203" s="131"/>
      <c r="X203" s="9">
        <v>24</v>
      </c>
      <c r="Y203" s="9" t="s">
        <v>5326</v>
      </c>
      <c r="Z203" s="9">
        <v>0</v>
      </c>
    </row>
    <row r="204" spans="1:26">
      <c r="A204" s="9">
        <v>84087</v>
      </c>
      <c r="B204" s="9" t="s">
        <v>5339</v>
      </c>
      <c r="C204" s="9">
        <v>133164068</v>
      </c>
      <c r="D204" s="9" t="s">
        <v>5944</v>
      </c>
      <c r="E204" s="9" t="s">
        <v>5945</v>
      </c>
      <c r="F204" s="9" t="s">
        <v>5339</v>
      </c>
      <c r="G204" s="9" t="s">
        <v>5638</v>
      </c>
      <c r="H204" s="9" t="s">
        <v>4492</v>
      </c>
      <c r="I204" s="9" t="s">
        <v>5946</v>
      </c>
      <c r="J204" s="9" t="s">
        <v>5947</v>
      </c>
      <c r="K204" s="9" t="s">
        <v>5948</v>
      </c>
      <c r="L204" s="9" t="s">
        <v>1274</v>
      </c>
      <c r="M204" s="12" t="str">
        <f>IF(TablHabitats[[#This Row],[ID_OSM]]="Non trouvé","Pas de lien",HYPERLINK(("http://www.openstreetmap.org/?"&amp;TablHabitats[[#This Row],[OBJET_OSM]]&amp;"="&amp;TablHabitats[[#This Row],[ID_OSM]]),"Localiser"))</f>
        <v>Localiser</v>
      </c>
      <c r="N204" s="9" t="s">
        <v>5317</v>
      </c>
      <c r="O204" s="12" t="str">
        <f>IF(TablHabitats[[#This Row],[ID_OSM]]="Non trouvé","Pas de lien",HYPERLINK("http://localhost:8111/import?url=http://api.openstreetmap.org/api/0.6/"&amp;TablHabitats[[#This Row],[OBJET_OSM]]&amp;"/"&amp;TablHabitats[[#This Row],[ID_OSM]]&amp;"/full","JOSM"))</f>
        <v>JOSM</v>
      </c>
      <c r="P204" s="9" t="s">
        <v>6913</v>
      </c>
      <c r="Q204" s="9">
        <v>1980</v>
      </c>
      <c r="R204" s="131">
        <v>29501</v>
      </c>
      <c r="S204" s="9" t="s">
        <v>7028</v>
      </c>
      <c r="T204" s="9" t="s">
        <v>7029</v>
      </c>
      <c r="X204" s="9">
        <v>52</v>
      </c>
      <c r="Y204" s="9" t="s">
        <v>5326</v>
      </c>
      <c r="Z204" s="9">
        <v>0</v>
      </c>
    </row>
    <row r="205" spans="1:26">
      <c r="A205" s="9">
        <v>84087</v>
      </c>
      <c r="B205" s="9" t="s">
        <v>5339</v>
      </c>
      <c r="C205" s="9">
        <v>133164022</v>
      </c>
      <c r="D205" s="9" t="s">
        <v>6004</v>
      </c>
      <c r="E205" s="9" t="s">
        <v>6005</v>
      </c>
      <c r="F205" s="9" t="s">
        <v>5339</v>
      </c>
      <c r="G205" s="9" t="s">
        <v>5638</v>
      </c>
      <c r="H205" s="9" t="s">
        <v>4492</v>
      </c>
      <c r="I205" s="9" t="s">
        <v>6006</v>
      </c>
      <c r="J205" s="9" t="s">
        <v>6007</v>
      </c>
      <c r="K205" s="9" t="s">
        <v>6008</v>
      </c>
      <c r="L205" s="9" t="s">
        <v>1274</v>
      </c>
      <c r="M205" s="12" t="str">
        <f>IF(TablHabitats[[#This Row],[ID_OSM]]="Non trouvé","Pas de lien",HYPERLINK(("http://www.openstreetmap.org/?"&amp;TablHabitats[[#This Row],[OBJET_OSM]]&amp;"="&amp;TablHabitats[[#This Row],[ID_OSM]]),"Localiser"))</f>
        <v>Localiser</v>
      </c>
      <c r="N205" s="9" t="s">
        <v>5317</v>
      </c>
      <c r="O205" s="12" t="str">
        <f>IF(TablHabitats[[#This Row],[ID_OSM]]="Non trouvé","Pas de lien",HYPERLINK("http://localhost:8111/import?url=http://api.openstreetmap.org/api/0.6/"&amp;TablHabitats[[#This Row],[OBJET_OSM]]&amp;"/"&amp;TablHabitats[[#This Row],[ID_OSM]]&amp;"/full","JOSM"))</f>
        <v>JOSM</v>
      </c>
      <c r="P205" s="9" t="s">
        <v>6913</v>
      </c>
      <c r="Q205" s="9">
        <v>1980</v>
      </c>
      <c r="R205" s="131">
        <v>29550</v>
      </c>
      <c r="S205" s="9" t="s">
        <v>7045</v>
      </c>
      <c r="T205" s="9" t="s">
        <v>7046</v>
      </c>
      <c r="X205" s="9">
        <v>40</v>
      </c>
      <c r="Y205" s="9" t="s">
        <v>5326</v>
      </c>
      <c r="Z205" s="9">
        <v>0</v>
      </c>
    </row>
    <row r="206" spans="1:26">
      <c r="A206" s="9">
        <v>84087</v>
      </c>
      <c r="B206" s="9" t="s">
        <v>5339</v>
      </c>
      <c r="C206" s="9">
        <v>234123426</v>
      </c>
      <c r="D206" s="9" t="s">
        <v>6040</v>
      </c>
      <c r="E206" s="9" t="s">
        <v>6041</v>
      </c>
      <c r="F206" s="9" t="s">
        <v>5339</v>
      </c>
      <c r="G206" s="9" t="s">
        <v>5725</v>
      </c>
      <c r="H206" s="9" t="s">
        <v>4327</v>
      </c>
      <c r="I206" s="9" t="s">
        <v>6042</v>
      </c>
      <c r="J206" s="9" t="s">
        <v>6043</v>
      </c>
      <c r="K206" s="9" t="s">
        <v>6044</v>
      </c>
      <c r="L206" s="9" t="s">
        <v>6042</v>
      </c>
      <c r="M206" s="12" t="str">
        <f>IF(TablHabitats[[#This Row],[ID_OSM]]="Non trouvé","Pas de lien",HYPERLINK(("http://www.openstreetmap.org/?"&amp;TablHabitats[[#This Row],[OBJET_OSM]]&amp;"="&amp;TablHabitats[[#This Row],[ID_OSM]]),"Localiser"))</f>
        <v>Localiser</v>
      </c>
      <c r="N206" s="9" t="s">
        <v>5317</v>
      </c>
      <c r="O206" s="12" t="str">
        <f>IF(TablHabitats[[#This Row],[ID_OSM]]="Non trouvé","Pas de lien",HYPERLINK("http://localhost:8111/import?url=http://api.openstreetmap.org/api/0.6/"&amp;TablHabitats[[#This Row],[OBJET_OSM]]&amp;"/"&amp;TablHabitats[[#This Row],[ID_OSM]]&amp;"/full","JOSM"))</f>
        <v>JOSM</v>
      </c>
      <c r="P206" s="9" t="s">
        <v>6913</v>
      </c>
      <c r="Q206" s="9">
        <v>1963</v>
      </c>
      <c r="R206" s="131">
        <v>23071</v>
      </c>
      <c r="S206" s="9" t="s">
        <v>7056</v>
      </c>
      <c r="T206" s="9" t="s">
        <v>7057</v>
      </c>
      <c r="W206" s="9" t="s">
        <v>7058</v>
      </c>
      <c r="X206" s="9">
        <v>153</v>
      </c>
      <c r="Y206" s="9" t="s">
        <v>5325</v>
      </c>
      <c r="Z206" s="9" t="s">
        <v>6932</v>
      </c>
    </row>
    <row r="207" spans="1:26">
      <c r="A207" s="9">
        <v>84087</v>
      </c>
      <c r="B207" s="9" t="s">
        <v>5339</v>
      </c>
      <c r="C207" s="9">
        <v>237533405</v>
      </c>
      <c r="D207" s="9" t="s">
        <v>6045</v>
      </c>
      <c r="E207" s="9" t="s">
        <v>6046</v>
      </c>
      <c r="F207" s="9" t="s">
        <v>5339</v>
      </c>
      <c r="G207" s="9" t="s">
        <v>5638</v>
      </c>
      <c r="H207" s="9" t="s">
        <v>4492</v>
      </c>
      <c r="I207" s="9" t="s">
        <v>6047</v>
      </c>
      <c r="J207" s="9" t="s">
        <v>6048</v>
      </c>
      <c r="K207" s="9" t="s">
        <v>6049</v>
      </c>
      <c r="L207" s="9" t="s">
        <v>6047</v>
      </c>
      <c r="M207" s="12" t="str">
        <f>IF(TablHabitats[[#This Row],[ID_OSM]]="Non trouvé","Pas de lien",HYPERLINK(("http://www.openstreetmap.org/?"&amp;TablHabitats[[#This Row],[OBJET_OSM]]&amp;"="&amp;TablHabitats[[#This Row],[ID_OSM]]),"Localiser"))</f>
        <v>Localiser</v>
      </c>
      <c r="N207" s="9" t="s">
        <v>5317</v>
      </c>
      <c r="O207" s="12" t="str">
        <f>IF(TablHabitats[[#This Row],[ID_OSM]]="Non trouvé","Pas de lien",HYPERLINK("http://localhost:8111/import?url=http://api.openstreetmap.org/api/0.6/"&amp;TablHabitats[[#This Row],[OBJET_OSM]]&amp;"/"&amp;TablHabitats[[#This Row],[ID_OSM]]&amp;"/full","JOSM"))</f>
        <v>JOSM</v>
      </c>
      <c r="P207" s="9" t="s">
        <v>6913</v>
      </c>
      <c r="Q207" s="9">
        <v>1962</v>
      </c>
      <c r="R207" s="131">
        <v>22687</v>
      </c>
      <c r="S207" s="9" t="s">
        <v>7059</v>
      </c>
      <c r="T207" s="9" t="s">
        <v>7060</v>
      </c>
      <c r="W207" s="9" t="s">
        <v>7061</v>
      </c>
      <c r="X207" s="9">
        <v>27</v>
      </c>
      <c r="Y207" s="9" t="s">
        <v>5326</v>
      </c>
      <c r="Z207" s="9">
        <v>0</v>
      </c>
    </row>
    <row r="208" spans="1:26">
      <c r="A208" s="9">
        <v>84087</v>
      </c>
      <c r="B208" s="9" t="s">
        <v>5339</v>
      </c>
      <c r="C208" s="9">
        <v>235480961</v>
      </c>
      <c r="D208" s="9" t="s">
        <v>6073</v>
      </c>
      <c r="E208" s="9" t="s">
        <v>6074</v>
      </c>
      <c r="F208" s="9" t="s">
        <v>5339</v>
      </c>
      <c r="G208" s="9" t="s">
        <v>5638</v>
      </c>
      <c r="H208" s="9" t="s">
        <v>4327</v>
      </c>
      <c r="I208" s="9" t="s">
        <v>444</v>
      </c>
      <c r="J208" s="9" t="s">
        <v>6075</v>
      </c>
      <c r="K208" s="9" t="s">
        <v>6076</v>
      </c>
      <c r="L208" s="9" t="s">
        <v>9251</v>
      </c>
      <c r="M208" s="12" t="str">
        <f>IF(TablHabitats[[#This Row],[ID_OSM]]="Non trouvé","Pas de lien",HYPERLINK(("http://www.openstreetmap.org/?"&amp;TablHabitats[[#This Row],[OBJET_OSM]]&amp;"="&amp;TablHabitats[[#This Row],[ID_OSM]]),"Localiser"))</f>
        <v>Localiser</v>
      </c>
      <c r="N208" s="9" t="s">
        <v>5317</v>
      </c>
      <c r="O208" s="12" t="str">
        <f>IF(TablHabitats[[#This Row],[ID_OSM]]="Non trouvé","Pas de lien",HYPERLINK("http://localhost:8111/import?url=http://api.openstreetmap.org/api/0.6/"&amp;TablHabitats[[#This Row],[OBJET_OSM]]&amp;"/"&amp;TablHabitats[[#This Row],[ID_OSM]]&amp;"/full","JOSM"))</f>
        <v>JOSM</v>
      </c>
      <c r="P208" s="9" t="s">
        <v>6913</v>
      </c>
      <c r="Q208" s="9">
        <v>1965</v>
      </c>
      <c r="R208" s="131">
        <v>24015</v>
      </c>
      <c r="S208" s="9" t="s">
        <v>7072</v>
      </c>
      <c r="T208" s="9" t="s">
        <v>7073</v>
      </c>
      <c r="W208" s="9" t="s">
        <v>7074</v>
      </c>
      <c r="X208" s="9">
        <v>200</v>
      </c>
      <c r="Y208" s="9" t="s">
        <v>5325</v>
      </c>
      <c r="Z208" s="9" t="s">
        <v>15641</v>
      </c>
    </row>
    <row r="209" spans="1:26">
      <c r="A209" s="9">
        <v>84087</v>
      </c>
      <c r="B209" s="9" t="s">
        <v>5339</v>
      </c>
      <c r="C209" s="9">
        <v>150351386</v>
      </c>
      <c r="D209" s="9" t="s">
        <v>6092</v>
      </c>
      <c r="E209" s="9" t="s">
        <v>6093</v>
      </c>
      <c r="F209" s="9" t="s">
        <v>5339</v>
      </c>
      <c r="G209" s="9" t="s">
        <v>5638</v>
      </c>
      <c r="H209" s="9" t="s">
        <v>4327</v>
      </c>
      <c r="I209" s="9" t="s">
        <v>6094</v>
      </c>
      <c r="J209" s="9" t="s">
        <v>6095</v>
      </c>
      <c r="K209" s="9" t="s">
        <v>6096</v>
      </c>
      <c r="L209" s="9" t="s">
        <v>6094</v>
      </c>
      <c r="M209" s="12" t="str">
        <f>IF(TablHabitats[[#This Row],[ID_OSM]]="Non trouvé","Pas de lien",HYPERLINK(("http://www.openstreetmap.org/?"&amp;TablHabitats[[#This Row],[OBJET_OSM]]&amp;"="&amp;TablHabitats[[#This Row],[ID_OSM]]),"Localiser"))</f>
        <v>Localiser</v>
      </c>
      <c r="N209" s="9" t="s">
        <v>5317</v>
      </c>
      <c r="O209" s="12" t="str">
        <f>IF(TablHabitats[[#This Row],[ID_OSM]]="Non trouvé","Pas de lien",HYPERLINK("http://localhost:8111/import?url=http://api.openstreetmap.org/api/0.6/"&amp;TablHabitats[[#This Row],[OBJET_OSM]]&amp;"/"&amp;TablHabitats[[#This Row],[ID_OSM]]&amp;"/full","JOSM"))</f>
        <v>JOSM</v>
      </c>
      <c r="P209" s="9" t="s">
        <v>6913</v>
      </c>
      <c r="R209" s="131"/>
      <c r="W209" s="9" t="s">
        <v>7080</v>
      </c>
      <c r="Y209" s="9" t="s">
        <v>5326</v>
      </c>
    </row>
    <row r="210" spans="1:26">
      <c r="A210" s="9">
        <v>84087</v>
      </c>
      <c r="B210" s="9" t="s">
        <v>5339</v>
      </c>
      <c r="C210" s="9">
        <v>149169614</v>
      </c>
      <c r="D210" s="9" t="s">
        <v>6137</v>
      </c>
      <c r="E210" s="9" t="s">
        <v>6138</v>
      </c>
      <c r="F210" s="9" t="s">
        <v>5339</v>
      </c>
      <c r="G210" s="9" t="s">
        <v>5638</v>
      </c>
      <c r="H210" s="9" t="s">
        <v>4492</v>
      </c>
      <c r="I210" s="9" t="s">
        <v>6139</v>
      </c>
      <c r="J210" s="9" t="s">
        <v>6140</v>
      </c>
      <c r="K210" s="9" t="s">
        <v>6141</v>
      </c>
      <c r="L210" s="9" t="s">
        <v>6139</v>
      </c>
      <c r="M210" s="12" t="str">
        <f>IF(TablHabitats[[#This Row],[ID_OSM]]="Non trouvé","Pas de lien",HYPERLINK(("http://www.openstreetmap.org/?"&amp;TablHabitats[[#This Row],[OBJET_OSM]]&amp;"="&amp;TablHabitats[[#This Row],[ID_OSM]]),"Localiser"))</f>
        <v>Localiser</v>
      </c>
      <c r="N210" s="9" t="s">
        <v>5317</v>
      </c>
      <c r="O210" s="12" t="str">
        <f>IF(TablHabitats[[#This Row],[ID_OSM]]="Non trouvé","Pas de lien",HYPERLINK("http://localhost:8111/import?url=http://api.openstreetmap.org/api/0.6/"&amp;TablHabitats[[#This Row],[OBJET_OSM]]&amp;"/"&amp;TablHabitats[[#This Row],[ID_OSM]]&amp;"/full","JOSM"))</f>
        <v>JOSM</v>
      </c>
      <c r="P210" s="9" t="s">
        <v>6913</v>
      </c>
      <c r="Q210" s="9">
        <v>1980</v>
      </c>
      <c r="R210" s="131">
        <v>29404</v>
      </c>
      <c r="S210" s="9" t="s">
        <v>7096</v>
      </c>
      <c r="T210" s="9" t="s">
        <v>7097</v>
      </c>
      <c r="X210" s="9">
        <v>48</v>
      </c>
      <c r="Y210" s="9" t="s">
        <v>5326</v>
      </c>
      <c r="Z210" s="9">
        <v>0</v>
      </c>
    </row>
    <row r="211" spans="1:26">
      <c r="A211" s="9">
        <v>84087</v>
      </c>
      <c r="B211" s="9" t="s">
        <v>5339</v>
      </c>
      <c r="C211" s="9">
        <v>149157256</v>
      </c>
      <c r="D211" s="9" t="s">
        <v>6159</v>
      </c>
      <c r="E211" s="9" t="s">
        <v>6160</v>
      </c>
      <c r="F211" s="9" t="s">
        <v>5339</v>
      </c>
      <c r="G211" s="9" t="s">
        <v>5725</v>
      </c>
      <c r="H211" s="9" t="s">
        <v>119</v>
      </c>
      <c r="I211" s="9" t="s">
        <v>826</v>
      </c>
      <c r="J211" s="9" t="s">
        <v>6161</v>
      </c>
      <c r="K211" s="9" t="s">
        <v>6162</v>
      </c>
      <c r="L211" s="9" t="s">
        <v>826</v>
      </c>
      <c r="M211" s="12" t="str">
        <f>IF(TablHabitats[[#This Row],[ID_OSM]]="Non trouvé","Pas de lien",HYPERLINK(("http://www.openstreetmap.org/?"&amp;TablHabitats[[#This Row],[OBJET_OSM]]&amp;"="&amp;TablHabitats[[#This Row],[ID_OSM]]),"Localiser"))</f>
        <v>Localiser</v>
      </c>
      <c r="N211" s="9" t="s">
        <v>5317</v>
      </c>
      <c r="O211" s="12" t="str">
        <f>IF(TablHabitats[[#This Row],[ID_OSM]]="Non trouvé","Pas de lien",HYPERLINK("http://localhost:8111/import?url=http://api.openstreetmap.org/api/0.6/"&amp;TablHabitats[[#This Row],[OBJET_OSM]]&amp;"/"&amp;TablHabitats[[#This Row],[ID_OSM]]&amp;"/full","JOSM"))</f>
        <v>JOSM</v>
      </c>
      <c r="P211" s="9" t="s">
        <v>6913</v>
      </c>
      <c r="Q211" s="9">
        <v>1960</v>
      </c>
      <c r="R211" s="131">
        <v>22276</v>
      </c>
      <c r="S211" s="9" t="s">
        <v>7105</v>
      </c>
      <c r="T211" s="9" t="s">
        <v>7106</v>
      </c>
      <c r="W211" s="9" t="s">
        <v>7107</v>
      </c>
      <c r="X211" s="9">
        <v>609</v>
      </c>
      <c r="Y211" s="9" t="s">
        <v>5325</v>
      </c>
      <c r="Z211" s="9" t="s">
        <v>6932</v>
      </c>
    </row>
    <row r="212" spans="1:26">
      <c r="A212" s="9">
        <v>84087</v>
      </c>
      <c r="B212" s="9" t="s">
        <v>5339</v>
      </c>
      <c r="C212" s="9">
        <v>149407600</v>
      </c>
      <c r="D212" s="9" t="s">
        <v>6227</v>
      </c>
      <c r="E212" s="9" t="s">
        <v>6228</v>
      </c>
      <c r="F212" s="9" t="s">
        <v>5339</v>
      </c>
      <c r="G212" s="9" t="s">
        <v>5725</v>
      </c>
      <c r="I212" s="9" t="s">
        <v>5282</v>
      </c>
      <c r="J212" s="9" t="s">
        <v>6229</v>
      </c>
      <c r="K212" s="9" t="s">
        <v>6230</v>
      </c>
      <c r="L212" s="9" t="s">
        <v>9258</v>
      </c>
      <c r="M212" s="12" t="str">
        <f>IF(TablHabitats[[#This Row],[ID_OSM]]="Non trouvé","Pas de lien",HYPERLINK(("http://www.openstreetmap.org/?"&amp;TablHabitats[[#This Row],[OBJET_OSM]]&amp;"="&amp;TablHabitats[[#This Row],[ID_OSM]]),"Localiser"))</f>
        <v>Localiser</v>
      </c>
      <c r="N212" s="9" t="s">
        <v>5317</v>
      </c>
      <c r="O212" s="12" t="str">
        <f>IF(TablHabitats[[#This Row],[ID_OSM]]="Non trouvé","Pas de lien",HYPERLINK("http://localhost:8111/import?url=http://api.openstreetmap.org/api/0.6/"&amp;TablHabitats[[#This Row],[OBJET_OSM]]&amp;"/"&amp;TablHabitats[[#This Row],[ID_OSM]]&amp;"/full","JOSM"))</f>
        <v>JOSM</v>
      </c>
      <c r="P212" s="9" t="s">
        <v>6913</v>
      </c>
      <c r="Q212" s="9">
        <v>1959</v>
      </c>
      <c r="R212" s="131">
        <v>21632</v>
      </c>
      <c r="S212" s="9" t="s">
        <v>7130</v>
      </c>
      <c r="T212" s="9" t="s">
        <v>7131</v>
      </c>
      <c r="W212" s="9" t="s">
        <v>7132</v>
      </c>
      <c r="X212" s="9">
        <v>93</v>
      </c>
      <c r="Y212" s="9" t="s">
        <v>5325</v>
      </c>
      <c r="Z212" s="9" t="s">
        <v>6948</v>
      </c>
    </row>
    <row r="213" spans="1:26">
      <c r="A213" s="9">
        <v>84087</v>
      </c>
      <c r="B213" s="9" t="s">
        <v>5339</v>
      </c>
      <c r="C213" s="9">
        <v>149166603</v>
      </c>
      <c r="D213" s="9" t="s">
        <v>6231</v>
      </c>
      <c r="E213" s="9" t="s">
        <v>6232</v>
      </c>
      <c r="F213" s="9" t="s">
        <v>5339</v>
      </c>
      <c r="G213" s="9" t="s">
        <v>5725</v>
      </c>
      <c r="I213" s="9" t="s">
        <v>6233</v>
      </c>
      <c r="J213" s="9" t="s">
        <v>13886</v>
      </c>
      <c r="K213" s="9" t="s">
        <v>13887</v>
      </c>
      <c r="L213" s="9" t="s">
        <v>6233</v>
      </c>
      <c r="M213" s="12" t="str">
        <f>IF(TablHabitats[[#This Row],[ID_OSM]]="Non trouvé","Pas de lien",HYPERLINK(("http://www.openstreetmap.org/?"&amp;TablHabitats[[#This Row],[OBJET_OSM]]&amp;"="&amp;TablHabitats[[#This Row],[ID_OSM]]),"Localiser"))</f>
        <v>Localiser</v>
      </c>
      <c r="N213" s="9" t="s">
        <v>5317</v>
      </c>
      <c r="O213" s="12" t="str">
        <f>IF(TablHabitats[[#This Row],[ID_OSM]]="Non trouvé","Pas de lien",HYPERLINK("http://localhost:8111/import?url=http://api.openstreetmap.org/api/0.6/"&amp;TablHabitats[[#This Row],[OBJET_OSM]]&amp;"/"&amp;TablHabitats[[#This Row],[ID_OSM]]&amp;"/full","JOSM"))</f>
        <v>JOSM</v>
      </c>
      <c r="P213" s="9" t="s">
        <v>6913</v>
      </c>
      <c r="R213" s="131"/>
      <c r="X213" s="9">
        <v>56</v>
      </c>
      <c r="Y213" s="9" t="s">
        <v>5326</v>
      </c>
      <c r="Z213" s="9">
        <v>0</v>
      </c>
    </row>
    <row r="214" spans="1:26">
      <c r="A214" s="9">
        <v>84087</v>
      </c>
      <c r="B214" s="9" t="s">
        <v>5339</v>
      </c>
      <c r="C214" s="9">
        <v>149406525</v>
      </c>
      <c r="D214" s="9" t="s">
        <v>6307</v>
      </c>
      <c r="E214" s="9" t="s">
        <v>6308</v>
      </c>
      <c r="F214" s="9" t="s">
        <v>5339</v>
      </c>
      <c r="G214" s="9" t="s">
        <v>5638</v>
      </c>
      <c r="H214" s="9" t="s">
        <v>5674</v>
      </c>
      <c r="I214" s="9" t="s">
        <v>6309</v>
      </c>
      <c r="J214" s="9" t="s">
        <v>6310</v>
      </c>
      <c r="K214" s="9" t="s">
        <v>6311</v>
      </c>
      <c r="L214" s="9" t="s">
        <v>6309</v>
      </c>
      <c r="M214" s="12" t="str">
        <f>IF(TablHabitats[[#This Row],[ID_OSM]]="Non trouvé","Pas de lien",HYPERLINK(("http://www.openstreetmap.org/?"&amp;TablHabitats[[#This Row],[OBJET_OSM]]&amp;"="&amp;TablHabitats[[#This Row],[ID_OSM]]),"Localiser"))</f>
        <v>Localiser</v>
      </c>
      <c r="N214" s="9" t="s">
        <v>5317</v>
      </c>
      <c r="O214" s="12" t="str">
        <f>IF(TablHabitats[[#This Row],[ID_OSM]]="Non trouvé","Pas de lien",HYPERLINK("http://localhost:8111/import?url=http://api.openstreetmap.org/api/0.6/"&amp;TablHabitats[[#This Row],[OBJET_OSM]]&amp;"/"&amp;TablHabitats[[#This Row],[ID_OSM]]&amp;"/full","JOSM"))</f>
        <v>JOSM</v>
      </c>
      <c r="P214" s="9" t="s">
        <v>6913</v>
      </c>
      <c r="Q214" s="9">
        <v>1962</v>
      </c>
      <c r="R214" s="131">
        <v>22871</v>
      </c>
      <c r="S214" s="9" t="s">
        <v>7156</v>
      </c>
      <c r="T214" s="9" t="s">
        <v>7106</v>
      </c>
      <c r="W214" s="9" t="s">
        <v>7157</v>
      </c>
      <c r="X214" s="9">
        <v>88</v>
      </c>
      <c r="Y214" s="9" t="s">
        <v>5325</v>
      </c>
      <c r="Z214" s="9" t="s">
        <v>6948</v>
      </c>
    </row>
    <row r="215" spans="1:26">
      <c r="A215" s="9">
        <v>84087</v>
      </c>
      <c r="B215" s="9" t="s">
        <v>5339</v>
      </c>
      <c r="C215" s="9">
        <v>239070813</v>
      </c>
      <c r="D215" s="9" t="s">
        <v>6335</v>
      </c>
      <c r="E215" s="9" t="s">
        <v>6336</v>
      </c>
      <c r="F215" s="9" t="s">
        <v>5339</v>
      </c>
      <c r="G215" s="9" t="s">
        <v>5725</v>
      </c>
      <c r="H215" s="9" t="s">
        <v>119</v>
      </c>
      <c r="I215" s="9" t="s">
        <v>2426</v>
      </c>
      <c r="J215" s="9" t="s">
        <v>6337</v>
      </c>
      <c r="K215" s="9" t="s">
        <v>6338</v>
      </c>
      <c r="L215" s="9" t="s">
        <v>2426</v>
      </c>
      <c r="M215" s="12" t="str">
        <f>IF(TablHabitats[[#This Row],[ID_OSM]]="Non trouvé","Pas de lien",HYPERLINK(("http://www.openstreetmap.org/?"&amp;TablHabitats[[#This Row],[OBJET_OSM]]&amp;"="&amp;TablHabitats[[#This Row],[ID_OSM]]),"Localiser"))</f>
        <v>Localiser</v>
      </c>
      <c r="N215" s="9" t="s">
        <v>5317</v>
      </c>
      <c r="O215" s="12" t="str">
        <f>IF(TablHabitats[[#This Row],[ID_OSM]]="Non trouvé","Pas de lien",HYPERLINK("http://localhost:8111/import?url=http://api.openstreetmap.org/api/0.6/"&amp;TablHabitats[[#This Row],[OBJET_OSM]]&amp;"/"&amp;TablHabitats[[#This Row],[ID_OSM]]&amp;"/full","JOSM"))</f>
        <v>JOSM</v>
      </c>
      <c r="P215" s="9" t="s">
        <v>6913</v>
      </c>
      <c r="Q215" s="9">
        <v>1963</v>
      </c>
      <c r="R215" s="131">
        <v>23072</v>
      </c>
      <c r="S215" s="9" t="s">
        <v>7165</v>
      </c>
      <c r="T215" s="9" t="s">
        <v>7166</v>
      </c>
      <c r="W215" s="9" t="s">
        <v>7113</v>
      </c>
      <c r="X215" s="9">
        <v>32</v>
      </c>
      <c r="Y215" s="9" t="s">
        <v>5326</v>
      </c>
      <c r="Z215" s="9">
        <v>0</v>
      </c>
    </row>
    <row r="216" spans="1:26">
      <c r="A216" s="9">
        <v>84087</v>
      </c>
      <c r="B216" s="9" t="s">
        <v>5339</v>
      </c>
      <c r="C216" s="9">
        <v>148088060</v>
      </c>
      <c r="D216" s="9" t="s">
        <v>6413</v>
      </c>
      <c r="E216" s="9" t="s">
        <v>6414</v>
      </c>
      <c r="F216" s="9" t="s">
        <v>5339</v>
      </c>
      <c r="G216" s="9" t="s">
        <v>5638</v>
      </c>
      <c r="H216" s="9" t="s">
        <v>5674</v>
      </c>
      <c r="I216" s="9" t="s">
        <v>6415</v>
      </c>
      <c r="J216" s="9" t="s">
        <v>6416</v>
      </c>
      <c r="K216" s="9" t="s">
        <v>6417</v>
      </c>
      <c r="L216" s="9" t="s">
        <v>2426</v>
      </c>
      <c r="M216" s="12" t="str">
        <f>IF(TablHabitats[[#This Row],[ID_OSM]]="Non trouvé","Pas de lien",HYPERLINK(("http://www.openstreetmap.org/?"&amp;TablHabitats[[#This Row],[OBJET_OSM]]&amp;"="&amp;TablHabitats[[#This Row],[ID_OSM]]),"Localiser"))</f>
        <v>Localiser</v>
      </c>
      <c r="N216" s="9" t="s">
        <v>5317</v>
      </c>
      <c r="O216" s="12" t="str">
        <f>IF(TablHabitats[[#This Row],[ID_OSM]]="Non trouvé","Pas de lien",HYPERLINK("http://localhost:8111/import?url=http://api.openstreetmap.org/api/0.6/"&amp;TablHabitats[[#This Row],[OBJET_OSM]]&amp;"/"&amp;TablHabitats[[#This Row],[ID_OSM]]&amp;"/full","JOSM"))</f>
        <v>JOSM</v>
      </c>
      <c r="P216" s="9" t="s">
        <v>6913</v>
      </c>
      <c r="Q216" s="9">
        <v>2002</v>
      </c>
      <c r="R216" s="131">
        <v>37496</v>
      </c>
      <c r="S216" s="9" t="s">
        <v>7184</v>
      </c>
      <c r="X216" s="9">
        <v>75</v>
      </c>
      <c r="Y216" s="9" t="s">
        <v>5326</v>
      </c>
      <c r="Z216" s="9">
        <v>0</v>
      </c>
    </row>
    <row r="217" spans="1:26">
      <c r="A217" s="9">
        <v>84087</v>
      </c>
      <c r="B217" s="9" t="s">
        <v>5339</v>
      </c>
      <c r="C217" s="9">
        <v>149407906</v>
      </c>
      <c r="D217" s="9" t="s">
        <v>6418</v>
      </c>
      <c r="E217" s="9" t="s">
        <v>6419</v>
      </c>
      <c r="F217" s="9" t="s">
        <v>5339</v>
      </c>
      <c r="G217" s="9" t="s">
        <v>5638</v>
      </c>
      <c r="I217" s="9" t="s">
        <v>798</v>
      </c>
      <c r="J217" s="9" t="s">
        <v>6420</v>
      </c>
      <c r="K217" s="9" t="s">
        <v>6421</v>
      </c>
      <c r="L217" s="9" t="s">
        <v>9262</v>
      </c>
      <c r="M217" s="12" t="str">
        <f>IF(TablHabitats[[#This Row],[ID_OSM]]="Non trouvé","Pas de lien",HYPERLINK(("http://www.openstreetmap.org/?"&amp;TablHabitats[[#This Row],[OBJET_OSM]]&amp;"="&amp;TablHabitats[[#This Row],[ID_OSM]]),"Localiser"))</f>
        <v>Localiser</v>
      </c>
      <c r="N217" s="9" t="s">
        <v>5317</v>
      </c>
      <c r="O217" s="12" t="str">
        <f>IF(TablHabitats[[#This Row],[ID_OSM]]="Non trouvé","Pas de lien",HYPERLINK("http://localhost:8111/import?url=http://api.openstreetmap.org/api/0.6/"&amp;TablHabitats[[#This Row],[OBJET_OSM]]&amp;"/"&amp;TablHabitats[[#This Row],[ID_OSM]]&amp;"/full","JOSM"))</f>
        <v>JOSM</v>
      </c>
      <c r="P217" s="9" t="s">
        <v>6913</v>
      </c>
      <c r="Q217" s="9">
        <v>1974</v>
      </c>
      <c r="R217" s="131">
        <v>27228</v>
      </c>
      <c r="S217" s="9" t="s">
        <v>7185</v>
      </c>
      <c r="T217" s="9" t="s">
        <v>7186</v>
      </c>
      <c r="W217" s="9" t="s">
        <v>7187</v>
      </c>
      <c r="X217" s="9">
        <v>38</v>
      </c>
      <c r="Y217" s="9" t="s">
        <v>5325</v>
      </c>
      <c r="Z217" s="9" t="s">
        <v>6932</v>
      </c>
    </row>
    <row r="218" spans="1:26">
      <c r="A218" s="9">
        <v>84087</v>
      </c>
      <c r="B218" s="9" t="s">
        <v>5339</v>
      </c>
      <c r="C218" s="9">
        <v>134106464</v>
      </c>
      <c r="D218" s="9" t="s">
        <v>6422</v>
      </c>
      <c r="E218" s="9" t="s">
        <v>6423</v>
      </c>
      <c r="F218" s="9" t="s">
        <v>5339</v>
      </c>
      <c r="G218" s="9" t="s">
        <v>5725</v>
      </c>
      <c r="H218" s="9" t="s">
        <v>4492</v>
      </c>
      <c r="I218" s="9" t="s">
        <v>6424</v>
      </c>
      <c r="J218" s="9" t="s">
        <v>6425</v>
      </c>
      <c r="K218" s="9" t="s">
        <v>6426</v>
      </c>
      <c r="L218" s="9" t="s">
        <v>6424</v>
      </c>
      <c r="M218" s="12" t="str">
        <f>IF(TablHabitats[[#This Row],[ID_OSM]]="Non trouvé","Pas de lien",HYPERLINK(("http://www.openstreetmap.org/?"&amp;TablHabitats[[#This Row],[OBJET_OSM]]&amp;"="&amp;TablHabitats[[#This Row],[ID_OSM]]),"Localiser"))</f>
        <v>Localiser</v>
      </c>
      <c r="N218" s="9" t="s">
        <v>5317</v>
      </c>
      <c r="O218" s="12" t="str">
        <f>IF(TablHabitats[[#This Row],[ID_OSM]]="Non trouvé","Pas de lien",HYPERLINK("http://localhost:8111/import?url=http://api.openstreetmap.org/api/0.6/"&amp;TablHabitats[[#This Row],[OBJET_OSM]]&amp;"/"&amp;TablHabitats[[#This Row],[ID_OSM]]&amp;"/full","JOSM"))</f>
        <v>JOSM</v>
      </c>
      <c r="P218" s="9" t="s">
        <v>6913</v>
      </c>
      <c r="Q218" s="9">
        <v>1964</v>
      </c>
      <c r="R218" s="131">
        <v>23677</v>
      </c>
      <c r="S218" s="9" t="s">
        <v>7188</v>
      </c>
      <c r="T218" s="9" t="s">
        <v>7189</v>
      </c>
      <c r="X218" s="9">
        <v>210</v>
      </c>
      <c r="Y218" s="9" t="s">
        <v>5326</v>
      </c>
      <c r="Z218" s="9">
        <v>0</v>
      </c>
    </row>
    <row r="219" spans="1:26">
      <c r="A219" s="9">
        <v>84087</v>
      </c>
      <c r="B219" s="9" t="s">
        <v>5339</v>
      </c>
      <c r="C219" s="9">
        <v>149376080</v>
      </c>
      <c r="D219" s="9" t="s">
        <v>6450</v>
      </c>
      <c r="E219" s="9" t="s">
        <v>6451</v>
      </c>
      <c r="F219" s="9" t="s">
        <v>5339</v>
      </c>
      <c r="G219" s="9" t="s">
        <v>5638</v>
      </c>
      <c r="H219" s="9" t="s">
        <v>4492</v>
      </c>
      <c r="I219" s="9" t="s">
        <v>6452</v>
      </c>
      <c r="J219" s="9" t="s">
        <v>6453</v>
      </c>
      <c r="K219" s="9" t="s">
        <v>6454</v>
      </c>
      <c r="L219" s="9" t="s">
        <v>6452</v>
      </c>
      <c r="M219" s="12" t="str">
        <f>IF(TablHabitats[[#This Row],[ID_OSM]]="Non trouvé","Pas de lien",HYPERLINK(("http://www.openstreetmap.org/?"&amp;TablHabitats[[#This Row],[OBJET_OSM]]&amp;"="&amp;TablHabitats[[#This Row],[ID_OSM]]),"Localiser"))</f>
        <v>Localiser</v>
      </c>
      <c r="N219" s="9" t="s">
        <v>5317</v>
      </c>
      <c r="O219" s="12" t="str">
        <f>IF(TablHabitats[[#This Row],[ID_OSM]]="Non trouvé","Pas de lien",HYPERLINK("http://localhost:8111/import?url=http://api.openstreetmap.org/api/0.6/"&amp;TablHabitats[[#This Row],[OBJET_OSM]]&amp;"/"&amp;TablHabitats[[#This Row],[ID_OSM]]&amp;"/full","JOSM"))</f>
        <v>JOSM</v>
      </c>
      <c r="P219" s="9" t="s">
        <v>6913</v>
      </c>
      <c r="Q219" s="9">
        <v>1984</v>
      </c>
      <c r="R219" s="131">
        <v>30970</v>
      </c>
      <c r="S219" s="9" t="s">
        <v>7198</v>
      </c>
      <c r="T219" s="9" t="s">
        <v>7199</v>
      </c>
      <c r="X219" s="9">
        <v>24</v>
      </c>
      <c r="Y219" s="9" t="s">
        <v>5326</v>
      </c>
      <c r="Z219" s="9">
        <v>0</v>
      </c>
    </row>
    <row r="220" spans="1:26">
      <c r="A220" s="9">
        <v>84087</v>
      </c>
      <c r="B220" s="9" t="s">
        <v>5339</v>
      </c>
      <c r="C220" s="9">
        <v>165595945</v>
      </c>
      <c r="D220" s="9" t="s">
        <v>6510</v>
      </c>
      <c r="E220" s="9" t="s">
        <v>6511</v>
      </c>
      <c r="F220" s="9" t="s">
        <v>5339</v>
      </c>
      <c r="G220" s="9" t="s">
        <v>5638</v>
      </c>
      <c r="H220" s="9" t="s">
        <v>6512</v>
      </c>
      <c r="I220" s="9" t="s">
        <v>6513</v>
      </c>
      <c r="J220" s="9" t="s">
        <v>6514</v>
      </c>
      <c r="K220" s="9" t="s">
        <v>6515</v>
      </c>
      <c r="L220" s="9" t="s">
        <v>6513</v>
      </c>
      <c r="M220" s="12" t="str">
        <f>IF(TablHabitats[[#This Row],[ID_OSM]]="Non trouvé","Pas de lien",HYPERLINK(("http://www.openstreetmap.org/?"&amp;TablHabitats[[#This Row],[OBJET_OSM]]&amp;"="&amp;TablHabitats[[#This Row],[ID_OSM]]),"Localiser"))</f>
        <v>Localiser</v>
      </c>
      <c r="N220" s="9" t="s">
        <v>5317</v>
      </c>
      <c r="O220" s="12" t="str">
        <f>IF(TablHabitats[[#This Row],[ID_OSM]]="Non trouvé","Pas de lien",HYPERLINK("http://localhost:8111/import?url=http://api.openstreetmap.org/api/0.6/"&amp;TablHabitats[[#This Row],[OBJET_OSM]]&amp;"/"&amp;TablHabitats[[#This Row],[ID_OSM]]&amp;"/full","JOSM"))</f>
        <v>JOSM</v>
      </c>
      <c r="P220" s="9" t="s">
        <v>6913</v>
      </c>
      <c r="Q220" s="9">
        <v>1989</v>
      </c>
      <c r="R220" s="131">
        <v>32548</v>
      </c>
      <c r="S220" s="9" t="s">
        <v>7217</v>
      </c>
      <c r="T220" s="9" t="s">
        <v>7218</v>
      </c>
      <c r="X220" s="9">
        <v>30</v>
      </c>
      <c r="Y220" s="9" t="s">
        <v>5326</v>
      </c>
      <c r="Z220" s="9">
        <v>0</v>
      </c>
    </row>
    <row r="221" spans="1:26">
      <c r="A221" s="9">
        <v>84087</v>
      </c>
      <c r="B221" s="9" t="s">
        <v>5339</v>
      </c>
      <c r="C221" s="9">
        <v>148992402</v>
      </c>
      <c r="D221" s="9" t="s">
        <v>6520</v>
      </c>
      <c r="E221" s="9" t="s">
        <v>6521</v>
      </c>
      <c r="F221" s="9" t="s">
        <v>5339</v>
      </c>
      <c r="G221" s="9" t="s">
        <v>5638</v>
      </c>
      <c r="H221" s="9" t="s">
        <v>4492</v>
      </c>
      <c r="I221" s="9" t="s">
        <v>697</v>
      </c>
      <c r="J221" s="9" t="s">
        <v>6522</v>
      </c>
      <c r="K221" s="9" t="s">
        <v>6523</v>
      </c>
      <c r="L221" s="9" t="s">
        <v>697</v>
      </c>
      <c r="M221" s="12" t="str">
        <f>IF(TablHabitats[[#This Row],[ID_OSM]]="Non trouvé","Pas de lien",HYPERLINK(("http://www.openstreetmap.org/?"&amp;TablHabitats[[#This Row],[OBJET_OSM]]&amp;"="&amp;TablHabitats[[#This Row],[ID_OSM]]),"Localiser"))</f>
        <v>Localiser</v>
      </c>
      <c r="N221" s="9" t="s">
        <v>5317</v>
      </c>
      <c r="O221" s="12" t="str">
        <f>IF(TablHabitats[[#This Row],[ID_OSM]]="Non trouvé","Pas de lien",HYPERLINK("http://localhost:8111/import?url=http://api.openstreetmap.org/api/0.6/"&amp;TablHabitats[[#This Row],[OBJET_OSM]]&amp;"/"&amp;TablHabitats[[#This Row],[ID_OSM]]&amp;"/full","JOSM"))</f>
        <v>JOSM</v>
      </c>
      <c r="P221" s="9" t="s">
        <v>6913</v>
      </c>
      <c r="Q221" s="9">
        <v>1976</v>
      </c>
      <c r="R221" s="131">
        <v>27829</v>
      </c>
      <c r="S221" s="9" t="s">
        <v>7220</v>
      </c>
      <c r="T221" s="9" t="s">
        <v>7221</v>
      </c>
      <c r="X221" s="9">
        <v>58</v>
      </c>
      <c r="Y221" s="9" t="s">
        <v>5326</v>
      </c>
      <c r="Z221" s="9">
        <v>0</v>
      </c>
    </row>
    <row r="222" spans="1:26">
      <c r="A222" s="9">
        <v>84087</v>
      </c>
      <c r="B222" s="9" t="s">
        <v>5339</v>
      </c>
      <c r="C222" s="9">
        <v>149104582</v>
      </c>
      <c r="D222" s="9" t="s">
        <v>6528</v>
      </c>
      <c r="E222" s="9" t="s">
        <v>6529</v>
      </c>
      <c r="F222" s="9" t="s">
        <v>5339</v>
      </c>
      <c r="G222" s="9" t="s">
        <v>5638</v>
      </c>
      <c r="I222" s="9" t="s">
        <v>6530</v>
      </c>
      <c r="J222" s="9" t="s">
        <v>6531</v>
      </c>
      <c r="K222" s="9" t="s">
        <v>6532</v>
      </c>
      <c r="L222" s="9" t="s">
        <v>9267</v>
      </c>
      <c r="M222" s="12" t="str">
        <f>IF(TablHabitats[[#This Row],[ID_OSM]]="Non trouvé","Pas de lien",HYPERLINK(("http://www.openstreetmap.org/?"&amp;TablHabitats[[#This Row],[OBJET_OSM]]&amp;"="&amp;TablHabitats[[#This Row],[ID_OSM]]),"Localiser"))</f>
        <v>Localiser</v>
      </c>
      <c r="N222" s="9" t="s">
        <v>5317</v>
      </c>
      <c r="O222" s="12" t="str">
        <f>IF(TablHabitats[[#This Row],[ID_OSM]]="Non trouvé","Pas de lien",HYPERLINK("http://localhost:8111/import?url=http://api.openstreetmap.org/api/0.6/"&amp;TablHabitats[[#This Row],[OBJET_OSM]]&amp;"/"&amp;TablHabitats[[#This Row],[ID_OSM]]&amp;"/full","JOSM"))</f>
        <v>JOSM</v>
      </c>
      <c r="P222" s="9" t="s">
        <v>6913</v>
      </c>
      <c r="R222" s="131"/>
      <c r="Y222" s="9" t="s">
        <v>5326</v>
      </c>
    </row>
    <row r="223" spans="1:26">
      <c r="A223" s="9">
        <v>84087</v>
      </c>
      <c r="B223" s="9" t="s">
        <v>5339</v>
      </c>
      <c r="C223" s="9">
        <v>239279529</v>
      </c>
      <c r="D223" s="9" t="s">
        <v>6533</v>
      </c>
      <c r="E223" s="9" t="s">
        <v>6534</v>
      </c>
      <c r="F223" s="9" t="s">
        <v>5339</v>
      </c>
      <c r="G223" s="9" t="s">
        <v>5725</v>
      </c>
      <c r="I223" s="9" t="s">
        <v>6535</v>
      </c>
      <c r="J223" s="9" t="s">
        <v>6536</v>
      </c>
      <c r="K223" s="9" t="s">
        <v>6537</v>
      </c>
      <c r="L223" s="9" t="s">
        <v>6535</v>
      </c>
      <c r="M223" s="12" t="str">
        <f>IF(TablHabitats[[#This Row],[ID_OSM]]="Non trouvé","Pas de lien",HYPERLINK(("http://www.openstreetmap.org/?"&amp;TablHabitats[[#This Row],[OBJET_OSM]]&amp;"="&amp;TablHabitats[[#This Row],[ID_OSM]]),"Localiser"))</f>
        <v>Localiser</v>
      </c>
      <c r="N223" s="9" t="s">
        <v>5317</v>
      </c>
      <c r="O223" s="12" t="str">
        <f>IF(TablHabitats[[#This Row],[ID_OSM]]="Non trouvé","Pas de lien",HYPERLINK("http://localhost:8111/import?url=http://api.openstreetmap.org/api/0.6/"&amp;TablHabitats[[#This Row],[OBJET_OSM]]&amp;"/"&amp;TablHabitats[[#This Row],[ID_OSM]]&amp;"/full","JOSM"))</f>
        <v>JOSM</v>
      </c>
      <c r="P223" s="9" t="s">
        <v>6913</v>
      </c>
      <c r="R223" s="131"/>
      <c r="X223" s="9">
        <v>8</v>
      </c>
      <c r="Y223" s="9" t="s">
        <v>5326</v>
      </c>
      <c r="Z223" s="9">
        <v>0</v>
      </c>
    </row>
    <row r="224" spans="1:26">
      <c r="A224" s="9">
        <v>84087</v>
      </c>
      <c r="B224" s="9" t="s">
        <v>5339</v>
      </c>
      <c r="C224" s="9">
        <v>148987647</v>
      </c>
      <c r="D224" s="9" t="s">
        <v>6542</v>
      </c>
      <c r="E224" s="9" t="s">
        <v>6543</v>
      </c>
      <c r="F224" s="9" t="s">
        <v>5339</v>
      </c>
      <c r="G224" s="9" t="s">
        <v>5638</v>
      </c>
      <c r="H224" s="9" t="s">
        <v>4492</v>
      </c>
      <c r="I224" s="9" t="s">
        <v>2729</v>
      </c>
      <c r="J224" s="9" t="s">
        <v>6544</v>
      </c>
      <c r="K224" s="9" t="s">
        <v>6545</v>
      </c>
      <c r="L224" s="9" t="s">
        <v>2729</v>
      </c>
      <c r="M224" s="12" t="str">
        <f>IF(TablHabitats[[#This Row],[ID_OSM]]="Non trouvé","Pas de lien",HYPERLINK(("http://www.openstreetmap.org/?"&amp;TablHabitats[[#This Row],[OBJET_OSM]]&amp;"="&amp;TablHabitats[[#This Row],[ID_OSM]]),"Localiser"))</f>
        <v>Localiser</v>
      </c>
      <c r="N224" s="9" t="s">
        <v>5317</v>
      </c>
      <c r="O224" s="12" t="str">
        <f>IF(TablHabitats[[#This Row],[ID_OSM]]="Non trouvé","Pas de lien",HYPERLINK("http://localhost:8111/import?url=http://api.openstreetmap.org/api/0.6/"&amp;TablHabitats[[#This Row],[OBJET_OSM]]&amp;"/"&amp;TablHabitats[[#This Row],[ID_OSM]]&amp;"/full","JOSM"))</f>
        <v>JOSM</v>
      </c>
      <c r="P224" s="9" t="s">
        <v>6913</v>
      </c>
      <c r="Q224" s="9">
        <v>1977</v>
      </c>
      <c r="R224" s="131">
        <v>28138</v>
      </c>
      <c r="S224" s="9" t="s">
        <v>7225</v>
      </c>
      <c r="T224" s="9" t="s">
        <v>7226</v>
      </c>
      <c r="X224" s="9">
        <v>16</v>
      </c>
      <c r="Y224" s="9" t="s">
        <v>5326</v>
      </c>
      <c r="Z224" s="9">
        <v>0</v>
      </c>
    </row>
    <row r="225" spans="1:26">
      <c r="A225" s="9">
        <v>84087</v>
      </c>
      <c r="B225" s="9" t="s">
        <v>5339</v>
      </c>
      <c r="C225" s="9">
        <v>149115042</v>
      </c>
      <c r="D225" s="9" t="s">
        <v>6546</v>
      </c>
      <c r="E225" s="9" t="s">
        <v>6547</v>
      </c>
      <c r="F225" s="9" t="s">
        <v>5339</v>
      </c>
      <c r="G225" s="9" t="s">
        <v>5725</v>
      </c>
      <c r="H225" s="9" t="s">
        <v>163</v>
      </c>
      <c r="I225" s="9" t="s">
        <v>854</v>
      </c>
      <c r="J225" s="9" t="s">
        <v>6548</v>
      </c>
      <c r="K225" s="9" t="s">
        <v>6549</v>
      </c>
      <c r="L225" s="9" t="s">
        <v>854</v>
      </c>
      <c r="M225" s="12" t="str">
        <f>IF(TablHabitats[[#This Row],[ID_OSM]]="Non trouvé","Pas de lien",HYPERLINK(("http://www.openstreetmap.org/?"&amp;TablHabitats[[#This Row],[OBJET_OSM]]&amp;"="&amp;TablHabitats[[#This Row],[ID_OSM]]),"Localiser"))</f>
        <v>Localiser</v>
      </c>
      <c r="N225" s="9" t="s">
        <v>5317</v>
      </c>
      <c r="O225" s="12" t="str">
        <f>IF(TablHabitats[[#This Row],[ID_OSM]]="Non trouvé","Pas de lien",HYPERLINK("http://localhost:8111/import?url=http://api.openstreetmap.org/api/0.6/"&amp;TablHabitats[[#This Row],[OBJET_OSM]]&amp;"/"&amp;TablHabitats[[#This Row],[ID_OSM]]&amp;"/full","JOSM"))</f>
        <v>JOSM</v>
      </c>
      <c r="P225" s="9" t="s">
        <v>6913</v>
      </c>
      <c r="Q225" s="9">
        <v>1959</v>
      </c>
      <c r="R225" s="131">
        <v>21614</v>
      </c>
      <c r="S225" s="9" t="s">
        <v>7227</v>
      </c>
      <c r="T225" s="9" t="s">
        <v>7228</v>
      </c>
      <c r="X225" s="9">
        <v>72</v>
      </c>
      <c r="Y225" s="9" t="s">
        <v>5325</v>
      </c>
      <c r="Z225" s="9" t="s">
        <v>6932</v>
      </c>
    </row>
    <row r="226" spans="1:26">
      <c r="A226" s="9">
        <v>84087</v>
      </c>
      <c r="B226" s="9" t="s">
        <v>5339</v>
      </c>
      <c r="C226" s="9">
        <v>150365962</v>
      </c>
      <c r="D226" s="9" t="s">
        <v>6569</v>
      </c>
      <c r="E226" s="9" t="s">
        <v>6570</v>
      </c>
      <c r="F226" s="9" t="s">
        <v>5339</v>
      </c>
      <c r="G226" s="9" t="s">
        <v>5638</v>
      </c>
      <c r="H226" s="9" t="s">
        <v>5644</v>
      </c>
      <c r="I226" s="9" t="s">
        <v>6571</v>
      </c>
      <c r="J226" s="9" t="s">
        <v>6572</v>
      </c>
      <c r="K226" s="9" t="s">
        <v>6573</v>
      </c>
      <c r="L226" s="9" t="s">
        <v>9269</v>
      </c>
      <c r="M226" s="12" t="str">
        <f>IF(TablHabitats[[#This Row],[ID_OSM]]="Non trouvé","Pas de lien",HYPERLINK(("http://www.openstreetmap.org/?"&amp;TablHabitats[[#This Row],[OBJET_OSM]]&amp;"="&amp;TablHabitats[[#This Row],[ID_OSM]]),"Localiser"))</f>
        <v>Localiser</v>
      </c>
      <c r="N226" s="9" t="s">
        <v>5317</v>
      </c>
      <c r="O226" s="12" t="str">
        <f>IF(TablHabitats[[#This Row],[ID_OSM]]="Non trouvé","Pas de lien",HYPERLINK("http://localhost:8111/import?url=http://api.openstreetmap.org/api/0.6/"&amp;TablHabitats[[#This Row],[OBJET_OSM]]&amp;"/"&amp;TablHabitats[[#This Row],[ID_OSM]]&amp;"/full","JOSM"))</f>
        <v>JOSM</v>
      </c>
      <c r="P226" s="9" t="s">
        <v>6913</v>
      </c>
      <c r="Q226" s="9">
        <v>1981</v>
      </c>
      <c r="R226" s="131">
        <v>29832</v>
      </c>
      <c r="S226" s="9" t="s">
        <v>7236</v>
      </c>
      <c r="T226" s="9" t="s">
        <v>7237</v>
      </c>
      <c r="X226" s="9">
        <v>40</v>
      </c>
      <c r="Y226" s="9" t="s">
        <v>5326</v>
      </c>
      <c r="Z226" s="9">
        <v>0</v>
      </c>
    </row>
    <row r="227" spans="1:26">
      <c r="A227" s="9">
        <v>84087</v>
      </c>
      <c r="B227" s="9" t="s">
        <v>5339</v>
      </c>
      <c r="C227" s="9">
        <v>148987648</v>
      </c>
      <c r="D227" s="9" t="s">
        <v>6378</v>
      </c>
      <c r="E227" s="9" t="s">
        <v>6379</v>
      </c>
      <c r="F227" s="9" t="s">
        <v>5339</v>
      </c>
      <c r="G227" s="9" t="s">
        <v>5638</v>
      </c>
      <c r="H227" s="9" t="s">
        <v>5674</v>
      </c>
      <c r="I227" s="9" t="s">
        <v>6380</v>
      </c>
      <c r="J227" s="9" t="s">
        <v>6381</v>
      </c>
      <c r="K227" s="9" t="s">
        <v>6382</v>
      </c>
      <c r="L227" s="9" t="s">
        <v>2426</v>
      </c>
      <c r="M227" s="12" t="str">
        <f>IF(TablHabitats[[#This Row],[ID_OSM]]="Non trouvé","Pas de lien",HYPERLINK(("http://www.openstreetmap.org/?"&amp;TablHabitats[[#This Row],[OBJET_OSM]]&amp;"="&amp;TablHabitats[[#This Row],[ID_OSM]]),"Localiser"))</f>
        <v>Localiser</v>
      </c>
      <c r="N227" s="9" t="s">
        <v>5317</v>
      </c>
      <c r="O227" s="12" t="str">
        <f>IF(TablHabitats[[#This Row],[ID_OSM]]="Non trouvé","Pas de lien",HYPERLINK("http://localhost:8111/import?url=http://api.openstreetmap.org/api/0.6/"&amp;TablHabitats[[#This Row],[OBJET_OSM]]&amp;"/"&amp;TablHabitats[[#This Row],[ID_OSM]]&amp;"/full","JOSM"))</f>
        <v>JOSM</v>
      </c>
      <c r="P227" s="9" t="s">
        <v>6913</v>
      </c>
      <c r="Q227" s="9">
        <v>2001</v>
      </c>
      <c r="R227" s="131">
        <v>37159</v>
      </c>
      <c r="S227" s="9" t="s">
        <v>7176</v>
      </c>
      <c r="T227" s="9" t="s">
        <v>7177</v>
      </c>
      <c r="X227" s="9">
        <v>9</v>
      </c>
      <c r="Y227" s="9" t="s">
        <v>5326</v>
      </c>
      <c r="Z227" s="9">
        <v>0</v>
      </c>
    </row>
    <row r="228" spans="1:26">
      <c r="A228" s="9">
        <v>84087</v>
      </c>
      <c r="B228" s="9" t="s">
        <v>5339</v>
      </c>
      <c r="C228" s="9">
        <v>230304330</v>
      </c>
      <c r="D228" s="9" t="s">
        <v>6627</v>
      </c>
      <c r="E228" s="9" t="s">
        <v>6628</v>
      </c>
      <c r="F228" s="9" t="s">
        <v>5339</v>
      </c>
      <c r="G228" s="9" t="s">
        <v>5638</v>
      </c>
      <c r="H228" s="9" t="s">
        <v>4492</v>
      </c>
      <c r="I228" s="9" t="s">
        <v>1836</v>
      </c>
      <c r="J228" s="9" t="s">
        <v>6629</v>
      </c>
      <c r="K228" s="9" t="s">
        <v>6630</v>
      </c>
      <c r="L228" s="9" t="s">
        <v>1836</v>
      </c>
      <c r="M228" s="12" t="str">
        <f>IF(TablHabitats[[#This Row],[ID_OSM]]="Non trouvé","Pas de lien",HYPERLINK(("http://www.openstreetmap.org/?"&amp;TablHabitats[[#This Row],[OBJET_OSM]]&amp;"="&amp;TablHabitats[[#This Row],[ID_OSM]]),"Localiser"))</f>
        <v>Localiser</v>
      </c>
      <c r="N228" s="9" t="s">
        <v>5317</v>
      </c>
      <c r="O228" s="12" t="str">
        <f>IF(TablHabitats[[#This Row],[ID_OSM]]="Non trouvé","Pas de lien",HYPERLINK("http://localhost:8111/import?url=http://api.openstreetmap.org/api/0.6/"&amp;TablHabitats[[#This Row],[OBJET_OSM]]&amp;"/"&amp;TablHabitats[[#This Row],[ID_OSM]]&amp;"/full","JOSM"))</f>
        <v>JOSM</v>
      </c>
      <c r="P228" s="9" t="s">
        <v>6913</v>
      </c>
      <c r="Q228" s="9">
        <v>1963</v>
      </c>
      <c r="R228" s="131">
        <v>23273</v>
      </c>
      <c r="S228" s="9" t="s">
        <v>7255</v>
      </c>
      <c r="T228" s="9" t="s">
        <v>7256</v>
      </c>
      <c r="X228" s="9">
        <v>12</v>
      </c>
      <c r="Y228" s="9" t="s">
        <v>5326</v>
      </c>
      <c r="Z228" s="9">
        <v>0</v>
      </c>
    </row>
    <row r="229" spans="1:26">
      <c r="A229" s="9">
        <v>84087</v>
      </c>
      <c r="B229" s="9" t="s">
        <v>5339</v>
      </c>
      <c r="C229" s="9">
        <v>149110519</v>
      </c>
      <c r="D229" s="9" t="s">
        <v>6640</v>
      </c>
      <c r="E229" s="9" t="s">
        <v>6641</v>
      </c>
      <c r="F229" s="9" t="s">
        <v>5339</v>
      </c>
      <c r="G229" s="9" t="s">
        <v>5638</v>
      </c>
      <c r="H229" s="9" t="s">
        <v>5674</v>
      </c>
      <c r="I229" s="9" t="s">
        <v>6642</v>
      </c>
      <c r="J229" s="9" t="s">
        <v>6643</v>
      </c>
      <c r="K229" s="9" t="s">
        <v>6644</v>
      </c>
      <c r="L229" s="9" t="s">
        <v>6642</v>
      </c>
      <c r="M229" s="12" t="str">
        <f>IF(TablHabitats[[#This Row],[ID_OSM]]="Non trouvé","Pas de lien",HYPERLINK(("http://www.openstreetmap.org/?"&amp;TablHabitats[[#This Row],[OBJET_OSM]]&amp;"="&amp;TablHabitats[[#This Row],[ID_OSM]]),"Localiser"))</f>
        <v>Localiser</v>
      </c>
      <c r="N229" s="9" t="s">
        <v>5317</v>
      </c>
      <c r="O229" s="12" t="str">
        <f>IF(TablHabitats[[#This Row],[ID_OSM]]="Non trouvé","Pas de lien",HYPERLINK("http://localhost:8111/import?url=http://api.openstreetmap.org/api/0.6/"&amp;TablHabitats[[#This Row],[OBJET_OSM]]&amp;"/"&amp;TablHabitats[[#This Row],[ID_OSM]]&amp;"/full","JOSM"))</f>
        <v>JOSM</v>
      </c>
      <c r="P229" s="9" t="s">
        <v>6913</v>
      </c>
      <c r="Q229" s="9">
        <v>1965</v>
      </c>
      <c r="R229" s="131">
        <v>23806</v>
      </c>
      <c r="S229" s="9" t="s">
        <v>7261</v>
      </c>
      <c r="T229" s="9" t="s">
        <v>7060</v>
      </c>
      <c r="X229" s="9">
        <v>60</v>
      </c>
      <c r="Y229" s="9" t="s">
        <v>5326</v>
      </c>
      <c r="Z229" s="9">
        <v>0</v>
      </c>
    </row>
    <row r="230" spans="1:26">
      <c r="A230" s="9">
        <v>84087</v>
      </c>
      <c r="B230" s="9" t="s">
        <v>5339</v>
      </c>
      <c r="C230" s="9">
        <v>150215011</v>
      </c>
      <c r="D230" s="9" t="s">
        <v>6645</v>
      </c>
      <c r="E230" s="9" t="s">
        <v>6646</v>
      </c>
      <c r="F230" s="9" t="s">
        <v>5339</v>
      </c>
      <c r="G230" s="9" t="s">
        <v>5725</v>
      </c>
      <c r="I230" s="9" t="s">
        <v>6647</v>
      </c>
      <c r="J230" s="9" t="s">
        <v>6648</v>
      </c>
      <c r="K230" s="9" t="s">
        <v>6649</v>
      </c>
      <c r="L230" s="9" t="s">
        <v>9272</v>
      </c>
      <c r="M230" s="12" t="str">
        <f>IF(TablHabitats[[#This Row],[ID_OSM]]="Non trouvé","Pas de lien",HYPERLINK(("http://www.openstreetmap.org/?"&amp;TablHabitats[[#This Row],[OBJET_OSM]]&amp;"="&amp;TablHabitats[[#This Row],[ID_OSM]]),"Localiser"))</f>
        <v>Localiser</v>
      </c>
      <c r="N230" s="9" t="s">
        <v>5317</v>
      </c>
      <c r="O230" s="12" t="str">
        <f>IF(TablHabitats[[#This Row],[ID_OSM]]="Non trouvé","Pas de lien",HYPERLINK("http://localhost:8111/import?url=http://api.openstreetmap.org/api/0.6/"&amp;TablHabitats[[#This Row],[OBJET_OSM]]&amp;"/"&amp;TablHabitats[[#This Row],[ID_OSM]]&amp;"/full","JOSM"))</f>
        <v>JOSM</v>
      </c>
      <c r="P230" s="9" t="s">
        <v>6913</v>
      </c>
      <c r="Q230" s="9">
        <v>1957</v>
      </c>
      <c r="R230" s="131">
        <v>21046</v>
      </c>
      <c r="S230" s="9" t="s">
        <v>6973</v>
      </c>
      <c r="T230" s="9" t="s">
        <v>7262</v>
      </c>
      <c r="X230" s="9">
        <v>12</v>
      </c>
      <c r="Y230" s="9" t="s">
        <v>5326</v>
      </c>
      <c r="Z230" s="9">
        <v>0</v>
      </c>
    </row>
    <row r="231" spans="1:26">
      <c r="A231" s="9">
        <v>84087</v>
      </c>
      <c r="B231" s="9" t="s">
        <v>5339</v>
      </c>
      <c r="C231" s="9">
        <v>236236635</v>
      </c>
      <c r="D231" s="9" t="s">
        <v>6663</v>
      </c>
      <c r="E231" s="9" t="s">
        <v>6664</v>
      </c>
      <c r="F231" s="9" t="s">
        <v>5339</v>
      </c>
      <c r="G231" s="9" t="s">
        <v>5725</v>
      </c>
      <c r="I231" s="9" t="s">
        <v>6665</v>
      </c>
      <c r="J231" s="9" t="s">
        <v>6666</v>
      </c>
      <c r="K231" s="9" t="s">
        <v>6667</v>
      </c>
      <c r="L231" s="9" t="s">
        <v>9274</v>
      </c>
      <c r="M231" s="12" t="str">
        <f>IF(TablHabitats[[#This Row],[ID_OSM]]="Non trouvé","Pas de lien",HYPERLINK(("http://www.openstreetmap.org/?"&amp;TablHabitats[[#This Row],[OBJET_OSM]]&amp;"="&amp;TablHabitats[[#This Row],[ID_OSM]]),"Localiser"))</f>
        <v>Localiser</v>
      </c>
      <c r="N231" s="9" t="s">
        <v>5317</v>
      </c>
      <c r="O231" s="12" t="str">
        <f>IF(TablHabitats[[#This Row],[ID_OSM]]="Non trouvé","Pas de lien",HYPERLINK("http://localhost:8111/import?url=http://api.openstreetmap.org/api/0.6/"&amp;TablHabitats[[#This Row],[OBJET_OSM]]&amp;"/"&amp;TablHabitats[[#This Row],[ID_OSM]]&amp;"/full","JOSM"))</f>
        <v>JOSM</v>
      </c>
      <c r="P231" s="9" t="s">
        <v>6913</v>
      </c>
      <c r="Q231" s="9">
        <v>1963</v>
      </c>
      <c r="R231" s="131">
        <v>23215</v>
      </c>
      <c r="S231" s="9" t="s">
        <v>7267</v>
      </c>
      <c r="T231" s="9" t="s">
        <v>7268</v>
      </c>
      <c r="X231" s="9">
        <v>101</v>
      </c>
      <c r="Y231" s="9" t="s">
        <v>5325</v>
      </c>
      <c r="Z231" s="9" t="s">
        <v>6932</v>
      </c>
    </row>
    <row r="232" spans="1:26">
      <c r="A232" s="9">
        <v>84087</v>
      </c>
      <c r="B232" s="9" t="s">
        <v>5339</v>
      </c>
      <c r="C232" s="9">
        <v>237790249</v>
      </c>
      <c r="D232" s="9" t="s">
        <v>6702</v>
      </c>
      <c r="E232" s="9" t="s">
        <v>6703</v>
      </c>
      <c r="F232" s="9" t="s">
        <v>5339</v>
      </c>
      <c r="G232" s="9" t="s">
        <v>5638</v>
      </c>
      <c r="H232" s="9" t="s">
        <v>4492</v>
      </c>
      <c r="I232" s="9" t="s">
        <v>3008</v>
      </c>
      <c r="J232" s="9" t="s">
        <v>6704</v>
      </c>
      <c r="K232" s="9" t="s">
        <v>6705</v>
      </c>
      <c r="L232" s="9" t="s">
        <v>3008</v>
      </c>
      <c r="M232" s="12" t="str">
        <f>IF(TablHabitats[[#This Row],[ID_OSM]]="Non trouvé","Pas de lien",HYPERLINK(("http://www.openstreetmap.org/?"&amp;TablHabitats[[#This Row],[OBJET_OSM]]&amp;"="&amp;TablHabitats[[#This Row],[ID_OSM]]),"Localiser"))</f>
        <v>Localiser</v>
      </c>
      <c r="N232" s="9" t="s">
        <v>5317</v>
      </c>
      <c r="O232" s="12" t="str">
        <f>IF(TablHabitats[[#This Row],[ID_OSM]]="Non trouvé","Pas de lien",HYPERLINK("http://localhost:8111/import?url=http://api.openstreetmap.org/api/0.6/"&amp;TablHabitats[[#This Row],[OBJET_OSM]]&amp;"/"&amp;TablHabitats[[#This Row],[ID_OSM]]&amp;"/full","JOSM"))</f>
        <v>JOSM</v>
      </c>
      <c r="P232" s="9" t="s">
        <v>6913</v>
      </c>
      <c r="R232" s="131"/>
      <c r="X232" s="9">
        <v>8</v>
      </c>
      <c r="Y232" s="9" t="s">
        <v>5326</v>
      </c>
      <c r="Z232" s="9">
        <v>0</v>
      </c>
    </row>
    <row r="233" spans="1:26">
      <c r="A233" s="9">
        <v>84087</v>
      </c>
      <c r="B233" s="9" t="s">
        <v>5339</v>
      </c>
      <c r="C233" s="9">
        <v>113796492</v>
      </c>
      <c r="D233" s="9" t="s">
        <v>6706</v>
      </c>
      <c r="E233" s="9" t="s">
        <v>6707</v>
      </c>
      <c r="F233" s="9" t="s">
        <v>5339</v>
      </c>
      <c r="G233" s="9" t="s">
        <v>5725</v>
      </c>
      <c r="I233" s="9" t="s">
        <v>6708</v>
      </c>
      <c r="J233" s="9" t="s">
        <v>6709</v>
      </c>
      <c r="K233" s="9" t="s">
        <v>6710</v>
      </c>
      <c r="L233" s="9" t="s">
        <v>9277</v>
      </c>
      <c r="M233" s="12" t="str">
        <f>IF(TablHabitats[[#This Row],[ID_OSM]]="Non trouvé","Pas de lien",HYPERLINK(("http://www.openstreetmap.org/?"&amp;TablHabitats[[#This Row],[OBJET_OSM]]&amp;"="&amp;TablHabitats[[#This Row],[ID_OSM]]),"Localiser"))</f>
        <v>Localiser</v>
      </c>
      <c r="N233" s="9" t="s">
        <v>5317</v>
      </c>
      <c r="O233" s="12" t="str">
        <f>IF(TablHabitats[[#This Row],[ID_OSM]]="Non trouvé","Pas de lien",HYPERLINK("http://localhost:8111/import?url=http://api.openstreetmap.org/api/0.6/"&amp;TablHabitats[[#This Row],[OBJET_OSM]]&amp;"/"&amp;TablHabitats[[#This Row],[ID_OSM]]&amp;"/full","JOSM"))</f>
        <v>JOSM</v>
      </c>
      <c r="P233" s="9" t="s">
        <v>6913</v>
      </c>
      <c r="Q233" s="9">
        <v>1988</v>
      </c>
      <c r="R233" s="131">
        <v>32302</v>
      </c>
      <c r="S233" s="9" t="s">
        <v>7275</v>
      </c>
      <c r="T233" s="9" t="s">
        <v>7276</v>
      </c>
      <c r="W233" s="9" t="s">
        <v>7277</v>
      </c>
      <c r="X233" s="9">
        <v>66</v>
      </c>
      <c r="Y233" s="9" t="s">
        <v>5326</v>
      </c>
      <c r="Z233" s="9">
        <v>0</v>
      </c>
    </row>
    <row r="234" spans="1:26">
      <c r="A234" s="9">
        <v>84087</v>
      </c>
      <c r="B234" s="9" t="s">
        <v>5339</v>
      </c>
      <c r="C234" s="9">
        <v>149169612</v>
      </c>
      <c r="D234" s="9" t="s">
        <v>6720</v>
      </c>
      <c r="E234" s="9" t="s">
        <v>6721</v>
      </c>
      <c r="F234" s="9" t="s">
        <v>5339</v>
      </c>
      <c r="G234" s="9" t="s">
        <v>5638</v>
      </c>
      <c r="H234" s="9" t="s">
        <v>4492</v>
      </c>
      <c r="I234" s="9" t="s">
        <v>6722</v>
      </c>
      <c r="J234" s="9" t="s">
        <v>6723</v>
      </c>
      <c r="K234" s="9" t="s">
        <v>6724</v>
      </c>
      <c r="L234" s="9" t="s">
        <v>6722</v>
      </c>
      <c r="M234" s="12" t="str">
        <f>IF(TablHabitats[[#This Row],[ID_OSM]]="Non trouvé","Pas de lien",HYPERLINK(("http://www.openstreetmap.org/?"&amp;TablHabitats[[#This Row],[OBJET_OSM]]&amp;"="&amp;TablHabitats[[#This Row],[ID_OSM]]),"Localiser"))</f>
        <v>Localiser</v>
      </c>
      <c r="N234" s="9" t="s">
        <v>5317</v>
      </c>
      <c r="O234" s="12" t="str">
        <f>IF(TablHabitats[[#This Row],[ID_OSM]]="Non trouvé","Pas de lien",HYPERLINK("http://localhost:8111/import?url=http://api.openstreetmap.org/api/0.6/"&amp;TablHabitats[[#This Row],[OBJET_OSM]]&amp;"/"&amp;TablHabitats[[#This Row],[ID_OSM]]&amp;"/full","JOSM"))</f>
        <v>JOSM</v>
      </c>
      <c r="P234" s="9" t="s">
        <v>6913</v>
      </c>
      <c r="R234" s="131"/>
      <c r="Y234" s="9" t="s">
        <v>5326</v>
      </c>
    </row>
    <row r="235" spans="1:26">
      <c r="A235" s="9">
        <v>84087</v>
      </c>
      <c r="B235" s="9" t="s">
        <v>5339</v>
      </c>
      <c r="C235" s="9">
        <v>236229101</v>
      </c>
      <c r="D235" s="9" t="s">
        <v>6758</v>
      </c>
      <c r="E235" s="9" t="s">
        <v>6759</v>
      </c>
      <c r="F235" s="9" t="s">
        <v>5339</v>
      </c>
      <c r="G235" s="9" t="s">
        <v>5725</v>
      </c>
      <c r="H235" s="9" t="s">
        <v>4327</v>
      </c>
      <c r="I235" s="9" t="s">
        <v>6760</v>
      </c>
      <c r="J235" s="9" t="s">
        <v>6761</v>
      </c>
      <c r="K235" s="9" t="s">
        <v>6762</v>
      </c>
      <c r="L235" s="9" t="s">
        <v>6760</v>
      </c>
      <c r="M235" s="12" t="str">
        <f>IF(TablHabitats[[#This Row],[ID_OSM]]="Non trouvé","Pas de lien",HYPERLINK(("http://www.openstreetmap.org/?"&amp;TablHabitats[[#This Row],[OBJET_OSM]]&amp;"="&amp;TablHabitats[[#This Row],[ID_OSM]]),"Localiser"))</f>
        <v>Localiser</v>
      </c>
      <c r="N235" s="9" t="s">
        <v>5317</v>
      </c>
      <c r="O235" s="12" t="str">
        <f>IF(TablHabitats[[#This Row],[ID_OSM]]="Non trouvé","Pas de lien",HYPERLINK("http://localhost:8111/import?url=http://api.openstreetmap.org/api/0.6/"&amp;TablHabitats[[#This Row],[OBJET_OSM]]&amp;"/"&amp;TablHabitats[[#This Row],[ID_OSM]]&amp;"/full","JOSM"))</f>
        <v>JOSM</v>
      </c>
      <c r="P235" s="9" t="s">
        <v>6913</v>
      </c>
      <c r="Q235" s="9">
        <v>1963</v>
      </c>
      <c r="R235" s="131">
        <v>23201</v>
      </c>
      <c r="S235" s="9" t="s">
        <v>7287</v>
      </c>
      <c r="T235" s="9" t="s">
        <v>7288</v>
      </c>
      <c r="X235" s="9">
        <v>32</v>
      </c>
      <c r="Y235" s="9" t="s">
        <v>5326</v>
      </c>
      <c r="Z235" s="9">
        <v>0</v>
      </c>
    </row>
    <row r="236" spans="1:26">
      <c r="A236" s="9">
        <v>84087</v>
      </c>
      <c r="B236" s="9" t="s">
        <v>5339</v>
      </c>
      <c r="C236" s="9">
        <v>150455352</v>
      </c>
      <c r="D236" s="9" t="s">
        <v>6767</v>
      </c>
      <c r="E236" s="9" t="s">
        <v>6768</v>
      </c>
      <c r="F236" s="9" t="s">
        <v>5339</v>
      </c>
      <c r="G236" s="9" t="s">
        <v>5725</v>
      </c>
      <c r="H236" s="9" t="s">
        <v>119</v>
      </c>
      <c r="I236" s="9" t="s">
        <v>2511</v>
      </c>
      <c r="J236" s="9" t="s">
        <v>6769</v>
      </c>
      <c r="K236" s="9" t="s">
        <v>6770</v>
      </c>
      <c r="L236" s="9" t="s">
        <v>2511</v>
      </c>
      <c r="M236" s="12" t="str">
        <f>IF(TablHabitats[[#This Row],[ID_OSM]]="Non trouvé","Pas de lien",HYPERLINK(("http://www.openstreetmap.org/?"&amp;TablHabitats[[#This Row],[OBJET_OSM]]&amp;"="&amp;TablHabitats[[#This Row],[ID_OSM]]),"Localiser"))</f>
        <v>Localiser</v>
      </c>
      <c r="N236" s="9" t="s">
        <v>5317</v>
      </c>
      <c r="O236" s="12" t="str">
        <f>IF(TablHabitats[[#This Row],[ID_OSM]]="Non trouvé","Pas de lien",HYPERLINK("http://localhost:8111/import?url=http://api.openstreetmap.org/api/0.6/"&amp;TablHabitats[[#This Row],[OBJET_OSM]]&amp;"/"&amp;TablHabitats[[#This Row],[ID_OSM]]&amp;"/full","JOSM"))</f>
        <v>JOSM</v>
      </c>
      <c r="P236" s="9" t="s">
        <v>6913</v>
      </c>
      <c r="Q236" s="9">
        <v>1959</v>
      </c>
      <c r="R236" s="131">
        <v>21614</v>
      </c>
      <c r="S236" s="9" t="s">
        <v>7290</v>
      </c>
      <c r="T236" s="9" t="s">
        <v>7106</v>
      </c>
      <c r="X236" s="9">
        <v>71</v>
      </c>
      <c r="Y236" s="9" t="s">
        <v>5325</v>
      </c>
      <c r="Z236" s="9" t="s">
        <v>6932</v>
      </c>
    </row>
    <row r="237" spans="1:26">
      <c r="A237" s="9">
        <v>84087</v>
      </c>
      <c r="B237" s="9" t="s">
        <v>5339</v>
      </c>
      <c r="C237" s="9">
        <v>230335522</v>
      </c>
      <c r="D237" s="9" t="s">
        <v>6778</v>
      </c>
      <c r="E237" s="9" t="s">
        <v>6779</v>
      </c>
      <c r="F237" s="9" t="s">
        <v>5339</v>
      </c>
      <c r="G237" s="9" t="s">
        <v>5638</v>
      </c>
      <c r="H237" s="9" t="s">
        <v>4492</v>
      </c>
      <c r="I237" s="9" t="s">
        <v>1366</v>
      </c>
      <c r="J237" s="9" t="s">
        <v>9239</v>
      </c>
      <c r="K237" s="9" t="s">
        <v>13891</v>
      </c>
      <c r="L237" s="9" t="s">
        <v>1366</v>
      </c>
      <c r="M237" s="12" t="str">
        <f>IF(TablHabitats[[#This Row],[ID_OSM]]="Non trouvé","Pas de lien",HYPERLINK(("http://www.openstreetmap.org/?"&amp;TablHabitats[[#This Row],[OBJET_OSM]]&amp;"="&amp;TablHabitats[[#This Row],[ID_OSM]]),"Localiser"))</f>
        <v>Localiser</v>
      </c>
      <c r="N237" s="9" t="s">
        <v>5317</v>
      </c>
      <c r="O237" s="12" t="str">
        <f>IF(TablHabitats[[#This Row],[ID_OSM]]="Non trouvé","Pas de lien",HYPERLINK("http://localhost:8111/import?url=http://api.openstreetmap.org/api/0.6/"&amp;TablHabitats[[#This Row],[OBJET_OSM]]&amp;"/"&amp;TablHabitats[[#This Row],[ID_OSM]]&amp;"/full","JOSM"))</f>
        <v>JOSM</v>
      </c>
      <c r="P237" s="9" t="s">
        <v>6913</v>
      </c>
      <c r="Q237" s="9">
        <v>1983</v>
      </c>
      <c r="R237" s="131">
        <v>30557</v>
      </c>
      <c r="S237" s="9" t="s">
        <v>7293</v>
      </c>
      <c r="T237" s="9" t="s">
        <v>7294</v>
      </c>
      <c r="X237" s="9">
        <v>32</v>
      </c>
      <c r="Y237" s="9" t="s">
        <v>5326</v>
      </c>
      <c r="Z237" s="9">
        <v>0</v>
      </c>
    </row>
    <row r="238" spans="1:26">
      <c r="A238" s="9">
        <v>84087</v>
      </c>
      <c r="B238" s="9" t="s">
        <v>5339</v>
      </c>
      <c r="C238" s="9">
        <v>400958872</v>
      </c>
      <c r="D238" s="9" t="s">
        <v>6782</v>
      </c>
      <c r="E238" s="9" t="s">
        <v>6783</v>
      </c>
      <c r="F238" s="9" t="s">
        <v>5339</v>
      </c>
      <c r="G238" s="9" t="s">
        <v>5638</v>
      </c>
      <c r="H238" s="9" t="s">
        <v>4492</v>
      </c>
      <c r="I238" s="9" t="s">
        <v>9240</v>
      </c>
      <c r="J238" s="9" t="s">
        <v>9241</v>
      </c>
      <c r="K238" s="9" t="s">
        <v>13892</v>
      </c>
      <c r="L238" s="9" t="s">
        <v>9240</v>
      </c>
      <c r="M238" s="12" t="str">
        <f>IF(TablHabitats[[#This Row],[ID_OSM]]="Non trouvé","Pas de lien",HYPERLINK(("http://www.openstreetmap.org/?"&amp;TablHabitats[[#This Row],[OBJET_OSM]]&amp;"="&amp;TablHabitats[[#This Row],[ID_OSM]]),"Localiser"))</f>
        <v>Localiser</v>
      </c>
      <c r="N238" s="9" t="s">
        <v>5317</v>
      </c>
      <c r="O238" s="12" t="str">
        <f>IF(TablHabitats[[#This Row],[ID_OSM]]="Non trouvé","Pas de lien",HYPERLINK("http://localhost:8111/import?url=http://api.openstreetmap.org/api/0.6/"&amp;TablHabitats[[#This Row],[OBJET_OSM]]&amp;"/"&amp;TablHabitats[[#This Row],[ID_OSM]]&amp;"/full","JOSM"))</f>
        <v>JOSM</v>
      </c>
      <c r="P238" s="9" t="s">
        <v>6913</v>
      </c>
      <c r="Q238" s="9">
        <v>1959</v>
      </c>
      <c r="R238" s="131">
        <v>21632</v>
      </c>
      <c r="S238" s="9" t="s">
        <v>7296</v>
      </c>
      <c r="T238" s="9" t="s">
        <v>7297</v>
      </c>
      <c r="X238" s="9">
        <v>20</v>
      </c>
      <c r="Y238" s="9" t="s">
        <v>5326</v>
      </c>
      <c r="Z238" s="9">
        <v>0</v>
      </c>
    </row>
    <row r="239" spans="1:26">
      <c r="A239" s="9">
        <v>84087</v>
      </c>
      <c r="B239" s="9" t="s">
        <v>5339</v>
      </c>
      <c r="C239" s="9">
        <v>230328726</v>
      </c>
      <c r="D239" s="9" t="s">
        <v>6784</v>
      </c>
      <c r="E239" s="9" t="s">
        <v>6785</v>
      </c>
      <c r="F239" s="9" t="s">
        <v>5339</v>
      </c>
      <c r="G239" s="9" t="s">
        <v>5638</v>
      </c>
      <c r="H239" s="9" t="s">
        <v>4492</v>
      </c>
      <c r="I239" s="9" t="s">
        <v>1395</v>
      </c>
      <c r="J239" s="9" t="s">
        <v>9242</v>
      </c>
      <c r="K239" s="9" t="s">
        <v>13893</v>
      </c>
      <c r="L239" s="9" t="s">
        <v>1395</v>
      </c>
      <c r="M239" s="12" t="str">
        <f>IF(TablHabitats[[#This Row],[ID_OSM]]="Non trouvé","Pas de lien",HYPERLINK(("http://www.openstreetmap.org/?"&amp;TablHabitats[[#This Row],[OBJET_OSM]]&amp;"="&amp;TablHabitats[[#This Row],[ID_OSM]]),"Localiser"))</f>
        <v>Localiser</v>
      </c>
      <c r="N239" s="9" t="s">
        <v>5317</v>
      </c>
      <c r="O239" s="12" t="str">
        <f>IF(TablHabitats[[#This Row],[ID_OSM]]="Non trouvé","Pas de lien",HYPERLINK("http://localhost:8111/import?url=http://api.openstreetmap.org/api/0.6/"&amp;TablHabitats[[#This Row],[OBJET_OSM]]&amp;"/"&amp;TablHabitats[[#This Row],[ID_OSM]]&amp;"/full","JOSM"))</f>
        <v>JOSM</v>
      </c>
      <c r="P239" s="9" t="s">
        <v>6913</v>
      </c>
      <c r="R239" s="131"/>
      <c r="X239" s="9">
        <v>27</v>
      </c>
      <c r="Y239" s="9" t="s">
        <v>5326</v>
      </c>
      <c r="Z239" s="9">
        <v>0</v>
      </c>
    </row>
    <row r="240" spans="1:26">
      <c r="A240" s="9">
        <v>84087</v>
      </c>
      <c r="B240" s="9" t="s">
        <v>5339</v>
      </c>
      <c r="C240" s="9">
        <v>238693817</v>
      </c>
      <c r="D240" s="9" t="s">
        <v>6789</v>
      </c>
      <c r="E240" s="9" t="s">
        <v>6790</v>
      </c>
      <c r="F240" s="9" t="s">
        <v>5339</v>
      </c>
      <c r="G240" s="9" t="s">
        <v>5638</v>
      </c>
      <c r="H240" s="9" t="s">
        <v>4492</v>
      </c>
      <c r="I240" s="9" t="s">
        <v>9243</v>
      </c>
      <c r="J240" s="9" t="s">
        <v>9244</v>
      </c>
      <c r="K240" s="9" t="s">
        <v>13894</v>
      </c>
      <c r="L240" s="9" t="s">
        <v>9243</v>
      </c>
      <c r="M240" s="12" t="str">
        <f>IF(TablHabitats[[#This Row],[ID_OSM]]="Non trouvé","Pas de lien",HYPERLINK(("http://www.openstreetmap.org/?"&amp;TablHabitats[[#This Row],[OBJET_OSM]]&amp;"="&amp;TablHabitats[[#This Row],[ID_OSM]]),"Localiser"))</f>
        <v>Localiser</v>
      </c>
      <c r="N240" s="9" t="s">
        <v>5317</v>
      </c>
      <c r="O240" s="12" t="str">
        <f>IF(TablHabitats[[#This Row],[ID_OSM]]="Non trouvé","Pas de lien",HYPERLINK("http://localhost:8111/import?url=http://api.openstreetmap.org/api/0.6/"&amp;TablHabitats[[#This Row],[OBJET_OSM]]&amp;"/"&amp;TablHabitats[[#This Row],[ID_OSM]]&amp;"/full","JOSM"))</f>
        <v>JOSM</v>
      </c>
      <c r="P240" s="9" t="s">
        <v>6913</v>
      </c>
      <c r="Q240" s="9">
        <v>1984</v>
      </c>
      <c r="R240" s="131">
        <v>30865</v>
      </c>
      <c r="S240" s="9" t="s">
        <v>7299</v>
      </c>
      <c r="T240" s="9" t="s">
        <v>7300</v>
      </c>
      <c r="X240" s="9">
        <v>18</v>
      </c>
      <c r="Y240" s="9" t="s">
        <v>5326</v>
      </c>
      <c r="Z240" s="9">
        <v>0</v>
      </c>
    </row>
    <row r="241" spans="1:26">
      <c r="A241" s="9">
        <v>84087</v>
      </c>
      <c r="B241" s="9" t="s">
        <v>5339</v>
      </c>
      <c r="C241" s="9">
        <v>149110515</v>
      </c>
      <c r="D241" s="9" t="s">
        <v>6834</v>
      </c>
      <c r="E241" s="9" t="s">
        <v>6835</v>
      </c>
      <c r="F241" s="9" t="s">
        <v>5339</v>
      </c>
      <c r="G241" s="9" t="s">
        <v>5725</v>
      </c>
      <c r="H241" s="9" t="s">
        <v>4327</v>
      </c>
      <c r="I241" s="9" t="s">
        <v>1572</v>
      </c>
      <c r="J241" s="9" t="s">
        <v>6836</v>
      </c>
      <c r="K241" s="9" t="s">
        <v>6837</v>
      </c>
      <c r="L241" s="9" t="s">
        <v>1572</v>
      </c>
      <c r="M241" s="12" t="str">
        <f>IF(TablHabitats[[#This Row],[ID_OSM]]="Non trouvé","Pas de lien",HYPERLINK(("http://www.openstreetmap.org/?"&amp;TablHabitats[[#This Row],[OBJET_OSM]]&amp;"="&amp;TablHabitats[[#This Row],[ID_OSM]]),"Localiser"))</f>
        <v>Localiser</v>
      </c>
      <c r="N241" s="9" t="s">
        <v>5317</v>
      </c>
      <c r="O241" s="12" t="str">
        <f>IF(TablHabitats[[#This Row],[ID_OSM]]="Non trouvé","Pas de lien",HYPERLINK("http://localhost:8111/import?url=http://api.openstreetmap.org/api/0.6/"&amp;TablHabitats[[#This Row],[OBJET_OSM]]&amp;"/"&amp;TablHabitats[[#This Row],[ID_OSM]]&amp;"/full","JOSM"))</f>
        <v>JOSM</v>
      </c>
      <c r="P241" s="9" t="s">
        <v>6913</v>
      </c>
      <c r="Q241" s="9">
        <v>1965</v>
      </c>
      <c r="R241" s="131">
        <v>23862</v>
      </c>
      <c r="S241" s="9" t="s">
        <v>7315</v>
      </c>
      <c r="T241" s="9" t="s">
        <v>7316</v>
      </c>
      <c r="X241" s="9">
        <v>253</v>
      </c>
      <c r="Y241" s="9" t="s">
        <v>5325</v>
      </c>
      <c r="Z241" s="9" t="s">
        <v>6948</v>
      </c>
    </row>
    <row r="242" spans="1:26">
      <c r="A242" s="9">
        <v>84087</v>
      </c>
      <c r="B242" s="9" t="s">
        <v>5339</v>
      </c>
      <c r="C242" s="9">
        <v>133155509</v>
      </c>
      <c r="D242" s="9" t="s">
        <v>6863</v>
      </c>
      <c r="E242" s="9" t="s">
        <v>6864</v>
      </c>
      <c r="F242" s="9" t="s">
        <v>5339</v>
      </c>
      <c r="G242" s="9" t="s">
        <v>5725</v>
      </c>
      <c r="H242" s="9" t="s">
        <v>119</v>
      </c>
      <c r="I242" s="9" t="s">
        <v>2555</v>
      </c>
      <c r="J242" s="9" t="s">
        <v>6865</v>
      </c>
      <c r="K242" s="9" t="s">
        <v>6866</v>
      </c>
      <c r="L242" s="9" t="s">
        <v>2555</v>
      </c>
      <c r="M242" s="12" t="str">
        <f>IF(TablHabitats[[#This Row],[ID_OSM]]="Non trouvé","Pas de lien",HYPERLINK(("http://www.openstreetmap.org/?"&amp;TablHabitats[[#This Row],[OBJET_OSM]]&amp;"="&amp;TablHabitats[[#This Row],[ID_OSM]]),"Localiser"))</f>
        <v>Localiser</v>
      </c>
      <c r="N242" s="9" t="s">
        <v>5317</v>
      </c>
      <c r="O242" s="12" t="str">
        <f>IF(TablHabitats[[#This Row],[ID_OSM]]="Non trouvé","Pas de lien",HYPERLINK("http://localhost:8111/import?url=http://api.openstreetmap.org/api/0.6/"&amp;TablHabitats[[#This Row],[OBJET_OSM]]&amp;"/"&amp;TablHabitats[[#This Row],[ID_OSM]]&amp;"/full","JOSM"))</f>
        <v>JOSM</v>
      </c>
      <c r="P242" s="9" t="s">
        <v>6913</v>
      </c>
      <c r="Q242" s="9">
        <v>1958</v>
      </c>
      <c r="R242" s="131">
        <v>21366</v>
      </c>
      <c r="S242" s="9" t="s">
        <v>7325</v>
      </c>
      <c r="T242" s="9" t="s">
        <v>6927</v>
      </c>
      <c r="X242" s="9">
        <v>32</v>
      </c>
      <c r="Y242" s="9" t="s">
        <v>5326</v>
      </c>
      <c r="Z242" s="9">
        <v>0</v>
      </c>
    </row>
    <row r="243" spans="1:26">
      <c r="A243" s="9">
        <v>84087</v>
      </c>
      <c r="B243" s="9" t="s">
        <v>5339</v>
      </c>
      <c r="C243" s="9">
        <v>237532683</v>
      </c>
      <c r="D243" s="9" t="s">
        <v>6896</v>
      </c>
      <c r="E243" s="9" t="s">
        <v>6897</v>
      </c>
      <c r="F243" s="9" t="s">
        <v>5339</v>
      </c>
      <c r="G243" s="9" t="s">
        <v>5638</v>
      </c>
      <c r="H243" s="9" t="s">
        <v>4492</v>
      </c>
      <c r="I243" s="9" t="s">
        <v>6898</v>
      </c>
      <c r="J243" s="9" t="s">
        <v>6899</v>
      </c>
      <c r="K243" s="9" t="s">
        <v>6900</v>
      </c>
      <c r="L243" s="9" t="s">
        <v>6898</v>
      </c>
      <c r="M243" s="12" t="str">
        <f>IF(TablHabitats[[#This Row],[ID_OSM]]="Non trouvé","Pas de lien",HYPERLINK(("http://www.openstreetmap.org/?"&amp;TablHabitats[[#This Row],[OBJET_OSM]]&amp;"="&amp;TablHabitats[[#This Row],[ID_OSM]]),"Localiser"))</f>
        <v>Localiser</v>
      </c>
      <c r="N243" s="9" t="s">
        <v>5317</v>
      </c>
      <c r="O243" s="12" t="str">
        <f>IF(TablHabitats[[#This Row],[ID_OSM]]="Non trouvé","Pas de lien",HYPERLINK("http://localhost:8111/import?url=http://api.openstreetmap.org/api/0.6/"&amp;TablHabitats[[#This Row],[OBJET_OSM]]&amp;"/"&amp;TablHabitats[[#This Row],[ID_OSM]]&amp;"/full","JOSM"))</f>
        <v>JOSM</v>
      </c>
      <c r="P243" s="9" t="s">
        <v>6913</v>
      </c>
      <c r="Q243" s="9">
        <v>1962</v>
      </c>
      <c r="R243" s="131">
        <v>22687</v>
      </c>
      <c r="S243" s="9" t="s">
        <v>7059</v>
      </c>
      <c r="T243" s="9" t="s">
        <v>7331</v>
      </c>
      <c r="W243" s="9" t="s">
        <v>7061</v>
      </c>
      <c r="X243" s="9">
        <v>36</v>
      </c>
      <c r="Y243" s="9" t="s">
        <v>5326</v>
      </c>
      <c r="Z243" s="9">
        <v>0</v>
      </c>
    </row>
    <row r="244" spans="1:26">
      <c r="A244" s="9">
        <v>84087</v>
      </c>
      <c r="B244" s="9" t="s">
        <v>5339</v>
      </c>
      <c r="C244" s="9">
        <v>133155501</v>
      </c>
      <c r="D244" s="9" t="s">
        <v>5989</v>
      </c>
      <c r="E244" s="9" t="s">
        <v>5990</v>
      </c>
      <c r="F244" s="9" t="s">
        <v>5339</v>
      </c>
      <c r="G244" s="9" t="s">
        <v>5638</v>
      </c>
      <c r="H244" s="9" t="s">
        <v>4492</v>
      </c>
      <c r="I244" s="9" t="s">
        <v>5991</v>
      </c>
      <c r="J244" s="9" t="s">
        <v>5992</v>
      </c>
      <c r="K244" s="9" t="s">
        <v>5993</v>
      </c>
      <c r="L244" s="9" t="s">
        <v>1274</v>
      </c>
      <c r="M244" s="12" t="str">
        <f>IF(TablHabitats[[#This Row],[ID_OSM]]="Non trouvé","Pas de lien",HYPERLINK(("http://www.openstreetmap.org/?"&amp;TablHabitats[[#This Row],[OBJET_OSM]]&amp;"="&amp;TablHabitats[[#This Row],[ID_OSM]]),"Localiser"))</f>
        <v>Localiser</v>
      </c>
      <c r="N244" s="9" t="s">
        <v>5317</v>
      </c>
      <c r="O244" s="12" t="str">
        <f>IF(TablHabitats[[#This Row],[ID_OSM]]="Non trouvé","Pas de lien",HYPERLINK("http://localhost:8111/import?url=http://api.openstreetmap.org/api/0.6/"&amp;TablHabitats[[#This Row],[OBJET_OSM]]&amp;"/"&amp;TablHabitats[[#This Row],[ID_OSM]]&amp;"/full","JOSM"))</f>
        <v>JOSM</v>
      </c>
      <c r="P244" s="9" t="s">
        <v>6913</v>
      </c>
      <c r="Q244" s="9">
        <v>1958</v>
      </c>
      <c r="R244" s="131">
        <v>21425</v>
      </c>
      <c r="S244" s="9" t="s">
        <v>7040</v>
      </c>
      <c r="T244" s="9" t="s">
        <v>7041</v>
      </c>
      <c r="W244" s="9" t="s">
        <v>7042</v>
      </c>
      <c r="X244" s="9">
        <v>120</v>
      </c>
      <c r="Y244" s="9" t="s">
        <v>5326</v>
      </c>
      <c r="Z244" s="9">
        <v>0</v>
      </c>
    </row>
    <row r="245" spans="1:26">
      <c r="A245" s="9">
        <v>84087</v>
      </c>
      <c r="B245" s="9" t="s">
        <v>5339</v>
      </c>
      <c r="C245" s="9">
        <v>149414668</v>
      </c>
      <c r="D245" s="9" t="s">
        <v>6234</v>
      </c>
      <c r="E245" s="9" t="s">
        <v>6235</v>
      </c>
      <c r="F245" s="9" t="s">
        <v>5339</v>
      </c>
      <c r="G245" s="9" t="s">
        <v>5638</v>
      </c>
      <c r="I245" s="9" t="s">
        <v>6236</v>
      </c>
      <c r="J245" s="9" t="s">
        <v>6237</v>
      </c>
      <c r="K245" s="9" t="s">
        <v>6238</v>
      </c>
      <c r="L245" s="9" t="s">
        <v>6236</v>
      </c>
      <c r="M245" s="12" t="str">
        <f>IF(TablHabitats[[#This Row],[ID_OSM]]="Non trouvé","Pas de lien",HYPERLINK(("http://www.openstreetmap.org/?"&amp;TablHabitats[[#This Row],[OBJET_OSM]]&amp;"="&amp;TablHabitats[[#This Row],[ID_OSM]]),"Localiser"))</f>
        <v>Localiser</v>
      </c>
      <c r="N245" s="9" t="s">
        <v>5317</v>
      </c>
      <c r="O245" s="12" t="str">
        <f>IF(TablHabitats[[#This Row],[ID_OSM]]="Non trouvé","Pas de lien",HYPERLINK("http://localhost:8111/import?url=http://api.openstreetmap.org/api/0.6/"&amp;TablHabitats[[#This Row],[OBJET_OSM]]&amp;"/"&amp;TablHabitats[[#This Row],[ID_OSM]]&amp;"/full","JOSM"))</f>
        <v>JOSM</v>
      </c>
      <c r="P245" s="9" t="s">
        <v>6913</v>
      </c>
      <c r="Q245" s="9">
        <v>2000</v>
      </c>
      <c r="R245" s="131">
        <v>36774</v>
      </c>
      <c r="S245" s="9" t="s">
        <v>7133</v>
      </c>
      <c r="T245" s="9" t="s">
        <v>7134</v>
      </c>
      <c r="W245" s="9" t="s">
        <v>7135</v>
      </c>
      <c r="X245" s="9">
        <v>41</v>
      </c>
      <c r="Y245" s="9" t="s">
        <v>5326</v>
      </c>
      <c r="Z245" s="9">
        <v>0</v>
      </c>
    </row>
    <row r="246" spans="1:26">
      <c r="A246" s="9">
        <v>84087</v>
      </c>
      <c r="B246" s="9" t="s">
        <v>5339</v>
      </c>
      <c r="C246" s="9">
        <v>149408390</v>
      </c>
      <c r="D246" s="9" t="s">
        <v>6279</v>
      </c>
      <c r="E246" s="9" t="s">
        <v>6280</v>
      </c>
      <c r="F246" s="9" t="s">
        <v>5339</v>
      </c>
      <c r="G246" s="9" t="s">
        <v>5638</v>
      </c>
      <c r="H246" s="9" t="s">
        <v>4492</v>
      </c>
      <c r="I246" s="9" t="s">
        <v>6281</v>
      </c>
      <c r="J246" s="9" t="s">
        <v>6282</v>
      </c>
      <c r="K246" s="9" t="s">
        <v>6283</v>
      </c>
      <c r="L246" s="9" t="s">
        <v>9259</v>
      </c>
      <c r="M246" s="12" t="str">
        <f>IF(TablHabitats[[#This Row],[ID_OSM]]="Non trouvé","Pas de lien",HYPERLINK(("http://www.openstreetmap.org/?"&amp;TablHabitats[[#This Row],[OBJET_OSM]]&amp;"="&amp;TablHabitats[[#This Row],[ID_OSM]]),"Localiser"))</f>
        <v>Localiser</v>
      </c>
      <c r="N246" s="9" t="s">
        <v>5317</v>
      </c>
      <c r="O246" s="12" t="str">
        <f>IF(TablHabitats[[#This Row],[ID_OSM]]="Non trouvé","Pas de lien",HYPERLINK("http://localhost:8111/import?url=http://api.openstreetmap.org/api/0.6/"&amp;TablHabitats[[#This Row],[OBJET_OSM]]&amp;"/"&amp;TablHabitats[[#This Row],[ID_OSM]]&amp;"/full","JOSM"))</f>
        <v>JOSM</v>
      </c>
      <c r="P246" s="9" t="s">
        <v>6913</v>
      </c>
      <c r="Q246" s="9">
        <v>1998</v>
      </c>
      <c r="R246" s="131">
        <v>36032</v>
      </c>
      <c r="S246" s="9" t="s">
        <v>7146</v>
      </c>
      <c r="T246" s="9" t="s">
        <v>7147</v>
      </c>
      <c r="X246" s="9">
        <v>41</v>
      </c>
      <c r="Y246" s="9" t="s">
        <v>5326</v>
      </c>
      <c r="Z246" s="9">
        <v>0</v>
      </c>
    </row>
    <row r="247" spans="1:26">
      <c r="A247" s="9">
        <v>84087</v>
      </c>
      <c r="B247" s="9" t="s">
        <v>5339</v>
      </c>
      <c r="C247" s="9">
        <v>149528956</v>
      </c>
      <c r="D247" s="9" t="s">
        <v>5959</v>
      </c>
      <c r="E247" s="9" t="s">
        <v>5960</v>
      </c>
      <c r="F247" s="9" t="s">
        <v>5339</v>
      </c>
      <c r="G247" s="9" t="s">
        <v>5638</v>
      </c>
      <c r="H247" s="9" t="s">
        <v>4492</v>
      </c>
      <c r="I247" s="9" t="s">
        <v>5961</v>
      </c>
      <c r="J247" s="9" t="s">
        <v>5962</v>
      </c>
      <c r="K247" s="9" t="s">
        <v>5963</v>
      </c>
      <c r="L247" s="9" t="s">
        <v>1274</v>
      </c>
      <c r="M247" s="12" t="str">
        <f>IF(TablHabitats[[#This Row],[ID_OSM]]="Non trouvé","Pas de lien",HYPERLINK(("http://www.openstreetmap.org/?"&amp;TablHabitats[[#This Row],[OBJET_OSM]]&amp;"="&amp;TablHabitats[[#This Row],[ID_OSM]]),"Localiser"))</f>
        <v>Localiser</v>
      </c>
      <c r="N247" s="9" t="s">
        <v>5317</v>
      </c>
      <c r="O247" s="12" t="str">
        <f>IF(TablHabitats[[#This Row],[ID_OSM]]="Non trouvé","Pas de lien",HYPERLINK("http://localhost:8111/import?url=http://api.openstreetmap.org/api/0.6/"&amp;TablHabitats[[#This Row],[OBJET_OSM]]&amp;"/"&amp;TablHabitats[[#This Row],[ID_OSM]]&amp;"/full","JOSM"))</f>
        <v>JOSM</v>
      </c>
      <c r="P247" s="9" t="s">
        <v>6913</v>
      </c>
      <c r="Q247" s="9">
        <v>2003</v>
      </c>
      <c r="R247" s="131">
        <v>37953</v>
      </c>
      <c r="S247" s="9" t="s">
        <v>7033</v>
      </c>
      <c r="X247" s="9">
        <v>18</v>
      </c>
      <c r="Y247" s="9" t="s">
        <v>5326</v>
      </c>
      <c r="Z247" s="9">
        <v>0</v>
      </c>
    </row>
    <row r="248" spans="1:26">
      <c r="A248" s="9">
        <v>84087</v>
      </c>
      <c r="B248" s="9" t="s">
        <v>5339</v>
      </c>
      <c r="C248" s="9">
        <v>149115027</v>
      </c>
      <c r="D248" s="9" t="s">
        <v>6619</v>
      </c>
      <c r="E248" s="9" t="s">
        <v>6620</v>
      </c>
      <c r="F248" s="9" t="s">
        <v>5339</v>
      </c>
      <c r="G248" s="9" t="s">
        <v>5638</v>
      </c>
      <c r="H248" s="9" t="s">
        <v>4492</v>
      </c>
      <c r="I248" s="9" t="s">
        <v>613</v>
      </c>
      <c r="J248" s="9" t="s">
        <v>6621</v>
      </c>
      <c r="K248" s="9" t="s">
        <v>6622</v>
      </c>
      <c r="L248" s="9" t="s">
        <v>613</v>
      </c>
      <c r="M248" s="12" t="str">
        <f>IF(TablHabitats[[#This Row],[ID_OSM]]="Non trouvé","Pas de lien",HYPERLINK(("http://www.openstreetmap.org/?"&amp;TablHabitats[[#This Row],[OBJET_OSM]]&amp;"="&amp;TablHabitats[[#This Row],[ID_OSM]]),"Localiser"))</f>
        <v>Localiser</v>
      </c>
      <c r="N248" s="9" t="s">
        <v>5317</v>
      </c>
      <c r="O248" s="12" t="str">
        <f>IF(TablHabitats[[#This Row],[ID_OSM]]="Non trouvé","Pas de lien",HYPERLINK("http://localhost:8111/import?url=http://api.openstreetmap.org/api/0.6/"&amp;TablHabitats[[#This Row],[OBJET_OSM]]&amp;"/"&amp;TablHabitats[[#This Row],[ID_OSM]]&amp;"/full","JOSM"))</f>
        <v>JOSM</v>
      </c>
      <c r="P248" s="9" t="s">
        <v>6913</v>
      </c>
      <c r="Q248" s="9">
        <v>1963</v>
      </c>
      <c r="R248" s="131">
        <v>23263</v>
      </c>
      <c r="S248" s="9" t="s">
        <v>7252</v>
      </c>
      <c r="T248" s="9" t="s">
        <v>7253</v>
      </c>
      <c r="X248" s="9">
        <v>28</v>
      </c>
      <c r="Y248" s="9" t="s">
        <v>5326</v>
      </c>
      <c r="Z248" s="9">
        <v>0</v>
      </c>
    </row>
    <row r="249" spans="1:26">
      <c r="A249" s="9">
        <v>84087</v>
      </c>
      <c r="B249" s="9" t="s">
        <v>5339</v>
      </c>
      <c r="C249" s="9">
        <v>149110523</v>
      </c>
      <c r="D249" s="9" t="s">
        <v>5698</v>
      </c>
      <c r="E249" s="9" t="s">
        <v>5699</v>
      </c>
      <c r="F249" s="9" t="s">
        <v>5339</v>
      </c>
      <c r="G249" s="9" t="s">
        <v>5638</v>
      </c>
      <c r="H249" s="9" t="s">
        <v>5674</v>
      </c>
      <c r="I249" s="9" t="s">
        <v>5700</v>
      </c>
      <c r="J249" s="9" t="s">
        <v>5701</v>
      </c>
      <c r="K249" s="9" t="s">
        <v>5702</v>
      </c>
      <c r="L249" s="9" t="s">
        <v>8337</v>
      </c>
      <c r="M249" s="12" t="str">
        <f>IF(TablHabitats[[#This Row],[ID_OSM]]="Non trouvé","Pas de lien",HYPERLINK(("http://www.openstreetmap.org/?"&amp;TablHabitats[[#This Row],[OBJET_OSM]]&amp;"="&amp;TablHabitats[[#This Row],[ID_OSM]]),"Localiser"))</f>
        <v>Localiser</v>
      </c>
      <c r="N249" s="9" t="s">
        <v>5317</v>
      </c>
      <c r="O249" s="12" t="str">
        <f>IF(TablHabitats[[#This Row],[ID_OSM]]="Non trouvé","Pas de lien",HYPERLINK("http://localhost:8111/import?url=http://api.openstreetmap.org/api/0.6/"&amp;TablHabitats[[#This Row],[OBJET_OSM]]&amp;"/"&amp;TablHabitats[[#This Row],[ID_OSM]]&amp;"/full","JOSM"))</f>
        <v>JOSM</v>
      </c>
      <c r="P249" s="9" t="s">
        <v>6913</v>
      </c>
      <c r="R249" s="131"/>
      <c r="Y249" s="9" t="s">
        <v>5326</v>
      </c>
    </row>
    <row r="250" spans="1:26">
      <c r="A250" s="9">
        <v>84087</v>
      </c>
      <c r="B250" s="9" t="s">
        <v>5339</v>
      </c>
      <c r="C250" s="9">
        <v>149169611</v>
      </c>
      <c r="D250" s="9" t="s">
        <v>6398</v>
      </c>
      <c r="E250" s="9" t="s">
        <v>6399</v>
      </c>
      <c r="F250" s="9" t="s">
        <v>5339</v>
      </c>
      <c r="G250" s="9" t="s">
        <v>5638</v>
      </c>
      <c r="H250" s="9" t="s">
        <v>5674</v>
      </c>
      <c r="I250" s="9" t="s">
        <v>6400</v>
      </c>
      <c r="J250" s="9" t="s">
        <v>6401</v>
      </c>
      <c r="K250" s="9" t="s">
        <v>6402</v>
      </c>
      <c r="L250" s="9" t="s">
        <v>2426</v>
      </c>
      <c r="M250" s="12" t="str">
        <f>IF(TablHabitats[[#This Row],[ID_OSM]]="Non trouvé","Pas de lien",HYPERLINK(("http://www.openstreetmap.org/?"&amp;TablHabitats[[#This Row],[OBJET_OSM]]&amp;"="&amp;TablHabitats[[#This Row],[ID_OSM]]),"Localiser"))</f>
        <v>Localiser</v>
      </c>
      <c r="N250" s="9" t="s">
        <v>5317</v>
      </c>
      <c r="O250" s="12" t="str">
        <f>IF(TablHabitats[[#This Row],[ID_OSM]]="Non trouvé","Pas de lien",HYPERLINK("http://localhost:8111/import?url=http://api.openstreetmap.org/api/0.6/"&amp;TablHabitats[[#This Row],[OBJET_OSM]]&amp;"/"&amp;TablHabitats[[#This Row],[ID_OSM]]&amp;"/full","JOSM"))</f>
        <v>JOSM</v>
      </c>
      <c r="P250" s="9" t="s">
        <v>6913</v>
      </c>
      <c r="Q250" s="9">
        <v>2008</v>
      </c>
      <c r="R250" s="131">
        <v>39490</v>
      </c>
      <c r="S250" s="9" t="s">
        <v>7182</v>
      </c>
      <c r="X250" s="9">
        <v>56</v>
      </c>
      <c r="Y250" s="9" t="s">
        <v>5326</v>
      </c>
      <c r="Z250" s="9">
        <v>0</v>
      </c>
    </row>
    <row r="251" spans="1:26">
      <c r="A251" s="9">
        <v>84087</v>
      </c>
      <c r="B251" s="9" t="s">
        <v>5339</v>
      </c>
      <c r="C251" s="9">
        <v>150305729</v>
      </c>
      <c r="D251" s="9" t="s">
        <v>6744</v>
      </c>
      <c r="E251" s="9" t="s">
        <v>6745</v>
      </c>
      <c r="F251" s="9" t="s">
        <v>5339</v>
      </c>
      <c r="G251" s="9" t="s">
        <v>5638</v>
      </c>
      <c r="H251" s="9" t="s">
        <v>4492</v>
      </c>
      <c r="I251" s="9" t="s">
        <v>6746</v>
      </c>
      <c r="J251" s="9" t="s">
        <v>6747</v>
      </c>
      <c r="K251" s="9" t="s">
        <v>6748</v>
      </c>
      <c r="L251" s="9" t="s">
        <v>9278</v>
      </c>
      <c r="M251" s="12" t="str">
        <f>IF(TablHabitats[[#This Row],[ID_OSM]]="Non trouvé","Pas de lien",HYPERLINK(("http://www.openstreetmap.org/?"&amp;TablHabitats[[#This Row],[OBJET_OSM]]&amp;"="&amp;TablHabitats[[#This Row],[ID_OSM]]),"Localiser"))</f>
        <v>Localiser</v>
      </c>
      <c r="N251" s="9" t="s">
        <v>5317</v>
      </c>
      <c r="O251" s="12" t="str">
        <f>IF(TablHabitats[[#This Row],[ID_OSM]]="Non trouvé","Pas de lien",HYPERLINK("http://localhost:8111/import?url=http://api.openstreetmap.org/api/0.6/"&amp;TablHabitats[[#This Row],[OBJET_OSM]]&amp;"/"&amp;TablHabitats[[#This Row],[ID_OSM]]&amp;"/full","JOSM"))</f>
        <v>JOSM</v>
      </c>
      <c r="P251" s="9" t="s">
        <v>6913</v>
      </c>
      <c r="Q251" s="9">
        <v>2000</v>
      </c>
      <c r="R251" s="131">
        <v>36818</v>
      </c>
      <c r="S251" s="9" t="s">
        <v>7284</v>
      </c>
      <c r="T251" s="9" t="s">
        <v>7285</v>
      </c>
      <c r="X251" s="9">
        <v>48</v>
      </c>
      <c r="Y251" s="9" t="s">
        <v>5326</v>
      </c>
      <c r="Z251" s="9">
        <v>0</v>
      </c>
    </row>
    <row r="252" spans="1:26">
      <c r="A252" s="9">
        <v>84087</v>
      </c>
      <c r="B252" s="9" t="s">
        <v>5339</v>
      </c>
      <c r="C252" s="9">
        <v>150181707</v>
      </c>
      <c r="D252" s="9" t="s">
        <v>6887</v>
      </c>
      <c r="E252" s="9" t="s">
        <v>6888</v>
      </c>
      <c r="F252" s="9" t="s">
        <v>5339</v>
      </c>
      <c r="G252" s="9" t="s">
        <v>5638</v>
      </c>
      <c r="I252" s="9" t="s">
        <v>6889</v>
      </c>
      <c r="J252" s="9" t="s">
        <v>6890</v>
      </c>
      <c r="K252" s="9" t="s">
        <v>6891</v>
      </c>
      <c r="L252" s="9" t="s">
        <v>9284</v>
      </c>
      <c r="M252" s="12" t="str">
        <f>IF(TablHabitats[[#This Row],[ID_OSM]]="Non trouvé","Pas de lien",HYPERLINK(("http://www.openstreetmap.org/?"&amp;TablHabitats[[#This Row],[OBJET_OSM]]&amp;"="&amp;TablHabitats[[#This Row],[ID_OSM]]),"Localiser"))</f>
        <v>Localiser</v>
      </c>
      <c r="N252" s="9" t="s">
        <v>5317</v>
      </c>
      <c r="O252" s="12" t="str">
        <f>IF(TablHabitats[[#This Row],[ID_OSM]]="Non trouvé","Pas de lien",HYPERLINK("http://localhost:8111/import?url=http://api.openstreetmap.org/api/0.6/"&amp;TablHabitats[[#This Row],[OBJET_OSM]]&amp;"/"&amp;TablHabitats[[#This Row],[ID_OSM]]&amp;"/full","JOSM"))</f>
        <v>JOSM</v>
      </c>
      <c r="P252" s="9" t="s">
        <v>6913</v>
      </c>
      <c r="Q252" s="9">
        <v>2005</v>
      </c>
      <c r="R252" s="131">
        <v>38701</v>
      </c>
      <c r="S252" s="9" t="s">
        <v>7330</v>
      </c>
      <c r="X252" s="9">
        <v>30</v>
      </c>
      <c r="Y252" s="9" t="s">
        <v>5326</v>
      </c>
      <c r="Z252" s="9">
        <v>0</v>
      </c>
    </row>
    <row r="253" spans="1:26">
      <c r="A253" s="9">
        <v>84087</v>
      </c>
      <c r="B253" s="9" t="s">
        <v>5339</v>
      </c>
      <c r="C253" s="9">
        <v>78376609</v>
      </c>
      <c r="D253" s="9" t="s">
        <v>6142</v>
      </c>
      <c r="E253" s="9" t="s">
        <v>6143</v>
      </c>
      <c r="F253" s="9" t="s">
        <v>5339</v>
      </c>
      <c r="H253" s="9" t="s">
        <v>4492</v>
      </c>
      <c r="I253" s="9" t="s">
        <v>6144</v>
      </c>
      <c r="J253" s="9" t="s">
        <v>6145</v>
      </c>
      <c r="K253" s="9" t="s">
        <v>6146</v>
      </c>
      <c r="L253" s="9" t="s">
        <v>6144</v>
      </c>
      <c r="M253" s="12" t="str">
        <f>IF(TablHabitats[[#This Row],[ID_OSM]]="Non trouvé","Pas de lien",HYPERLINK(("http://www.openstreetmap.org/?"&amp;TablHabitats[[#This Row],[OBJET_OSM]]&amp;"="&amp;TablHabitats[[#This Row],[ID_OSM]]),"Localiser"))</f>
        <v>Localiser</v>
      </c>
      <c r="N253" s="9" t="s">
        <v>5317</v>
      </c>
      <c r="O253" s="12" t="str">
        <f>IF(TablHabitats[[#This Row],[ID_OSM]]="Non trouvé","Pas de lien",HYPERLINK("http://localhost:8111/import?url=http://api.openstreetmap.org/api/0.6/"&amp;TablHabitats[[#This Row],[OBJET_OSM]]&amp;"/"&amp;TablHabitats[[#This Row],[ID_OSM]]&amp;"/full","JOSM"))</f>
        <v>JOSM</v>
      </c>
      <c r="P253" s="9" t="s">
        <v>6913</v>
      </c>
      <c r="R253" s="131"/>
      <c r="W253" s="9" t="s">
        <v>7098</v>
      </c>
      <c r="X253" s="9">
        <v>96</v>
      </c>
      <c r="Y253" s="9" t="s">
        <v>5325</v>
      </c>
      <c r="Z253" s="9" t="s">
        <v>7086</v>
      </c>
    </row>
    <row r="254" spans="1:26">
      <c r="A254" s="9">
        <v>84087</v>
      </c>
      <c r="B254" s="9" t="s">
        <v>5339</v>
      </c>
      <c r="C254" s="9">
        <v>78433077</v>
      </c>
      <c r="D254" s="9" t="s">
        <v>6631</v>
      </c>
      <c r="E254" s="9" t="s">
        <v>6632</v>
      </c>
      <c r="F254" s="9" t="s">
        <v>5339</v>
      </c>
      <c r="G254" s="9" t="s">
        <v>5638</v>
      </c>
      <c r="H254" s="9" t="s">
        <v>4492</v>
      </c>
      <c r="I254" s="9" t="s">
        <v>6633</v>
      </c>
      <c r="J254" s="9" t="s">
        <v>6634</v>
      </c>
      <c r="K254" s="9" t="s">
        <v>6635</v>
      </c>
      <c r="L254" s="9" t="s">
        <v>3496</v>
      </c>
      <c r="M254" s="12" t="str">
        <f>IF(TablHabitats[[#This Row],[ID_OSM]]="Non trouvé","Pas de lien",HYPERLINK(("http://www.openstreetmap.org/?"&amp;TablHabitats[[#This Row],[OBJET_OSM]]&amp;"="&amp;TablHabitats[[#This Row],[ID_OSM]]),"Localiser"))</f>
        <v>Localiser</v>
      </c>
      <c r="N254" s="9" t="s">
        <v>5317</v>
      </c>
      <c r="O254" s="12" t="str">
        <f>IF(TablHabitats[[#This Row],[ID_OSM]]="Non trouvé","Pas de lien",HYPERLINK("http://localhost:8111/import?url=http://api.openstreetmap.org/api/0.6/"&amp;TablHabitats[[#This Row],[OBJET_OSM]]&amp;"/"&amp;TablHabitats[[#This Row],[ID_OSM]]&amp;"/full","JOSM"))</f>
        <v>JOSM</v>
      </c>
      <c r="P254" s="9" t="s">
        <v>6913</v>
      </c>
      <c r="Q254" s="9">
        <v>1995</v>
      </c>
      <c r="R254" s="131">
        <v>34834</v>
      </c>
      <c r="S254" s="9" t="s">
        <v>7257</v>
      </c>
      <c r="T254" s="9" t="s">
        <v>7258</v>
      </c>
      <c r="X254" s="9">
        <v>3</v>
      </c>
      <c r="Y254" s="9" t="s">
        <v>5325</v>
      </c>
      <c r="Z254" s="9" t="s">
        <v>6932</v>
      </c>
    </row>
    <row r="255" spans="1:26">
      <c r="A255" s="9">
        <v>84087</v>
      </c>
      <c r="B255" s="9" t="s">
        <v>5339</v>
      </c>
      <c r="C255" s="9">
        <v>235464523</v>
      </c>
      <c r="D255" s="9" t="s">
        <v>5677</v>
      </c>
      <c r="E255" s="9" t="s">
        <v>5678</v>
      </c>
      <c r="F255" s="9" t="s">
        <v>5339</v>
      </c>
      <c r="I255" s="9" t="s">
        <v>5679</v>
      </c>
      <c r="J255" s="9" t="s">
        <v>5679</v>
      </c>
      <c r="K255" s="9" t="s">
        <v>13834</v>
      </c>
      <c r="L255" s="9" t="s">
        <v>9246</v>
      </c>
      <c r="M255" s="12" t="str">
        <f>IF(TablHabitats[[#This Row],[ID_OSM]]="Non trouvé","Pas de lien",HYPERLINK(("http://www.openstreetmap.org/?"&amp;TablHabitats[[#This Row],[OBJET_OSM]]&amp;"="&amp;TablHabitats[[#This Row],[ID_OSM]]),"Localiser"))</f>
        <v>Localiser</v>
      </c>
      <c r="N255" s="9" t="s">
        <v>5317</v>
      </c>
      <c r="O255" s="12" t="str">
        <f>IF(TablHabitats[[#This Row],[ID_OSM]]="Non trouvé","Pas de lien",HYPERLINK("http://localhost:8111/import?url=http://api.openstreetmap.org/api/0.6/"&amp;TablHabitats[[#This Row],[OBJET_OSM]]&amp;"/"&amp;TablHabitats[[#This Row],[ID_OSM]]&amp;"/full","JOSM"))</f>
        <v>JOSM</v>
      </c>
      <c r="P255" s="9" t="s">
        <v>6913</v>
      </c>
      <c r="Q255" s="9">
        <v>1983</v>
      </c>
      <c r="R255" s="131">
        <v>30462</v>
      </c>
      <c r="S255" s="9" t="s">
        <v>6930</v>
      </c>
      <c r="T255" s="9" t="s">
        <v>6931</v>
      </c>
      <c r="X255" s="9">
        <v>13</v>
      </c>
      <c r="Y255" s="9" t="s">
        <v>5325</v>
      </c>
      <c r="Z255" s="9" t="s">
        <v>6932</v>
      </c>
    </row>
    <row r="256" spans="1:26">
      <c r="A256" s="9">
        <v>84087</v>
      </c>
      <c r="B256" s="9" t="s">
        <v>5339</v>
      </c>
      <c r="C256" s="9">
        <v>133151371</v>
      </c>
      <c r="D256" s="9" t="s">
        <v>6650</v>
      </c>
      <c r="E256" s="9" t="s">
        <v>6651</v>
      </c>
      <c r="F256" s="9" t="s">
        <v>5339</v>
      </c>
      <c r="G256" s="9" t="s">
        <v>5638</v>
      </c>
      <c r="I256" s="9" t="s">
        <v>6652</v>
      </c>
      <c r="J256" s="9" t="s">
        <v>6653</v>
      </c>
      <c r="K256" s="9" t="s">
        <v>6654</v>
      </c>
      <c r="L256" s="9" t="s">
        <v>9272</v>
      </c>
      <c r="M256" s="12" t="str">
        <f>IF(TablHabitats[[#This Row],[ID_OSM]]="Non trouvé","Pas de lien",HYPERLINK(("http://www.openstreetmap.org/?"&amp;TablHabitats[[#This Row],[OBJET_OSM]]&amp;"="&amp;TablHabitats[[#This Row],[ID_OSM]]),"Localiser"))</f>
        <v>Localiser</v>
      </c>
      <c r="N256" s="9" t="s">
        <v>5317</v>
      </c>
      <c r="O256" s="12" t="str">
        <f>IF(TablHabitats[[#This Row],[ID_OSM]]="Non trouvé","Pas de lien",HYPERLINK("http://localhost:8111/import?url=http://api.openstreetmap.org/api/0.6/"&amp;TablHabitats[[#This Row],[OBJET_OSM]]&amp;"/"&amp;TablHabitats[[#This Row],[ID_OSM]]&amp;"/full","JOSM"))</f>
        <v>JOSM</v>
      </c>
      <c r="P256" s="9" t="s">
        <v>6913</v>
      </c>
      <c r="Q256" s="9">
        <v>2000</v>
      </c>
      <c r="R256" s="131">
        <v>36803</v>
      </c>
      <c r="S256" s="9" t="s">
        <v>7263</v>
      </c>
      <c r="T256" s="9" t="s">
        <v>7264</v>
      </c>
      <c r="X256" s="9">
        <v>10</v>
      </c>
      <c r="Y256" s="9" t="s">
        <v>5325</v>
      </c>
      <c r="Z256" s="9" t="s">
        <v>6932</v>
      </c>
    </row>
    <row r="257" spans="1:26">
      <c r="A257" s="9">
        <v>84087</v>
      </c>
      <c r="B257" s="9" t="s">
        <v>5339</v>
      </c>
      <c r="C257" s="9">
        <v>237787850</v>
      </c>
      <c r="D257" s="9" t="s">
        <v>6110</v>
      </c>
      <c r="E257" s="9" t="s">
        <v>6111</v>
      </c>
      <c r="F257" s="9" t="s">
        <v>5339</v>
      </c>
      <c r="G257" s="9" t="s">
        <v>5638</v>
      </c>
      <c r="I257" s="9" t="s">
        <v>6112</v>
      </c>
      <c r="J257" s="9" t="s">
        <v>6113</v>
      </c>
      <c r="K257" s="9" t="s">
        <v>6114</v>
      </c>
      <c r="L257" s="9" t="s">
        <v>9254</v>
      </c>
      <c r="M257" s="12" t="str">
        <f>IF(TablHabitats[[#This Row],[ID_OSM]]="Non trouvé","Pas de lien",HYPERLINK(("http://www.openstreetmap.org/?"&amp;TablHabitats[[#This Row],[OBJET_OSM]]&amp;"="&amp;TablHabitats[[#This Row],[ID_OSM]]),"Localiser"))</f>
        <v>Localiser</v>
      </c>
      <c r="N257" s="9" t="s">
        <v>5317</v>
      </c>
      <c r="O257" s="12" t="str">
        <f>IF(TablHabitats[[#This Row],[ID_OSM]]="Non trouvé","Pas de lien",HYPERLINK("http://localhost:8111/import?url=http://api.openstreetmap.org/api/0.6/"&amp;TablHabitats[[#This Row],[OBJET_OSM]]&amp;"/"&amp;TablHabitats[[#This Row],[ID_OSM]]&amp;"/full","JOSM"))</f>
        <v>JOSM</v>
      </c>
      <c r="P257" s="9" t="s">
        <v>6913</v>
      </c>
      <c r="Q257" s="9">
        <v>1992</v>
      </c>
      <c r="R257" s="131">
        <v>33967</v>
      </c>
      <c r="S257" s="9" t="s">
        <v>7084</v>
      </c>
      <c r="T257" s="9" t="s">
        <v>7085</v>
      </c>
      <c r="X257" s="9">
        <v>46</v>
      </c>
      <c r="Y257" s="9" t="s">
        <v>5325</v>
      </c>
      <c r="Z257" s="9" t="s">
        <v>7086</v>
      </c>
    </row>
    <row r="258" spans="1:26">
      <c r="A258" s="9">
        <v>84087</v>
      </c>
      <c r="B258" s="9" t="s">
        <v>5339</v>
      </c>
      <c r="C258" s="9">
        <v>114077849</v>
      </c>
      <c r="D258" s="9" t="s">
        <v>6817</v>
      </c>
      <c r="E258" s="9" t="s">
        <v>6818</v>
      </c>
      <c r="F258" s="9" t="s">
        <v>5339</v>
      </c>
      <c r="G258" s="9" t="s">
        <v>5638</v>
      </c>
      <c r="H258" s="9" t="s">
        <v>5674</v>
      </c>
      <c r="I258" s="9" t="s">
        <v>6819</v>
      </c>
      <c r="J258" s="9" t="s">
        <v>6820</v>
      </c>
      <c r="K258" s="9" t="s">
        <v>6821</v>
      </c>
      <c r="L258" s="9" t="s">
        <v>9281</v>
      </c>
      <c r="M258" s="12" t="str">
        <f>IF(TablHabitats[[#This Row],[ID_OSM]]="Non trouvé","Pas de lien",HYPERLINK(("http://www.openstreetmap.org/?"&amp;TablHabitats[[#This Row],[OBJET_OSM]]&amp;"="&amp;TablHabitats[[#This Row],[ID_OSM]]),"Localiser"))</f>
        <v>Localiser</v>
      </c>
      <c r="N258" s="9" t="s">
        <v>5317</v>
      </c>
      <c r="O258" s="12" t="str">
        <f>IF(TablHabitats[[#This Row],[ID_OSM]]="Non trouvé","Pas de lien",HYPERLINK("http://localhost:8111/import?url=http://api.openstreetmap.org/api/0.6/"&amp;TablHabitats[[#This Row],[OBJET_OSM]]&amp;"/"&amp;TablHabitats[[#This Row],[ID_OSM]]&amp;"/full","JOSM"))</f>
        <v>JOSM</v>
      </c>
      <c r="P258" s="9" t="s">
        <v>6913</v>
      </c>
      <c r="Q258" s="9">
        <v>2011</v>
      </c>
      <c r="R258" s="131">
        <v>40885</v>
      </c>
      <c r="S258" s="9" t="s">
        <v>7309</v>
      </c>
      <c r="X258" s="9">
        <v>118</v>
      </c>
      <c r="Y258" s="9" t="s">
        <v>5326</v>
      </c>
      <c r="Z258" s="9">
        <v>0</v>
      </c>
    </row>
    <row r="259" spans="1:26">
      <c r="A259" s="9">
        <v>84087</v>
      </c>
      <c r="B259" s="9" t="s">
        <v>5339</v>
      </c>
      <c r="C259" s="9" t="s">
        <v>5339</v>
      </c>
      <c r="D259" s="9" t="s">
        <v>5707</v>
      </c>
      <c r="E259" s="9" t="s">
        <v>5708</v>
      </c>
      <c r="F259" s="9" t="s">
        <v>5339</v>
      </c>
      <c r="I259" s="9" t="s">
        <v>5709</v>
      </c>
      <c r="J259" s="9" t="s">
        <v>5709</v>
      </c>
      <c r="K259" s="9" t="s">
        <v>5710</v>
      </c>
      <c r="L259" s="9" t="s">
        <v>5709</v>
      </c>
      <c r="M259" s="12" t="str">
        <f>IF(TablHabitats[[#This Row],[ID_OSM]]="Non trouvé","Pas de lien",HYPERLINK(("http://www.openstreetmap.org/?"&amp;TablHabitats[[#This Row],[OBJET_OSM]]&amp;"="&amp;TablHabitats[[#This Row],[ID_OSM]]),"Localiser"))</f>
        <v>Pas de lien</v>
      </c>
      <c r="N259" s="9" t="s">
        <v>5317</v>
      </c>
      <c r="O259" s="12" t="str">
        <f>IF(TablHabitats[[#This Row],[ID_OSM]]="Non trouvé","Pas de lien",HYPERLINK("http://localhost:8111/import?url=http://api.openstreetmap.org/api/0.6/"&amp;TablHabitats[[#This Row],[OBJET_OSM]]&amp;"/"&amp;TablHabitats[[#This Row],[ID_OSM]]&amp;"/full","JOSM"))</f>
        <v>Pas de lien</v>
      </c>
      <c r="P259" s="9" t="s">
        <v>6916</v>
      </c>
      <c r="Q259" s="9">
        <v>1983</v>
      </c>
      <c r="R259" s="131">
        <v>30642</v>
      </c>
      <c r="S259" s="9" t="s">
        <v>6941</v>
      </c>
      <c r="T259" s="9" t="s">
        <v>6942</v>
      </c>
      <c r="X259" s="9">
        <v>2</v>
      </c>
      <c r="Y259" s="9" t="s">
        <v>5326</v>
      </c>
    </row>
    <row r="260" spans="1:26">
      <c r="A260" s="9">
        <v>84087</v>
      </c>
      <c r="B260" s="9" t="s">
        <v>5339</v>
      </c>
      <c r="C260" s="9" t="s">
        <v>5339</v>
      </c>
      <c r="D260" s="9" t="s">
        <v>5711</v>
      </c>
      <c r="E260" s="9" t="s">
        <v>5712</v>
      </c>
      <c r="F260" s="9" t="s">
        <v>5339</v>
      </c>
      <c r="I260" s="9" t="s">
        <v>5713</v>
      </c>
      <c r="J260" s="9" t="s">
        <v>5713</v>
      </c>
      <c r="K260" s="9" t="s">
        <v>5714</v>
      </c>
      <c r="L260" s="9" t="s">
        <v>5713</v>
      </c>
      <c r="M260" s="12" t="str">
        <f>IF(TablHabitats[[#This Row],[ID_OSM]]="Non trouvé","Pas de lien",HYPERLINK(("http://www.openstreetmap.org/?"&amp;TablHabitats[[#This Row],[OBJET_OSM]]&amp;"="&amp;TablHabitats[[#This Row],[ID_OSM]]),"Localiser"))</f>
        <v>Pas de lien</v>
      </c>
      <c r="N260" s="9" t="s">
        <v>5317</v>
      </c>
      <c r="O260" s="12" t="str">
        <f>IF(TablHabitats[[#This Row],[ID_OSM]]="Non trouvé","Pas de lien",HYPERLINK("http://localhost:8111/import?url=http://api.openstreetmap.org/api/0.6/"&amp;TablHabitats[[#This Row],[OBJET_OSM]]&amp;"/"&amp;TablHabitats[[#This Row],[ID_OSM]]&amp;"/full","JOSM"))</f>
        <v>Pas de lien</v>
      </c>
      <c r="P260" s="9" t="s">
        <v>6916</v>
      </c>
      <c r="Q260" s="9">
        <v>1963</v>
      </c>
      <c r="R260" s="131">
        <v>23215</v>
      </c>
      <c r="S260" s="9" t="s">
        <v>6943</v>
      </c>
      <c r="T260" s="9" t="s">
        <v>6944</v>
      </c>
      <c r="X260" s="9">
        <v>2</v>
      </c>
      <c r="Y260" s="9" t="s">
        <v>5326</v>
      </c>
    </row>
    <row r="261" spans="1:26">
      <c r="A261" s="9">
        <v>84087</v>
      </c>
      <c r="B261" s="9" t="s">
        <v>5339</v>
      </c>
      <c r="C261" s="9" t="s">
        <v>5339</v>
      </c>
      <c r="D261" s="9" t="s">
        <v>5751</v>
      </c>
      <c r="E261" s="9" t="s">
        <v>5752</v>
      </c>
      <c r="F261" s="9" t="s">
        <v>5339</v>
      </c>
      <c r="I261" s="9" t="s">
        <v>5753</v>
      </c>
      <c r="J261" s="9" t="s">
        <v>5753</v>
      </c>
      <c r="K261" s="9" t="s">
        <v>5754</v>
      </c>
      <c r="L261" s="9" t="s">
        <v>5753</v>
      </c>
      <c r="M261" s="12" t="str">
        <f>IF(TablHabitats[[#This Row],[ID_OSM]]="Non trouvé","Pas de lien",HYPERLINK(("http://www.openstreetmap.org/?"&amp;TablHabitats[[#This Row],[OBJET_OSM]]&amp;"="&amp;TablHabitats[[#This Row],[ID_OSM]]),"Localiser"))</f>
        <v>Pas de lien</v>
      </c>
      <c r="N261" s="9" t="s">
        <v>5317</v>
      </c>
      <c r="O261" s="12" t="str">
        <f>IF(TablHabitats[[#This Row],[ID_OSM]]="Non trouvé","Pas de lien",HYPERLINK("http://localhost:8111/import?url=http://api.openstreetmap.org/api/0.6/"&amp;TablHabitats[[#This Row],[OBJET_OSM]]&amp;"/"&amp;TablHabitats[[#This Row],[ID_OSM]]&amp;"/full","JOSM"))</f>
        <v>Pas de lien</v>
      </c>
      <c r="P261" s="9" t="s">
        <v>6916</v>
      </c>
      <c r="Q261" s="9">
        <v>1961</v>
      </c>
      <c r="R261" s="131">
        <v>22354</v>
      </c>
      <c r="S261" s="9" t="s">
        <v>6961</v>
      </c>
      <c r="T261" s="9" t="s">
        <v>6938</v>
      </c>
      <c r="X261" s="9">
        <v>4</v>
      </c>
      <c r="Y261" s="9" t="s">
        <v>5326</v>
      </c>
    </row>
    <row r="262" spans="1:26">
      <c r="A262" s="9">
        <v>84087</v>
      </c>
      <c r="B262" s="9" t="s">
        <v>5339</v>
      </c>
      <c r="C262" s="9" t="s">
        <v>5339</v>
      </c>
      <c r="D262" s="9" t="s">
        <v>5755</v>
      </c>
      <c r="E262" s="9" t="s">
        <v>5756</v>
      </c>
      <c r="F262" s="9" t="s">
        <v>5339</v>
      </c>
      <c r="I262" s="9" t="s">
        <v>5757</v>
      </c>
      <c r="J262" s="9" t="s">
        <v>5757</v>
      </c>
      <c r="K262" s="9" t="s">
        <v>5758</v>
      </c>
      <c r="L262" s="9" t="s">
        <v>5757</v>
      </c>
      <c r="M262" s="12" t="str">
        <f>IF(TablHabitats[[#This Row],[ID_OSM]]="Non trouvé","Pas de lien",HYPERLINK(("http://www.openstreetmap.org/?"&amp;TablHabitats[[#This Row],[OBJET_OSM]]&amp;"="&amp;TablHabitats[[#This Row],[ID_OSM]]),"Localiser"))</f>
        <v>Pas de lien</v>
      </c>
      <c r="N262" s="9" t="s">
        <v>5317</v>
      </c>
      <c r="O262" s="12" t="str">
        <f>IF(TablHabitats[[#This Row],[ID_OSM]]="Non trouvé","Pas de lien",HYPERLINK("http://localhost:8111/import?url=http://api.openstreetmap.org/api/0.6/"&amp;TablHabitats[[#This Row],[OBJET_OSM]]&amp;"/"&amp;TablHabitats[[#This Row],[ID_OSM]]&amp;"/full","JOSM"))</f>
        <v>Pas de lien</v>
      </c>
      <c r="P262" s="9" t="s">
        <v>6916</v>
      </c>
      <c r="Q262" s="9">
        <v>1973</v>
      </c>
      <c r="R262" s="131">
        <v>26868</v>
      </c>
      <c r="S262" s="9" t="s">
        <v>6962</v>
      </c>
      <c r="T262" s="9" t="s">
        <v>6963</v>
      </c>
      <c r="X262" s="9">
        <v>2</v>
      </c>
      <c r="Y262" s="9" t="s">
        <v>5326</v>
      </c>
    </row>
    <row r="263" spans="1:26">
      <c r="A263" s="9">
        <v>84087</v>
      </c>
      <c r="B263" s="9" t="s">
        <v>5339</v>
      </c>
      <c r="C263" s="9" t="s">
        <v>5339</v>
      </c>
      <c r="D263" s="9" t="s">
        <v>5764</v>
      </c>
      <c r="E263" s="9" t="s">
        <v>5765</v>
      </c>
      <c r="F263" s="9" t="s">
        <v>5339</v>
      </c>
      <c r="I263" s="9" t="s">
        <v>5766</v>
      </c>
      <c r="J263" s="9" t="s">
        <v>5766</v>
      </c>
      <c r="K263" s="9" t="s">
        <v>5767</v>
      </c>
      <c r="L263" s="9" t="s">
        <v>3790</v>
      </c>
      <c r="M263" s="12" t="str">
        <f>IF(TablHabitats[[#This Row],[ID_OSM]]="Non trouvé","Pas de lien",HYPERLINK(("http://www.openstreetmap.org/?"&amp;TablHabitats[[#This Row],[OBJET_OSM]]&amp;"="&amp;TablHabitats[[#This Row],[ID_OSM]]),"Localiser"))</f>
        <v>Pas de lien</v>
      </c>
      <c r="N263" s="9" t="s">
        <v>5317</v>
      </c>
      <c r="O263" s="12" t="str">
        <f>IF(TablHabitats[[#This Row],[ID_OSM]]="Non trouvé","Pas de lien",HYPERLINK("http://localhost:8111/import?url=http://api.openstreetmap.org/api/0.6/"&amp;TablHabitats[[#This Row],[OBJET_OSM]]&amp;"/"&amp;TablHabitats[[#This Row],[ID_OSM]]&amp;"/full","JOSM"))</f>
        <v>Pas de lien</v>
      </c>
      <c r="P263" s="9" t="s">
        <v>6916</v>
      </c>
      <c r="Q263" s="9">
        <v>1964</v>
      </c>
      <c r="R263" s="131">
        <v>23538</v>
      </c>
      <c r="S263" s="9" t="s">
        <v>6965</v>
      </c>
      <c r="T263" s="9" t="s">
        <v>6966</v>
      </c>
      <c r="X263" s="9">
        <v>6</v>
      </c>
      <c r="Y263" s="9" t="s">
        <v>5326</v>
      </c>
    </row>
    <row r="264" spans="1:26">
      <c r="A264" s="9">
        <v>84087</v>
      </c>
      <c r="B264" s="9" t="s">
        <v>5339</v>
      </c>
      <c r="C264" s="9" t="s">
        <v>5339</v>
      </c>
      <c r="D264" s="9" t="s">
        <v>5768</v>
      </c>
      <c r="E264" s="9" t="s">
        <v>5769</v>
      </c>
      <c r="F264" s="9" t="s">
        <v>5339</v>
      </c>
      <c r="I264" s="9" t="s">
        <v>5770</v>
      </c>
      <c r="J264" s="9" t="s">
        <v>5770</v>
      </c>
      <c r="K264" s="9" t="s">
        <v>5771</v>
      </c>
      <c r="L264" s="9" t="s">
        <v>5770</v>
      </c>
      <c r="M264" s="12" t="str">
        <f>IF(TablHabitats[[#This Row],[ID_OSM]]="Non trouvé","Pas de lien",HYPERLINK(("http://www.openstreetmap.org/?"&amp;TablHabitats[[#This Row],[OBJET_OSM]]&amp;"="&amp;TablHabitats[[#This Row],[ID_OSM]]),"Localiser"))</f>
        <v>Pas de lien</v>
      </c>
      <c r="N264" s="9" t="s">
        <v>5317</v>
      </c>
      <c r="O264" s="12" t="str">
        <f>IF(TablHabitats[[#This Row],[ID_OSM]]="Non trouvé","Pas de lien",HYPERLINK("http://localhost:8111/import?url=http://api.openstreetmap.org/api/0.6/"&amp;TablHabitats[[#This Row],[OBJET_OSM]]&amp;"/"&amp;TablHabitats[[#This Row],[ID_OSM]]&amp;"/full","JOSM"))</f>
        <v>Pas de lien</v>
      </c>
      <c r="P264" s="9" t="s">
        <v>6916</v>
      </c>
      <c r="Q264" s="9">
        <v>1967</v>
      </c>
      <c r="R264" s="131">
        <v>24625</v>
      </c>
      <c r="S264" s="9" t="s">
        <v>6967</v>
      </c>
      <c r="T264" s="9" t="s">
        <v>6968</v>
      </c>
      <c r="X264" s="9">
        <v>6</v>
      </c>
      <c r="Y264" s="9" t="s">
        <v>5326</v>
      </c>
    </row>
    <row r="265" spans="1:26">
      <c r="A265" s="9">
        <v>84087</v>
      </c>
      <c r="B265" s="9" t="s">
        <v>5339</v>
      </c>
      <c r="C265" s="9" t="s">
        <v>5339</v>
      </c>
      <c r="D265" s="9" t="s">
        <v>5772</v>
      </c>
      <c r="E265" s="9" t="s">
        <v>5773</v>
      </c>
      <c r="F265" s="9" t="s">
        <v>5339</v>
      </c>
      <c r="I265" s="9" t="s">
        <v>5774</v>
      </c>
      <c r="J265" s="9" t="s">
        <v>5774</v>
      </c>
      <c r="K265" s="9" t="s">
        <v>5775</v>
      </c>
      <c r="L265" s="9" t="s">
        <v>5774</v>
      </c>
      <c r="M265" s="12" t="str">
        <f>IF(TablHabitats[[#This Row],[ID_OSM]]="Non trouvé","Pas de lien",HYPERLINK(("http://www.openstreetmap.org/?"&amp;TablHabitats[[#This Row],[OBJET_OSM]]&amp;"="&amp;TablHabitats[[#This Row],[ID_OSM]]),"Localiser"))</f>
        <v>Pas de lien</v>
      </c>
      <c r="N265" s="9" t="s">
        <v>5317</v>
      </c>
      <c r="O265" s="12" t="str">
        <f>IF(TablHabitats[[#This Row],[ID_OSM]]="Non trouvé","Pas de lien",HYPERLINK("http://localhost:8111/import?url=http://api.openstreetmap.org/api/0.6/"&amp;TablHabitats[[#This Row],[OBJET_OSM]]&amp;"/"&amp;TablHabitats[[#This Row],[ID_OSM]]&amp;"/full","JOSM"))</f>
        <v>Pas de lien</v>
      </c>
      <c r="P265" s="9" t="s">
        <v>6916</v>
      </c>
      <c r="Q265" s="9">
        <v>1960</v>
      </c>
      <c r="R265" s="131">
        <v>22085</v>
      </c>
      <c r="S265" s="9" t="s">
        <v>6969</v>
      </c>
      <c r="T265" s="9" t="s">
        <v>6970</v>
      </c>
      <c r="X265" s="9">
        <v>2</v>
      </c>
      <c r="Y265" s="9" t="s">
        <v>5326</v>
      </c>
    </row>
    <row r="266" spans="1:26">
      <c r="A266" s="9">
        <v>84087</v>
      </c>
      <c r="B266" s="9" t="s">
        <v>5339</v>
      </c>
      <c r="C266" s="9" t="s">
        <v>5339</v>
      </c>
      <c r="D266" s="9" t="s">
        <v>5776</v>
      </c>
      <c r="E266" s="9" t="s">
        <v>5777</v>
      </c>
      <c r="F266" s="9" t="s">
        <v>5339</v>
      </c>
      <c r="I266" s="9" t="s">
        <v>5778</v>
      </c>
      <c r="J266" s="9" t="s">
        <v>5778</v>
      </c>
      <c r="K266" s="9" t="s">
        <v>5779</v>
      </c>
      <c r="L266" s="9" t="s">
        <v>5778</v>
      </c>
      <c r="M266" s="12" t="str">
        <f>IF(TablHabitats[[#This Row],[ID_OSM]]="Non trouvé","Pas de lien",HYPERLINK(("http://www.openstreetmap.org/?"&amp;TablHabitats[[#This Row],[OBJET_OSM]]&amp;"="&amp;TablHabitats[[#This Row],[ID_OSM]]),"Localiser"))</f>
        <v>Pas de lien</v>
      </c>
      <c r="N266" s="9" t="s">
        <v>5317</v>
      </c>
      <c r="O266" s="12" t="str">
        <f>IF(TablHabitats[[#This Row],[ID_OSM]]="Non trouvé","Pas de lien",HYPERLINK("http://localhost:8111/import?url=http://api.openstreetmap.org/api/0.6/"&amp;TablHabitats[[#This Row],[OBJET_OSM]]&amp;"/"&amp;TablHabitats[[#This Row],[ID_OSM]]&amp;"/full","JOSM"))</f>
        <v>Pas de lien</v>
      </c>
      <c r="P266" s="9" t="s">
        <v>6916</v>
      </c>
      <c r="Q266" s="9">
        <v>1968</v>
      </c>
      <c r="R266" s="131">
        <v>24927</v>
      </c>
      <c r="S266" s="9" t="s">
        <v>6971</v>
      </c>
      <c r="T266" s="9" t="s">
        <v>6972</v>
      </c>
      <c r="X266" s="9">
        <v>4</v>
      </c>
      <c r="Y266" s="9" t="s">
        <v>5326</v>
      </c>
    </row>
    <row r="267" spans="1:26">
      <c r="A267" s="9">
        <v>84087</v>
      </c>
      <c r="B267" s="9" t="s">
        <v>5339</v>
      </c>
      <c r="C267" s="9" t="s">
        <v>5339</v>
      </c>
      <c r="D267" s="9" t="s">
        <v>5789</v>
      </c>
      <c r="E267" s="9" t="s">
        <v>5339</v>
      </c>
      <c r="F267" s="9" t="s">
        <v>5339</v>
      </c>
      <c r="I267" s="9" t="s">
        <v>5790</v>
      </c>
      <c r="J267" s="9" t="s">
        <v>5790</v>
      </c>
      <c r="K267" s="9" t="s">
        <v>5791</v>
      </c>
      <c r="L267" s="9" t="s">
        <v>5790</v>
      </c>
      <c r="M267" s="12" t="str">
        <f>IF(TablHabitats[[#This Row],[ID_OSM]]="Non trouvé","Pas de lien",HYPERLINK(("http://www.openstreetmap.org/?"&amp;TablHabitats[[#This Row],[OBJET_OSM]]&amp;"="&amp;TablHabitats[[#This Row],[ID_OSM]]),"Localiser"))</f>
        <v>Pas de lien</v>
      </c>
      <c r="N267" s="9" t="s">
        <v>5317</v>
      </c>
      <c r="O267" s="12" t="str">
        <f>IF(TablHabitats[[#This Row],[ID_OSM]]="Non trouvé","Pas de lien",HYPERLINK("http://localhost:8111/import?url=http://api.openstreetmap.org/api/0.6/"&amp;TablHabitats[[#This Row],[OBJET_OSM]]&amp;"/"&amp;TablHabitats[[#This Row],[ID_OSM]]&amp;"/full","JOSM"))</f>
        <v>Pas de lien</v>
      </c>
      <c r="P267" s="9" t="s">
        <v>6916</v>
      </c>
      <c r="Q267" s="9">
        <v>1970</v>
      </c>
      <c r="R267" s="131">
        <v>25720</v>
      </c>
      <c r="T267" s="9" t="s">
        <v>6938</v>
      </c>
      <c r="W267" s="9" t="s">
        <v>6977</v>
      </c>
      <c r="X267" s="9">
        <v>4</v>
      </c>
      <c r="Y267" s="9" t="s">
        <v>5326</v>
      </c>
    </row>
    <row r="268" spans="1:26">
      <c r="A268" s="9">
        <v>84087</v>
      </c>
      <c r="B268" s="9" t="s">
        <v>5339</v>
      </c>
      <c r="C268" s="9" t="s">
        <v>5339</v>
      </c>
      <c r="D268" s="9" t="s">
        <v>5797</v>
      </c>
      <c r="E268" s="9" t="s">
        <v>5798</v>
      </c>
      <c r="F268" s="9" t="s">
        <v>5339</v>
      </c>
      <c r="I268" s="9" t="s">
        <v>5799</v>
      </c>
      <c r="J268" s="9" t="s">
        <v>5799</v>
      </c>
      <c r="K268" s="9" t="s">
        <v>5800</v>
      </c>
      <c r="L268" s="9" t="s">
        <v>5799</v>
      </c>
      <c r="M268" s="12" t="str">
        <f>IF(TablHabitats[[#This Row],[ID_OSM]]="Non trouvé","Pas de lien",HYPERLINK(("http://www.openstreetmap.org/?"&amp;TablHabitats[[#This Row],[OBJET_OSM]]&amp;"="&amp;TablHabitats[[#This Row],[ID_OSM]]),"Localiser"))</f>
        <v>Pas de lien</v>
      </c>
      <c r="N268" s="9" t="s">
        <v>5317</v>
      </c>
      <c r="O268" s="12" t="str">
        <f>IF(TablHabitats[[#This Row],[ID_OSM]]="Non trouvé","Pas de lien",HYPERLINK("http://localhost:8111/import?url=http://api.openstreetmap.org/api/0.6/"&amp;TablHabitats[[#This Row],[OBJET_OSM]]&amp;"/"&amp;TablHabitats[[#This Row],[ID_OSM]]&amp;"/full","JOSM"))</f>
        <v>Pas de lien</v>
      </c>
      <c r="P268" s="9" t="s">
        <v>6916</v>
      </c>
      <c r="Q268" s="9">
        <v>1962</v>
      </c>
      <c r="R268" s="131">
        <v>22655</v>
      </c>
      <c r="S268" s="9" t="s">
        <v>6980</v>
      </c>
      <c r="T268" s="9" t="s">
        <v>6944</v>
      </c>
      <c r="X268" s="9">
        <v>2</v>
      </c>
      <c r="Y268" s="9" t="s">
        <v>5326</v>
      </c>
    </row>
    <row r="269" spans="1:26">
      <c r="A269" s="9">
        <v>84087</v>
      </c>
      <c r="B269" s="9" t="s">
        <v>5339</v>
      </c>
      <c r="C269" s="9">
        <v>235442983</v>
      </c>
      <c r="D269" s="9" t="s">
        <v>5801</v>
      </c>
      <c r="E269" s="9" t="s">
        <v>5802</v>
      </c>
      <c r="F269" s="9" t="s">
        <v>5339</v>
      </c>
      <c r="I269" s="9" t="s">
        <v>5803</v>
      </c>
      <c r="J269" s="9" t="s">
        <v>5803</v>
      </c>
      <c r="K269" s="9" t="s">
        <v>5804</v>
      </c>
      <c r="L269" s="9" t="s">
        <v>5803</v>
      </c>
      <c r="M269" s="12" t="str">
        <f>IF(TablHabitats[[#This Row],[ID_OSM]]="Non trouvé","Pas de lien",HYPERLINK(("http://www.openstreetmap.org/?"&amp;TablHabitats[[#This Row],[OBJET_OSM]]&amp;"="&amp;TablHabitats[[#This Row],[ID_OSM]]),"Localiser"))</f>
        <v>Localiser</v>
      </c>
      <c r="N269" s="9" t="s">
        <v>5317</v>
      </c>
      <c r="O269" s="12" t="str">
        <f>IF(TablHabitats[[#This Row],[ID_OSM]]="Non trouvé","Pas de lien",HYPERLINK("http://localhost:8111/import?url=http://api.openstreetmap.org/api/0.6/"&amp;TablHabitats[[#This Row],[OBJET_OSM]]&amp;"/"&amp;TablHabitats[[#This Row],[ID_OSM]]&amp;"/full","JOSM"))</f>
        <v>JOSM</v>
      </c>
      <c r="P269" s="9" t="s">
        <v>6916</v>
      </c>
      <c r="Q269" s="9">
        <v>1975</v>
      </c>
      <c r="R269" s="131">
        <v>27431</v>
      </c>
      <c r="S269" s="9" t="s">
        <v>6981</v>
      </c>
      <c r="T269" s="9" t="s">
        <v>6982</v>
      </c>
      <c r="X269" s="9">
        <v>7</v>
      </c>
      <c r="Y269" s="9" t="s">
        <v>5326</v>
      </c>
    </row>
    <row r="270" spans="1:26">
      <c r="A270" s="9">
        <v>84087</v>
      </c>
      <c r="B270" s="9" t="s">
        <v>5339</v>
      </c>
      <c r="C270" s="9">
        <v>401154311</v>
      </c>
      <c r="D270" s="9" t="s">
        <v>5810</v>
      </c>
      <c r="E270" s="9" t="s">
        <v>5811</v>
      </c>
      <c r="F270" s="9" t="s">
        <v>5339</v>
      </c>
      <c r="G270" s="9" t="s">
        <v>6552</v>
      </c>
      <c r="I270" s="9" t="s">
        <v>5812</v>
      </c>
      <c r="J270" s="9" t="s">
        <v>13855</v>
      </c>
      <c r="K270" s="9" t="s">
        <v>13856</v>
      </c>
      <c r="L270" s="9" t="s">
        <v>5812</v>
      </c>
      <c r="M270" s="12" t="str">
        <f>IF(TablHabitats[[#This Row],[ID_OSM]]="Non trouvé","Pas de lien",HYPERLINK(("http://www.openstreetmap.org/?"&amp;TablHabitats[[#This Row],[OBJET_OSM]]&amp;"="&amp;TablHabitats[[#This Row],[ID_OSM]]),"Localiser"))</f>
        <v>Localiser</v>
      </c>
      <c r="N270" s="9" t="s">
        <v>5317</v>
      </c>
      <c r="O270" s="12" t="str">
        <f>IF(TablHabitats[[#This Row],[ID_OSM]]="Non trouvé","Pas de lien",HYPERLINK("http://localhost:8111/import?url=http://api.openstreetmap.org/api/0.6/"&amp;TablHabitats[[#This Row],[OBJET_OSM]]&amp;"/"&amp;TablHabitats[[#This Row],[ID_OSM]]&amp;"/full","JOSM"))</f>
        <v>JOSM</v>
      </c>
      <c r="P270" s="9" t="s">
        <v>6916</v>
      </c>
      <c r="Q270" s="9">
        <v>1936</v>
      </c>
      <c r="R270" s="131">
        <v>13212</v>
      </c>
      <c r="S270" s="9" t="s">
        <v>6920</v>
      </c>
      <c r="T270" s="9" t="s">
        <v>6985</v>
      </c>
      <c r="X270" s="9">
        <v>10</v>
      </c>
      <c r="Y270" s="9" t="s">
        <v>5326</v>
      </c>
    </row>
    <row r="271" spans="1:26">
      <c r="A271" s="9">
        <v>84087</v>
      </c>
      <c r="B271" s="9" t="s">
        <v>5339</v>
      </c>
      <c r="C271" s="9" t="s">
        <v>5339</v>
      </c>
      <c r="D271" s="9" t="s">
        <v>5818</v>
      </c>
      <c r="E271" s="9" t="s">
        <v>5819</v>
      </c>
      <c r="F271" s="9" t="s">
        <v>5339</v>
      </c>
      <c r="I271" s="9" t="s">
        <v>5820</v>
      </c>
      <c r="J271" s="9" t="s">
        <v>5820</v>
      </c>
      <c r="K271" s="9" t="s">
        <v>5821</v>
      </c>
      <c r="L271" s="9" t="s">
        <v>5820</v>
      </c>
      <c r="M271" s="12" t="str">
        <f>IF(TablHabitats[[#This Row],[ID_OSM]]="Non trouvé","Pas de lien",HYPERLINK(("http://www.openstreetmap.org/?"&amp;TablHabitats[[#This Row],[OBJET_OSM]]&amp;"="&amp;TablHabitats[[#This Row],[ID_OSM]]),"Localiser"))</f>
        <v>Pas de lien</v>
      </c>
      <c r="N271" s="9" t="s">
        <v>5317</v>
      </c>
      <c r="O271" s="12" t="str">
        <f>IF(TablHabitats[[#This Row],[ID_OSM]]="Non trouvé","Pas de lien",HYPERLINK("http://localhost:8111/import?url=http://api.openstreetmap.org/api/0.6/"&amp;TablHabitats[[#This Row],[OBJET_OSM]]&amp;"/"&amp;TablHabitats[[#This Row],[ID_OSM]]&amp;"/full","JOSM"))</f>
        <v>Pas de lien</v>
      </c>
      <c r="P271" s="9" t="s">
        <v>6916</v>
      </c>
      <c r="Q271" s="9">
        <v>1970</v>
      </c>
      <c r="R271" s="131">
        <v>25867</v>
      </c>
      <c r="S271" s="9" t="s">
        <v>6987</v>
      </c>
      <c r="T271" s="9" t="s">
        <v>6938</v>
      </c>
      <c r="X271" s="9">
        <v>2</v>
      </c>
      <c r="Y271" s="9" t="s">
        <v>5326</v>
      </c>
    </row>
    <row r="272" spans="1:26">
      <c r="A272" s="9">
        <v>84087</v>
      </c>
      <c r="B272" s="9" t="s">
        <v>5339</v>
      </c>
      <c r="C272" s="9" t="s">
        <v>5339</v>
      </c>
      <c r="D272" s="9" t="s">
        <v>5822</v>
      </c>
      <c r="E272" s="9" t="s">
        <v>5823</v>
      </c>
      <c r="F272" s="9" t="s">
        <v>5339</v>
      </c>
      <c r="I272" s="9" t="s">
        <v>5824</v>
      </c>
      <c r="J272" s="9" t="s">
        <v>5824</v>
      </c>
      <c r="K272" s="9" t="s">
        <v>5825</v>
      </c>
      <c r="L272" s="9" t="s">
        <v>5820</v>
      </c>
      <c r="M272" s="12" t="str">
        <f>IF(TablHabitats[[#This Row],[ID_OSM]]="Non trouvé","Pas de lien",HYPERLINK(("http://www.openstreetmap.org/?"&amp;TablHabitats[[#This Row],[OBJET_OSM]]&amp;"="&amp;TablHabitats[[#This Row],[ID_OSM]]),"Localiser"))</f>
        <v>Pas de lien</v>
      </c>
      <c r="N272" s="9" t="s">
        <v>5317</v>
      </c>
      <c r="O272" s="12" t="str">
        <f>IF(TablHabitats[[#This Row],[ID_OSM]]="Non trouvé","Pas de lien",HYPERLINK("http://localhost:8111/import?url=http://api.openstreetmap.org/api/0.6/"&amp;TablHabitats[[#This Row],[OBJET_OSM]]&amp;"/"&amp;TablHabitats[[#This Row],[ID_OSM]]&amp;"/full","JOSM"))</f>
        <v>Pas de lien</v>
      </c>
      <c r="P272" s="9" t="s">
        <v>6916</v>
      </c>
      <c r="Q272" s="9">
        <v>1966</v>
      </c>
      <c r="R272" s="131">
        <v>24166</v>
      </c>
      <c r="S272" s="9" t="s">
        <v>6988</v>
      </c>
      <c r="T272" s="9" t="s">
        <v>6989</v>
      </c>
      <c r="X272" s="9">
        <v>2</v>
      </c>
      <c r="Y272" s="9" t="s">
        <v>5326</v>
      </c>
    </row>
    <row r="273" spans="1:25">
      <c r="A273" s="9">
        <v>84087</v>
      </c>
      <c r="B273" s="9" t="s">
        <v>5339</v>
      </c>
      <c r="C273" s="9" t="s">
        <v>5339</v>
      </c>
      <c r="D273" s="9" t="s">
        <v>5831</v>
      </c>
      <c r="E273" s="9" t="s">
        <v>5832</v>
      </c>
      <c r="F273" s="9" t="s">
        <v>5339</v>
      </c>
      <c r="I273" s="9" t="s">
        <v>5833</v>
      </c>
      <c r="J273" s="9" t="s">
        <v>5833</v>
      </c>
      <c r="K273" s="9" t="s">
        <v>5834</v>
      </c>
      <c r="L273" s="9" t="s">
        <v>5833</v>
      </c>
      <c r="M273" s="12" t="str">
        <f>IF(TablHabitats[[#This Row],[ID_OSM]]="Non trouvé","Pas de lien",HYPERLINK(("http://www.openstreetmap.org/?"&amp;TablHabitats[[#This Row],[OBJET_OSM]]&amp;"="&amp;TablHabitats[[#This Row],[ID_OSM]]),"Localiser"))</f>
        <v>Pas de lien</v>
      </c>
      <c r="N273" s="9" t="s">
        <v>5317</v>
      </c>
      <c r="O273" s="12" t="str">
        <f>IF(TablHabitats[[#This Row],[ID_OSM]]="Non trouvé","Pas de lien",HYPERLINK("http://localhost:8111/import?url=http://api.openstreetmap.org/api/0.6/"&amp;TablHabitats[[#This Row],[OBJET_OSM]]&amp;"/"&amp;TablHabitats[[#This Row],[ID_OSM]]&amp;"/full","JOSM"))</f>
        <v>Pas de lien</v>
      </c>
      <c r="P273" s="9" t="s">
        <v>6916</v>
      </c>
      <c r="Q273" s="9">
        <v>1971</v>
      </c>
      <c r="R273" s="131">
        <v>26023</v>
      </c>
      <c r="S273" s="9" t="s">
        <v>6992</v>
      </c>
      <c r="T273" s="9" t="s">
        <v>6963</v>
      </c>
      <c r="X273" s="9">
        <v>5</v>
      </c>
      <c r="Y273" s="9" t="s">
        <v>5326</v>
      </c>
    </row>
    <row r="274" spans="1:25">
      <c r="A274" s="9">
        <v>84087</v>
      </c>
      <c r="B274" s="9" t="s">
        <v>5339</v>
      </c>
      <c r="C274" s="9" t="s">
        <v>5339</v>
      </c>
      <c r="D274" s="9" t="s">
        <v>5840</v>
      </c>
      <c r="E274" s="9" t="s">
        <v>5339</v>
      </c>
      <c r="F274" s="9" t="s">
        <v>5339</v>
      </c>
      <c r="I274" s="9" t="s">
        <v>5841</v>
      </c>
      <c r="J274" s="9" t="s">
        <v>5841</v>
      </c>
      <c r="K274" s="9" t="s">
        <v>5842</v>
      </c>
      <c r="L274" s="9" t="s">
        <v>5841</v>
      </c>
      <c r="M274" s="12" t="str">
        <f>IF(TablHabitats[[#This Row],[ID_OSM]]="Non trouvé","Pas de lien",HYPERLINK(("http://www.openstreetmap.org/?"&amp;TablHabitats[[#This Row],[OBJET_OSM]]&amp;"="&amp;TablHabitats[[#This Row],[ID_OSM]]),"Localiser"))</f>
        <v>Pas de lien</v>
      </c>
      <c r="N274" s="9" t="s">
        <v>5317</v>
      </c>
      <c r="O274" s="12" t="str">
        <f>IF(TablHabitats[[#This Row],[ID_OSM]]="Non trouvé","Pas de lien",HYPERLINK("http://localhost:8111/import?url=http://api.openstreetmap.org/api/0.6/"&amp;TablHabitats[[#This Row],[OBJET_OSM]]&amp;"/"&amp;TablHabitats[[#This Row],[ID_OSM]]&amp;"/full","JOSM"))</f>
        <v>Pas de lien</v>
      </c>
      <c r="P274" s="9" t="s">
        <v>6916</v>
      </c>
      <c r="Q274" s="9">
        <v>1967</v>
      </c>
      <c r="R274" s="131">
        <v>24587</v>
      </c>
      <c r="S274" s="9" t="s">
        <v>6994</v>
      </c>
      <c r="T274" s="9" t="s">
        <v>6968</v>
      </c>
      <c r="X274" s="9">
        <v>7</v>
      </c>
      <c r="Y274" s="9" t="s">
        <v>5326</v>
      </c>
    </row>
    <row r="275" spans="1:25">
      <c r="A275" s="9">
        <v>84087</v>
      </c>
      <c r="B275" s="9" t="s">
        <v>5339</v>
      </c>
      <c r="C275" s="9" t="s">
        <v>5339</v>
      </c>
      <c r="D275" s="9" t="s">
        <v>5861</v>
      </c>
      <c r="E275" s="9" t="s">
        <v>5862</v>
      </c>
      <c r="F275" s="9" t="s">
        <v>5339</v>
      </c>
      <c r="I275" s="9" t="s">
        <v>5863</v>
      </c>
      <c r="J275" s="9" t="s">
        <v>5863</v>
      </c>
      <c r="K275" s="9" t="s">
        <v>5864</v>
      </c>
      <c r="L275" s="9" t="s">
        <v>5863</v>
      </c>
      <c r="M275" s="12" t="str">
        <f>IF(TablHabitats[[#This Row],[ID_OSM]]="Non trouvé","Pas de lien",HYPERLINK(("http://www.openstreetmap.org/?"&amp;TablHabitats[[#This Row],[OBJET_OSM]]&amp;"="&amp;TablHabitats[[#This Row],[ID_OSM]]),"Localiser"))</f>
        <v>Pas de lien</v>
      </c>
      <c r="N275" s="9" t="s">
        <v>5317</v>
      </c>
      <c r="O275" s="12" t="str">
        <f>IF(TablHabitats[[#This Row],[ID_OSM]]="Non trouvé","Pas de lien",HYPERLINK("http://localhost:8111/import?url=http://api.openstreetmap.org/api/0.6/"&amp;TablHabitats[[#This Row],[OBJET_OSM]]&amp;"/"&amp;TablHabitats[[#This Row],[ID_OSM]]&amp;"/full","JOSM"))</f>
        <v>Pas de lien</v>
      </c>
      <c r="P275" s="9" t="s">
        <v>6916</v>
      </c>
      <c r="Q275" s="9">
        <v>1969</v>
      </c>
      <c r="R275" s="131">
        <v>25296</v>
      </c>
      <c r="S275" s="9" t="s">
        <v>7001</v>
      </c>
      <c r="T275" s="9" t="s">
        <v>6938</v>
      </c>
      <c r="X275" s="9">
        <v>3</v>
      </c>
      <c r="Y275" s="9" t="s">
        <v>5326</v>
      </c>
    </row>
    <row r="276" spans="1:25">
      <c r="A276" s="9">
        <v>84087</v>
      </c>
      <c r="B276" s="9" t="s">
        <v>5339</v>
      </c>
      <c r="C276" s="9">
        <v>237200228</v>
      </c>
      <c r="D276" s="9" t="s">
        <v>5870</v>
      </c>
      <c r="E276" s="9" t="s">
        <v>5871</v>
      </c>
      <c r="F276" s="9" t="s">
        <v>5339</v>
      </c>
      <c r="G276" s="9" t="s">
        <v>5638</v>
      </c>
      <c r="I276" s="9" t="s">
        <v>5872</v>
      </c>
      <c r="J276" s="9" t="s">
        <v>5873</v>
      </c>
      <c r="K276" s="9" t="s">
        <v>5874</v>
      </c>
      <c r="L276" s="9" t="s">
        <v>5872</v>
      </c>
      <c r="M276" s="12" t="str">
        <f>IF(TablHabitats[[#This Row],[ID_OSM]]="Non trouvé","Pas de lien",HYPERLINK(("http://www.openstreetmap.org/?"&amp;TablHabitats[[#This Row],[OBJET_OSM]]&amp;"="&amp;TablHabitats[[#This Row],[ID_OSM]]),"Localiser"))</f>
        <v>Localiser</v>
      </c>
      <c r="N276" s="9" t="s">
        <v>5317</v>
      </c>
      <c r="O276" s="12" t="str">
        <f>IF(TablHabitats[[#This Row],[ID_OSM]]="Non trouvé","Pas de lien",HYPERLINK("http://localhost:8111/import?url=http://api.openstreetmap.org/api/0.6/"&amp;TablHabitats[[#This Row],[OBJET_OSM]]&amp;"/"&amp;TablHabitats[[#This Row],[ID_OSM]]&amp;"/full","JOSM"))</f>
        <v>JOSM</v>
      </c>
      <c r="P276" s="9" t="s">
        <v>6913</v>
      </c>
      <c r="Q276" s="9">
        <v>1998</v>
      </c>
      <c r="R276" s="131">
        <v>36020</v>
      </c>
      <c r="S276" s="9" t="s">
        <v>7005</v>
      </c>
      <c r="T276" s="9" t="s">
        <v>7006</v>
      </c>
      <c r="X276" s="9">
        <v>4</v>
      </c>
      <c r="Y276" s="9" t="s">
        <v>5326</v>
      </c>
    </row>
    <row r="277" spans="1:25">
      <c r="A277" s="9">
        <v>84087</v>
      </c>
      <c r="B277" s="9" t="s">
        <v>5339</v>
      </c>
      <c r="C277" s="9" t="s">
        <v>5339</v>
      </c>
      <c r="D277" s="9" t="s">
        <v>5880</v>
      </c>
      <c r="E277" s="9" t="s">
        <v>5881</v>
      </c>
      <c r="F277" s="9" t="s">
        <v>5339</v>
      </c>
      <c r="I277" s="9" t="s">
        <v>5882</v>
      </c>
      <c r="J277" s="9" t="s">
        <v>5882</v>
      </c>
      <c r="K277" s="9" t="s">
        <v>5883</v>
      </c>
      <c r="L277" s="9" t="s">
        <v>5882</v>
      </c>
      <c r="M277" s="12" t="str">
        <f>IF(TablHabitats[[#This Row],[ID_OSM]]="Non trouvé","Pas de lien",HYPERLINK(("http://www.openstreetmap.org/?"&amp;TablHabitats[[#This Row],[OBJET_OSM]]&amp;"="&amp;TablHabitats[[#This Row],[ID_OSM]]),"Localiser"))</f>
        <v>Pas de lien</v>
      </c>
      <c r="N277" s="9" t="s">
        <v>5317</v>
      </c>
      <c r="O277" s="12" t="str">
        <f>IF(TablHabitats[[#This Row],[ID_OSM]]="Non trouvé","Pas de lien",HYPERLINK("http://localhost:8111/import?url=http://api.openstreetmap.org/api/0.6/"&amp;TablHabitats[[#This Row],[OBJET_OSM]]&amp;"/"&amp;TablHabitats[[#This Row],[ID_OSM]]&amp;"/full","JOSM"))</f>
        <v>Pas de lien</v>
      </c>
      <c r="P277" s="9" t="s">
        <v>6916</v>
      </c>
      <c r="Q277" s="9">
        <v>1968</v>
      </c>
      <c r="R277" s="131">
        <v>24861</v>
      </c>
      <c r="S277" s="9" t="s">
        <v>7010</v>
      </c>
      <c r="T277" s="9" t="s">
        <v>6972</v>
      </c>
      <c r="X277" s="9">
        <v>5</v>
      </c>
      <c r="Y277" s="9" t="s">
        <v>5326</v>
      </c>
    </row>
    <row r="278" spans="1:25">
      <c r="A278" s="9">
        <v>84087</v>
      </c>
      <c r="B278" s="9" t="s">
        <v>5339</v>
      </c>
      <c r="C278" s="9" t="s">
        <v>5339</v>
      </c>
      <c r="D278" s="9" t="s">
        <v>5884</v>
      </c>
      <c r="E278" s="9" t="s">
        <v>5885</v>
      </c>
      <c r="F278" s="9" t="s">
        <v>5339</v>
      </c>
      <c r="I278" s="9" t="s">
        <v>5886</v>
      </c>
      <c r="J278" s="9" t="s">
        <v>5886</v>
      </c>
      <c r="K278" s="9" t="s">
        <v>5887</v>
      </c>
      <c r="L278" s="9" t="s">
        <v>5886</v>
      </c>
      <c r="M278" s="12" t="str">
        <f>IF(TablHabitats[[#This Row],[ID_OSM]]="Non trouvé","Pas de lien",HYPERLINK(("http://www.openstreetmap.org/?"&amp;TablHabitats[[#This Row],[OBJET_OSM]]&amp;"="&amp;TablHabitats[[#This Row],[ID_OSM]]),"Localiser"))</f>
        <v>Pas de lien</v>
      </c>
      <c r="N278" s="9" t="s">
        <v>5317</v>
      </c>
      <c r="O278" s="12" t="str">
        <f>IF(TablHabitats[[#This Row],[ID_OSM]]="Non trouvé","Pas de lien",HYPERLINK("http://localhost:8111/import?url=http://api.openstreetmap.org/api/0.6/"&amp;TablHabitats[[#This Row],[OBJET_OSM]]&amp;"/"&amp;TablHabitats[[#This Row],[ID_OSM]]&amp;"/full","JOSM"))</f>
        <v>Pas de lien</v>
      </c>
      <c r="P278" s="9" t="s">
        <v>6916</v>
      </c>
      <c r="Q278" s="9">
        <v>1964</v>
      </c>
      <c r="R278" s="131">
        <v>23529</v>
      </c>
      <c r="S278" s="9" t="s">
        <v>7011</v>
      </c>
      <c r="T278" s="9" t="s">
        <v>6966</v>
      </c>
      <c r="X278" s="9">
        <v>2</v>
      </c>
      <c r="Y278" s="9" t="s">
        <v>5326</v>
      </c>
    </row>
    <row r="279" spans="1:25">
      <c r="A279" s="9">
        <v>84087</v>
      </c>
      <c r="B279" s="9" t="s">
        <v>5339</v>
      </c>
      <c r="C279" s="9" t="s">
        <v>5339</v>
      </c>
      <c r="D279" s="9" t="s">
        <v>6024</v>
      </c>
      <c r="E279" s="9" t="s">
        <v>6025</v>
      </c>
      <c r="F279" s="9" t="s">
        <v>5339</v>
      </c>
      <c r="I279" s="9" t="s">
        <v>6026</v>
      </c>
      <c r="J279" s="9" t="s">
        <v>6026</v>
      </c>
      <c r="K279" s="9" t="s">
        <v>6027</v>
      </c>
      <c r="L279" s="9" t="s">
        <v>6026</v>
      </c>
      <c r="M279" s="12" t="str">
        <f>IF(TablHabitats[[#This Row],[ID_OSM]]="Non trouvé","Pas de lien",HYPERLINK(("http://www.openstreetmap.org/?"&amp;TablHabitats[[#This Row],[OBJET_OSM]]&amp;"="&amp;TablHabitats[[#This Row],[ID_OSM]]),"Localiser"))</f>
        <v>Pas de lien</v>
      </c>
      <c r="N279" s="9" t="s">
        <v>5317</v>
      </c>
      <c r="O279" s="12" t="str">
        <f>IF(TablHabitats[[#This Row],[ID_OSM]]="Non trouvé","Pas de lien",HYPERLINK("http://localhost:8111/import?url=http://api.openstreetmap.org/api/0.6/"&amp;TablHabitats[[#This Row],[OBJET_OSM]]&amp;"/"&amp;TablHabitats[[#This Row],[ID_OSM]]&amp;"/full","JOSM"))</f>
        <v>Pas de lien</v>
      </c>
      <c r="P279" s="9" t="s">
        <v>6916</v>
      </c>
      <c r="Q279" s="9">
        <v>1969</v>
      </c>
      <c r="R279" s="131">
        <v>25393</v>
      </c>
      <c r="S279" s="9" t="s">
        <v>7052</v>
      </c>
      <c r="T279" s="9" t="s">
        <v>6938</v>
      </c>
      <c r="X279" s="9">
        <v>6</v>
      </c>
      <c r="Y279" s="9" t="s">
        <v>5326</v>
      </c>
    </row>
    <row r="280" spans="1:25">
      <c r="A280" s="9">
        <v>84087</v>
      </c>
      <c r="B280" s="9" t="s">
        <v>5339</v>
      </c>
      <c r="C280" s="9" t="s">
        <v>5339</v>
      </c>
      <c r="D280" s="9" t="s">
        <v>6028</v>
      </c>
      <c r="E280" s="9" t="s">
        <v>6029</v>
      </c>
      <c r="F280" s="9" t="s">
        <v>5339</v>
      </c>
      <c r="I280" s="9" t="s">
        <v>6030</v>
      </c>
      <c r="J280" s="9" t="s">
        <v>6030</v>
      </c>
      <c r="K280" s="9" t="s">
        <v>6031</v>
      </c>
      <c r="L280" s="9" t="s">
        <v>6030</v>
      </c>
      <c r="M280" s="12" t="str">
        <f>IF(TablHabitats[[#This Row],[ID_OSM]]="Non trouvé","Pas de lien",HYPERLINK(("http://www.openstreetmap.org/?"&amp;TablHabitats[[#This Row],[OBJET_OSM]]&amp;"="&amp;TablHabitats[[#This Row],[ID_OSM]]),"Localiser"))</f>
        <v>Pas de lien</v>
      </c>
      <c r="N280" s="9" t="s">
        <v>5317</v>
      </c>
      <c r="O280" s="12" t="str">
        <f>IF(TablHabitats[[#This Row],[ID_OSM]]="Non trouvé","Pas de lien",HYPERLINK("http://localhost:8111/import?url=http://api.openstreetmap.org/api/0.6/"&amp;TablHabitats[[#This Row],[OBJET_OSM]]&amp;"/"&amp;TablHabitats[[#This Row],[ID_OSM]]&amp;"/full","JOSM"))</f>
        <v>Pas de lien</v>
      </c>
      <c r="P280" s="9" t="s">
        <v>6916</v>
      </c>
      <c r="Q280" s="9">
        <v>1966</v>
      </c>
      <c r="R280" s="131">
        <v>24232</v>
      </c>
      <c r="S280" s="9" t="s">
        <v>7053</v>
      </c>
      <c r="T280" s="9" t="s">
        <v>6989</v>
      </c>
      <c r="X280" s="9">
        <v>3</v>
      </c>
      <c r="Y280" s="9" t="s">
        <v>5326</v>
      </c>
    </row>
    <row r="281" spans="1:25">
      <c r="A281" s="9">
        <v>84087</v>
      </c>
      <c r="B281" s="9" t="s">
        <v>5339</v>
      </c>
      <c r="C281" s="9" t="s">
        <v>5339</v>
      </c>
      <c r="D281" s="9" t="s">
        <v>6036</v>
      </c>
      <c r="E281" s="9" t="s">
        <v>6037</v>
      </c>
      <c r="F281" s="9" t="s">
        <v>5339</v>
      </c>
      <c r="I281" s="9" t="s">
        <v>6038</v>
      </c>
      <c r="J281" s="9" t="s">
        <v>6038</v>
      </c>
      <c r="K281" s="9" t="s">
        <v>6039</v>
      </c>
      <c r="L281" s="9" t="s">
        <v>6038</v>
      </c>
      <c r="M281" s="12" t="str">
        <f>IF(TablHabitats[[#This Row],[ID_OSM]]="Non trouvé","Pas de lien",HYPERLINK(("http://www.openstreetmap.org/?"&amp;TablHabitats[[#This Row],[OBJET_OSM]]&amp;"="&amp;TablHabitats[[#This Row],[ID_OSM]]),"Localiser"))</f>
        <v>Pas de lien</v>
      </c>
      <c r="N281" s="9" t="s">
        <v>5317</v>
      </c>
      <c r="O281" s="12" t="str">
        <f>IF(TablHabitats[[#This Row],[ID_OSM]]="Non trouvé","Pas de lien",HYPERLINK("http://localhost:8111/import?url=http://api.openstreetmap.org/api/0.6/"&amp;TablHabitats[[#This Row],[OBJET_OSM]]&amp;"/"&amp;TablHabitats[[#This Row],[ID_OSM]]&amp;"/full","JOSM"))</f>
        <v>Pas de lien</v>
      </c>
      <c r="P281" s="9" t="s">
        <v>6916</v>
      </c>
      <c r="Q281" s="9">
        <v>1963</v>
      </c>
      <c r="R281" s="131">
        <v>23189</v>
      </c>
      <c r="S281" s="9" t="s">
        <v>7055</v>
      </c>
      <c r="T281" s="9" t="s">
        <v>6944</v>
      </c>
      <c r="X281" s="9">
        <v>3</v>
      </c>
      <c r="Y281" s="9" t="s">
        <v>5326</v>
      </c>
    </row>
    <row r="282" spans="1:25">
      <c r="A282" s="9">
        <v>84087</v>
      </c>
      <c r="B282" s="9" t="s">
        <v>5339</v>
      </c>
      <c r="C282" s="9">
        <v>259940075</v>
      </c>
      <c r="D282" s="9" t="s">
        <v>6077</v>
      </c>
      <c r="E282" s="9" t="s">
        <v>6078</v>
      </c>
      <c r="F282" s="9" t="s">
        <v>5339</v>
      </c>
      <c r="G282" s="9" t="s">
        <v>6552</v>
      </c>
      <c r="H282" s="9" t="s">
        <v>9221</v>
      </c>
      <c r="I282" s="9" t="s">
        <v>13857</v>
      </c>
      <c r="J282" s="9" t="s">
        <v>13858</v>
      </c>
      <c r="K282" s="9" t="s">
        <v>13859</v>
      </c>
      <c r="L282" s="9" t="s">
        <v>9221</v>
      </c>
      <c r="M282" s="12" t="str">
        <f>IF(TablHabitats[[#This Row],[ID_OSM]]="Non trouvé","Pas de lien",HYPERLINK(("http://www.openstreetmap.org/?"&amp;TablHabitats[[#This Row],[OBJET_OSM]]&amp;"="&amp;TablHabitats[[#This Row],[ID_OSM]]),"Localiser"))</f>
        <v>Localiser</v>
      </c>
      <c r="N282" s="9" t="s">
        <v>5317</v>
      </c>
      <c r="O282" s="12" t="str">
        <f>IF(TablHabitats[[#This Row],[ID_OSM]]="Non trouvé","Pas de lien",HYPERLINK("http://localhost:8111/import?url=http://api.openstreetmap.org/api/0.6/"&amp;TablHabitats[[#This Row],[OBJET_OSM]]&amp;"/"&amp;TablHabitats[[#This Row],[ID_OSM]]&amp;"/full","JOSM"))</f>
        <v>JOSM</v>
      </c>
      <c r="P282" s="9" t="s">
        <v>6916</v>
      </c>
      <c r="Q282" s="9">
        <v>1931</v>
      </c>
      <c r="R282" s="131">
        <v>11407</v>
      </c>
      <c r="S282" s="9" t="s">
        <v>6920</v>
      </c>
      <c r="T282" s="9" t="s">
        <v>6985</v>
      </c>
      <c r="W282" s="9" t="s">
        <v>5392</v>
      </c>
      <c r="Y282" s="9" t="s">
        <v>5326</v>
      </c>
    </row>
    <row r="283" spans="1:25">
      <c r="A283" s="9">
        <v>84087</v>
      </c>
      <c r="B283" s="9" t="s">
        <v>5339</v>
      </c>
      <c r="C283" s="9">
        <v>234098574</v>
      </c>
      <c r="D283" s="9" t="s">
        <v>6088</v>
      </c>
      <c r="E283" s="9" t="s">
        <v>6089</v>
      </c>
      <c r="F283" s="9" t="s">
        <v>5339</v>
      </c>
      <c r="I283" s="9" t="s">
        <v>6090</v>
      </c>
      <c r="J283" s="9" t="s">
        <v>6090</v>
      </c>
      <c r="K283" s="9" t="s">
        <v>6091</v>
      </c>
      <c r="L283" s="9" t="s">
        <v>9253</v>
      </c>
      <c r="M283" s="12" t="str">
        <f>IF(TablHabitats[[#This Row],[ID_OSM]]="Non trouvé","Pas de lien",HYPERLINK(("http://www.openstreetmap.org/?"&amp;TablHabitats[[#This Row],[OBJET_OSM]]&amp;"="&amp;TablHabitats[[#This Row],[ID_OSM]]),"Localiser"))</f>
        <v>Localiser</v>
      </c>
      <c r="N283" s="9" t="s">
        <v>5317</v>
      </c>
      <c r="O283" s="12" t="str">
        <f>IF(TablHabitats[[#This Row],[ID_OSM]]="Non trouvé","Pas de lien",HYPERLINK("http://localhost:8111/import?url=http://api.openstreetmap.org/api/0.6/"&amp;TablHabitats[[#This Row],[OBJET_OSM]]&amp;"/"&amp;TablHabitats[[#This Row],[ID_OSM]]&amp;"/full","JOSM"))</f>
        <v>JOSM</v>
      </c>
      <c r="P283" s="9" t="s">
        <v>6916</v>
      </c>
      <c r="Q283" s="9">
        <v>1967</v>
      </c>
      <c r="R283" s="131">
        <v>24587</v>
      </c>
      <c r="S283" s="9" t="s">
        <v>7077</v>
      </c>
      <c r="T283" s="9" t="s">
        <v>7078</v>
      </c>
      <c r="W283" s="9" t="s">
        <v>7079</v>
      </c>
      <c r="X283" s="9">
        <v>13</v>
      </c>
      <c r="Y283" s="9" t="s">
        <v>5326</v>
      </c>
    </row>
    <row r="284" spans="1:25">
      <c r="A284" s="9">
        <v>84087</v>
      </c>
      <c r="B284" s="9" t="s">
        <v>5339</v>
      </c>
      <c r="C284" s="9" t="s">
        <v>5339</v>
      </c>
      <c r="D284" s="9" t="s">
        <v>6097</v>
      </c>
      <c r="E284" s="9" t="s">
        <v>6098</v>
      </c>
      <c r="F284" s="9" t="s">
        <v>5339</v>
      </c>
      <c r="I284" s="9" t="s">
        <v>6099</v>
      </c>
      <c r="J284" s="9" t="s">
        <v>6099</v>
      </c>
      <c r="K284" s="9" t="s">
        <v>6100</v>
      </c>
      <c r="L284" s="9" t="s">
        <v>6099</v>
      </c>
      <c r="M284" s="12" t="str">
        <f>IF(TablHabitats[[#This Row],[ID_OSM]]="Non trouvé","Pas de lien",HYPERLINK(("http://www.openstreetmap.org/?"&amp;TablHabitats[[#This Row],[OBJET_OSM]]&amp;"="&amp;TablHabitats[[#This Row],[ID_OSM]]),"Localiser"))</f>
        <v>Pas de lien</v>
      </c>
      <c r="N284" s="9" t="s">
        <v>5317</v>
      </c>
      <c r="O284" s="12" t="str">
        <f>IF(TablHabitats[[#This Row],[ID_OSM]]="Non trouvé","Pas de lien",HYPERLINK("http://localhost:8111/import?url=http://api.openstreetmap.org/api/0.6/"&amp;TablHabitats[[#This Row],[OBJET_OSM]]&amp;"/"&amp;TablHabitats[[#This Row],[ID_OSM]]&amp;"/full","JOSM"))</f>
        <v>Pas de lien</v>
      </c>
      <c r="P284" s="9" t="s">
        <v>6916</v>
      </c>
      <c r="Q284" s="9">
        <v>1962</v>
      </c>
      <c r="R284" s="131">
        <v>22986</v>
      </c>
      <c r="S284" s="9" t="s">
        <v>7081</v>
      </c>
      <c r="T284" s="9" t="s">
        <v>6949</v>
      </c>
      <c r="X284" s="9">
        <v>2</v>
      </c>
      <c r="Y284" s="9" t="s">
        <v>5326</v>
      </c>
    </row>
    <row r="285" spans="1:25">
      <c r="A285" s="9">
        <v>84087</v>
      </c>
      <c r="B285" s="9" t="s">
        <v>5339</v>
      </c>
      <c r="C285" s="9">
        <v>237491022</v>
      </c>
      <c r="D285" s="9" t="s">
        <v>6147</v>
      </c>
      <c r="E285" s="9" t="s">
        <v>6148</v>
      </c>
      <c r="F285" s="9" t="s">
        <v>5339</v>
      </c>
      <c r="G285" s="9" t="s">
        <v>5638</v>
      </c>
      <c r="H285" s="9" t="s">
        <v>4327</v>
      </c>
      <c r="I285" s="9" t="s">
        <v>6149</v>
      </c>
      <c r="J285" s="9" t="s">
        <v>6150</v>
      </c>
      <c r="K285" s="9" t="s">
        <v>6151</v>
      </c>
      <c r="L285" s="9" t="s">
        <v>9192</v>
      </c>
      <c r="M285" s="12" t="str">
        <f>IF(TablHabitats[[#This Row],[ID_OSM]]="Non trouvé","Pas de lien",HYPERLINK(("http://www.openstreetmap.org/?"&amp;TablHabitats[[#This Row],[OBJET_OSM]]&amp;"="&amp;TablHabitats[[#This Row],[ID_OSM]]),"Localiser"))</f>
        <v>Localiser</v>
      </c>
      <c r="N285" s="9" t="s">
        <v>5317</v>
      </c>
      <c r="O285" s="12" t="str">
        <f>IF(TablHabitats[[#This Row],[ID_OSM]]="Non trouvé","Pas de lien",HYPERLINK("http://localhost:8111/import?url=http://api.openstreetmap.org/api/0.6/"&amp;TablHabitats[[#This Row],[OBJET_OSM]]&amp;"/"&amp;TablHabitats[[#This Row],[ID_OSM]]&amp;"/full","JOSM"))</f>
        <v>JOSM</v>
      </c>
      <c r="P285" s="9" t="s">
        <v>6913</v>
      </c>
      <c r="Q285" s="9">
        <v>1996</v>
      </c>
      <c r="R285" s="131">
        <v>35227</v>
      </c>
      <c r="S285" s="9" t="s">
        <v>7099</v>
      </c>
      <c r="T285" s="9" t="s">
        <v>7100</v>
      </c>
      <c r="X285" s="9">
        <v>18</v>
      </c>
      <c r="Y285" s="9" t="s">
        <v>5326</v>
      </c>
    </row>
    <row r="286" spans="1:25">
      <c r="A286" s="9">
        <v>84087</v>
      </c>
      <c r="B286" s="9" t="s">
        <v>5339</v>
      </c>
      <c r="C286" s="9">
        <v>148992405</v>
      </c>
      <c r="D286" s="9" t="s">
        <v>6155</v>
      </c>
      <c r="E286" s="9" t="s">
        <v>6156</v>
      </c>
      <c r="F286" s="9" t="s">
        <v>5339</v>
      </c>
      <c r="I286" s="9" t="s">
        <v>6157</v>
      </c>
      <c r="J286" s="9" t="s">
        <v>6157</v>
      </c>
      <c r="K286" s="9" t="s">
        <v>6158</v>
      </c>
      <c r="L286" s="9" t="s">
        <v>6153</v>
      </c>
      <c r="M286" s="12" t="str">
        <f>IF(TablHabitats[[#This Row],[ID_OSM]]="Non trouvé","Pas de lien",HYPERLINK(("http://www.openstreetmap.org/?"&amp;TablHabitats[[#This Row],[OBJET_OSM]]&amp;"="&amp;TablHabitats[[#This Row],[ID_OSM]]),"Localiser"))</f>
        <v>Localiser</v>
      </c>
      <c r="N286" s="9" t="s">
        <v>5317</v>
      </c>
      <c r="O286" s="12" t="str">
        <f>IF(TablHabitats[[#This Row],[ID_OSM]]="Non trouvé","Pas de lien",HYPERLINK("http://localhost:8111/import?url=http://api.openstreetmap.org/api/0.6/"&amp;TablHabitats[[#This Row],[OBJET_OSM]]&amp;"/"&amp;TablHabitats[[#This Row],[ID_OSM]]&amp;"/full","JOSM"))</f>
        <v>JOSM</v>
      </c>
      <c r="P286" s="9" t="s">
        <v>6916</v>
      </c>
      <c r="Q286" s="9">
        <v>1980</v>
      </c>
      <c r="R286" s="131">
        <v>29501</v>
      </c>
      <c r="S286" s="9" t="s">
        <v>7103</v>
      </c>
      <c r="T286" s="9" t="s">
        <v>7104</v>
      </c>
      <c r="W286" s="9" t="s">
        <v>7071</v>
      </c>
      <c r="X286" s="9">
        <v>3</v>
      </c>
      <c r="Y286" s="9" t="s">
        <v>5326</v>
      </c>
    </row>
    <row r="287" spans="1:25">
      <c r="A287" s="9">
        <v>84087</v>
      </c>
      <c r="B287" s="9" t="s">
        <v>5339</v>
      </c>
      <c r="C287" s="9" t="s">
        <v>5339</v>
      </c>
      <c r="D287" s="9" t="s">
        <v>6167</v>
      </c>
      <c r="E287" s="9" t="s">
        <v>6168</v>
      </c>
      <c r="F287" s="9" t="s">
        <v>5339</v>
      </c>
      <c r="I287" s="9" t="s">
        <v>6169</v>
      </c>
      <c r="J287" s="9" t="s">
        <v>6169</v>
      </c>
      <c r="K287" s="9" t="s">
        <v>6170</v>
      </c>
      <c r="L287" s="9" t="s">
        <v>6169</v>
      </c>
      <c r="M287" s="12" t="str">
        <f>IF(TablHabitats[[#This Row],[ID_OSM]]="Non trouvé","Pas de lien",HYPERLINK(("http://www.openstreetmap.org/?"&amp;TablHabitats[[#This Row],[OBJET_OSM]]&amp;"="&amp;TablHabitats[[#This Row],[ID_OSM]]),"Localiser"))</f>
        <v>Pas de lien</v>
      </c>
      <c r="N287" s="9" t="s">
        <v>5317</v>
      </c>
      <c r="O287" s="12" t="str">
        <f>IF(TablHabitats[[#This Row],[ID_OSM]]="Non trouvé","Pas de lien",HYPERLINK("http://localhost:8111/import?url=http://api.openstreetmap.org/api/0.6/"&amp;TablHabitats[[#This Row],[OBJET_OSM]]&amp;"/"&amp;TablHabitats[[#This Row],[ID_OSM]]&amp;"/full","JOSM"))</f>
        <v>Pas de lien</v>
      </c>
      <c r="P287" s="9" t="s">
        <v>6916</v>
      </c>
      <c r="Q287" s="9">
        <v>1956</v>
      </c>
      <c r="R287" s="131">
        <v>20684</v>
      </c>
      <c r="S287" s="9" t="s">
        <v>7110</v>
      </c>
      <c r="T287" s="9" t="s">
        <v>6927</v>
      </c>
      <c r="X287" s="9">
        <v>5</v>
      </c>
      <c r="Y287" s="9" t="s">
        <v>5326</v>
      </c>
    </row>
    <row r="288" spans="1:25">
      <c r="A288" s="9">
        <v>84087</v>
      </c>
      <c r="B288" s="9" t="s">
        <v>5339</v>
      </c>
      <c r="C288" s="9" t="s">
        <v>5339</v>
      </c>
      <c r="D288" s="9" t="s">
        <v>6175</v>
      </c>
      <c r="E288" s="9" t="s">
        <v>6176</v>
      </c>
      <c r="F288" s="9" t="s">
        <v>5339</v>
      </c>
      <c r="I288" s="9" t="s">
        <v>6177</v>
      </c>
      <c r="J288" s="9" t="s">
        <v>6177</v>
      </c>
      <c r="K288" s="9" t="s">
        <v>6178</v>
      </c>
      <c r="L288" s="9" t="s">
        <v>6177</v>
      </c>
      <c r="M288" s="12" t="str">
        <f>IF(TablHabitats[[#This Row],[ID_OSM]]="Non trouvé","Pas de lien",HYPERLINK(("http://www.openstreetmap.org/?"&amp;TablHabitats[[#This Row],[OBJET_OSM]]&amp;"="&amp;TablHabitats[[#This Row],[ID_OSM]]),"Localiser"))</f>
        <v>Pas de lien</v>
      </c>
      <c r="N288" s="9" t="s">
        <v>5317</v>
      </c>
      <c r="O288" s="12" t="str">
        <f>IF(TablHabitats[[#This Row],[ID_OSM]]="Non trouvé","Pas de lien",HYPERLINK("http://localhost:8111/import?url=http://api.openstreetmap.org/api/0.6/"&amp;TablHabitats[[#This Row],[OBJET_OSM]]&amp;"/"&amp;TablHabitats[[#This Row],[ID_OSM]]&amp;"/full","JOSM"))</f>
        <v>Pas de lien</v>
      </c>
      <c r="P288" s="9" t="s">
        <v>6916</v>
      </c>
      <c r="Q288" s="9">
        <v>1956</v>
      </c>
      <c r="R288" s="131">
        <v>20580</v>
      </c>
      <c r="S288" s="9" t="s">
        <v>7112</v>
      </c>
      <c r="T288" s="9" t="s">
        <v>6960</v>
      </c>
      <c r="W288" s="9" t="s">
        <v>7113</v>
      </c>
      <c r="X288" s="9">
        <v>7</v>
      </c>
      <c r="Y288" s="9" t="s">
        <v>5326</v>
      </c>
    </row>
    <row r="289" spans="1:25">
      <c r="A289" s="9">
        <v>84087</v>
      </c>
      <c r="B289" s="9" t="s">
        <v>5339</v>
      </c>
      <c r="C289" s="9" t="s">
        <v>5339</v>
      </c>
      <c r="D289" s="9" t="s">
        <v>6183</v>
      </c>
      <c r="E289" s="9" t="s">
        <v>6184</v>
      </c>
      <c r="F289" s="9" t="s">
        <v>5339</v>
      </c>
      <c r="I289" s="9" t="s">
        <v>6185</v>
      </c>
      <c r="J289" s="9" t="s">
        <v>6185</v>
      </c>
      <c r="K289" s="9" t="s">
        <v>6186</v>
      </c>
      <c r="L289" s="9" t="s">
        <v>9255</v>
      </c>
      <c r="M289" s="12" t="str">
        <f>IF(TablHabitats[[#This Row],[ID_OSM]]="Non trouvé","Pas de lien",HYPERLINK(("http://www.openstreetmap.org/?"&amp;TablHabitats[[#This Row],[OBJET_OSM]]&amp;"="&amp;TablHabitats[[#This Row],[ID_OSM]]),"Localiser"))</f>
        <v>Pas de lien</v>
      </c>
      <c r="N289" s="9" t="s">
        <v>5317</v>
      </c>
      <c r="O289" s="12" t="str">
        <f>IF(TablHabitats[[#This Row],[ID_OSM]]="Non trouvé","Pas de lien",HYPERLINK("http://localhost:8111/import?url=http://api.openstreetmap.org/api/0.6/"&amp;TablHabitats[[#This Row],[OBJET_OSM]]&amp;"/"&amp;TablHabitats[[#This Row],[ID_OSM]]&amp;"/full","JOSM"))</f>
        <v>Pas de lien</v>
      </c>
      <c r="P289" s="9" t="s">
        <v>6916</v>
      </c>
      <c r="Q289" s="9">
        <v>1969</v>
      </c>
      <c r="R289" s="131">
        <v>25525</v>
      </c>
      <c r="S289" s="9" t="s">
        <v>7114</v>
      </c>
      <c r="T289" s="9" t="s">
        <v>6972</v>
      </c>
      <c r="X289" s="9">
        <v>3</v>
      </c>
      <c r="Y289" s="9" t="s">
        <v>5326</v>
      </c>
    </row>
    <row r="290" spans="1:25">
      <c r="A290" s="9">
        <v>84087</v>
      </c>
      <c r="B290" s="9" t="s">
        <v>5339</v>
      </c>
      <c r="C290" s="9" t="s">
        <v>5339</v>
      </c>
      <c r="D290" s="9" t="s">
        <v>6187</v>
      </c>
      <c r="E290" s="9" t="s">
        <v>6188</v>
      </c>
      <c r="F290" s="9" t="s">
        <v>5339</v>
      </c>
      <c r="I290" s="9" t="s">
        <v>6189</v>
      </c>
      <c r="J290" s="9" t="s">
        <v>3829</v>
      </c>
      <c r="K290" s="9" t="s">
        <v>6190</v>
      </c>
      <c r="L290" s="9" t="s">
        <v>3829</v>
      </c>
      <c r="M290" s="12" t="str">
        <f>IF(TablHabitats[[#This Row],[ID_OSM]]="Non trouvé","Pas de lien",HYPERLINK(("http://www.openstreetmap.org/?"&amp;TablHabitats[[#This Row],[OBJET_OSM]]&amp;"="&amp;TablHabitats[[#This Row],[ID_OSM]]),"Localiser"))</f>
        <v>Pas de lien</v>
      </c>
      <c r="N290" s="9" t="s">
        <v>5317</v>
      </c>
      <c r="O290" s="12" t="str">
        <f>IF(TablHabitats[[#This Row],[ID_OSM]]="Non trouvé","Pas de lien",HYPERLINK("http://localhost:8111/import?url=http://api.openstreetmap.org/api/0.6/"&amp;TablHabitats[[#This Row],[OBJET_OSM]]&amp;"/"&amp;TablHabitats[[#This Row],[ID_OSM]]&amp;"/full","JOSM"))</f>
        <v>Pas de lien</v>
      </c>
      <c r="P290" s="9" t="s">
        <v>6916</v>
      </c>
      <c r="Q290" s="9">
        <v>1966</v>
      </c>
      <c r="R290" s="131">
        <v>24204</v>
      </c>
      <c r="S290" s="9" t="s">
        <v>7115</v>
      </c>
      <c r="T290" s="9" t="s">
        <v>6972</v>
      </c>
      <c r="X290" s="9">
        <v>5</v>
      </c>
      <c r="Y290" s="9" t="s">
        <v>5326</v>
      </c>
    </row>
    <row r="291" spans="1:25">
      <c r="A291" s="9">
        <v>84087</v>
      </c>
      <c r="B291" s="9" t="s">
        <v>5339</v>
      </c>
      <c r="C291" s="9" t="s">
        <v>5339</v>
      </c>
      <c r="D291" s="9" t="s">
        <v>6191</v>
      </c>
      <c r="E291" s="9" t="s">
        <v>6192</v>
      </c>
      <c r="F291" s="9" t="s">
        <v>5339</v>
      </c>
      <c r="I291" s="9" t="s">
        <v>6193</v>
      </c>
      <c r="J291" s="9" t="s">
        <v>6193</v>
      </c>
      <c r="K291" s="9" t="s">
        <v>6194</v>
      </c>
      <c r="L291" s="9" t="s">
        <v>3829</v>
      </c>
      <c r="M291" s="12" t="str">
        <f>IF(TablHabitats[[#This Row],[ID_OSM]]="Non trouvé","Pas de lien",HYPERLINK(("http://www.openstreetmap.org/?"&amp;TablHabitats[[#This Row],[OBJET_OSM]]&amp;"="&amp;TablHabitats[[#This Row],[ID_OSM]]),"Localiser"))</f>
        <v>Pas de lien</v>
      </c>
      <c r="N291" s="9" t="s">
        <v>5317</v>
      </c>
      <c r="O291" s="12" t="str">
        <f>IF(TablHabitats[[#This Row],[ID_OSM]]="Non trouvé","Pas de lien",HYPERLINK("http://localhost:8111/import?url=http://api.openstreetmap.org/api/0.6/"&amp;TablHabitats[[#This Row],[OBJET_OSM]]&amp;"/"&amp;TablHabitats[[#This Row],[ID_OSM]]&amp;"/full","JOSM"))</f>
        <v>Pas de lien</v>
      </c>
      <c r="P291" s="9" t="s">
        <v>6916</v>
      </c>
      <c r="Q291" s="9">
        <v>1955</v>
      </c>
      <c r="R291" s="131">
        <v>20146</v>
      </c>
      <c r="S291" s="9" t="s">
        <v>7116</v>
      </c>
      <c r="T291" s="9" t="s">
        <v>6960</v>
      </c>
      <c r="W291" s="9" t="s">
        <v>7113</v>
      </c>
      <c r="X291" s="9">
        <v>3</v>
      </c>
      <c r="Y291" s="9" t="s">
        <v>5326</v>
      </c>
    </row>
    <row r="292" spans="1:25">
      <c r="A292" s="9">
        <v>84087</v>
      </c>
      <c r="B292" s="9" t="s">
        <v>5339</v>
      </c>
      <c r="C292" s="9" t="s">
        <v>5339</v>
      </c>
      <c r="D292" s="9" t="s">
        <v>6207</v>
      </c>
      <c r="E292" s="9" t="s">
        <v>6208</v>
      </c>
      <c r="F292" s="9" t="s">
        <v>5339</v>
      </c>
      <c r="I292" s="9" t="s">
        <v>6209</v>
      </c>
      <c r="J292" s="9" t="s">
        <v>6209</v>
      </c>
      <c r="K292" s="9" t="s">
        <v>6210</v>
      </c>
      <c r="L292" s="9" t="s">
        <v>6209</v>
      </c>
      <c r="M292" s="12" t="str">
        <f>IF(TablHabitats[[#This Row],[ID_OSM]]="Non trouvé","Pas de lien",HYPERLINK(("http://www.openstreetmap.org/?"&amp;TablHabitats[[#This Row],[OBJET_OSM]]&amp;"="&amp;TablHabitats[[#This Row],[ID_OSM]]),"Localiser"))</f>
        <v>Pas de lien</v>
      </c>
      <c r="N292" s="9" t="s">
        <v>5317</v>
      </c>
      <c r="O292" s="12" t="str">
        <f>IF(TablHabitats[[#This Row],[ID_OSM]]="Non trouvé","Pas de lien",HYPERLINK("http://localhost:8111/import?url=http://api.openstreetmap.org/api/0.6/"&amp;TablHabitats[[#This Row],[OBJET_OSM]]&amp;"/"&amp;TablHabitats[[#This Row],[ID_OSM]]&amp;"/full","JOSM"))</f>
        <v>Pas de lien</v>
      </c>
      <c r="P292" s="9" t="s">
        <v>6916</v>
      </c>
      <c r="Q292" s="9">
        <v>1967</v>
      </c>
      <c r="R292" s="131">
        <v>24574</v>
      </c>
      <c r="S292" s="9" t="s">
        <v>7123</v>
      </c>
      <c r="T292" s="9" t="s">
        <v>7124</v>
      </c>
      <c r="X292" s="9">
        <v>2</v>
      </c>
      <c r="Y292" s="9" t="s">
        <v>5326</v>
      </c>
    </row>
    <row r="293" spans="1:25">
      <c r="A293" s="9">
        <v>84087</v>
      </c>
      <c r="B293" s="9" t="s">
        <v>5339</v>
      </c>
      <c r="C293" s="9" t="s">
        <v>5339</v>
      </c>
      <c r="D293" s="9" t="s">
        <v>6211</v>
      </c>
      <c r="E293" s="9" t="s">
        <v>6212</v>
      </c>
      <c r="F293" s="9" t="s">
        <v>5339</v>
      </c>
      <c r="I293" s="9" t="s">
        <v>6213</v>
      </c>
      <c r="J293" s="9" t="s">
        <v>6213</v>
      </c>
      <c r="K293" s="9" t="s">
        <v>6214</v>
      </c>
      <c r="L293" s="9" t="s">
        <v>6209</v>
      </c>
      <c r="M293" s="12" t="str">
        <f>IF(TablHabitats[[#This Row],[ID_OSM]]="Non trouvé","Pas de lien",HYPERLINK(("http://www.openstreetmap.org/?"&amp;TablHabitats[[#This Row],[OBJET_OSM]]&amp;"="&amp;TablHabitats[[#This Row],[ID_OSM]]),"Localiser"))</f>
        <v>Pas de lien</v>
      </c>
      <c r="N293" s="9" t="s">
        <v>5317</v>
      </c>
      <c r="O293" s="12" t="str">
        <f>IF(TablHabitats[[#This Row],[ID_OSM]]="Non trouvé","Pas de lien",HYPERLINK("http://localhost:8111/import?url=http://api.openstreetmap.org/api/0.6/"&amp;TablHabitats[[#This Row],[OBJET_OSM]]&amp;"/"&amp;TablHabitats[[#This Row],[ID_OSM]]&amp;"/full","JOSM"))</f>
        <v>Pas de lien</v>
      </c>
      <c r="P293" s="9" t="s">
        <v>6916</v>
      </c>
      <c r="Q293" s="9">
        <v>1954</v>
      </c>
      <c r="R293" s="131">
        <v>19740</v>
      </c>
      <c r="S293" s="9" t="s">
        <v>7125</v>
      </c>
      <c r="T293" s="9" t="s">
        <v>7102</v>
      </c>
      <c r="X293" s="9">
        <v>4</v>
      </c>
      <c r="Y293" s="9" t="s">
        <v>5326</v>
      </c>
    </row>
    <row r="294" spans="1:25">
      <c r="A294" s="9">
        <v>84087</v>
      </c>
      <c r="B294" s="9" t="s">
        <v>5339</v>
      </c>
      <c r="C294" s="9" t="s">
        <v>5339</v>
      </c>
      <c r="D294" s="9" t="s">
        <v>6215</v>
      </c>
      <c r="E294" s="9" t="s">
        <v>6216</v>
      </c>
      <c r="F294" s="9" t="s">
        <v>5339</v>
      </c>
      <c r="I294" s="9" t="s">
        <v>6217</v>
      </c>
      <c r="J294" s="9" t="s">
        <v>6217</v>
      </c>
      <c r="K294" s="9" t="s">
        <v>6218</v>
      </c>
      <c r="L294" s="9" t="s">
        <v>6217</v>
      </c>
      <c r="M294" s="12" t="str">
        <f>IF(TablHabitats[[#This Row],[ID_OSM]]="Non trouvé","Pas de lien",HYPERLINK(("http://www.openstreetmap.org/?"&amp;TablHabitats[[#This Row],[OBJET_OSM]]&amp;"="&amp;TablHabitats[[#This Row],[ID_OSM]]),"Localiser"))</f>
        <v>Pas de lien</v>
      </c>
      <c r="N294" s="9" t="s">
        <v>5317</v>
      </c>
      <c r="O294" s="12" t="str">
        <f>IF(TablHabitats[[#This Row],[ID_OSM]]="Non trouvé","Pas de lien",HYPERLINK("http://localhost:8111/import?url=http://api.openstreetmap.org/api/0.6/"&amp;TablHabitats[[#This Row],[OBJET_OSM]]&amp;"/"&amp;TablHabitats[[#This Row],[ID_OSM]]&amp;"/full","JOSM"))</f>
        <v>Pas de lien</v>
      </c>
      <c r="P294" s="9" t="s">
        <v>6916</v>
      </c>
      <c r="Q294" s="9">
        <v>1976</v>
      </c>
      <c r="R294" s="131">
        <v>27984</v>
      </c>
      <c r="S294" s="9" t="s">
        <v>7126</v>
      </c>
      <c r="T294" s="9" t="s">
        <v>7127</v>
      </c>
      <c r="X294" s="9">
        <v>3</v>
      </c>
      <c r="Y294" s="9" t="s">
        <v>5326</v>
      </c>
    </row>
    <row r="295" spans="1:25">
      <c r="A295" s="9">
        <v>84087</v>
      </c>
      <c r="B295" s="9" t="s">
        <v>5339</v>
      </c>
      <c r="C295" s="9" t="s">
        <v>5339</v>
      </c>
      <c r="D295" s="9" t="s">
        <v>6219</v>
      </c>
      <c r="E295" s="9" t="s">
        <v>6220</v>
      </c>
      <c r="F295" s="9" t="s">
        <v>5339</v>
      </c>
      <c r="I295" s="9" t="s">
        <v>6221</v>
      </c>
      <c r="J295" s="9" t="s">
        <v>6221</v>
      </c>
      <c r="K295" s="9" t="s">
        <v>6222</v>
      </c>
      <c r="L295" s="9" t="s">
        <v>6217</v>
      </c>
      <c r="M295" s="12" t="str">
        <f>IF(TablHabitats[[#This Row],[ID_OSM]]="Non trouvé","Pas de lien",HYPERLINK(("http://www.openstreetmap.org/?"&amp;TablHabitats[[#This Row],[OBJET_OSM]]&amp;"="&amp;TablHabitats[[#This Row],[ID_OSM]]),"Localiser"))</f>
        <v>Pas de lien</v>
      </c>
      <c r="N295" s="9" t="s">
        <v>5317</v>
      </c>
      <c r="O295" s="12" t="str">
        <f>IF(TablHabitats[[#This Row],[ID_OSM]]="Non trouvé","Pas de lien",HYPERLINK("http://localhost:8111/import?url=http://api.openstreetmap.org/api/0.6/"&amp;TablHabitats[[#This Row],[OBJET_OSM]]&amp;"/"&amp;TablHabitats[[#This Row],[ID_OSM]]&amp;"/full","JOSM"))</f>
        <v>Pas de lien</v>
      </c>
      <c r="P295" s="9" t="s">
        <v>6916</v>
      </c>
      <c r="Q295" s="9">
        <v>1954</v>
      </c>
      <c r="R295" s="131">
        <v>20081</v>
      </c>
      <c r="S295" s="9" t="s">
        <v>7128</v>
      </c>
      <c r="T295" s="9" t="s">
        <v>7102</v>
      </c>
      <c r="W295" s="9" t="s">
        <v>7113</v>
      </c>
      <c r="X295" s="9">
        <v>3</v>
      </c>
      <c r="Y295" s="9" t="s">
        <v>5326</v>
      </c>
    </row>
    <row r="296" spans="1:25">
      <c r="A296" s="9">
        <v>84087</v>
      </c>
      <c r="B296" s="9" t="s">
        <v>5339</v>
      </c>
      <c r="C296" s="9" t="s">
        <v>5339</v>
      </c>
      <c r="D296" s="9" t="s">
        <v>6223</v>
      </c>
      <c r="E296" s="9" t="s">
        <v>6224</v>
      </c>
      <c r="F296" s="9" t="s">
        <v>5339</v>
      </c>
      <c r="I296" s="9" t="s">
        <v>6225</v>
      </c>
      <c r="J296" s="9" t="s">
        <v>6225</v>
      </c>
      <c r="K296" s="9" t="s">
        <v>6226</v>
      </c>
      <c r="L296" s="9" t="s">
        <v>6225</v>
      </c>
      <c r="M296" s="12" t="str">
        <f>IF(TablHabitats[[#This Row],[ID_OSM]]="Non trouvé","Pas de lien",HYPERLINK(("http://www.openstreetmap.org/?"&amp;TablHabitats[[#This Row],[OBJET_OSM]]&amp;"="&amp;TablHabitats[[#This Row],[ID_OSM]]),"Localiser"))</f>
        <v>Pas de lien</v>
      </c>
      <c r="N296" s="9" t="s">
        <v>5317</v>
      </c>
      <c r="O296" s="12" t="str">
        <f>IF(TablHabitats[[#This Row],[ID_OSM]]="Non trouvé","Pas de lien",HYPERLINK("http://localhost:8111/import?url=http://api.openstreetmap.org/api/0.6/"&amp;TablHabitats[[#This Row],[OBJET_OSM]]&amp;"/"&amp;TablHabitats[[#This Row],[ID_OSM]]&amp;"/full","JOSM"))</f>
        <v>Pas de lien</v>
      </c>
      <c r="P296" s="9" t="s">
        <v>6916</v>
      </c>
      <c r="Q296" s="9">
        <v>1960</v>
      </c>
      <c r="R296" s="131">
        <v>22110</v>
      </c>
      <c r="S296" s="9" t="s">
        <v>7129</v>
      </c>
      <c r="T296" s="9" t="s">
        <v>6970</v>
      </c>
      <c r="W296" s="9" t="s">
        <v>7113</v>
      </c>
      <c r="X296" s="9">
        <v>3</v>
      </c>
      <c r="Y296" s="9" t="s">
        <v>5326</v>
      </c>
    </row>
    <row r="297" spans="1:25">
      <c r="A297" s="9">
        <v>84087</v>
      </c>
      <c r="B297" s="9" t="s">
        <v>5339</v>
      </c>
      <c r="C297" s="9" t="s">
        <v>5339</v>
      </c>
      <c r="D297" s="9" t="s">
        <v>6302</v>
      </c>
      <c r="E297" s="9" t="s">
        <v>6303</v>
      </c>
      <c r="F297" s="9" t="s">
        <v>5339</v>
      </c>
      <c r="H297" s="9" t="s">
        <v>5674</v>
      </c>
      <c r="I297" s="9" t="s">
        <v>6304</v>
      </c>
      <c r="J297" s="9" t="s">
        <v>6305</v>
      </c>
      <c r="K297" s="9" t="s">
        <v>6306</v>
      </c>
      <c r="L297" s="9" t="s">
        <v>6304</v>
      </c>
      <c r="M297" s="12" t="str">
        <f>IF(TablHabitats[[#This Row],[ID_OSM]]="Non trouvé","Pas de lien",HYPERLINK(("http://www.openstreetmap.org/?"&amp;TablHabitats[[#This Row],[OBJET_OSM]]&amp;"="&amp;TablHabitats[[#This Row],[ID_OSM]]),"Localiser"))</f>
        <v>Pas de lien</v>
      </c>
      <c r="N297" s="9" t="s">
        <v>5317</v>
      </c>
      <c r="O297" s="12" t="str">
        <f>IF(TablHabitats[[#This Row],[ID_OSM]]="Non trouvé","Pas de lien",HYPERLINK("http://localhost:8111/import?url=http://api.openstreetmap.org/api/0.6/"&amp;TablHabitats[[#This Row],[OBJET_OSM]]&amp;"/"&amp;TablHabitats[[#This Row],[ID_OSM]]&amp;"/full","JOSM"))</f>
        <v>Pas de lien</v>
      </c>
      <c r="P297" s="9" t="s">
        <v>6916</v>
      </c>
      <c r="Q297" s="9">
        <v>1974</v>
      </c>
      <c r="R297" s="131">
        <v>27149</v>
      </c>
      <c r="S297" s="9" t="s">
        <v>7154</v>
      </c>
      <c r="T297" s="9" t="s">
        <v>7155</v>
      </c>
      <c r="X297" s="9">
        <v>2</v>
      </c>
      <c r="Y297" s="9" t="s">
        <v>5326</v>
      </c>
    </row>
    <row r="298" spans="1:25">
      <c r="A298" s="9">
        <v>84087</v>
      </c>
      <c r="B298" s="9" t="s">
        <v>5339</v>
      </c>
      <c r="C298" s="9">
        <v>237492544</v>
      </c>
      <c r="D298" s="9" t="s">
        <v>6317</v>
      </c>
      <c r="E298" s="9" t="s">
        <v>6318</v>
      </c>
      <c r="F298" s="9" t="s">
        <v>5339</v>
      </c>
      <c r="G298" s="9" t="s">
        <v>13829</v>
      </c>
      <c r="I298" s="9" t="s">
        <v>13830</v>
      </c>
      <c r="J298" s="9" t="s">
        <v>13831</v>
      </c>
      <c r="K298" s="9" t="s">
        <v>13832</v>
      </c>
      <c r="L298" s="9" t="s">
        <v>13830</v>
      </c>
      <c r="M298" s="12" t="str">
        <f>IF(TablHabitats[[#This Row],[ID_OSM]]="Non trouvé","Pas de lien",HYPERLINK(("http://www.openstreetmap.org/?"&amp;TablHabitats[[#This Row],[OBJET_OSM]]&amp;"="&amp;TablHabitats[[#This Row],[ID_OSM]]),"Localiser"))</f>
        <v>Localiser</v>
      </c>
      <c r="N298" s="9" t="s">
        <v>5317</v>
      </c>
      <c r="O298" s="12" t="str">
        <f>IF(TablHabitats[[#This Row],[ID_OSM]]="Non trouvé","Pas de lien",HYPERLINK("http://localhost:8111/import?url=http://api.openstreetmap.org/api/0.6/"&amp;TablHabitats[[#This Row],[OBJET_OSM]]&amp;"/"&amp;TablHabitats[[#This Row],[ID_OSM]]&amp;"/full","JOSM"))</f>
        <v>JOSM</v>
      </c>
      <c r="P298" s="9" t="s">
        <v>6913</v>
      </c>
      <c r="Q298" s="9">
        <v>1999</v>
      </c>
      <c r="R298" s="131">
        <v>36167</v>
      </c>
      <c r="S298" s="9" t="s">
        <v>7159</v>
      </c>
      <c r="T298" s="9" t="s">
        <v>7138</v>
      </c>
      <c r="X298" s="9">
        <v>4</v>
      </c>
      <c r="Y298" s="9" t="s">
        <v>5326</v>
      </c>
    </row>
    <row r="299" spans="1:25">
      <c r="A299" s="9">
        <v>84087</v>
      </c>
      <c r="B299" s="9" t="s">
        <v>5339</v>
      </c>
      <c r="C299" s="9" t="s">
        <v>5339</v>
      </c>
      <c r="D299" s="9" t="s">
        <v>6320</v>
      </c>
      <c r="E299" s="9" t="s">
        <v>6321</v>
      </c>
      <c r="F299" s="9" t="s">
        <v>5339</v>
      </c>
      <c r="I299" s="9" t="s">
        <v>6322</v>
      </c>
      <c r="J299" s="9" t="s">
        <v>6322</v>
      </c>
      <c r="K299" s="9" t="s">
        <v>6323</v>
      </c>
      <c r="L299" s="9" t="s">
        <v>6322</v>
      </c>
      <c r="M299" s="12" t="str">
        <f>IF(TablHabitats[[#This Row],[ID_OSM]]="Non trouvé","Pas de lien",HYPERLINK(("http://www.openstreetmap.org/?"&amp;TablHabitats[[#This Row],[OBJET_OSM]]&amp;"="&amp;TablHabitats[[#This Row],[ID_OSM]]),"Localiser"))</f>
        <v>Pas de lien</v>
      </c>
      <c r="N299" s="9" t="s">
        <v>5317</v>
      </c>
      <c r="O299" s="12" t="str">
        <f>IF(TablHabitats[[#This Row],[ID_OSM]]="Non trouvé","Pas de lien",HYPERLINK("http://localhost:8111/import?url=http://api.openstreetmap.org/api/0.6/"&amp;TablHabitats[[#This Row],[OBJET_OSM]]&amp;"/"&amp;TablHabitats[[#This Row],[ID_OSM]]&amp;"/full","JOSM"))</f>
        <v>Pas de lien</v>
      </c>
      <c r="P299" s="9" t="s">
        <v>6916</v>
      </c>
      <c r="Q299" s="9">
        <v>1963</v>
      </c>
      <c r="R299" s="131">
        <v>23119</v>
      </c>
      <c r="S299" s="9" t="s">
        <v>7160</v>
      </c>
      <c r="T299" s="9" t="s">
        <v>7161</v>
      </c>
      <c r="X299" s="9">
        <v>3</v>
      </c>
      <c r="Y299" s="9" t="s">
        <v>5326</v>
      </c>
    </row>
    <row r="300" spans="1:25">
      <c r="A300" s="9">
        <v>84087</v>
      </c>
      <c r="B300" s="9" t="s">
        <v>5339</v>
      </c>
      <c r="C300" s="9">
        <v>166977113</v>
      </c>
      <c r="D300" s="9" t="s">
        <v>6359</v>
      </c>
      <c r="E300" s="9" t="s">
        <v>6360</v>
      </c>
      <c r="F300" s="9" t="s">
        <v>5339</v>
      </c>
      <c r="G300" s="9" t="s">
        <v>5638</v>
      </c>
      <c r="H300" s="9" t="s">
        <v>5674</v>
      </c>
      <c r="I300" s="9" t="s">
        <v>6361</v>
      </c>
      <c r="J300" s="9" t="s">
        <v>6362</v>
      </c>
      <c r="K300" s="9" t="s">
        <v>6363</v>
      </c>
      <c r="L300" s="9" t="s">
        <v>2426</v>
      </c>
      <c r="M300" s="12" t="str">
        <f>IF(TablHabitats[[#This Row],[ID_OSM]]="Non trouvé","Pas de lien",HYPERLINK(("http://www.openstreetmap.org/?"&amp;TablHabitats[[#This Row],[OBJET_OSM]]&amp;"="&amp;TablHabitats[[#This Row],[ID_OSM]]),"Localiser"))</f>
        <v>Localiser</v>
      </c>
      <c r="N300" s="9" t="s">
        <v>5317</v>
      </c>
      <c r="O300" s="12" t="str">
        <f>IF(TablHabitats[[#This Row],[ID_OSM]]="Non trouvé","Pas de lien",HYPERLINK("http://localhost:8111/import?url=http://api.openstreetmap.org/api/0.6/"&amp;TablHabitats[[#This Row],[OBJET_OSM]]&amp;"/"&amp;TablHabitats[[#This Row],[ID_OSM]]&amp;"/full","JOSM"))</f>
        <v>JOSM</v>
      </c>
      <c r="P300" s="9" t="s">
        <v>6913</v>
      </c>
      <c r="R300" s="131"/>
      <c r="X300" s="9">
        <v>8</v>
      </c>
      <c r="Y300" s="9" t="s">
        <v>5326</v>
      </c>
    </row>
    <row r="301" spans="1:25">
      <c r="A301" s="9">
        <v>84087</v>
      </c>
      <c r="B301" s="9" t="s">
        <v>5339</v>
      </c>
      <c r="C301" s="9" t="s">
        <v>5339</v>
      </c>
      <c r="D301" s="9" t="s">
        <v>6436</v>
      </c>
      <c r="E301" s="9" t="s">
        <v>6437</v>
      </c>
      <c r="F301" s="9" t="s">
        <v>5339</v>
      </c>
      <c r="I301" s="9" t="s">
        <v>6438</v>
      </c>
      <c r="J301" s="9" t="s">
        <v>6438</v>
      </c>
      <c r="K301" s="9" t="s">
        <v>6439</v>
      </c>
      <c r="L301" s="9" t="s">
        <v>6438</v>
      </c>
      <c r="M301" s="12" t="str">
        <f>IF(TablHabitats[[#This Row],[ID_OSM]]="Non trouvé","Pas de lien",HYPERLINK(("http://www.openstreetmap.org/?"&amp;TablHabitats[[#This Row],[OBJET_OSM]]&amp;"="&amp;TablHabitats[[#This Row],[ID_OSM]]),"Localiser"))</f>
        <v>Pas de lien</v>
      </c>
      <c r="N301" s="9" t="s">
        <v>5317</v>
      </c>
      <c r="O301" s="12" t="str">
        <f>IF(TablHabitats[[#This Row],[ID_OSM]]="Non trouvé","Pas de lien",HYPERLINK("http://localhost:8111/import?url=http://api.openstreetmap.org/api/0.6/"&amp;TablHabitats[[#This Row],[OBJET_OSM]]&amp;"/"&amp;TablHabitats[[#This Row],[ID_OSM]]&amp;"/full","JOSM"))</f>
        <v>Pas de lien</v>
      </c>
      <c r="P301" s="9" t="s">
        <v>6916</v>
      </c>
      <c r="Q301" s="9">
        <v>1960</v>
      </c>
      <c r="R301" s="131">
        <v>22036</v>
      </c>
      <c r="S301" s="9" t="s">
        <v>7194</v>
      </c>
      <c r="T301" s="9" t="s">
        <v>6970</v>
      </c>
      <c r="X301" s="9">
        <v>2</v>
      </c>
      <c r="Y301" s="9" t="s">
        <v>5326</v>
      </c>
    </row>
    <row r="302" spans="1:25">
      <c r="A302" s="9">
        <v>84087</v>
      </c>
      <c r="B302" s="9" t="s">
        <v>5339</v>
      </c>
      <c r="C302" s="9" t="s">
        <v>5339</v>
      </c>
      <c r="D302" s="9" t="s">
        <v>6171</v>
      </c>
      <c r="E302" s="9" t="s">
        <v>6172</v>
      </c>
      <c r="F302" s="9" t="s">
        <v>5339</v>
      </c>
      <c r="H302" s="9" t="s">
        <v>4327</v>
      </c>
      <c r="I302" s="9" t="s">
        <v>6173</v>
      </c>
      <c r="J302" s="9" t="s">
        <v>6174</v>
      </c>
      <c r="K302" s="9" t="s">
        <v>5386</v>
      </c>
      <c r="L302" s="9" t="s">
        <v>6173</v>
      </c>
      <c r="M302" s="12" t="str">
        <f>IF(TablHabitats[[#This Row],[ID_OSM]]="Non trouvé","Pas de lien",HYPERLINK(("http://www.openstreetmap.org/?"&amp;TablHabitats[[#This Row],[OBJET_OSM]]&amp;"="&amp;TablHabitats[[#This Row],[ID_OSM]]),"Localiser"))</f>
        <v>Pas de lien</v>
      </c>
      <c r="N302" s="9" t="s">
        <v>5317</v>
      </c>
      <c r="O302" s="12" t="str">
        <f>IF(TablHabitats[[#This Row],[ID_OSM]]="Non trouvé","Pas de lien",HYPERLINK("http://localhost:8111/import?url=http://api.openstreetmap.org/api/0.6/"&amp;TablHabitats[[#This Row],[OBJET_OSM]]&amp;"/"&amp;TablHabitats[[#This Row],[ID_OSM]]&amp;"/full","JOSM"))</f>
        <v>Pas de lien</v>
      </c>
      <c r="P302" s="9" t="s">
        <v>6916</v>
      </c>
      <c r="Q302" s="9">
        <v>1973</v>
      </c>
      <c r="R302" s="131">
        <v>26996</v>
      </c>
      <c r="S302" s="9" t="s">
        <v>7111</v>
      </c>
      <c r="T302" s="9" t="s">
        <v>7020</v>
      </c>
      <c r="X302" s="9">
        <v>2</v>
      </c>
      <c r="Y302" s="9" t="s">
        <v>5326</v>
      </c>
    </row>
    <row r="303" spans="1:25">
      <c r="A303" s="9">
        <v>84087</v>
      </c>
      <c r="B303" s="9" t="s">
        <v>5339</v>
      </c>
      <c r="C303" s="9">
        <v>78421545</v>
      </c>
      <c r="D303" s="9" t="s">
        <v>6455</v>
      </c>
      <c r="E303" s="9" t="s">
        <v>6456</v>
      </c>
      <c r="F303" s="9" t="s">
        <v>5339</v>
      </c>
      <c r="G303" s="9" t="s">
        <v>5638</v>
      </c>
      <c r="H303" s="9" t="s">
        <v>4327</v>
      </c>
      <c r="I303" s="9" t="s">
        <v>6457</v>
      </c>
      <c r="J303" s="9" t="s">
        <v>6458</v>
      </c>
      <c r="K303" s="9" t="s">
        <v>6459</v>
      </c>
      <c r="L303" s="9" t="s">
        <v>6457</v>
      </c>
      <c r="M303" s="12" t="str">
        <f>IF(TablHabitats[[#This Row],[ID_OSM]]="Non trouvé","Pas de lien",HYPERLINK(("http://www.openstreetmap.org/?"&amp;TablHabitats[[#This Row],[OBJET_OSM]]&amp;"="&amp;TablHabitats[[#This Row],[ID_OSM]]),"Localiser"))</f>
        <v>Localiser</v>
      </c>
      <c r="N303" s="9" t="s">
        <v>5317</v>
      </c>
      <c r="O303" s="12" t="str">
        <f>IF(TablHabitats[[#This Row],[ID_OSM]]="Non trouvé","Pas de lien",HYPERLINK("http://localhost:8111/import?url=http://api.openstreetmap.org/api/0.6/"&amp;TablHabitats[[#This Row],[OBJET_OSM]]&amp;"/"&amp;TablHabitats[[#This Row],[ID_OSM]]&amp;"/full","JOSM"))</f>
        <v>JOSM</v>
      </c>
      <c r="P303" s="9" t="s">
        <v>6913</v>
      </c>
      <c r="Q303" s="9">
        <v>1976</v>
      </c>
      <c r="R303" s="131">
        <v>27829</v>
      </c>
      <c r="S303" s="9" t="s">
        <v>7200</v>
      </c>
      <c r="T303" s="9" t="s">
        <v>7201</v>
      </c>
      <c r="W303" s="9" t="s">
        <v>7202</v>
      </c>
      <c r="X303" s="9">
        <v>31</v>
      </c>
      <c r="Y303" s="9" t="s">
        <v>5326</v>
      </c>
    </row>
    <row r="304" spans="1:25">
      <c r="A304" s="9">
        <v>84087</v>
      </c>
      <c r="B304" s="9" t="s">
        <v>5339</v>
      </c>
      <c r="C304" s="9">
        <v>237185204</v>
      </c>
      <c r="D304" s="9" t="s">
        <v>5672</v>
      </c>
      <c r="E304" s="9" t="s">
        <v>5673</v>
      </c>
      <c r="F304" s="9" t="s">
        <v>5339</v>
      </c>
      <c r="H304" s="9" t="s">
        <v>5674</v>
      </c>
      <c r="I304" s="9" t="s">
        <v>565</v>
      </c>
      <c r="J304" s="9" t="s">
        <v>5675</v>
      </c>
      <c r="K304" s="9" t="s">
        <v>5676</v>
      </c>
      <c r="L304" s="9" t="s">
        <v>565</v>
      </c>
      <c r="M304" s="12" t="str">
        <f>IF(TablHabitats[[#This Row],[ID_OSM]]="Non trouvé","Pas de lien",HYPERLINK(("http://www.openstreetmap.org/?"&amp;TablHabitats[[#This Row],[OBJET_OSM]]&amp;"="&amp;TablHabitats[[#This Row],[ID_OSM]]),"Localiser"))</f>
        <v>Localiser</v>
      </c>
      <c r="N304" s="9" t="s">
        <v>5317</v>
      </c>
      <c r="O304" s="12" t="str">
        <f>IF(TablHabitats[[#This Row],[ID_OSM]]="Non trouvé","Pas de lien",HYPERLINK("http://localhost:8111/import?url=http://api.openstreetmap.org/api/0.6/"&amp;TablHabitats[[#This Row],[OBJET_OSM]]&amp;"/"&amp;TablHabitats[[#This Row],[ID_OSM]]&amp;"/full","JOSM"))</f>
        <v>JOSM</v>
      </c>
      <c r="P304" s="9" t="s">
        <v>6916</v>
      </c>
      <c r="Q304" s="9">
        <v>1996</v>
      </c>
      <c r="R304" s="131">
        <v>35402</v>
      </c>
      <c r="S304" s="9" t="s">
        <v>6928</v>
      </c>
      <c r="T304" s="9" t="s">
        <v>6929</v>
      </c>
      <c r="X304" s="9">
        <v>4</v>
      </c>
      <c r="Y304" s="9" t="s">
        <v>5326</v>
      </c>
    </row>
    <row r="305" spans="1:25">
      <c r="A305" s="9">
        <v>84087</v>
      </c>
      <c r="B305" s="9" t="s">
        <v>5339</v>
      </c>
      <c r="C305" s="9">
        <v>236817572</v>
      </c>
      <c r="D305" s="9" t="s">
        <v>6393</v>
      </c>
      <c r="E305" s="9" t="s">
        <v>6394</v>
      </c>
      <c r="F305" s="9" t="s">
        <v>5339</v>
      </c>
      <c r="H305" s="9" t="s">
        <v>5674</v>
      </c>
      <c r="I305" s="9" t="s">
        <v>6395</v>
      </c>
      <c r="J305" s="9" t="s">
        <v>6396</v>
      </c>
      <c r="K305" s="9" t="s">
        <v>6397</v>
      </c>
      <c r="L305" s="9" t="s">
        <v>2426</v>
      </c>
      <c r="M305" s="12" t="str">
        <f>IF(TablHabitats[[#This Row],[ID_OSM]]="Non trouvé","Pas de lien",HYPERLINK(("http://www.openstreetmap.org/?"&amp;TablHabitats[[#This Row],[OBJET_OSM]]&amp;"="&amp;TablHabitats[[#This Row],[ID_OSM]]),"Localiser"))</f>
        <v>Localiser</v>
      </c>
      <c r="N305" s="9" t="s">
        <v>5317</v>
      </c>
      <c r="O305" s="12" t="str">
        <f>IF(TablHabitats[[#This Row],[ID_OSM]]="Non trouvé","Pas de lien",HYPERLINK("http://localhost:8111/import?url=http://api.openstreetmap.org/api/0.6/"&amp;TablHabitats[[#This Row],[OBJET_OSM]]&amp;"/"&amp;TablHabitats[[#This Row],[ID_OSM]]&amp;"/full","JOSM"))</f>
        <v>JOSM</v>
      </c>
      <c r="P305" s="9" t="s">
        <v>6916</v>
      </c>
      <c r="Q305" s="9">
        <v>1992</v>
      </c>
      <c r="R305" s="131">
        <v>33723</v>
      </c>
      <c r="S305" s="9" t="s">
        <v>7180</v>
      </c>
      <c r="T305" s="9" t="s">
        <v>7181</v>
      </c>
      <c r="X305" s="9">
        <v>3</v>
      </c>
      <c r="Y305" s="9" t="s">
        <v>5326</v>
      </c>
    </row>
    <row r="306" spans="1:25">
      <c r="A306" s="9">
        <v>84087</v>
      </c>
      <c r="B306" s="9" t="s">
        <v>5339</v>
      </c>
      <c r="C306" s="9" t="s">
        <v>5339</v>
      </c>
      <c r="D306" s="9" t="s">
        <v>6460</v>
      </c>
      <c r="E306" s="9" t="s">
        <v>6461</v>
      </c>
      <c r="F306" s="9" t="s">
        <v>5339</v>
      </c>
      <c r="I306" s="9" t="s">
        <v>6462</v>
      </c>
      <c r="J306" s="9" t="s">
        <v>6462</v>
      </c>
      <c r="K306" s="9" t="s">
        <v>6463</v>
      </c>
      <c r="L306" s="9" t="s">
        <v>6462</v>
      </c>
      <c r="M306" s="12" t="str">
        <f>IF(TablHabitats[[#This Row],[ID_OSM]]="Non trouvé","Pas de lien",HYPERLINK(("http://www.openstreetmap.org/?"&amp;TablHabitats[[#This Row],[OBJET_OSM]]&amp;"="&amp;TablHabitats[[#This Row],[ID_OSM]]),"Localiser"))</f>
        <v>Pas de lien</v>
      </c>
      <c r="N306" s="9" t="s">
        <v>5317</v>
      </c>
      <c r="O306" s="12" t="str">
        <f>IF(TablHabitats[[#This Row],[ID_OSM]]="Non trouvé","Pas de lien",HYPERLINK("http://localhost:8111/import?url=http://api.openstreetmap.org/api/0.6/"&amp;TablHabitats[[#This Row],[OBJET_OSM]]&amp;"/"&amp;TablHabitats[[#This Row],[ID_OSM]]&amp;"/full","JOSM"))</f>
        <v>Pas de lien</v>
      </c>
      <c r="P306" s="9" t="s">
        <v>6916</v>
      </c>
      <c r="Q306" s="9">
        <v>1970</v>
      </c>
      <c r="R306" s="131">
        <v>25863</v>
      </c>
      <c r="S306" s="9" t="s">
        <v>7203</v>
      </c>
      <c r="T306" s="9" t="s">
        <v>6938</v>
      </c>
      <c r="X306" s="9">
        <v>2</v>
      </c>
      <c r="Y306" s="9" t="s">
        <v>5326</v>
      </c>
    </row>
    <row r="307" spans="1:25">
      <c r="A307" s="9">
        <v>84087</v>
      </c>
      <c r="B307" s="9" t="s">
        <v>5339</v>
      </c>
      <c r="C307" s="9" t="s">
        <v>5339</v>
      </c>
      <c r="D307" s="9" t="s">
        <v>6478</v>
      </c>
      <c r="E307" s="9" t="s">
        <v>5339</v>
      </c>
      <c r="F307" s="9" t="s">
        <v>5339</v>
      </c>
      <c r="I307" s="9" t="s">
        <v>6479</v>
      </c>
      <c r="J307" s="9" t="s">
        <v>6479</v>
      </c>
      <c r="K307" s="9" t="s">
        <v>6480</v>
      </c>
      <c r="L307" s="9" t="s">
        <v>6479</v>
      </c>
      <c r="M307" s="12" t="str">
        <f>IF(TablHabitats[[#This Row],[ID_OSM]]="Non trouvé","Pas de lien",HYPERLINK(("http://www.openstreetmap.org/?"&amp;TablHabitats[[#This Row],[OBJET_OSM]]&amp;"="&amp;TablHabitats[[#This Row],[ID_OSM]]),"Localiser"))</f>
        <v>Pas de lien</v>
      </c>
      <c r="N307" s="9" t="s">
        <v>5317</v>
      </c>
      <c r="O307" s="12" t="str">
        <f>IF(TablHabitats[[#This Row],[ID_OSM]]="Non trouvé","Pas de lien",HYPERLINK("http://localhost:8111/import?url=http://api.openstreetmap.org/api/0.6/"&amp;TablHabitats[[#This Row],[OBJET_OSM]]&amp;"/"&amp;TablHabitats[[#This Row],[ID_OSM]]&amp;"/full","JOSM"))</f>
        <v>Pas de lien</v>
      </c>
      <c r="P307" s="9" t="s">
        <v>6916</v>
      </c>
      <c r="Q307" s="9">
        <v>1964</v>
      </c>
      <c r="R307" s="131">
        <v>23401</v>
      </c>
      <c r="S307" s="9" t="s">
        <v>7207</v>
      </c>
      <c r="T307" s="9" t="s">
        <v>6966</v>
      </c>
      <c r="X307" s="9">
        <v>2</v>
      </c>
      <c r="Y307" s="9" t="s">
        <v>5326</v>
      </c>
    </row>
    <row r="308" spans="1:25">
      <c r="A308" s="9">
        <v>84087</v>
      </c>
      <c r="B308" s="9" t="s">
        <v>5339</v>
      </c>
      <c r="C308" s="9" t="s">
        <v>5339</v>
      </c>
      <c r="D308" s="9" t="s">
        <v>6495</v>
      </c>
      <c r="E308" s="9" t="s">
        <v>6496</v>
      </c>
      <c r="F308" s="9" t="s">
        <v>5339</v>
      </c>
      <c r="I308" s="9" t="s">
        <v>6497</v>
      </c>
      <c r="J308" s="9" t="s">
        <v>6497</v>
      </c>
      <c r="K308" s="9" t="s">
        <v>6498</v>
      </c>
      <c r="L308" s="9" t="s">
        <v>6497</v>
      </c>
      <c r="M308" s="12" t="str">
        <f>IF(TablHabitats[[#This Row],[ID_OSM]]="Non trouvé","Pas de lien",HYPERLINK(("http://www.openstreetmap.org/?"&amp;TablHabitats[[#This Row],[OBJET_OSM]]&amp;"="&amp;TablHabitats[[#This Row],[ID_OSM]]),"Localiser"))</f>
        <v>Pas de lien</v>
      </c>
      <c r="N308" s="9" t="s">
        <v>5317</v>
      </c>
      <c r="O308" s="12" t="str">
        <f>IF(TablHabitats[[#This Row],[ID_OSM]]="Non trouvé","Pas de lien",HYPERLINK("http://localhost:8111/import?url=http://api.openstreetmap.org/api/0.6/"&amp;TablHabitats[[#This Row],[OBJET_OSM]]&amp;"/"&amp;TablHabitats[[#This Row],[ID_OSM]]&amp;"/full","JOSM"))</f>
        <v>Pas de lien</v>
      </c>
      <c r="P308" s="9" t="s">
        <v>6916</v>
      </c>
      <c r="Q308" s="9">
        <v>1966</v>
      </c>
      <c r="R308" s="131">
        <v>24323</v>
      </c>
      <c r="S308" s="9" t="s">
        <v>7213</v>
      </c>
      <c r="T308" s="9" t="s">
        <v>6989</v>
      </c>
      <c r="X308" s="9">
        <v>2</v>
      </c>
      <c r="Y308" s="9" t="s">
        <v>5326</v>
      </c>
    </row>
    <row r="309" spans="1:25">
      <c r="A309" s="9">
        <v>84087</v>
      </c>
      <c r="B309" s="9" t="s">
        <v>5339</v>
      </c>
      <c r="C309" s="9" t="s">
        <v>5339</v>
      </c>
      <c r="D309" s="9" t="s">
        <v>6499</v>
      </c>
      <c r="E309" s="9" t="s">
        <v>6500</v>
      </c>
      <c r="F309" s="9" t="s">
        <v>5339</v>
      </c>
      <c r="I309" s="9" t="s">
        <v>6501</v>
      </c>
      <c r="J309" s="9" t="s">
        <v>6501</v>
      </c>
      <c r="K309" s="9" t="s">
        <v>6502</v>
      </c>
      <c r="L309" s="9" t="s">
        <v>6501</v>
      </c>
      <c r="M309" s="12" t="str">
        <f>IF(TablHabitats[[#This Row],[ID_OSM]]="Non trouvé","Pas de lien",HYPERLINK(("http://www.openstreetmap.org/?"&amp;TablHabitats[[#This Row],[OBJET_OSM]]&amp;"="&amp;TablHabitats[[#This Row],[ID_OSM]]),"Localiser"))</f>
        <v>Pas de lien</v>
      </c>
      <c r="N309" s="9" t="s">
        <v>5317</v>
      </c>
      <c r="O309" s="12" t="str">
        <f>IF(TablHabitats[[#This Row],[ID_OSM]]="Non trouvé","Pas de lien",HYPERLINK("http://localhost:8111/import?url=http://api.openstreetmap.org/api/0.6/"&amp;TablHabitats[[#This Row],[OBJET_OSM]]&amp;"/"&amp;TablHabitats[[#This Row],[ID_OSM]]&amp;"/full","JOSM"))</f>
        <v>Pas de lien</v>
      </c>
      <c r="P309" s="9" t="s">
        <v>6916</v>
      </c>
      <c r="Q309" s="9">
        <v>1954</v>
      </c>
      <c r="R309" s="131">
        <v>19863</v>
      </c>
      <c r="S309" s="9" t="s">
        <v>7214</v>
      </c>
      <c r="T309" s="9" t="s">
        <v>7102</v>
      </c>
      <c r="X309" s="9">
        <v>2</v>
      </c>
      <c r="Y309" s="9" t="s">
        <v>5326</v>
      </c>
    </row>
    <row r="310" spans="1:25">
      <c r="A310" s="9">
        <v>84087</v>
      </c>
      <c r="B310" s="9" t="s">
        <v>5339</v>
      </c>
      <c r="C310" s="9" t="s">
        <v>5339</v>
      </c>
      <c r="D310" s="9" t="s">
        <v>6538</v>
      </c>
      <c r="E310" s="9" t="s">
        <v>6539</v>
      </c>
      <c r="F310" s="9" t="s">
        <v>5339</v>
      </c>
      <c r="I310" s="9" t="s">
        <v>6540</v>
      </c>
      <c r="J310" s="9" t="s">
        <v>6540</v>
      </c>
      <c r="K310" s="9" t="s">
        <v>6541</v>
      </c>
      <c r="L310" s="9" t="s">
        <v>6540</v>
      </c>
      <c r="M310" s="12" t="str">
        <f>IF(TablHabitats[[#This Row],[ID_OSM]]="Non trouvé","Pas de lien",HYPERLINK(("http://www.openstreetmap.org/?"&amp;TablHabitats[[#This Row],[OBJET_OSM]]&amp;"="&amp;TablHabitats[[#This Row],[ID_OSM]]),"Localiser"))</f>
        <v>Pas de lien</v>
      </c>
      <c r="N310" s="9" t="s">
        <v>5317</v>
      </c>
      <c r="O310" s="12" t="str">
        <f>IF(TablHabitats[[#This Row],[ID_OSM]]="Non trouvé","Pas de lien",HYPERLINK("http://localhost:8111/import?url=http://api.openstreetmap.org/api/0.6/"&amp;TablHabitats[[#This Row],[OBJET_OSM]]&amp;"/"&amp;TablHabitats[[#This Row],[ID_OSM]]&amp;"/full","JOSM"))</f>
        <v>Pas de lien</v>
      </c>
      <c r="P310" s="9" t="s">
        <v>6916</v>
      </c>
      <c r="Q310" s="9">
        <v>1958</v>
      </c>
      <c r="R310" s="131">
        <v>21255</v>
      </c>
      <c r="S310" s="9" t="s">
        <v>7224</v>
      </c>
      <c r="T310" s="9" t="s">
        <v>6927</v>
      </c>
      <c r="X310" s="9">
        <v>2</v>
      </c>
      <c r="Y310" s="9" t="s">
        <v>5326</v>
      </c>
    </row>
    <row r="311" spans="1:25">
      <c r="A311" s="9">
        <v>84087</v>
      </c>
      <c r="B311" s="9" t="s">
        <v>5339</v>
      </c>
      <c r="C311" s="9" t="s">
        <v>5339</v>
      </c>
      <c r="D311" s="9" t="s">
        <v>6560</v>
      </c>
      <c r="E311" s="9" t="s">
        <v>6561</v>
      </c>
      <c r="F311" s="9" t="s">
        <v>5339</v>
      </c>
      <c r="I311" s="9" t="s">
        <v>6562</v>
      </c>
      <c r="J311" s="9" t="s">
        <v>6562</v>
      </c>
      <c r="K311" s="9" t="s">
        <v>6563</v>
      </c>
      <c r="L311" s="9" t="s">
        <v>6562</v>
      </c>
      <c r="M311" s="12" t="str">
        <f>IF(TablHabitats[[#This Row],[ID_OSM]]="Non trouvé","Pas de lien",HYPERLINK(("http://www.openstreetmap.org/?"&amp;TablHabitats[[#This Row],[OBJET_OSM]]&amp;"="&amp;TablHabitats[[#This Row],[ID_OSM]]),"Localiser"))</f>
        <v>Pas de lien</v>
      </c>
      <c r="N311" s="9" t="s">
        <v>5317</v>
      </c>
      <c r="O311" s="12" t="str">
        <f>IF(TablHabitats[[#This Row],[ID_OSM]]="Non trouvé","Pas de lien",HYPERLINK("http://localhost:8111/import?url=http://api.openstreetmap.org/api/0.6/"&amp;TablHabitats[[#This Row],[OBJET_OSM]]&amp;"/"&amp;TablHabitats[[#This Row],[ID_OSM]]&amp;"/full","JOSM"))</f>
        <v>Pas de lien</v>
      </c>
      <c r="P311" s="9" t="s">
        <v>6916</v>
      </c>
      <c r="Q311" s="9">
        <v>1963</v>
      </c>
      <c r="R311" s="131">
        <v>23081</v>
      </c>
      <c r="S311" s="9" t="s">
        <v>7233</v>
      </c>
      <c r="T311" s="9" t="s">
        <v>7124</v>
      </c>
      <c r="X311" s="9">
        <v>4</v>
      </c>
      <c r="Y311" s="9" t="s">
        <v>5326</v>
      </c>
    </row>
    <row r="312" spans="1:25">
      <c r="A312" s="9">
        <v>84087</v>
      </c>
      <c r="B312" s="9" t="s">
        <v>5339</v>
      </c>
      <c r="C312" s="9" t="s">
        <v>5339</v>
      </c>
      <c r="D312" s="9" t="s">
        <v>6574</v>
      </c>
      <c r="E312" s="9" t="s">
        <v>6575</v>
      </c>
      <c r="F312" s="9" t="s">
        <v>5339</v>
      </c>
      <c r="I312" s="9" t="s">
        <v>6576</v>
      </c>
      <c r="J312" s="9" t="s">
        <v>6576</v>
      </c>
      <c r="K312" s="9" t="s">
        <v>6577</v>
      </c>
      <c r="L312" s="9" t="s">
        <v>6576</v>
      </c>
      <c r="M312" s="12" t="str">
        <f>IF(TablHabitats[[#This Row],[ID_OSM]]="Non trouvé","Pas de lien",HYPERLINK(("http://www.openstreetmap.org/?"&amp;TablHabitats[[#This Row],[OBJET_OSM]]&amp;"="&amp;TablHabitats[[#This Row],[ID_OSM]]),"Localiser"))</f>
        <v>Pas de lien</v>
      </c>
      <c r="N312" s="9" t="s">
        <v>5317</v>
      </c>
      <c r="O312" s="12" t="str">
        <f>IF(TablHabitats[[#This Row],[ID_OSM]]="Non trouvé","Pas de lien",HYPERLINK("http://localhost:8111/import?url=http://api.openstreetmap.org/api/0.6/"&amp;TablHabitats[[#This Row],[OBJET_OSM]]&amp;"/"&amp;TablHabitats[[#This Row],[ID_OSM]]&amp;"/full","JOSM"))</f>
        <v>Pas de lien</v>
      </c>
      <c r="P312" s="9" t="s">
        <v>6916</v>
      </c>
      <c r="Q312" s="9">
        <v>1975</v>
      </c>
      <c r="R312" s="131">
        <v>27717</v>
      </c>
      <c r="S312" s="9" t="s">
        <v>7238</v>
      </c>
      <c r="T312" s="9" t="s">
        <v>7090</v>
      </c>
      <c r="X312" s="9">
        <v>4</v>
      </c>
      <c r="Y312" s="9" t="s">
        <v>5326</v>
      </c>
    </row>
    <row r="313" spans="1:25">
      <c r="A313" s="9">
        <v>84087</v>
      </c>
      <c r="B313" s="9" t="s">
        <v>5339</v>
      </c>
      <c r="C313" s="9" t="s">
        <v>5339</v>
      </c>
      <c r="D313" s="9" t="s">
        <v>6578</v>
      </c>
      <c r="E313" s="9" t="s">
        <v>6579</v>
      </c>
      <c r="F313" s="9" t="s">
        <v>5339</v>
      </c>
      <c r="H313" s="9" t="s">
        <v>4492</v>
      </c>
      <c r="I313" s="9" t="s">
        <v>6580</v>
      </c>
      <c r="J313" s="9" t="s">
        <v>6581</v>
      </c>
      <c r="K313" s="9" t="s">
        <v>6582</v>
      </c>
      <c r="L313" s="9" t="s">
        <v>9270</v>
      </c>
      <c r="M313" s="12" t="str">
        <f>IF(TablHabitats[[#This Row],[ID_OSM]]="Non trouvé","Pas de lien",HYPERLINK(("http://www.openstreetmap.org/?"&amp;TablHabitats[[#This Row],[OBJET_OSM]]&amp;"="&amp;TablHabitats[[#This Row],[ID_OSM]]),"Localiser"))</f>
        <v>Pas de lien</v>
      </c>
      <c r="N313" s="9" t="s">
        <v>5317</v>
      </c>
      <c r="O313" s="12" t="str">
        <f>IF(TablHabitats[[#This Row],[ID_OSM]]="Non trouvé","Pas de lien",HYPERLINK("http://localhost:8111/import?url=http://api.openstreetmap.org/api/0.6/"&amp;TablHabitats[[#This Row],[OBJET_OSM]]&amp;"/"&amp;TablHabitats[[#This Row],[ID_OSM]]&amp;"/full","JOSM"))</f>
        <v>Pas de lien</v>
      </c>
      <c r="P313" s="9" t="s">
        <v>6916</v>
      </c>
      <c r="Q313" s="9">
        <v>1974</v>
      </c>
      <c r="R313" s="131">
        <v>27059</v>
      </c>
      <c r="S313" s="9" t="s">
        <v>7239</v>
      </c>
      <c r="T313" s="9" t="s">
        <v>7240</v>
      </c>
      <c r="X313" s="9">
        <v>3</v>
      </c>
      <c r="Y313" s="9" t="s">
        <v>5326</v>
      </c>
    </row>
    <row r="314" spans="1:25">
      <c r="A314" s="9">
        <v>84087</v>
      </c>
      <c r="B314" s="9" t="s">
        <v>5339</v>
      </c>
      <c r="C314" s="9" t="s">
        <v>5339</v>
      </c>
      <c r="D314" s="9" t="s">
        <v>6597</v>
      </c>
      <c r="E314" s="9" t="s">
        <v>6598</v>
      </c>
      <c r="F314" s="9" t="s">
        <v>5339</v>
      </c>
      <c r="I314" s="9" t="s">
        <v>6599</v>
      </c>
      <c r="J314" s="9" t="s">
        <v>6599</v>
      </c>
      <c r="K314" s="9" t="s">
        <v>6600</v>
      </c>
      <c r="L314" s="9" t="s">
        <v>6599</v>
      </c>
      <c r="M314" s="12" t="str">
        <f>IF(TablHabitats[[#This Row],[ID_OSM]]="Non trouvé","Pas de lien",HYPERLINK(("http://www.openstreetmap.org/?"&amp;TablHabitats[[#This Row],[OBJET_OSM]]&amp;"="&amp;TablHabitats[[#This Row],[ID_OSM]]),"Localiser"))</f>
        <v>Pas de lien</v>
      </c>
      <c r="N314" s="9" t="s">
        <v>5317</v>
      </c>
      <c r="O314" s="12" t="str">
        <f>IF(TablHabitats[[#This Row],[ID_OSM]]="Non trouvé","Pas de lien",HYPERLINK("http://localhost:8111/import?url=http://api.openstreetmap.org/api/0.6/"&amp;TablHabitats[[#This Row],[OBJET_OSM]]&amp;"/"&amp;TablHabitats[[#This Row],[ID_OSM]]&amp;"/full","JOSM"))</f>
        <v>Pas de lien</v>
      </c>
      <c r="P314" s="9" t="s">
        <v>6916</v>
      </c>
      <c r="Q314" s="9">
        <v>1970</v>
      </c>
      <c r="R314" s="131">
        <v>25598</v>
      </c>
      <c r="S314" s="9" t="s">
        <v>7244</v>
      </c>
      <c r="T314" s="9" t="s">
        <v>6938</v>
      </c>
      <c r="X314" s="9">
        <v>6</v>
      </c>
      <c r="Y314" s="9" t="s">
        <v>5326</v>
      </c>
    </row>
    <row r="315" spans="1:25">
      <c r="A315" s="9">
        <v>84087</v>
      </c>
      <c r="B315" s="9" t="s">
        <v>5339</v>
      </c>
      <c r="C315" s="9" t="s">
        <v>5339</v>
      </c>
      <c r="D315" s="9" t="s">
        <v>6659</v>
      </c>
      <c r="E315" s="9" t="s">
        <v>6660</v>
      </c>
      <c r="F315" s="9" t="s">
        <v>5339</v>
      </c>
      <c r="I315" s="9" t="s">
        <v>6661</v>
      </c>
      <c r="J315" s="9" t="s">
        <v>6661</v>
      </c>
      <c r="K315" s="9" t="s">
        <v>6662</v>
      </c>
      <c r="L315" s="9" t="s">
        <v>9273</v>
      </c>
      <c r="M315" s="12" t="str">
        <f>IF(TablHabitats[[#This Row],[ID_OSM]]="Non trouvé","Pas de lien",HYPERLINK(("http://www.openstreetmap.org/?"&amp;TablHabitats[[#This Row],[OBJET_OSM]]&amp;"="&amp;TablHabitats[[#This Row],[ID_OSM]]),"Localiser"))</f>
        <v>Pas de lien</v>
      </c>
      <c r="N315" s="9" t="s">
        <v>5317</v>
      </c>
      <c r="O315" s="12" t="str">
        <f>IF(TablHabitats[[#This Row],[ID_OSM]]="Non trouvé","Pas de lien",HYPERLINK("http://localhost:8111/import?url=http://api.openstreetmap.org/api/0.6/"&amp;TablHabitats[[#This Row],[OBJET_OSM]]&amp;"/"&amp;TablHabitats[[#This Row],[ID_OSM]]&amp;"/full","JOSM"))</f>
        <v>Pas de lien</v>
      </c>
      <c r="P315" s="9" t="s">
        <v>6916</v>
      </c>
      <c r="Q315" s="9">
        <v>1969</v>
      </c>
      <c r="R315" s="131">
        <v>25450</v>
      </c>
      <c r="S315" s="9" t="s">
        <v>7266</v>
      </c>
      <c r="T315" s="9" t="s">
        <v>6970</v>
      </c>
      <c r="X315" s="9">
        <v>4</v>
      </c>
      <c r="Y315" s="9" t="s">
        <v>5326</v>
      </c>
    </row>
    <row r="316" spans="1:25">
      <c r="A316" s="9">
        <v>84087</v>
      </c>
      <c r="B316" s="9" t="s">
        <v>5339</v>
      </c>
      <c r="C316" s="9">
        <v>241112512</v>
      </c>
      <c r="D316" s="9" t="s">
        <v>6668</v>
      </c>
      <c r="E316" s="9" t="s">
        <v>6669</v>
      </c>
      <c r="F316" s="9" t="s">
        <v>5339</v>
      </c>
      <c r="G316" s="9" t="s">
        <v>5638</v>
      </c>
      <c r="H316" s="9" t="s">
        <v>6512</v>
      </c>
      <c r="I316" s="9" t="s">
        <v>6670</v>
      </c>
      <c r="J316" s="9" t="s">
        <v>6671</v>
      </c>
      <c r="K316" s="9" t="s">
        <v>6672</v>
      </c>
      <c r="L316" s="9" t="s">
        <v>9275</v>
      </c>
      <c r="M316" s="12" t="str">
        <f>IF(TablHabitats[[#This Row],[ID_OSM]]="Non trouvé","Pas de lien",HYPERLINK(("http://www.openstreetmap.org/?"&amp;TablHabitats[[#This Row],[OBJET_OSM]]&amp;"="&amp;TablHabitats[[#This Row],[ID_OSM]]),"Localiser"))</f>
        <v>Localiser</v>
      </c>
      <c r="N316" s="9" t="s">
        <v>5317</v>
      </c>
      <c r="O316" s="12" t="str">
        <f>IF(TablHabitats[[#This Row],[ID_OSM]]="Non trouvé","Pas de lien",HYPERLINK("http://localhost:8111/import?url=http://api.openstreetmap.org/api/0.6/"&amp;TablHabitats[[#This Row],[OBJET_OSM]]&amp;"/"&amp;TablHabitats[[#This Row],[ID_OSM]]&amp;"/full","JOSM"))</f>
        <v>JOSM</v>
      </c>
      <c r="P316" s="9" t="s">
        <v>6913</v>
      </c>
      <c r="R316" s="131"/>
      <c r="X316" s="9">
        <v>9</v>
      </c>
      <c r="Y316" s="9" t="s">
        <v>5326</v>
      </c>
    </row>
    <row r="317" spans="1:25">
      <c r="A317" s="9">
        <v>84087</v>
      </c>
      <c r="B317" s="9" t="s">
        <v>5339</v>
      </c>
      <c r="C317" s="9">
        <v>241112370</v>
      </c>
      <c r="D317" s="9" t="s">
        <v>6673</v>
      </c>
      <c r="E317" s="9" t="s">
        <v>6674</v>
      </c>
      <c r="F317" s="9" t="s">
        <v>5339</v>
      </c>
      <c r="G317" s="9" t="s">
        <v>5638</v>
      </c>
      <c r="H317" s="9" t="s">
        <v>6512</v>
      </c>
      <c r="I317" s="9" t="s">
        <v>6675</v>
      </c>
      <c r="J317" s="9" t="s">
        <v>6676</v>
      </c>
      <c r="K317" s="9" t="s">
        <v>6677</v>
      </c>
      <c r="L317" s="9" t="s">
        <v>9275</v>
      </c>
      <c r="M317" s="12" t="str">
        <f>IF(TablHabitats[[#This Row],[ID_OSM]]="Non trouvé","Pas de lien",HYPERLINK(("http://www.openstreetmap.org/?"&amp;TablHabitats[[#This Row],[OBJET_OSM]]&amp;"="&amp;TablHabitats[[#This Row],[ID_OSM]]),"Localiser"))</f>
        <v>Localiser</v>
      </c>
      <c r="N317" s="9" t="s">
        <v>5317</v>
      </c>
      <c r="O317" s="12" t="str">
        <f>IF(TablHabitats[[#This Row],[ID_OSM]]="Non trouvé","Pas de lien",HYPERLINK("http://localhost:8111/import?url=http://api.openstreetmap.org/api/0.6/"&amp;TablHabitats[[#This Row],[OBJET_OSM]]&amp;"/"&amp;TablHabitats[[#This Row],[ID_OSM]]&amp;"/full","JOSM"))</f>
        <v>JOSM</v>
      </c>
      <c r="P317" s="9" t="s">
        <v>6913</v>
      </c>
      <c r="R317" s="131"/>
      <c r="X317" s="9">
        <v>6</v>
      </c>
      <c r="Y317" s="9" t="s">
        <v>5326</v>
      </c>
    </row>
    <row r="318" spans="1:25">
      <c r="A318" s="9">
        <v>84087</v>
      </c>
      <c r="B318" s="9" t="s">
        <v>5339</v>
      </c>
      <c r="C318" s="9" t="s">
        <v>5339</v>
      </c>
      <c r="D318" s="9" t="s">
        <v>6698</v>
      </c>
      <c r="E318" s="9" t="s">
        <v>6699</v>
      </c>
      <c r="F318" s="9" t="s">
        <v>5339</v>
      </c>
      <c r="I318" s="9" t="s">
        <v>6700</v>
      </c>
      <c r="J318" s="9" t="s">
        <v>6700</v>
      </c>
      <c r="K318" s="9" t="s">
        <v>6701</v>
      </c>
      <c r="L318" s="9" t="s">
        <v>6700</v>
      </c>
      <c r="M318" s="12" t="str">
        <f>IF(TablHabitats[[#This Row],[ID_OSM]]="Non trouvé","Pas de lien",HYPERLINK(("http://www.openstreetmap.org/?"&amp;TablHabitats[[#This Row],[OBJET_OSM]]&amp;"="&amp;TablHabitats[[#This Row],[ID_OSM]]),"Localiser"))</f>
        <v>Pas de lien</v>
      </c>
      <c r="N318" s="9" t="s">
        <v>5317</v>
      </c>
      <c r="O318" s="12" t="str">
        <f>IF(TablHabitats[[#This Row],[ID_OSM]]="Non trouvé","Pas de lien",HYPERLINK("http://localhost:8111/import?url=http://api.openstreetmap.org/api/0.6/"&amp;TablHabitats[[#This Row],[OBJET_OSM]]&amp;"/"&amp;TablHabitats[[#This Row],[ID_OSM]]&amp;"/full","JOSM"))</f>
        <v>Pas de lien</v>
      </c>
      <c r="P318" s="9" t="s">
        <v>6916</v>
      </c>
      <c r="Q318" s="9">
        <v>1973</v>
      </c>
      <c r="R318" s="131">
        <v>26676</v>
      </c>
      <c r="S318" s="9" t="s">
        <v>7274</v>
      </c>
      <c r="T318" s="9" t="s">
        <v>7230</v>
      </c>
      <c r="X318" s="9">
        <v>3</v>
      </c>
      <c r="Y318" s="9" t="s">
        <v>5326</v>
      </c>
    </row>
    <row r="319" spans="1:25">
      <c r="A319" s="9">
        <v>84087</v>
      </c>
      <c r="B319" s="9" t="s">
        <v>5339</v>
      </c>
      <c r="C319" s="9" t="s">
        <v>5339</v>
      </c>
      <c r="D319" s="9" t="s">
        <v>6711</v>
      </c>
      <c r="E319" s="9" t="s">
        <v>6712</v>
      </c>
      <c r="F319" s="9" t="s">
        <v>5339</v>
      </c>
      <c r="I319" s="9" t="s">
        <v>6713</v>
      </c>
      <c r="J319" s="9" t="s">
        <v>6713</v>
      </c>
      <c r="K319" s="9" t="s">
        <v>6714</v>
      </c>
      <c r="L319" s="9" t="s">
        <v>6713</v>
      </c>
      <c r="M319" s="12" t="str">
        <f>IF(TablHabitats[[#This Row],[ID_OSM]]="Non trouvé","Pas de lien",HYPERLINK(("http://www.openstreetmap.org/?"&amp;TablHabitats[[#This Row],[OBJET_OSM]]&amp;"="&amp;TablHabitats[[#This Row],[ID_OSM]]),"Localiser"))</f>
        <v>Pas de lien</v>
      </c>
      <c r="N319" s="9" t="s">
        <v>5317</v>
      </c>
      <c r="O319" s="12" t="str">
        <f>IF(TablHabitats[[#This Row],[ID_OSM]]="Non trouvé","Pas de lien",HYPERLINK("http://localhost:8111/import?url=http://api.openstreetmap.org/api/0.6/"&amp;TablHabitats[[#This Row],[OBJET_OSM]]&amp;"/"&amp;TablHabitats[[#This Row],[ID_OSM]]&amp;"/full","JOSM"))</f>
        <v>Pas de lien</v>
      </c>
      <c r="P319" s="9" t="s">
        <v>6916</v>
      </c>
      <c r="Q319" s="9">
        <v>1978</v>
      </c>
      <c r="R319" s="131">
        <v>28528</v>
      </c>
      <c r="T319" s="9" t="s">
        <v>7104</v>
      </c>
      <c r="W319" s="9" t="s">
        <v>7071</v>
      </c>
      <c r="X319" s="9">
        <v>2</v>
      </c>
      <c r="Y319" s="9" t="s">
        <v>5326</v>
      </c>
    </row>
    <row r="320" spans="1:25">
      <c r="A320" s="9">
        <v>84087</v>
      </c>
      <c r="B320" s="9" t="s">
        <v>5339</v>
      </c>
      <c r="C320" s="9" t="s">
        <v>5339</v>
      </c>
      <c r="D320" s="9" t="s">
        <v>6725</v>
      </c>
      <c r="E320" s="9" t="s">
        <v>6726</v>
      </c>
      <c r="F320" s="9" t="s">
        <v>5339</v>
      </c>
      <c r="I320" s="9" t="s">
        <v>6727</v>
      </c>
      <c r="J320" s="9" t="s">
        <v>6727</v>
      </c>
      <c r="K320" s="9" t="s">
        <v>6728</v>
      </c>
      <c r="L320" s="9" t="s">
        <v>6727</v>
      </c>
      <c r="M320" s="12" t="str">
        <f>IF(TablHabitats[[#This Row],[ID_OSM]]="Non trouvé","Pas de lien",HYPERLINK(("http://www.openstreetmap.org/?"&amp;TablHabitats[[#This Row],[OBJET_OSM]]&amp;"="&amp;TablHabitats[[#This Row],[ID_OSM]]),"Localiser"))</f>
        <v>Pas de lien</v>
      </c>
      <c r="N320" s="9" t="s">
        <v>5317</v>
      </c>
      <c r="O320" s="12" t="str">
        <f>IF(TablHabitats[[#This Row],[ID_OSM]]="Non trouvé","Pas de lien",HYPERLINK("http://localhost:8111/import?url=http://api.openstreetmap.org/api/0.6/"&amp;TablHabitats[[#This Row],[OBJET_OSM]]&amp;"/"&amp;TablHabitats[[#This Row],[ID_OSM]]&amp;"/full","JOSM"))</f>
        <v>Pas de lien</v>
      </c>
      <c r="P320" s="9" t="s">
        <v>6916</v>
      </c>
      <c r="Q320" s="9">
        <v>1964</v>
      </c>
      <c r="R320" s="131">
        <v>23428</v>
      </c>
      <c r="S320" s="9" t="s">
        <v>7279</v>
      </c>
      <c r="T320" s="9" t="s">
        <v>6966</v>
      </c>
      <c r="X320" s="9">
        <v>7</v>
      </c>
      <c r="Y320" s="9" t="s">
        <v>5326</v>
      </c>
    </row>
    <row r="321" spans="1:25">
      <c r="A321" s="9">
        <v>84087</v>
      </c>
      <c r="B321" s="9" t="s">
        <v>5339</v>
      </c>
      <c r="C321" s="9" t="s">
        <v>5339</v>
      </c>
      <c r="D321" s="9" t="s">
        <v>6729</v>
      </c>
      <c r="E321" s="9" t="s">
        <v>6730</v>
      </c>
      <c r="F321" s="9" t="s">
        <v>5339</v>
      </c>
      <c r="I321" s="9" t="s">
        <v>6731</v>
      </c>
      <c r="J321" s="9" t="s">
        <v>6731</v>
      </c>
      <c r="K321" s="9" t="s">
        <v>6732</v>
      </c>
      <c r="L321" s="9" t="s">
        <v>6731</v>
      </c>
      <c r="M321" s="12" t="str">
        <f>IF(TablHabitats[[#This Row],[ID_OSM]]="Non trouvé","Pas de lien",HYPERLINK(("http://www.openstreetmap.org/?"&amp;TablHabitats[[#This Row],[OBJET_OSM]]&amp;"="&amp;TablHabitats[[#This Row],[ID_OSM]]),"Localiser"))</f>
        <v>Pas de lien</v>
      </c>
      <c r="N321" s="9" t="s">
        <v>5317</v>
      </c>
      <c r="O321" s="12" t="str">
        <f>IF(TablHabitats[[#This Row],[ID_OSM]]="Non trouvé","Pas de lien",HYPERLINK("http://localhost:8111/import?url=http://api.openstreetmap.org/api/0.6/"&amp;TablHabitats[[#This Row],[OBJET_OSM]]&amp;"/"&amp;TablHabitats[[#This Row],[ID_OSM]]&amp;"/full","JOSM"))</f>
        <v>Pas de lien</v>
      </c>
      <c r="P321" s="9" t="s">
        <v>6916</v>
      </c>
      <c r="Q321" s="9">
        <v>1959</v>
      </c>
      <c r="R321" s="131">
        <v>21566</v>
      </c>
      <c r="S321" s="9" t="s">
        <v>7280</v>
      </c>
      <c r="T321" s="9" t="s">
        <v>6970</v>
      </c>
      <c r="X321" s="9">
        <v>4</v>
      </c>
      <c r="Y321" s="9" t="s">
        <v>5326</v>
      </c>
    </row>
    <row r="322" spans="1:25">
      <c r="A322" s="9">
        <v>84087</v>
      </c>
      <c r="B322" s="9" t="s">
        <v>5339</v>
      </c>
      <c r="C322" s="9" t="s">
        <v>5339</v>
      </c>
      <c r="D322" s="9" t="s">
        <v>6736</v>
      </c>
      <c r="E322" s="9" t="s">
        <v>6737</v>
      </c>
      <c r="F322" s="9" t="s">
        <v>5339</v>
      </c>
      <c r="I322" s="9" t="s">
        <v>6738</v>
      </c>
      <c r="J322" s="9" t="s">
        <v>6738</v>
      </c>
      <c r="K322" s="9" t="s">
        <v>6739</v>
      </c>
      <c r="L322" s="9" t="s">
        <v>6734</v>
      </c>
      <c r="M322" s="12" t="str">
        <f>IF(TablHabitats[[#This Row],[ID_OSM]]="Non trouvé","Pas de lien",HYPERLINK(("http://www.openstreetmap.org/?"&amp;TablHabitats[[#This Row],[OBJET_OSM]]&amp;"="&amp;TablHabitats[[#This Row],[ID_OSM]]),"Localiser"))</f>
        <v>Pas de lien</v>
      </c>
      <c r="N322" s="9" t="s">
        <v>5317</v>
      </c>
      <c r="O322" s="12" t="str">
        <f>IF(TablHabitats[[#This Row],[ID_OSM]]="Non trouvé","Pas de lien",HYPERLINK("http://localhost:8111/import?url=http://api.openstreetmap.org/api/0.6/"&amp;TablHabitats[[#This Row],[OBJET_OSM]]&amp;"/"&amp;TablHabitats[[#This Row],[ID_OSM]]&amp;"/full","JOSM"))</f>
        <v>Pas de lien</v>
      </c>
      <c r="P322" s="9" t="s">
        <v>6916</v>
      </c>
      <c r="Q322" s="9">
        <v>1960</v>
      </c>
      <c r="R322" s="131">
        <v>22003</v>
      </c>
      <c r="S322" s="9" t="s">
        <v>7283</v>
      </c>
      <c r="T322" s="9" t="s">
        <v>6970</v>
      </c>
      <c r="X322" s="9">
        <v>3</v>
      </c>
      <c r="Y322" s="9" t="s">
        <v>5326</v>
      </c>
    </row>
    <row r="323" spans="1:25">
      <c r="A323" s="9">
        <v>84087</v>
      </c>
      <c r="B323" s="9" t="s">
        <v>5339</v>
      </c>
      <c r="C323" s="9">
        <v>401243374</v>
      </c>
      <c r="D323" s="9" t="s">
        <v>6740</v>
      </c>
      <c r="E323" s="9" t="s">
        <v>6741</v>
      </c>
      <c r="F323" s="9" t="s">
        <v>5339</v>
      </c>
      <c r="I323" s="9" t="s">
        <v>6742</v>
      </c>
      <c r="J323" s="9" t="s">
        <v>6742</v>
      </c>
      <c r="K323" s="9" t="s">
        <v>6743</v>
      </c>
      <c r="L323" s="9" t="s">
        <v>6742</v>
      </c>
      <c r="M323" s="12" t="str">
        <f>IF(TablHabitats[[#This Row],[ID_OSM]]="Non trouvé","Pas de lien",HYPERLINK(("http://www.openstreetmap.org/?"&amp;TablHabitats[[#This Row],[OBJET_OSM]]&amp;"="&amp;TablHabitats[[#This Row],[ID_OSM]]),"Localiser"))</f>
        <v>Localiser</v>
      </c>
      <c r="N323" s="9" t="s">
        <v>5317</v>
      </c>
      <c r="O323" s="12" t="str">
        <f>IF(TablHabitats[[#This Row],[ID_OSM]]="Non trouvé","Pas de lien",HYPERLINK("http://localhost:8111/import?url=http://api.openstreetmap.org/api/0.6/"&amp;TablHabitats[[#This Row],[OBJET_OSM]]&amp;"/"&amp;TablHabitats[[#This Row],[ID_OSM]]&amp;"/full","JOSM"))</f>
        <v>JOSM</v>
      </c>
      <c r="P323" s="9" t="s">
        <v>6916</v>
      </c>
      <c r="Q323" s="9">
        <v>1932</v>
      </c>
      <c r="R323" s="131">
        <v>11955</v>
      </c>
      <c r="S323" s="9" t="s">
        <v>6920</v>
      </c>
      <c r="T323" s="9" t="s">
        <v>7102</v>
      </c>
      <c r="Y323" s="9" t="s">
        <v>5326</v>
      </c>
    </row>
    <row r="324" spans="1:25">
      <c r="A324" s="9">
        <v>84087</v>
      </c>
      <c r="B324" s="9" t="s">
        <v>5339</v>
      </c>
      <c r="C324" s="9" t="s">
        <v>5339</v>
      </c>
      <c r="D324" s="9" t="s">
        <v>6791</v>
      </c>
      <c r="E324" s="9" t="s">
        <v>6792</v>
      </c>
      <c r="F324" s="9" t="s">
        <v>5339</v>
      </c>
      <c r="I324" s="9" t="s">
        <v>6793</v>
      </c>
      <c r="J324" s="9" t="s">
        <v>6793</v>
      </c>
      <c r="K324" s="9" t="s">
        <v>6794</v>
      </c>
      <c r="L324" s="9" t="s">
        <v>6793</v>
      </c>
      <c r="M324" s="12" t="str">
        <f>IF(TablHabitats[[#This Row],[ID_OSM]]="Non trouvé","Pas de lien",HYPERLINK(("http://www.openstreetmap.org/?"&amp;TablHabitats[[#This Row],[OBJET_OSM]]&amp;"="&amp;TablHabitats[[#This Row],[ID_OSM]]),"Localiser"))</f>
        <v>Pas de lien</v>
      </c>
      <c r="N324" s="9" t="s">
        <v>5317</v>
      </c>
      <c r="O324" s="12" t="str">
        <f>IF(TablHabitats[[#This Row],[ID_OSM]]="Non trouvé","Pas de lien",HYPERLINK("http://localhost:8111/import?url=http://api.openstreetmap.org/api/0.6/"&amp;TablHabitats[[#This Row],[OBJET_OSM]]&amp;"/"&amp;TablHabitats[[#This Row],[ID_OSM]]&amp;"/full","JOSM"))</f>
        <v>Pas de lien</v>
      </c>
      <c r="P324" s="9" t="s">
        <v>6916</v>
      </c>
      <c r="Q324" s="9">
        <v>1973</v>
      </c>
      <c r="R324" s="131">
        <v>26711</v>
      </c>
      <c r="S324" s="9" t="s">
        <v>7301</v>
      </c>
      <c r="T324" s="9" t="s">
        <v>7230</v>
      </c>
      <c r="X324" s="9">
        <v>4</v>
      </c>
      <c r="Y324" s="9" t="s">
        <v>5326</v>
      </c>
    </row>
    <row r="325" spans="1:25">
      <c r="A325" s="9">
        <v>84087</v>
      </c>
      <c r="B325" s="9" t="s">
        <v>5339</v>
      </c>
      <c r="C325" s="9" t="s">
        <v>5339</v>
      </c>
      <c r="D325" s="9" t="s">
        <v>6808</v>
      </c>
      <c r="E325" s="9" t="s">
        <v>6809</v>
      </c>
      <c r="F325" s="9" t="s">
        <v>5339</v>
      </c>
      <c r="I325" s="9" t="s">
        <v>6810</v>
      </c>
      <c r="J325" s="9" t="s">
        <v>6810</v>
      </c>
      <c r="K325" s="9" t="s">
        <v>6811</v>
      </c>
      <c r="L325" s="9" t="s">
        <v>6810</v>
      </c>
      <c r="M325" s="12" t="str">
        <f>IF(TablHabitats[[#This Row],[ID_OSM]]="Non trouvé","Pas de lien",HYPERLINK(("http://www.openstreetmap.org/?"&amp;TablHabitats[[#This Row],[OBJET_OSM]]&amp;"="&amp;TablHabitats[[#This Row],[ID_OSM]]),"Localiser"))</f>
        <v>Pas de lien</v>
      </c>
      <c r="N325" s="9" t="s">
        <v>5317</v>
      </c>
      <c r="O325" s="12" t="str">
        <f>IF(TablHabitats[[#This Row],[ID_OSM]]="Non trouvé","Pas de lien",HYPERLINK("http://localhost:8111/import?url=http://api.openstreetmap.org/api/0.6/"&amp;TablHabitats[[#This Row],[OBJET_OSM]]&amp;"/"&amp;TablHabitats[[#This Row],[ID_OSM]]&amp;"/full","JOSM"))</f>
        <v>Pas de lien</v>
      </c>
      <c r="P325" s="9" t="s">
        <v>6916</v>
      </c>
      <c r="Q325" s="9">
        <v>1962</v>
      </c>
      <c r="R325" s="131">
        <v>22781</v>
      </c>
      <c r="S325" s="9" t="s">
        <v>7306</v>
      </c>
      <c r="T325" s="9" t="s">
        <v>6949</v>
      </c>
      <c r="W325" s="9" t="s">
        <v>7113</v>
      </c>
      <c r="X325" s="9">
        <v>2</v>
      </c>
      <c r="Y325" s="9" t="s">
        <v>5326</v>
      </c>
    </row>
    <row r="326" spans="1:25">
      <c r="A326" s="9">
        <v>84087</v>
      </c>
      <c r="B326" s="9" t="s">
        <v>5339</v>
      </c>
      <c r="C326" s="9" t="s">
        <v>5339</v>
      </c>
      <c r="D326" s="9" t="s">
        <v>6838</v>
      </c>
      <c r="E326" s="9" t="s">
        <v>5339</v>
      </c>
      <c r="F326" s="9" t="s">
        <v>5339</v>
      </c>
      <c r="I326" s="9" t="s">
        <v>6839</v>
      </c>
      <c r="J326" s="9" t="s">
        <v>6839</v>
      </c>
      <c r="K326" s="9" t="s">
        <v>6840</v>
      </c>
      <c r="L326" s="9" t="s">
        <v>6839</v>
      </c>
      <c r="M326" s="12" t="str">
        <f>IF(TablHabitats[[#This Row],[ID_OSM]]="Non trouvé","Pas de lien",HYPERLINK(("http://www.openstreetmap.org/?"&amp;TablHabitats[[#This Row],[OBJET_OSM]]&amp;"="&amp;TablHabitats[[#This Row],[ID_OSM]]),"Localiser"))</f>
        <v>Pas de lien</v>
      </c>
      <c r="N326" s="9" t="s">
        <v>5317</v>
      </c>
      <c r="O326" s="12" t="str">
        <f>IF(TablHabitats[[#This Row],[ID_OSM]]="Non trouvé","Pas de lien",HYPERLINK("http://localhost:8111/import?url=http://api.openstreetmap.org/api/0.6/"&amp;TablHabitats[[#This Row],[OBJET_OSM]]&amp;"/"&amp;TablHabitats[[#This Row],[ID_OSM]]&amp;"/full","JOSM"))</f>
        <v>Pas de lien</v>
      </c>
      <c r="P326" s="9" t="s">
        <v>6916</v>
      </c>
      <c r="Q326" s="9">
        <v>1965</v>
      </c>
      <c r="R326" s="131">
        <v>23862</v>
      </c>
      <c r="S326" s="9" t="s">
        <v>7317</v>
      </c>
      <c r="T326" s="9" t="s">
        <v>7057</v>
      </c>
      <c r="X326" s="9">
        <v>7</v>
      </c>
      <c r="Y326" s="9" t="s">
        <v>5326</v>
      </c>
    </row>
    <row r="327" spans="1:25">
      <c r="A327" s="9">
        <v>84087</v>
      </c>
      <c r="B327" s="9" t="s">
        <v>5339</v>
      </c>
      <c r="C327" s="9" t="s">
        <v>5339</v>
      </c>
      <c r="D327" s="9" t="s">
        <v>6841</v>
      </c>
      <c r="E327" s="9" t="s">
        <v>6842</v>
      </c>
      <c r="F327" s="9" t="s">
        <v>5339</v>
      </c>
      <c r="I327" s="9" t="s">
        <v>6843</v>
      </c>
      <c r="J327" s="9" t="s">
        <v>6843</v>
      </c>
      <c r="K327" s="9" t="s">
        <v>6844</v>
      </c>
      <c r="L327" s="9" t="s">
        <v>6839</v>
      </c>
      <c r="M327" s="12" t="str">
        <f>IF(TablHabitats[[#This Row],[ID_OSM]]="Non trouvé","Pas de lien",HYPERLINK(("http://www.openstreetmap.org/?"&amp;TablHabitats[[#This Row],[OBJET_OSM]]&amp;"="&amp;TablHabitats[[#This Row],[ID_OSM]]),"Localiser"))</f>
        <v>Pas de lien</v>
      </c>
      <c r="N327" s="9" t="s">
        <v>5317</v>
      </c>
      <c r="O327" s="12" t="str">
        <f>IF(TablHabitats[[#This Row],[ID_OSM]]="Non trouvé","Pas de lien",HYPERLINK("http://localhost:8111/import?url=http://api.openstreetmap.org/api/0.6/"&amp;TablHabitats[[#This Row],[OBJET_OSM]]&amp;"/"&amp;TablHabitats[[#This Row],[ID_OSM]]&amp;"/full","JOSM"))</f>
        <v>Pas de lien</v>
      </c>
      <c r="P327" s="9" t="s">
        <v>6916</v>
      </c>
      <c r="Q327" s="9">
        <v>1971</v>
      </c>
      <c r="R327" s="131">
        <v>26001</v>
      </c>
      <c r="S327" s="9" t="s">
        <v>7318</v>
      </c>
      <c r="T327" s="9" t="s">
        <v>6938</v>
      </c>
      <c r="X327" s="9">
        <v>2</v>
      </c>
      <c r="Y327" s="9" t="s">
        <v>5326</v>
      </c>
    </row>
    <row r="328" spans="1:25">
      <c r="A328" s="9">
        <v>84087</v>
      </c>
      <c r="B328" s="9" t="s">
        <v>5339</v>
      </c>
      <c r="C328" s="9" t="s">
        <v>5339</v>
      </c>
      <c r="D328" s="9" t="s">
        <v>6871</v>
      </c>
      <c r="E328" s="9" t="s">
        <v>6872</v>
      </c>
      <c r="F328" s="9" t="s">
        <v>5339</v>
      </c>
      <c r="I328" s="9" t="s">
        <v>6873</v>
      </c>
      <c r="J328" s="9" t="s">
        <v>6873</v>
      </c>
      <c r="K328" s="9" t="s">
        <v>6874</v>
      </c>
      <c r="L328" s="9" t="s">
        <v>6873</v>
      </c>
      <c r="M328" s="12" t="str">
        <f>IF(TablHabitats[[#This Row],[ID_OSM]]="Non trouvé","Pas de lien",HYPERLINK(("http://www.openstreetmap.org/?"&amp;TablHabitats[[#This Row],[OBJET_OSM]]&amp;"="&amp;TablHabitats[[#This Row],[ID_OSM]]),"Localiser"))</f>
        <v>Pas de lien</v>
      </c>
      <c r="N328" s="9" t="s">
        <v>5317</v>
      </c>
      <c r="O328" s="12" t="str">
        <f>IF(TablHabitats[[#This Row],[ID_OSM]]="Non trouvé","Pas de lien",HYPERLINK("http://localhost:8111/import?url=http://api.openstreetmap.org/api/0.6/"&amp;TablHabitats[[#This Row],[OBJET_OSM]]&amp;"/"&amp;TablHabitats[[#This Row],[ID_OSM]]&amp;"/full","JOSM"))</f>
        <v>Pas de lien</v>
      </c>
      <c r="P328" s="9" t="s">
        <v>6916</v>
      </c>
      <c r="Q328" s="9">
        <v>1959</v>
      </c>
      <c r="R328" s="131">
        <v>21674</v>
      </c>
      <c r="S328" s="9" t="s">
        <v>7327</v>
      </c>
      <c r="T328" s="9" t="s">
        <v>6970</v>
      </c>
      <c r="X328" s="9">
        <v>2</v>
      </c>
      <c r="Y328" s="9" t="s">
        <v>5326</v>
      </c>
    </row>
    <row r="329" spans="1:25">
      <c r="A329" s="9">
        <v>84087</v>
      </c>
      <c r="B329" s="9" t="s">
        <v>5339</v>
      </c>
      <c r="C329" s="9" t="s">
        <v>5339</v>
      </c>
      <c r="D329" s="9" t="s">
        <v>6875</v>
      </c>
      <c r="E329" s="9" t="s">
        <v>6876</v>
      </c>
      <c r="F329" s="9" t="s">
        <v>5339</v>
      </c>
      <c r="I329" s="9" t="s">
        <v>15645</v>
      </c>
      <c r="J329" s="9" t="s">
        <v>6877</v>
      </c>
      <c r="K329" s="9" t="s">
        <v>6878</v>
      </c>
      <c r="L329" s="9" t="s">
        <v>6877</v>
      </c>
      <c r="M329" s="12" t="str">
        <f>IF(TablHabitats[[#This Row],[ID_OSM]]="Non trouvé","Pas de lien",HYPERLINK(("http://www.openstreetmap.org/?"&amp;TablHabitats[[#This Row],[OBJET_OSM]]&amp;"="&amp;TablHabitats[[#This Row],[ID_OSM]]),"Localiser"))</f>
        <v>Pas de lien</v>
      </c>
      <c r="N329" s="9" t="s">
        <v>5317</v>
      </c>
      <c r="O329" s="12" t="str">
        <f>IF(TablHabitats[[#This Row],[ID_OSM]]="Non trouvé","Pas de lien",HYPERLINK("http://localhost:8111/import?url=http://api.openstreetmap.org/api/0.6/"&amp;TablHabitats[[#This Row],[OBJET_OSM]]&amp;"/"&amp;TablHabitats[[#This Row],[ID_OSM]]&amp;"/full","JOSM"))</f>
        <v>Pas de lien</v>
      </c>
      <c r="P329" s="9" t="s">
        <v>6916</v>
      </c>
      <c r="Q329" s="9">
        <v>1963</v>
      </c>
      <c r="R329" s="131">
        <v>23016</v>
      </c>
      <c r="S329" s="9" t="s">
        <v>7328</v>
      </c>
      <c r="T329" s="9" t="s">
        <v>7161</v>
      </c>
      <c r="X329" s="9">
        <v>6</v>
      </c>
      <c r="Y329" s="9" t="s">
        <v>5326</v>
      </c>
    </row>
    <row r="330" spans="1:25">
      <c r="A330" s="9">
        <v>84087</v>
      </c>
      <c r="B330" s="9" t="s">
        <v>5339</v>
      </c>
      <c r="C330" s="9" t="s">
        <v>5339</v>
      </c>
      <c r="D330" s="9" t="s">
        <v>6879</v>
      </c>
      <c r="E330" s="9" t="s">
        <v>6880</v>
      </c>
      <c r="F330" s="9" t="s">
        <v>5339</v>
      </c>
      <c r="I330" s="9" t="s">
        <v>6881</v>
      </c>
      <c r="J330" s="9" t="s">
        <v>6881</v>
      </c>
      <c r="K330" s="9" t="s">
        <v>6882</v>
      </c>
      <c r="L330" s="9" t="s">
        <v>6881</v>
      </c>
      <c r="M330" s="12" t="str">
        <f>IF(TablHabitats[[#This Row],[ID_OSM]]="Non trouvé","Pas de lien",HYPERLINK(("http://www.openstreetmap.org/?"&amp;TablHabitats[[#This Row],[OBJET_OSM]]&amp;"="&amp;TablHabitats[[#This Row],[ID_OSM]]),"Localiser"))</f>
        <v>Pas de lien</v>
      </c>
      <c r="N330" s="9" t="s">
        <v>5317</v>
      </c>
      <c r="O330" s="12" t="str">
        <f>IF(TablHabitats[[#This Row],[ID_OSM]]="Non trouvé","Pas de lien",HYPERLINK("http://localhost:8111/import?url=http://api.openstreetmap.org/api/0.6/"&amp;TablHabitats[[#This Row],[OBJET_OSM]]&amp;"/"&amp;TablHabitats[[#This Row],[ID_OSM]]&amp;"/full","JOSM"))</f>
        <v>Pas de lien</v>
      </c>
      <c r="P330" s="9" t="s">
        <v>6916</v>
      </c>
      <c r="Q330" s="9">
        <v>1963</v>
      </c>
      <c r="R330" s="131">
        <v>23071</v>
      </c>
      <c r="S330" s="9" t="s">
        <v>7329</v>
      </c>
      <c r="T330" s="9" t="s">
        <v>7161</v>
      </c>
      <c r="X330" s="9">
        <v>4</v>
      </c>
      <c r="Y330" s="9" t="s">
        <v>5326</v>
      </c>
    </row>
    <row r="331" spans="1:25">
      <c r="A331" s="9">
        <v>84087</v>
      </c>
      <c r="B331" s="9" t="s">
        <v>5339</v>
      </c>
      <c r="C331" s="9" t="s">
        <v>5339</v>
      </c>
      <c r="D331" s="9" t="s">
        <v>6883</v>
      </c>
      <c r="E331" s="9" t="s">
        <v>6884</v>
      </c>
      <c r="F331" s="9" t="s">
        <v>5339</v>
      </c>
      <c r="I331" s="9" t="s">
        <v>6885</v>
      </c>
      <c r="J331" s="9" t="s">
        <v>6885</v>
      </c>
      <c r="K331" s="9" t="s">
        <v>6886</v>
      </c>
      <c r="L331" s="9" t="s">
        <v>6885</v>
      </c>
      <c r="M331" s="12" t="str">
        <f>IF(TablHabitats[[#This Row],[ID_OSM]]="Non trouvé","Pas de lien",HYPERLINK(("http://www.openstreetmap.org/?"&amp;TablHabitats[[#This Row],[OBJET_OSM]]&amp;"="&amp;TablHabitats[[#This Row],[ID_OSM]]),"Localiser"))</f>
        <v>Pas de lien</v>
      </c>
      <c r="N331" s="9" t="s">
        <v>5317</v>
      </c>
      <c r="O331" s="12" t="str">
        <f>IF(TablHabitats[[#This Row],[ID_OSM]]="Non trouvé","Pas de lien",HYPERLINK("http://localhost:8111/import?url=http://api.openstreetmap.org/api/0.6/"&amp;TablHabitats[[#This Row],[OBJET_OSM]]&amp;"/"&amp;TablHabitats[[#This Row],[ID_OSM]]&amp;"/full","JOSM"))</f>
        <v>Pas de lien</v>
      </c>
      <c r="P331" s="9" t="s">
        <v>6916</v>
      </c>
      <c r="Q331" s="9">
        <v>1966</v>
      </c>
      <c r="R331" s="131">
        <v>24370</v>
      </c>
      <c r="S331" s="9" t="s">
        <v>7241</v>
      </c>
      <c r="T331" s="9" t="s">
        <v>6989</v>
      </c>
      <c r="X331" s="9">
        <v>2</v>
      </c>
      <c r="Y331" s="9" t="s">
        <v>5326</v>
      </c>
    </row>
    <row r="332" spans="1:25">
      <c r="A332" s="9">
        <v>84087</v>
      </c>
      <c r="B332" s="9" t="s">
        <v>5339</v>
      </c>
      <c r="C332" s="9" t="s">
        <v>5339</v>
      </c>
      <c r="D332" s="9" t="s">
        <v>6901</v>
      </c>
      <c r="E332" s="9" t="s">
        <v>6902</v>
      </c>
      <c r="F332" s="9" t="s">
        <v>5339</v>
      </c>
      <c r="I332" s="9" t="s">
        <v>6903</v>
      </c>
      <c r="J332" s="9" t="s">
        <v>6903</v>
      </c>
      <c r="K332" s="9" t="s">
        <v>6904</v>
      </c>
      <c r="L332" s="9" t="s">
        <v>6903</v>
      </c>
      <c r="M332" s="12" t="str">
        <f>IF(TablHabitats[[#This Row],[ID_OSM]]="Non trouvé","Pas de lien",HYPERLINK(("http://www.openstreetmap.org/?"&amp;TablHabitats[[#This Row],[OBJET_OSM]]&amp;"="&amp;TablHabitats[[#This Row],[ID_OSM]]),"Localiser"))</f>
        <v>Pas de lien</v>
      </c>
      <c r="N332" s="9" t="s">
        <v>5317</v>
      </c>
      <c r="O332" s="12" t="str">
        <f>IF(TablHabitats[[#This Row],[ID_OSM]]="Non trouvé","Pas de lien",HYPERLINK("http://localhost:8111/import?url=http://api.openstreetmap.org/api/0.6/"&amp;TablHabitats[[#This Row],[OBJET_OSM]]&amp;"/"&amp;TablHabitats[[#This Row],[ID_OSM]]&amp;"/full","JOSM"))</f>
        <v>Pas de lien</v>
      </c>
      <c r="P332" s="9" t="s">
        <v>6916</v>
      </c>
      <c r="Q332" s="9">
        <v>1973</v>
      </c>
      <c r="R332" s="131">
        <v>26785</v>
      </c>
      <c r="T332" s="9" t="s">
        <v>7230</v>
      </c>
      <c r="W332" s="9" t="s">
        <v>7071</v>
      </c>
      <c r="X332" s="9">
        <v>10</v>
      </c>
      <c r="Y332" s="9" t="s">
        <v>5326</v>
      </c>
    </row>
    <row r="333" spans="1:25">
      <c r="A333" s="9">
        <v>84087</v>
      </c>
      <c r="B333" s="9" t="s">
        <v>5339</v>
      </c>
      <c r="C333" s="9" t="s">
        <v>5339</v>
      </c>
      <c r="D333" s="9" t="s">
        <v>6905</v>
      </c>
      <c r="E333" s="9" t="s">
        <v>6906</v>
      </c>
      <c r="F333" s="9" t="s">
        <v>5339</v>
      </c>
      <c r="I333" s="9" t="s">
        <v>6907</v>
      </c>
      <c r="J333" s="9" t="s">
        <v>6907</v>
      </c>
      <c r="K333" s="9" t="s">
        <v>6908</v>
      </c>
      <c r="L333" s="9" t="s">
        <v>6907</v>
      </c>
      <c r="M333" s="12" t="str">
        <f>IF(TablHabitats[[#This Row],[ID_OSM]]="Non trouvé","Pas de lien",HYPERLINK(("http://www.openstreetmap.org/?"&amp;TablHabitats[[#This Row],[OBJET_OSM]]&amp;"="&amp;TablHabitats[[#This Row],[ID_OSM]]),"Localiser"))</f>
        <v>Pas de lien</v>
      </c>
      <c r="N333" s="9" t="s">
        <v>5317</v>
      </c>
      <c r="O333" s="12" t="str">
        <f>IF(TablHabitats[[#This Row],[ID_OSM]]="Non trouvé","Pas de lien",HYPERLINK("http://localhost:8111/import?url=http://api.openstreetmap.org/api/0.6/"&amp;TablHabitats[[#This Row],[OBJET_OSM]]&amp;"/"&amp;TablHabitats[[#This Row],[ID_OSM]]&amp;"/full","JOSM"))</f>
        <v>Pas de lien</v>
      </c>
      <c r="P333" s="9" t="s">
        <v>6916</v>
      </c>
      <c r="Q333" s="9">
        <v>1961</v>
      </c>
      <c r="R333" s="131">
        <v>22346</v>
      </c>
      <c r="S333" s="9" t="s">
        <v>7332</v>
      </c>
      <c r="T333" s="9" t="s">
        <v>6970</v>
      </c>
      <c r="X333" s="9">
        <v>2</v>
      </c>
      <c r="Y333" s="9" t="s">
        <v>5326</v>
      </c>
    </row>
    <row r="334" spans="1:25">
      <c r="A334" s="9">
        <v>84087</v>
      </c>
      <c r="B334" s="9" t="s">
        <v>5339</v>
      </c>
      <c r="C334" s="9" t="s">
        <v>5339</v>
      </c>
      <c r="D334" s="9" t="s">
        <v>6909</v>
      </c>
      <c r="E334" s="9" t="s">
        <v>6910</v>
      </c>
      <c r="F334" s="9" t="s">
        <v>5339</v>
      </c>
      <c r="I334" s="9" t="s">
        <v>6911</v>
      </c>
      <c r="J334" s="9" t="s">
        <v>6911</v>
      </c>
      <c r="K334" s="9" t="s">
        <v>6912</v>
      </c>
      <c r="L334" s="9" t="s">
        <v>6911</v>
      </c>
      <c r="M334" s="12" t="str">
        <f>IF(TablHabitats[[#This Row],[ID_OSM]]="Non trouvé","Pas de lien",HYPERLINK(("http://www.openstreetmap.org/?"&amp;TablHabitats[[#This Row],[OBJET_OSM]]&amp;"="&amp;TablHabitats[[#This Row],[ID_OSM]]),"Localiser"))</f>
        <v>Pas de lien</v>
      </c>
      <c r="N334" s="9" t="s">
        <v>5317</v>
      </c>
      <c r="O334" s="12" t="str">
        <f>IF(TablHabitats[[#This Row],[ID_OSM]]="Non trouvé","Pas de lien",HYPERLINK("http://localhost:8111/import?url=http://api.openstreetmap.org/api/0.6/"&amp;TablHabitats[[#This Row],[OBJET_OSM]]&amp;"/"&amp;TablHabitats[[#This Row],[ID_OSM]]&amp;"/full","JOSM"))</f>
        <v>Pas de lien</v>
      </c>
      <c r="P334" s="9" t="s">
        <v>6916</v>
      </c>
      <c r="Q334" s="9">
        <v>1959</v>
      </c>
      <c r="R334" s="131">
        <v>21863</v>
      </c>
      <c r="S334" s="9" t="s">
        <v>7333</v>
      </c>
      <c r="T334" s="9" t="s">
        <v>6970</v>
      </c>
      <c r="W334" s="9" t="s">
        <v>7113</v>
      </c>
      <c r="X334" s="9">
        <v>2</v>
      </c>
      <c r="Y334" s="9" t="s">
        <v>5326</v>
      </c>
    </row>
    <row r="335" spans="1:25">
      <c r="A335" s="9">
        <v>84087</v>
      </c>
      <c r="B335" s="9" t="s">
        <v>5339</v>
      </c>
      <c r="C335" s="9">
        <v>251355767</v>
      </c>
      <c r="D335" s="9" t="s">
        <v>6678</v>
      </c>
      <c r="E335" s="9" t="s">
        <v>6679</v>
      </c>
      <c r="F335" s="9" t="s">
        <v>5339</v>
      </c>
      <c r="G335" s="9" t="s">
        <v>5638</v>
      </c>
      <c r="H335" s="9" t="s">
        <v>6512</v>
      </c>
      <c r="I335" s="9" t="s">
        <v>6680</v>
      </c>
      <c r="J335" s="9" t="s">
        <v>6681</v>
      </c>
      <c r="K335" s="9" t="s">
        <v>6682</v>
      </c>
      <c r="L335" s="9" t="s">
        <v>9275</v>
      </c>
      <c r="M335" s="12" t="str">
        <f>IF(TablHabitats[[#This Row],[ID_OSM]]="Non trouvé","Pas de lien",HYPERLINK(("http://www.openstreetmap.org/?"&amp;TablHabitats[[#This Row],[OBJET_OSM]]&amp;"="&amp;TablHabitats[[#This Row],[ID_OSM]]),"Localiser"))</f>
        <v>Localiser</v>
      </c>
      <c r="N335" s="9" t="s">
        <v>5317</v>
      </c>
      <c r="O335" s="12" t="str">
        <f>IF(TablHabitats[[#This Row],[ID_OSM]]="Non trouvé","Pas de lien",HYPERLINK("http://localhost:8111/import?url=http://api.openstreetmap.org/api/0.6/"&amp;TablHabitats[[#This Row],[OBJET_OSM]]&amp;"/"&amp;TablHabitats[[#This Row],[ID_OSM]]&amp;"/full","JOSM"))</f>
        <v>JOSM</v>
      </c>
      <c r="P335" s="9" t="s">
        <v>6913</v>
      </c>
      <c r="R335" s="131"/>
      <c r="X335" s="9">
        <v>9</v>
      </c>
      <c r="Y335" s="9" t="s">
        <v>5326</v>
      </c>
    </row>
    <row r="336" spans="1:25">
      <c r="A336" s="9">
        <v>84087</v>
      </c>
      <c r="B336" s="9" t="s">
        <v>5339</v>
      </c>
      <c r="C336" s="9">
        <v>276029887</v>
      </c>
      <c r="D336" s="9" t="s">
        <v>6383</v>
      </c>
      <c r="E336" s="9" t="s">
        <v>6384</v>
      </c>
      <c r="F336" s="9" t="s">
        <v>5339</v>
      </c>
      <c r="H336" s="9" t="s">
        <v>5674</v>
      </c>
      <c r="I336" s="9" t="s">
        <v>6385</v>
      </c>
      <c r="J336" s="9" t="s">
        <v>6386</v>
      </c>
      <c r="K336" s="9" t="s">
        <v>6387</v>
      </c>
      <c r="L336" s="9" t="s">
        <v>2426</v>
      </c>
      <c r="M336" s="12" t="str">
        <f>IF(TablHabitats[[#This Row],[ID_OSM]]="Non trouvé","Pas de lien",HYPERLINK(("http://www.openstreetmap.org/?"&amp;TablHabitats[[#This Row],[OBJET_OSM]]&amp;"="&amp;TablHabitats[[#This Row],[ID_OSM]]),"Localiser"))</f>
        <v>Localiser</v>
      </c>
      <c r="N336" s="9" t="s">
        <v>5317</v>
      </c>
      <c r="O336" s="12" t="str">
        <f>IF(TablHabitats[[#This Row],[ID_OSM]]="Non trouvé","Pas de lien",HYPERLINK("http://localhost:8111/import?url=http://api.openstreetmap.org/api/0.6/"&amp;TablHabitats[[#This Row],[OBJET_OSM]]&amp;"/"&amp;TablHabitats[[#This Row],[ID_OSM]]&amp;"/full","JOSM"))</f>
        <v>JOSM</v>
      </c>
      <c r="P336" s="9" t="s">
        <v>6916</v>
      </c>
      <c r="Q336" s="9">
        <v>2013</v>
      </c>
      <c r="R336" s="131">
        <v>41479</v>
      </c>
      <c r="S336" s="9" t="s">
        <v>7178</v>
      </c>
      <c r="X336" s="9">
        <v>14</v>
      </c>
      <c r="Y336" s="9" t="s">
        <v>5326</v>
      </c>
    </row>
    <row r="337" spans="1:25">
      <c r="A337" s="9">
        <v>84087</v>
      </c>
      <c r="B337" s="9" t="s">
        <v>5339</v>
      </c>
      <c r="C337" s="9">
        <v>201425707</v>
      </c>
      <c r="D337" s="9" t="s">
        <v>5934</v>
      </c>
      <c r="E337" s="9" t="s">
        <v>5935</v>
      </c>
      <c r="F337" s="9" t="s">
        <v>5339</v>
      </c>
      <c r="H337" s="9" t="s">
        <v>4492</v>
      </c>
      <c r="I337" s="9" t="s">
        <v>5936</v>
      </c>
      <c r="J337" s="9" t="s">
        <v>5937</v>
      </c>
      <c r="K337" s="9" t="s">
        <v>5938</v>
      </c>
      <c r="L337" s="9" t="s">
        <v>1274</v>
      </c>
      <c r="M337" s="12" t="str">
        <f>IF(TablHabitats[[#This Row],[ID_OSM]]="Non trouvé","Pas de lien",HYPERLINK(("http://www.openstreetmap.org/?"&amp;TablHabitats[[#This Row],[OBJET_OSM]]&amp;"="&amp;TablHabitats[[#This Row],[ID_OSM]]),"Localiser"))</f>
        <v>Localiser</v>
      </c>
      <c r="N337" s="9" t="s">
        <v>5317</v>
      </c>
      <c r="O337" s="12" t="str">
        <f>IF(TablHabitats[[#This Row],[ID_OSM]]="Non trouvé","Pas de lien",HYPERLINK("http://localhost:8111/import?url=http://api.openstreetmap.org/api/0.6/"&amp;TablHabitats[[#This Row],[OBJET_OSM]]&amp;"/"&amp;TablHabitats[[#This Row],[ID_OSM]]&amp;"/full","JOSM"))</f>
        <v>JOSM</v>
      </c>
      <c r="P337" s="9" t="s">
        <v>6916</v>
      </c>
      <c r="Q337" s="9">
        <v>2013</v>
      </c>
      <c r="R337" s="131">
        <v>41479</v>
      </c>
      <c r="S337" s="9" t="s">
        <v>7026</v>
      </c>
      <c r="X337" s="9">
        <v>13</v>
      </c>
      <c r="Y337" s="9" t="s">
        <v>5326</v>
      </c>
    </row>
    <row r="338" spans="1:25">
      <c r="A338" s="9">
        <v>84087</v>
      </c>
      <c r="B338" s="9" t="s">
        <v>5339</v>
      </c>
      <c r="C338" s="9">
        <v>201425709</v>
      </c>
      <c r="D338" s="9" t="s">
        <v>6408</v>
      </c>
      <c r="E338" s="9" t="s">
        <v>6409</v>
      </c>
      <c r="F338" s="9" t="s">
        <v>5339</v>
      </c>
      <c r="H338" s="9" t="s">
        <v>5674</v>
      </c>
      <c r="I338" s="9" t="s">
        <v>6410</v>
      </c>
      <c r="J338" s="9" t="s">
        <v>6411</v>
      </c>
      <c r="K338" s="9" t="s">
        <v>6412</v>
      </c>
      <c r="L338" s="9" t="s">
        <v>2426</v>
      </c>
      <c r="M338" s="12" t="str">
        <f>IF(TablHabitats[[#This Row],[ID_OSM]]="Non trouvé","Pas de lien",HYPERLINK(("http://www.openstreetmap.org/?"&amp;TablHabitats[[#This Row],[OBJET_OSM]]&amp;"="&amp;TablHabitats[[#This Row],[ID_OSM]]),"Localiser"))</f>
        <v>Localiser</v>
      </c>
      <c r="N338" s="9" t="s">
        <v>5317</v>
      </c>
      <c r="O338" s="12" t="str">
        <f>IF(TablHabitats[[#This Row],[ID_OSM]]="Non trouvé","Pas de lien",HYPERLINK("http://localhost:8111/import?url=http://api.openstreetmap.org/api/0.6/"&amp;TablHabitats[[#This Row],[OBJET_OSM]]&amp;"/"&amp;TablHabitats[[#This Row],[ID_OSM]]&amp;"/full","JOSM"))</f>
        <v>JOSM</v>
      </c>
      <c r="P338" s="9" t="s">
        <v>6916</v>
      </c>
      <c r="Q338" s="9">
        <v>2013</v>
      </c>
      <c r="R338" s="131"/>
      <c r="X338" s="9">
        <v>9</v>
      </c>
      <c r="Y338" s="9" t="s">
        <v>5326</v>
      </c>
    </row>
    <row r="339" spans="1:25">
      <c r="A339" s="9">
        <v>84087</v>
      </c>
      <c r="B339" s="9" t="s">
        <v>5339</v>
      </c>
      <c r="C339" s="9">
        <v>400954102</v>
      </c>
      <c r="D339" s="9" t="s">
        <v>6464</v>
      </c>
      <c r="E339" s="9" t="s">
        <v>5339</v>
      </c>
      <c r="F339" s="9" t="s">
        <v>5339</v>
      </c>
      <c r="G339" s="9" t="s">
        <v>5638</v>
      </c>
      <c r="H339" s="9" t="s">
        <v>4327</v>
      </c>
      <c r="I339" s="9" t="s">
        <v>6465</v>
      </c>
      <c r="J339" s="9" t="s">
        <v>6466</v>
      </c>
      <c r="K339" s="9" t="s">
        <v>6467</v>
      </c>
      <c r="L339" s="9" t="s">
        <v>6465</v>
      </c>
      <c r="M339" s="12" t="str">
        <f>IF(TablHabitats[[#This Row],[ID_OSM]]="Non trouvé","Pas de lien",HYPERLINK(("http://www.openstreetmap.org/?"&amp;TablHabitats[[#This Row],[OBJET_OSM]]&amp;"="&amp;TablHabitats[[#This Row],[ID_OSM]]),"Localiser"))</f>
        <v>Localiser</v>
      </c>
      <c r="N339" s="9" t="s">
        <v>5317</v>
      </c>
      <c r="O339" s="12" t="str">
        <f>IF(TablHabitats[[#This Row],[ID_OSM]]="Non trouvé","Pas de lien",HYPERLINK("http://localhost:8111/import?url=http://api.openstreetmap.org/api/0.6/"&amp;TablHabitats[[#This Row],[OBJET_OSM]]&amp;"/"&amp;TablHabitats[[#This Row],[ID_OSM]]&amp;"/full","JOSM"))</f>
        <v>JOSM</v>
      </c>
      <c r="P339" s="9" t="s">
        <v>6913</v>
      </c>
      <c r="R339" s="131"/>
      <c r="Y339" s="9" t="s">
        <v>5326</v>
      </c>
    </row>
    <row r="340" spans="1:25">
      <c r="A340" s="9">
        <v>84087</v>
      </c>
      <c r="B340" s="9" t="s">
        <v>5339</v>
      </c>
      <c r="C340" s="9">
        <v>399647410</v>
      </c>
      <c r="D340" s="9" t="s">
        <v>13820</v>
      </c>
      <c r="E340" s="9" t="s">
        <v>5339</v>
      </c>
      <c r="F340" s="9" t="s">
        <v>5339</v>
      </c>
      <c r="H340" s="9" t="s">
        <v>4492</v>
      </c>
      <c r="I340" s="9" t="s">
        <v>13817</v>
      </c>
      <c r="J340" s="9" t="s">
        <v>13818</v>
      </c>
      <c r="K340" s="9" t="s">
        <v>13819</v>
      </c>
      <c r="L340" s="130" t="s">
        <v>4315</v>
      </c>
      <c r="M340" s="12" t="str">
        <f>IF(TablHabitats[[#This Row],[ID_OSM]]="Non trouvé","Pas de lien",HYPERLINK(("http://www.openstreetmap.org/?"&amp;TablHabitats[[#This Row],[OBJET_OSM]]&amp;"="&amp;TablHabitats[[#This Row],[ID_OSM]]),"Localiser"))</f>
        <v>Localiser</v>
      </c>
      <c r="N340" s="9" t="s">
        <v>5317</v>
      </c>
      <c r="O340" s="12" t="str">
        <f>IF(TablHabitats[[#This Row],[ID_OSM]]="Non trouvé","Pas de lien",HYPERLINK("http://localhost:8111/import?url=http://api.openstreetmap.org/api/0.6/"&amp;TablHabitats[[#This Row],[OBJET_OSM]]&amp;"/"&amp;TablHabitats[[#This Row],[ID_OSM]]&amp;"/full","JOSM"))</f>
        <v>JOSM</v>
      </c>
      <c r="P340" s="9" t="s">
        <v>6916</v>
      </c>
      <c r="R340" s="131"/>
      <c r="U340" s="130"/>
      <c r="V340" s="130"/>
      <c r="Y340" s="9" t="s">
        <v>5326</v>
      </c>
    </row>
    <row r="341" spans="1:25">
      <c r="A341" s="9">
        <v>84087</v>
      </c>
      <c r="B341" s="9" t="s">
        <v>5339</v>
      </c>
      <c r="C341" s="9">
        <v>392272360</v>
      </c>
      <c r="D341" s="9" t="s">
        <v>13821</v>
      </c>
      <c r="E341" s="9" t="s">
        <v>5339</v>
      </c>
      <c r="F341" s="9" t="s">
        <v>5339</v>
      </c>
      <c r="G341" s="9" t="s">
        <v>5638</v>
      </c>
      <c r="H341" s="9" t="s">
        <v>5644</v>
      </c>
      <c r="I341" s="9" t="s">
        <v>13822</v>
      </c>
      <c r="J341" s="9" t="s">
        <v>13823</v>
      </c>
      <c r="K341" s="9" t="s">
        <v>13824</v>
      </c>
      <c r="L341" s="130" t="s">
        <v>13822</v>
      </c>
      <c r="M341" s="12" t="str">
        <f>IF(TablHabitats[[#This Row],[ID_OSM]]="Non trouvé","Pas de lien",HYPERLINK(("http://www.openstreetmap.org/?"&amp;TablHabitats[[#This Row],[OBJET_OSM]]&amp;"="&amp;TablHabitats[[#This Row],[ID_OSM]]),"Localiser"))</f>
        <v>Localiser</v>
      </c>
      <c r="N341" s="9" t="s">
        <v>5317</v>
      </c>
      <c r="O341" s="12" t="str">
        <f>IF(TablHabitats[[#This Row],[ID_OSM]]="Non trouvé","Pas de lien",HYPERLINK("http://localhost:8111/import?url=http://api.openstreetmap.org/api/0.6/"&amp;TablHabitats[[#This Row],[OBJET_OSM]]&amp;"/"&amp;TablHabitats[[#This Row],[ID_OSM]]&amp;"/full","JOSM"))</f>
        <v>JOSM</v>
      </c>
      <c r="P341" s="9" t="s">
        <v>6916</v>
      </c>
      <c r="R341" s="131"/>
      <c r="U341" s="130"/>
      <c r="V341" s="130"/>
      <c r="Y341" s="9" t="s">
        <v>5326</v>
      </c>
    </row>
    <row r="342" spans="1:25">
      <c r="A342" s="9">
        <v>84087</v>
      </c>
      <c r="B342" s="9" t="s">
        <v>5339</v>
      </c>
      <c r="C342" s="9">
        <v>259926287</v>
      </c>
      <c r="D342" s="9" t="s">
        <v>13825</v>
      </c>
      <c r="E342" s="9" t="s">
        <v>5339</v>
      </c>
      <c r="F342" s="9" t="s">
        <v>5339</v>
      </c>
      <c r="G342" s="9" t="s">
        <v>6552</v>
      </c>
      <c r="I342" s="9" t="s">
        <v>13826</v>
      </c>
      <c r="J342" s="9" t="s">
        <v>13827</v>
      </c>
      <c r="K342" s="9" t="s">
        <v>13828</v>
      </c>
      <c r="L342" s="130" t="s">
        <v>13826</v>
      </c>
      <c r="M342" s="12" t="str">
        <f>IF(TablHabitats[[#This Row],[ID_OSM]]="Non trouvé","Pas de lien",HYPERLINK(("http://www.openstreetmap.org/?"&amp;TablHabitats[[#This Row],[OBJET_OSM]]&amp;"="&amp;TablHabitats[[#This Row],[ID_OSM]]),"Localiser"))</f>
        <v>Localiser</v>
      </c>
      <c r="N342" s="9" t="s">
        <v>5317</v>
      </c>
      <c r="O342" s="12" t="str">
        <f>IF(TablHabitats[[#This Row],[ID_OSM]]="Non trouvé","Pas de lien",HYPERLINK("http://localhost:8111/import?url=http://api.openstreetmap.org/api/0.6/"&amp;TablHabitats[[#This Row],[OBJET_OSM]]&amp;"/"&amp;TablHabitats[[#This Row],[ID_OSM]]&amp;"/full","JOSM"))</f>
        <v>JOSM</v>
      </c>
      <c r="P342" s="9" t="s">
        <v>6916</v>
      </c>
      <c r="R342" s="131"/>
      <c r="U342" s="130"/>
      <c r="V342" s="130"/>
      <c r="Y342" s="9" t="s">
        <v>5326</v>
      </c>
    </row>
    <row r="343" spans="1:25">
      <c r="A343" s="9">
        <v>84087</v>
      </c>
      <c r="B343" s="9" t="s">
        <v>5339</v>
      </c>
      <c r="C343" s="9">
        <v>149166231</v>
      </c>
      <c r="D343" s="9" t="s">
        <v>13835</v>
      </c>
      <c r="E343" s="9" t="s">
        <v>5339</v>
      </c>
      <c r="F343" s="9" t="s">
        <v>5339</v>
      </c>
      <c r="G343" s="9" t="s">
        <v>5638</v>
      </c>
      <c r="H343" s="9" t="s">
        <v>5674</v>
      </c>
      <c r="I343" s="9" t="s">
        <v>4182</v>
      </c>
      <c r="J343" s="9" t="s">
        <v>13836</v>
      </c>
      <c r="K343" s="9" t="s">
        <v>13837</v>
      </c>
      <c r="L343" s="130" t="s">
        <v>4182</v>
      </c>
      <c r="M343" s="12" t="str">
        <f>IF(TablHabitats[[#This Row],[ID_OSM]]="Non trouvé","Pas de lien",HYPERLINK(("http://www.openstreetmap.org/?"&amp;TablHabitats[[#This Row],[OBJET_OSM]]&amp;"="&amp;TablHabitats[[#This Row],[ID_OSM]]),"Localiser"))</f>
        <v>Localiser</v>
      </c>
      <c r="N343" s="9" t="s">
        <v>5317</v>
      </c>
      <c r="O343" s="12" t="str">
        <f>IF(TablHabitats[[#This Row],[ID_OSM]]="Non trouvé","Pas de lien",HYPERLINK("http://localhost:8111/import?url=http://api.openstreetmap.org/api/0.6/"&amp;TablHabitats[[#This Row],[OBJET_OSM]]&amp;"/"&amp;TablHabitats[[#This Row],[ID_OSM]]&amp;"/full","JOSM"))</f>
        <v>JOSM</v>
      </c>
      <c r="P343" s="9" t="s">
        <v>6913</v>
      </c>
      <c r="R343" s="131"/>
      <c r="U343" s="130"/>
      <c r="V343" s="130"/>
      <c r="Y343" s="9" t="s">
        <v>5326</v>
      </c>
    </row>
    <row r="344" spans="1:25">
      <c r="A344" s="9">
        <v>84087</v>
      </c>
      <c r="B344" s="9" t="s">
        <v>5339</v>
      </c>
      <c r="C344" s="9">
        <v>244005790</v>
      </c>
      <c r="D344" s="9" t="s">
        <v>13838</v>
      </c>
      <c r="E344" s="9" t="s">
        <v>5339</v>
      </c>
      <c r="F344" s="9" t="s">
        <v>5339</v>
      </c>
      <c r="G344" s="9" t="s">
        <v>5638</v>
      </c>
      <c r="H344" s="9" t="s">
        <v>5674</v>
      </c>
      <c r="I344" s="9" t="s">
        <v>8337</v>
      </c>
      <c r="J344" s="9" t="s">
        <v>13839</v>
      </c>
      <c r="K344" s="9" t="s">
        <v>13840</v>
      </c>
      <c r="L344" s="130" t="s">
        <v>8337</v>
      </c>
      <c r="M344" s="12" t="str">
        <f>IF(TablHabitats[[#This Row],[ID_OSM]]="Non trouvé","Pas de lien",HYPERLINK(("http://www.openstreetmap.org/?"&amp;TablHabitats[[#This Row],[OBJET_OSM]]&amp;"="&amp;TablHabitats[[#This Row],[ID_OSM]]),"Localiser"))</f>
        <v>Localiser</v>
      </c>
      <c r="N344" s="9" t="s">
        <v>5317</v>
      </c>
      <c r="O344" s="12" t="str">
        <f>IF(TablHabitats[[#This Row],[ID_OSM]]="Non trouvé","Pas de lien",HYPERLINK("http://localhost:8111/import?url=http://api.openstreetmap.org/api/0.6/"&amp;TablHabitats[[#This Row],[OBJET_OSM]]&amp;"/"&amp;TablHabitats[[#This Row],[ID_OSM]]&amp;"/full","JOSM"))</f>
        <v>JOSM</v>
      </c>
      <c r="P344" s="9" t="s">
        <v>6916</v>
      </c>
      <c r="R344" s="131"/>
      <c r="U344" s="130"/>
      <c r="V344" s="130"/>
      <c r="Y344" s="9" t="s">
        <v>5326</v>
      </c>
    </row>
    <row r="345" spans="1:25">
      <c r="A345" s="9">
        <v>84087</v>
      </c>
      <c r="B345" s="9" t="s">
        <v>5339</v>
      </c>
      <c r="C345" s="9">
        <v>242048456</v>
      </c>
      <c r="D345" s="9" t="s">
        <v>13841</v>
      </c>
      <c r="E345" s="9" t="s">
        <v>5339</v>
      </c>
      <c r="F345" s="9" t="s">
        <v>5339</v>
      </c>
      <c r="H345" s="9" t="s">
        <v>5674</v>
      </c>
      <c r="I345" s="9" t="s">
        <v>13842</v>
      </c>
      <c r="J345" s="9" t="s">
        <v>13843</v>
      </c>
      <c r="K345" s="9" t="s">
        <v>13844</v>
      </c>
      <c r="L345" s="130" t="s">
        <v>2373</v>
      </c>
      <c r="M345" s="12" t="str">
        <f>IF(TablHabitats[[#This Row],[ID_OSM]]="Non trouvé","Pas de lien",HYPERLINK(("http://www.openstreetmap.org/?"&amp;TablHabitats[[#This Row],[OBJET_OSM]]&amp;"="&amp;TablHabitats[[#This Row],[ID_OSM]]),"Localiser"))</f>
        <v>Localiser</v>
      </c>
      <c r="N345" s="9" t="s">
        <v>5317</v>
      </c>
      <c r="O345" s="12" t="str">
        <f>IF(TablHabitats[[#This Row],[ID_OSM]]="Non trouvé","Pas de lien",HYPERLINK("http://localhost:8111/import?url=http://api.openstreetmap.org/api/0.6/"&amp;TablHabitats[[#This Row],[OBJET_OSM]]&amp;"/"&amp;TablHabitats[[#This Row],[ID_OSM]]&amp;"/full","JOSM"))</f>
        <v>JOSM</v>
      </c>
      <c r="P345" s="9" t="s">
        <v>6916</v>
      </c>
      <c r="R345" s="131"/>
      <c r="U345" s="130"/>
      <c r="V345" s="130"/>
      <c r="Y345" s="9" t="s">
        <v>5326</v>
      </c>
    </row>
    <row r="346" spans="1:25">
      <c r="A346" s="9">
        <v>84087</v>
      </c>
      <c r="B346" s="9" t="s">
        <v>5339</v>
      </c>
      <c r="C346" s="9">
        <v>238157547</v>
      </c>
      <c r="D346" s="9" t="s">
        <v>13845</v>
      </c>
      <c r="E346" s="9" t="s">
        <v>5339</v>
      </c>
      <c r="F346" s="9" t="s">
        <v>5339</v>
      </c>
      <c r="G346" s="9" t="s">
        <v>5638</v>
      </c>
      <c r="H346" s="9" t="s">
        <v>4492</v>
      </c>
      <c r="I346" s="9" t="s">
        <v>1402</v>
      </c>
      <c r="J346" s="9" t="s">
        <v>13846</v>
      </c>
      <c r="K346" s="9" t="s">
        <v>13847</v>
      </c>
      <c r="L346" s="130" t="s">
        <v>1402</v>
      </c>
      <c r="M346" s="12" t="str">
        <f>IF(TablHabitats[[#This Row],[ID_OSM]]="Non trouvé","Pas de lien",HYPERLINK(("http://www.openstreetmap.org/?"&amp;TablHabitats[[#This Row],[OBJET_OSM]]&amp;"="&amp;TablHabitats[[#This Row],[ID_OSM]]),"Localiser"))</f>
        <v>Localiser</v>
      </c>
      <c r="N346" s="9" t="s">
        <v>5317</v>
      </c>
      <c r="O346" s="12" t="str">
        <f>IF(TablHabitats[[#This Row],[ID_OSM]]="Non trouvé","Pas de lien",HYPERLINK("http://localhost:8111/import?url=http://api.openstreetmap.org/api/0.6/"&amp;TablHabitats[[#This Row],[OBJET_OSM]]&amp;"/"&amp;TablHabitats[[#This Row],[ID_OSM]]&amp;"/full","JOSM"))</f>
        <v>JOSM</v>
      </c>
      <c r="P346" s="9" t="s">
        <v>6913</v>
      </c>
      <c r="R346" s="131"/>
      <c r="U346" s="130"/>
      <c r="V346" s="130"/>
      <c r="Y346" s="9" t="s">
        <v>5326</v>
      </c>
    </row>
    <row r="347" spans="1:25">
      <c r="A347" s="9">
        <v>84087</v>
      </c>
      <c r="B347" s="9" t="s">
        <v>5339</v>
      </c>
      <c r="C347" s="9">
        <v>144155418</v>
      </c>
      <c r="D347" s="9" t="s">
        <v>13867</v>
      </c>
      <c r="E347" s="9" t="s">
        <v>5339</v>
      </c>
      <c r="F347" s="9" t="s">
        <v>5339</v>
      </c>
      <c r="G347" s="9" t="s">
        <v>5725</v>
      </c>
      <c r="H347" s="9" t="s">
        <v>119</v>
      </c>
      <c r="I347" s="9" t="s">
        <v>1239</v>
      </c>
      <c r="J347" s="9" t="s">
        <v>13868</v>
      </c>
      <c r="K347" s="9" t="s">
        <v>13869</v>
      </c>
      <c r="L347" s="130" t="s">
        <v>1239</v>
      </c>
      <c r="M347" s="12" t="str">
        <f>IF(TablHabitats[[#This Row],[ID_OSM]]="Non trouvé","Pas de lien",HYPERLINK(("http://www.openstreetmap.org/?"&amp;TablHabitats[[#This Row],[OBJET_OSM]]&amp;"="&amp;TablHabitats[[#This Row],[ID_OSM]]),"Localiser"))</f>
        <v>Localiser</v>
      </c>
      <c r="N347" s="9" t="s">
        <v>5317</v>
      </c>
      <c r="O347" s="12" t="str">
        <f>IF(TablHabitats[[#This Row],[ID_OSM]]="Non trouvé","Pas de lien",HYPERLINK("http://localhost:8111/import?url=http://api.openstreetmap.org/api/0.6/"&amp;TablHabitats[[#This Row],[OBJET_OSM]]&amp;"/"&amp;TablHabitats[[#This Row],[ID_OSM]]&amp;"/full","JOSM"))</f>
        <v>JOSM</v>
      </c>
      <c r="P347" s="9" t="s">
        <v>6913</v>
      </c>
      <c r="Q347" s="9">
        <v>2015</v>
      </c>
      <c r="U347" s="130"/>
      <c r="V347" s="130"/>
      <c r="Y347" s="9" t="s">
        <v>5326</v>
      </c>
    </row>
    <row r="348" spans="1:25">
      <c r="A348" s="9">
        <v>84087</v>
      </c>
      <c r="B348" s="9" t="s">
        <v>5339</v>
      </c>
      <c r="C348" s="9">
        <v>276029882</v>
      </c>
      <c r="D348" s="9" t="s">
        <v>13972</v>
      </c>
      <c r="E348" s="9" t="s">
        <v>13975</v>
      </c>
      <c r="F348" s="9" t="s">
        <v>5339</v>
      </c>
      <c r="H348" s="9" t="s">
        <v>4492</v>
      </c>
      <c r="I348" s="9" t="s">
        <v>13968</v>
      </c>
      <c r="J348" s="9" t="s">
        <v>13969</v>
      </c>
      <c r="K348" s="9" t="s">
        <v>13970</v>
      </c>
      <c r="L348" s="9" t="s">
        <v>1274</v>
      </c>
      <c r="M348" s="12" t="str">
        <f>IF(TablHabitats[[#This Row],[ID_OSM]]="Non trouvé","Pas de lien",HYPERLINK(("http://www.openstreetmap.org/?"&amp;TablHabitats[[#This Row],[OBJET_OSM]]&amp;"="&amp;TablHabitats[[#This Row],[ID_OSM]]),"Localiser"))</f>
        <v>Localiser</v>
      </c>
      <c r="N348" s="9" t="s">
        <v>5317</v>
      </c>
      <c r="O348" s="12" t="str">
        <f>IF(TablHabitats[[#This Row],[ID_OSM]]="Non trouvé","Pas de lien",HYPERLINK("http://localhost:8111/import?url=http://api.openstreetmap.org/api/0.6/"&amp;TablHabitats[[#This Row],[OBJET_OSM]]&amp;"/"&amp;TablHabitats[[#This Row],[ID_OSM]]&amp;"/full","JOSM"))</f>
        <v>JOSM</v>
      </c>
      <c r="P348" s="9" t="s">
        <v>6916</v>
      </c>
      <c r="Q348" s="9">
        <v>2016</v>
      </c>
      <c r="R348" s="131">
        <v>42485</v>
      </c>
      <c r="U348" s="130"/>
      <c r="V348" s="130"/>
      <c r="X348" s="9">
        <v>8</v>
      </c>
      <c r="Y348" s="9" t="s">
        <v>5326</v>
      </c>
    </row>
    <row r="349" spans="1:25">
      <c r="A349" s="9">
        <v>84087</v>
      </c>
      <c r="B349" s="9" t="s">
        <v>5339</v>
      </c>
      <c r="C349" s="9">
        <v>79249296</v>
      </c>
      <c r="D349" s="9" t="s">
        <v>15709</v>
      </c>
      <c r="E349" s="9" t="s">
        <v>5339</v>
      </c>
      <c r="F349" s="9" t="s">
        <v>5339</v>
      </c>
      <c r="G349" s="9" t="s">
        <v>5638</v>
      </c>
      <c r="H349" s="9" t="s">
        <v>4492</v>
      </c>
      <c r="I349" s="9" t="s">
        <v>15710</v>
      </c>
      <c r="J349" s="9" t="s">
        <v>15711</v>
      </c>
      <c r="K349" s="9" t="s">
        <v>15712</v>
      </c>
      <c r="L349" s="147" t="s">
        <v>1274</v>
      </c>
      <c r="M349" s="12" t="str">
        <f>IF(TablHabitats[[#This Row],[ID_OSM]]="Non trouvé","Pas de lien",HYPERLINK(("http://www.openstreetmap.org/?"&amp;TablHabitats[[#This Row],[OBJET_OSM]]&amp;"="&amp;TablHabitats[[#This Row],[ID_OSM]]),"Localiser"))</f>
        <v>Localiser</v>
      </c>
      <c r="N349" s="9" t="s">
        <v>5317</v>
      </c>
      <c r="O349" s="12" t="str">
        <f>IF(TablHabitats[[#This Row],[ID_OSM]]="Non trouvé","Pas de lien",HYPERLINK("http://localhost:8111/import?url=http://api.openstreetmap.org/api/0.6/"&amp;TablHabitats[[#This Row],[OBJET_OSM]]&amp;"/"&amp;TablHabitats[[#This Row],[ID_OSM]]&amp;"/full","JOSM"))</f>
        <v>JOSM</v>
      </c>
      <c r="P349" s="9" t="s">
        <v>6913</v>
      </c>
      <c r="Q349" s="9">
        <v>2017</v>
      </c>
      <c r="R349" s="131"/>
      <c r="U349" s="147"/>
      <c r="V349" s="147"/>
    </row>
    <row r="350" spans="1:25" hidden="1">
      <c r="L350" s="147"/>
      <c r="M350" s="154"/>
      <c r="O350" s="154"/>
      <c r="R350" s="131"/>
      <c r="U350" s="147"/>
      <c r="V350" s="147"/>
    </row>
    <row r="351" spans="1:25" hidden="1">
      <c r="A351" s="9">
        <v>84037</v>
      </c>
      <c r="B351" s="9" t="s">
        <v>5339</v>
      </c>
      <c r="C351" s="9">
        <v>183161059</v>
      </c>
      <c r="D351" s="9" t="s">
        <v>17220</v>
      </c>
      <c r="E351" s="9" t="s">
        <v>5339</v>
      </c>
      <c r="G351" s="9" t="s">
        <v>6552</v>
      </c>
      <c r="H351" s="9" t="s">
        <v>4492</v>
      </c>
      <c r="I351" s="9" t="s">
        <v>17221</v>
      </c>
      <c r="J351" s="9" t="str">
        <f>TablHabitats[[#This Row],[TYPE]]&amp;" "&amp;TablHabitats[[#This Row],[ARTICLE]]&amp;TablHabitats[[#This Row],[LIBELLE]]</f>
        <v>lotissement le clos la font du pape</v>
      </c>
      <c r="K351" s="9" t="str">
        <f>UPPER(TablHabitats[[#This Row],[LIBELLE_COMPLET]])</f>
        <v>LOTISSEMENT LE CLOS LA FONT DU PAPE</v>
      </c>
      <c r="L351" s="147"/>
      <c r="M351" s="12" t="str">
        <f>IF(TablHabitats[[#This Row],[ID_OSM]]="Non trouvé","Pas de lien",HYPERLINK(("http://www.openstreetmap.org/?"&amp;TablHabitats[[#This Row],[OBJET_OSM]]&amp;"="&amp;TablHabitats[[#This Row],[ID_OSM]]),"Localiser"))</f>
        <v>Localiser</v>
      </c>
      <c r="N351" s="9" t="s">
        <v>5317</v>
      </c>
      <c r="O351" s="12" t="str">
        <f>IF(TablHabitats[[#This Row],[ID_OSM]]="Non trouvé","Pas de lien",HYPERLINK("http://localhost:8111/import?url=http://api.openstreetmap.org/api/0.6/"&amp;TablHabitats[[#This Row],[OBJET_OSM]]&amp;"/"&amp;TablHabitats[[#This Row],[ID_OSM]]&amp;"/full","JOSM"))</f>
        <v>JOSM</v>
      </c>
      <c r="R351" s="131"/>
      <c r="U351" s="147"/>
      <c r="V351" s="147"/>
    </row>
    <row r="352" spans="1:25" hidden="1">
      <c r="A352" s="9">
        <v>84037</v>
      </c>
      <c r="B352" s="9" t="s">
        <v>5339</v>
      </c>
      <c r="C352" s="9">
        <v>295111439</v>
      </c>
      <c r="D352" s="9" t="s">
        <v>17222</v>
      </c>
      <c r="E352" s="9" t="s">
        <v>5339</v>
      </c>
      <c r="G352" s="9" t="s">
        <v>6552</v>
      </c>
      <c r="H352" s="9" t="s">
        <v>221</v>
      </c>
      <c r="I352" s="9" t="s">
        <v>7593</v>
      </c>
      <c r="J352" s="9" t="str">
        <f>TablHabitats[[#This Row],[TYPE]]&amp;" "&amp;TablHabitats[[#This Row],[ARTICLE]]&amp;TablHabitats[[#This Row],[LIBELLE]]</f>
        <v>lotissement de la bigote</v>
      </c>
      <c r="K352" s="9" t="str">
        <f>UPPER(TablHabitats[[#This Row],[LIBELLE_COMPLET]])</f>
        <v>LOTISSEMENT DE LA BIGOTE</v>
      </c>
      <c r="L352" s="147"/>
      <c r="M352" s="154" t="str">
        <f>IF(TablHabitats[[#This Row],[ID_OSM]]="Non trouvé","Pas de lien",HYPERLINK(("http://www.openstreetmap.org/?"&amp;TablHabitats[[#This Row],[OBJET_OSM]]&amp;"="&amp;TablHabitats[[#This Row],[ID_OSM]]),"Localiser"))</f>
        <v>Localiser</v>
      </c>
      <c r="N352" s="9" t="s">
        <v>5317</v>
      </c>
      <c r="O352" s="154" t="str">
        <f>IF(TablHabitats[[#This Row],[ID_OSM]]="Non trouvé","Pas de lien",HYPERLINK("http://localhost:8111/import?url=http://api.openstreetmap.org/api/0.6/"&amp;TablHabitats[[#This Row],[OBJET_OSM]]&amp;"/"&amp;TablHabitats[[#This Row],[ID_OSM]]&amp;"/full","JOSM"))</f>
        <v>JOSM</v>
      </c>
      <c r="R352" s="131"/>
      <c r="U352" s="147"/>
      <c r="V352" s="147"/>
    </row>
    <row r="353" spans="1:22">
      <c r="A353" s="9">
        <v>84087</v>
      </c>
      <c r="B353" s="9" t="s">
        <v>5339</v>
      </c>
      <c r="C353" s="9">
        <v>642572425</v>
      </c>
      <c r="D353" s="9" t="s">
        <v>17223</v>
      </c>
      <c r="E353" s="9" t="s">
        <v>5339</v>
      </c>
      <c r="F353" s="9" t="s">
        <v>5339</v>
      </c>
      <c r="G353" s="9" t="s">
        <v>6552</v>
      </c>
      <c r="H353" s="9" t="s">
        <v>4327</v>
      </c>
      <c r="I353" s="9" t="s">
        <v>17224</v>
      </c>
      <c r="J353" s="9" t="s">
        <v>17225</v>
      </c>
      <c r="K353" s="9" t="s">
        <v>17226</v>
      </c>
      <c r="L353" s="147" t="s">
        <v>17224</v>
      </c>
      <c r="M353" s="154" t="str">
        <f>IF(TablHabitats[[#This Row],[ID_OSM]]="Non trouvé","Pas de lien",HYPERLINK(("http://www.openstreetmap.org/?"&amp;TablHabitats[[#This Row],[OBJET_OSM]]&amp;"="&amp;TablHabitats[[#This Row],[ID_OSM]]),"Localiser"))</f>
        <v>Localiser</v>
      </c>
      <c r="N353" s="9" t="s">
        <v>5317</v>
      </c>
      <c r="O353" s="154" t="str">
        <f>IF(TablHabitats[[#This Row],[ID_OSM]]="Non trouvé","Pas de lien",HYPERLINK("http://localhost:8111/import?url=http://api.openstreetmap.org/api/0.6/"&amp;TablHabitats[[#This Row],[OBJET_OSM]]&amp;"/"&amp;TablHabitats[[#This Row],[ID_OSM]]&amp;"/full","JOSM"))</f>
        <v>JOSM</v>
      </c>
      <c r="P353" s="9" t="s">
        <v>6916</v>
      </c>
      <c r="Q353" s="9">
        <v>2018</v>
      </c>
      <c r="U353" s="147"/>
      <c r="V353" s="147"/>
    </row>
    <row r="354" spans="1:22">
      <c r="A354" s="9">
        <v>84087</v>
      </c>
      <c r="B354" s="9" t="s">
        <v>5339</v>
      </c>
      <c r="C354" s="9">
        <v>361630420</v>
      </c>
      <c r="D354" s="9" t="s">
        <v>17227</v>
      </c>
      <c r="E354" s="9" t="s">
        <v>5339</v>
      </c>
      <c r="F354" s="9" t="s">
        <v>5339</v>
      </c>
      <c r="G354" s="9" t="s">
        <v>6552</v>
      </c>
      <c r="H354" s="9" t="s">
        <v>5674</v>
      </c>
      <c r="I354" s="9" t="s">
        <v>17228</v>
      </c>
      <c r="J354" s="9" t="str">
        <f>TablHabitats[[#This Row],[TYPE]]&amp;" "&amp;TablHabitats[[#This Row],[ARTICLE]]&amp;TablHabitats[[#This Row],[LIBELLE]]</f>
        <v>lotissement les terrasses de saint-clément</v>
      </c>
      <c r="K354" s="9" t="str">
        <f>UPPER(TablHabitats[[#This Row],[LIBELLE_COMPLET]])</f>
        <v>LOTISSEMENT LES TERRASSES DE SAINT-CLÉMENT</v>
      </c>
      <c r="L354" s="147" t="s">
        <v>17229</v>
      </c>
      <c r="M354" s="154" t="str">
        <f>IF(TablHabitats[[#This Row],[ID_OSM]]="Non trouvé","Pas de lien",HYPERLINK(("http://www.openstreetmap.org/?"&amp;TablHabitats[[#This Row],[OBJET_OSM]]&amp;"="&amp;TablHabitats[[#This Row],[ID_OSM]]),"Localiser"))</f>
        <v>Localiser</v>
      </c>
      <c r="N354" s="9" t="s">
        <v>5317</v>
      </c>
      <c r="O354" s="154" t="str">
        <f>IF(TablHabitats[[#This Row],[ID_OSM]]="Non trouvé","Pas de lien",HYPERLINK("http://localhost:8111/import?url=http://api.openstreetmap.org/api/0.6/"&amp;TablHabitats[[#This Row],[OBJET_OSM]]&amp;"/"&amp;TablHabitats[[#This Row],[ID_OSM]]&amp;"/full","JOSM"))</f>
        <v>JOSM</v>
      </c>
      <c r="P354" s="9" t="s">
        <v>6916</v>
      </c>
      <c r="Q354" s="9">
        <v>2015</v>
      </c>
      <c r="R354" s="131">
        <v>41932</v>
      </c>
      <c r="S354" s="9" t="s">
        <v>17230</v>
      </c>
      <c r="U354" s="147"/>
      <c r="V354" s="147"/>
    </row>
  </sheetData>
  <conditionalFormatting sqref="B1:F1048576">
    <cfRule type="cellIs" dxfId="25" priority="21" operator="equal">
      <formula>"Non trouvé"</formula>
    </cfRule>
    <cfRule type="duplicateValues" dxfId="24" priority="22"/>
  </conditionalFormatting>
  <conditionalFormatting sqref="N1:N350 N355:N1048576">
    <cfRule type="cellIs" dxfId="23" priority="3" operator="equal">
      <formula>"relation"</formula>
    </cfRule>
    <cfRule type="cellIs" dxfId="22" priority="4" operator="equal">
      <formula>"way"</formula>
    </cfRule>
  </conditionalFormatting>
  <conditionalFormatting sqref="N351:N354">
    <cfRule type="cellIs" dxfId="21" priority="1" operator="equal">
      <formula>"relation"</formula>
    </cfRule>
    <cfRule type="cellIs" dxfId="20" priority="2" operator="equal">
      <formula>"way"</formula>
    </cfRule>
  </conditionalFormatting>
  <dataValidations count="1">
    <dataValidation type="custom" allowBlank="1" showInputMessage="1" showErrorMessage="1" sqref="G1:J1">
      <formula1>EXACT($A1048382,LOWER($A1048382))</formula1>
    </dataValidation>
  </dataValidation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8"/>
  <sheetViews>
    <sheetView workbookViewId="0"/>
    <sheetView workbookViewId="1"/>
  </sheetViews>
  <sheetFormatPr baseColWidth="10" defaultRowHeight="15"/>
  <cols>
    <col min="1" max="1" width="9" bestFit="1" customWidth="1"/>
    <col min="2" max="2" width="20" bestFit="1" customWidth="1"/>
    <col min="3" max="3" width="13" bestFit="1" customWidth="1"/>
    <col min="4" max="7" width="9" bestFit="1" customWidth="1"/>
    <col min="8" max="8" width="23.28515625" bestFit="1" customWidth="1"/>
    <col min="9" max="9" width="25.42578125" bestFit="1" customWidth="1"/>
    <col min="10" max="10" width="29" bestFit="1" customWidth="1"/>
    <col min="11" max="11" width="26.42578125" bestFit="1" customWidth="1"/>
    <col min="12" max="12" width="29" bestFit="1" customWidth="1"/>
    <col min="13" max="16" width="9" bestFit="1" customWidth="1"/>
  </cols>
  <sheetData>
    <row r="1" spans="1:16" ht="84.75">
      <c r="A1" s="2" t="s">
        <v>2</v>
      </c>
      <c r="B1" s="2" t="s">
        <v>7334</v>
      </c>
      <c r="C1" s="3" t="s">
        <v>3</v>
      </c>
      <c r="D1" s="4" t="s">
        <v>4</v>
      </c>
      <c r="E1" s="4" t="s">
        <v>5</v>
      </c>
      <c r="F1" s="4" t="s">
        <v>6</v>
      </c>
      <c r="G1" s="5" t="s">
        <v>8</v>
      </c>
      <c r="H1" s="16" t="s">
        <v>9</v>
      </c>
      <c r="I1" s="16" t="s">
        <v>10</v>
      </c>
      <c r="J1" s="16" t="s">
        <v>11</v>
      </c>
      <c r="K1" s="16" t="s">
        <v>15552</v>
      </c>
      <c r="L1" s="16" t="s">
        <v>15553</v>
      </c>
      <c r="M1" s="16" t="s">
        <v>15554</v>
      </c>
      <c r="N1" s="6" t="s">
        <v>13</v>
      </c>
      <c r="O1" s="6" t="s">
        <v>14</v>
      </c>
      <c r="P1" s="6" t="s">
        <v>7335</v>
      </c>
    </row>
    <row r="2" spans="1:16">
      <c r="A2">
        <v>840027</v>
      </c>
      <c r="B2" t="s">
        <v>7375</v>
      </c>
      <c r="C2" t="s">
        <v>15093</v>
      </c>
      <c r="H2" t="s">
        <v>7376</v>
      </c>
      <c r="I2" t="s">
        <v>7376</v>
      </c>
      <c r="J2" t="s">
        <v>7377</v>
      </c>
      <c r="K2" t="s">
        <v>7377</v>
      </c>
      <c r="L2" t="s">
        <v>15094</v>
      </c>
      <c r="M2" t="s">
        <v>14271</v>
      </c>
      <c r="N2" s="19" t="str">
        <f>IF(Tableau4[[#This Row],[ID_RIVOLI]]="Non trouvé","Pas de lien",HYPERLINK(("http://www.openstreetmap.org/?"&amp;Tableau4[[#This Row],[OBJET_OSM]]&amp;"="&amp;Tableau4[[#This Row],[ID_RIVOLI]]),"Localiser"))</f>
        <v>Localiser</v>
      </c>
      <c r="O2" s="11" t="s">
        <v>8644</v>
      </c>
      <c r="P2" s="12" t="str">
        <f>IF(Tableau4[[#This Row],[ID_RIVOLI]]="Non trouvé","Pas de lien",HYPERLINK("http://localhost:8111/import?url=http://api.openstreetmap.org/api/0.6/"&amp;Tableau4[[#This Row],[OBJET_OSM]]&amp;"/"&amp;Tableau4[[#This Row],[ID_RIVOLI]]&amp;"/full","JOSM"))</f>
        <v>JOSM</v>
      </c>
    </row>
    <row r="3" spans="1:16">
      <c r="A3">
        <v>840027</v>
      </c>
      <c r="B3" t="s">
        <v>7404</v>
      </c>
      <c r="C3" t="s">
        <v>15140</v>
      </c>
      <c r="H3" t="s">
        <v>7405</v>
      </c>
      <c r="I3" t="s">
        <v>7405</v>
      </c>
      <c r="J3" t="s">
        <v>7406</v>
      </c>
      <c r="K3" t="s">
        <v>7406</v>
      </c>
      <c r="L3" t="s">
        <v>15141</v>
      </c>
      <c r="M3" t="s">
        <v>14271</v>
      </c>
      <c r="N3" s="19" t="str">
        <f>IF(Tableau4[[#This Row],[ID_RIVOLI]]="Non trouvé","Pas de lien",HYPERLINK(("http://www.openstreetmap.org/?"&amp;Tableau4[[#This Row],[OBJET_OSM]]&amp;"="&amp;Tableau4[[#This Row],[ID_RIVOLI]]),"Localiser"))</f>
        <v>Localiser</v>
      </c>
      <c r="O3" s="11" t="s">
        <v>8644</v>
      </c>
      <c r="P3" s="12" t="str">
        <f>IF(Tableau4[[#This Row],[ID_RIVOLI]]="Non trouvé","Pas de lien",HYPERLINK("http://localhost:8111/import?url=http://api.openstreetmap.org/api/0.6/"&amp;Tableau4[[#This Row],[OBJET_OSM]]&amp;"/"&amp;Tableau4[[#This Row],[ID_RIVOLI]]&amp;"/full","JOSM"))</f>
        <v>JOSM</v>
      </c>
    </row>
    <row r="4" spans="1:16">
      <c r="A4">
        <v>840027</v>
      </c>
      <c r="B4" t="s">
        <v>7410</v>
      </c>
      <c r="C4" t="s">
        <v>15145</v>
      </c>
      <c r="H4" t="s">
        <v>7411</v>
      </c>
      <c r="I4" t="s">
        <v>7411</v>
      </c>
      <c r="J4" t="s">
        <v>7412</v>
      </c>
      <c r="K4" t="s">
        <v>7414</v>
      </c>
      <c r="L4" t="s">
        <v>15146</v>
      </c>
      <c r="M4" t="s">
        <v>14271</v>
      </c>
      <c r="N4" s="19" t="str">
        <f>IF(Tableau4[[#This Row],[ID_RIVOLI]]="Non trouvé","Pas de lien",HYPERLINK(("http://www.openstreetmap.org/?"&amp;Tableau4[[#This Row],[OBJET_OSM]]&amp;"="&amp;Tableau4[[#This Row],[ID_RIVOLI]]),"Localiser"))</f>
        <v>Localiser</v>
      </c>
      <c r="O4" s="11" t="s">
        <v>8644</v>
      </c>
      <c r="P4" s="12" t="str">
        <f>IF(Tableau4[[#This Row],[ID_RIVOLI]]="Non trouvé","Pas de lien",HYPERLINK("http://localhost:8111/import?url=http://api.openstreetmap.org/api/0.6/"&amp;Tableau4[[#This Row],[OBJET_OSM]]&amp;"/"&amp;Tableau4[[#This Row],[ID_RIVOLI]]&amp;"/full","JOSM"))</f>
        <v>JOSM</v>
      </c>
    </row>
    <row r="5" spans="1:16">
      <c r="A5">
        <v>840027</v>
      </c>
      <c r="B5" t="s">
        <v>7407</v>
      </c>
      <c r="C5" t="s">
        <v>15142</v>
      </c>
      <c r="H5" t="s">
        <v>7408</v>
      </c>
      <c r="I5" t="s">
        <v>7408</v>
      </c>
      <c r="J5" t="s">
        <v>7409</v>
      </c>
      <c r="K5" t="s">
        <v>15143</v>
      </c>
      <c r="L5" t="s">
        <v>15144</v>
      </c>
      <c r="M5" t="s">
        <v>14271</v>
      </c>
      <c r="N5" s="19" t="str">
        <f>IF(Tableau4[[#This Row],[ID_RIVOLI]]="Non trouvé","Pas de lien",HYPERLINK(("http://www.openstreetmap.org/?"&amp;Tableau4[[#This Row],[OBJET_OSM]]&amp;"="&amp;Tableau4[[#This Row],[ID_RIVOLI]]),"Localiser"))</f>
        <v>Localiser</v>
      </c>
      <c r="O5" s="11" t="s">
        <v>8644</v>
      </c>
      <c r="P5" s="12" t="str">
        <f>IF(Tableau4[[#This Row],[ID_RIVOLI]]="Non trouvé","Pas de lien",HYPERLINK("http://localhost:8111/import?url=http://api.openstreetmap.org/api/0.6/"&amp;Tableau4[[#This Row],[OBJET_OSM]]&amp;"/"&amp;Tableau4[[#This Row],[ID_RIVOLI]]&amp;"/full","JOSM"))</f>
        <v>JOSM</v>
      </c>
    </row>
    <row r="6" spans="1:16">
      <c r="A6">
        <v>840027</v>
      </c>
      <c r="B6" t="s">
        <v>7419</v>
      </c>
      <c r="C6" t="s">
        <v>15184</v>
      </c>
      <c r="H6" t="s">
        <v>7420</v>
      </c>
      <c r="I6" t="s">
        <v>7420</v>
      </c>
      <c r="J6" t="s">
        <v>15185</v>
      </c>
      <c r="K6" t="s">
        <v>15186</v>
      </c>
      <c r="L6" t="s">
        <v>15187</v>
      </c>
      <c r="M6" t="s">
        <v>14271</v>
      </c>
      <c r="N6" s="19" t="str">
        <f>IF(Tableau4[[#This Row],[ID_RIVOLI]]="Non trouvé","Pas de lien",HYPERLINK(("http://www.openstreetmap.org/?"&amp;Tableau4[[#This Row],[OBJET_OSM]]&amp;"="&amp;Tableau4[[#This Row],[ID_RIVOLI]]),"Localiser"))</f>
        <v>Localiser</v>
      </c>
      <c r="O6" s="11" t="s">
        <v>8644</v>
      </c>
      <c r="P6" s="12" t="str">
        <f>IF(Tableau4[[#This Row],[ID_RIVOLI]]="Non trouvé","Pas de lien",HYPERLINK("http://localhost:8111/import?url=http://api.openstreetmap.org/api/0.6/"&amp;Tableau4[[#This Row],[OBJET_OSM]]&amp;"/"&amp;Tableau4[[#This Row],[ID_RIVOLI]]&amp;"/full","JOSM"))</f>
        <v>JOSM</v>
      </c>
    </row>
    <row r="7" spans="1:16">
      <c r="A7">
        <v>840027</v>
      </c>
      <c r="B7" t="s">
        <v>7450</v>
      </c>
      <c r="C7" t="s">
        <v>15271</v>
      </c>
      <c r="H7" t="s">
        <v>7451</v>
      </c>
      <c r="I7" t="s">
        <v>7451</v>
      </c>
      <c r="J7" t="s">
        <v>7452</v>
      </c>
      <c r="K7" t="s">
        <v>7452</v>
      </c>
      <c r="L7" t="s">
        <v>15272</v>
      </c>
      <c r="M7" t="s">
        <v>14271</v>
      </c>
      <c r="N7" s="19" t="str">
        <f>IF(Tableau4[[#This Row],[ID_RIVOLI]]="Non trouvé","Pas de lien",HYPERLINK(("http://www.openstreetmap.org/?"&amp;Tableau4[[#This Row],[OBJET_OSM]]&amp;"="&amp;Tableau4[[#This Row],[ID_RIVOLI]]),"Localiser"))</f>
        <v>Localiser</v>
      </c>
      <c r="O7" s="11" t="s">
        <v>8644</v>
      </c>
      <c r="P7" s="12" t="str">
        <f>IF(Tableau4[[#This Row],[ID_RIVOLI]]="Non trouvé","Pas de lien",HYPERLINK("http://localhost:8111/import?url=http://api.openstreetmap.org/api/0.6/"&amp;Tableau4[[#This Row],[OBJET_OSM]]&amp;"/"&amp;Tableau4[[#This Row],[ID_RIVOLI]]&amp;"/full","JOSM"))</f>
        <v>JOSM</v>
      </c>
    </row>
    <row r="8" spans="1:16">
      <c r="A8">
        <v>840027</v>
      </c>
      <c r="B8" t="s">
        <v>7453</v>
      </c>
      <c r="C8" t="s">
        <v>15279</v>
      </c>
      <c r="H8" t="s">
        <v>7454</v>
      </c>
      <c r="I8" t="s">
        <v>7454</v>
      </c>
      <c r="J8" t="s">
        <v>7455</v>
      </c>
      <c r="K8" t="s">
        <v>15280</v>
      </c>
      <c r="L8" t="s">
        <v>15281</v>
      </c>
      <c r="M8" t="s">
        <v>14271</v>
      </c>
      <c r="N8" s="19" t="str">
        <f>IF(Tableau4[[#This Row],[ID_RIVOLI]]="Non trouvé","Pas de lien",HYPERLINK(("http://www.openstreetmap.org/?"&amp;Tableau4[[#This Row],[OBJET_OSM]]&amp;"="&amp;Tableau4[[#This Row],[ID_RIVOLI]]),"Localiser"))</f>
        <v>Localiser</v>
      </c>
      <c r="O8" s="11" t="s">
        <v>8644</v>
      </c>
      <c r="P8" s="12" t="str">
        <f>IF(Tableau4[[#This Row],[ID_RIVOLI]]="Non trouvé","Pas de lien",HYPERLINK("http://localhost:8111/import?url=http://api.openstreetmap.org/api/0.6/"&amp;Tableau4[[#This Row],[OBJET_OSM]]&amp;"/"&amp;Tableau4[[#This Row],[ID_RIVOLI]]&amp;"/full","JOSM"))</f>
        <v>JOSM</v>
      </c>
    </row>
    <row r="9" spans="1:16">
      <c r="A9">
        <v>840027</v>
      </c>
      <c r="B9" t="s">
        <v>7381</v>
      </c>
      <c r="C9" t="s">
        <v>14323</v>
      </c>
      <c r="G9" t="s">
        <v>4327</v>
      </c>
      <c r="H9" t="s">
        <v>7382</v>
      </c>
      <c r="I9" t="s">
        <v>7383</v>
      </c>
      <c r="J9" t="s">
        <v>7384</v>
      </c>
      <c r="K9" t="s">
        <v>14324</v>
      </c>
      <c r="L9" t="s">
        <v>14325</v>
      </c>
      <c r="M9" t="s">
        <v>14260</v>
      </c>
      <c r="N9" s="19" t="str">
        <f>IF(Tableau4[[#This Row],[ID_RIVOLI]]="Non trouvé","Pas de lien",HYPERLINK(("http://www.openstreetmap.org/?"&amp;Tableau4[[#This Row],[OBJET_OSM]]&amp;"="&amp;Tableau4[[#This Row],[ID_RIVOLI]]),"Localiser"))</f>
        <v>Localiser</v>
      </c>
      <c r="O9" s="11" t="s">
        <v>8644</v>
      </c>
      <c r="P9" s="12" t="str">
        <f>IF(Tableau4[[#This Row],[ID_RIVOLI]]="Non trouvé","Pas de lien",HYPERLINK("http://localhost:8111/import?url=http://api.openstreetmap.org/api/0.6/"&amp;Tableau4[[#This Row],[OBJET_OSM]]&amp;"/"&amp;Tableau4[[#This Row],[ID_RIVOLI]]&amp;"/full","JOSM"))</f>
        <v>JOSM</v>
      </c>
    </row>
    <row r="10" spans="1:16">
      <c r="A10">
        <v>840027</v>
      </c>
      <c r="B10" t="s">
        <v>7401</v>
      </c>
      <c r="C10" t="s">
        <v>15446</v>
      </c>
      <c r="G10" t="s">
        <v>4327</v>
      </c>
      <c r="H10" t="s">
        <v>7402</v>
      </c>
      <c r="I10" t="s">
        <v>7403</v>
      </c>
      <c r="J10" t="s">
        <v>15447</v>
      </c>
      <c r="K10" t="s">
        <v>15448</v>
      </c>
      <c r="L10" t="s">
        <v>15449</v>
      </c>
      <c r="M10" t="s">
        <v>14271</v>
      </c>
      <c r="N10" s="19" t="str">
        <f>IF(Tableau4[[#This Row],[ID_RIVOLI]]="Non trouvé","Pas de lien",HYPERLINK(("http://www.openstreetmap.org/?"&amp;Tableau4[[#This Row],[OBJET_OSM]]&amp;"="&amp;Tableau4[[#This Row],[ID_RIVOLI]]),"Localiser"))</f>
        <v>Localiser</v>
      </c>
      <c r="O10" s="11" t="s">
        <v>8644</v>
      </c>
      <c r="P10" s="12" t="str">
        <f>IF(Tableau4[[#This Row],[ID_RIVOLI]]="Non trouvé","Pas de lien",HYPERLINK("http://localhost:8111/import?url=http://api.openstreetmap.org/api/0.6/"&amp;Tableau4[[#This Row],[OBJET_OSM]]&amp;"/"&amp;Tableau4[[#This Row],[ID_RIVOLI]]&amp;"/full","JOSM"))</f>
        <v>JOSM</v>
      </c>
    </row>
    <row r="11" spans="1:16">
      <c r="A11">
        <v>840027</v>
      </c>
      <c r="B11" t="s">
        <v>7442</v>
      </c>
      <c r="C11" t="s">
        <v>14398</v>
      </c>
      <c r="G11" t="s">
        <v>4327</v>
      </c>
      <c r="H11" t="s">
        <v>7443</v>
      </c>
      <c r="I11" t="s">
        <v>7444</v>
      </c>
      <c r="J11" t="s">
        <v>7445</v>
      </c>
      <c r="K11" t="s">
        <v>14399</v>
      </c>
      <c r="L11" t="s">
        <v>14400</v>
      </c>
      <c r="M11" t="s">
        <v>14271</v>
      </c>
      <c r="N11" s="19" t="str">
        <f>IF(Tableau4[[#This Row],[ID_RIVOLI]]="Non trouvé","Pas de lien",HYPERLINK(("http://www.openstreetmap.org/?"&amp;Tableau4[[#This Row],[OBJET_OSM]]&amp;"="&amp;Tableau4[[#This Row],[ID_RIVOLI]]),"Localiser"))</f>
        <v>Localiser</v>
      </c>
      <c r="O11" s="11" t="s">
        <v>8644</v>
      </c>
      <c r="P11" s="12" t="str">
        <f>IF(Tableau4[[#This Row],[ID_RIVOLI]]="Non trouvé","Pas de lien",HYPERLINK("http://localhost:8111/import?url=http://api.openstreetmap.org/api/0.6/"&amp;Tableau4[[#This Row],[OBJET_OSM]]&amp;"/"&amp;Tableau4[[#This Row],[ID_RIVOLI]]&amp;"/full","JOSM"))</f>
        <v>JOSM</v>
      </c>
    </row>
    <row r="12" spans="1:16">
      <c r="A12">
        <v>840027</v>
      </c>
      <c r="B12" t="s">
        <v>7446</v>
      </c>
      <c r="C12" t="s">
        <v>14398</v>
      </c>
      <c r="G12" t="s">
        <v>4327</v>
      </c>
      <c r="H12" t="s">
        <v>7443</v>
      </c>
      <c r="I12" t="s">
        <v>7444</v>
      </c>
      <c r="J12" t="s">
        <v>7445</v>
      </c>
      <c r="K12" t="s">
        <v>14399</v>
      </c>
      <c r="L12" t="s">
        <v>14400</v>
      </c>
      <c r="M12" t="s">
        <v>14271</v>
      </c>
      <c r="N12" s="19" t="str">
        <f>IF(Tableau4[[#This Row],[ID_RIVOLI]]="Non trouvé","Pas de lien",HYPERLINK(("http://www.openstreetmap.org/?"&amp;Tableau4[[#This Row],[OBJET_OSM]]&amp;"="&amp;Tableau4[[#This Row],[ID_RIVOLI]]),"Localiser"))</f>
        <v>Localiser</v>
      </c>
      <c r="O12" s="11" t="s">
        <v>8644</v>
      </c>
      <c r="P12" s="12" t="str">
        <f>IF(Tableau4[[#This Row],[ID_RIVOLI]]="Non trouvé","Pas de lien",HYPERLINK("http://localhost:8111/import?url=http://api.openstreetmap.org/api/0.6/"&amp;Tableau4[[#This Row],[OBJET_OSM]]&amp;"/"&amp;Tableau4[[#This Row],[ID_RIVOLI]]&amp;"/full","JOSM"))</f>
        <v>JOSM</v>
      </c>
    </row>
    <row r="13" spans="1:16">
      <c r="A13">
        <v>840027</v>
      </c>
      <c r="B13" t="s">
        <v>7456</v>
      </c>
      <c r="C13" t="s">
        <v>14418</v>
      </c>
      <c r="G13" t="s">
        <v>4327</v>
      </c>
      <c r="H13" t="s">
        <v>7457</v>
      </c>
      <c r="I13" t="s">
        <v>7458</v>
      </c>
      <c r="J13" t="s">
        <v>7459</v>
      </c>
      <c r="K13" t="s">
        <v>14419</v>
      </c>
      <c r="L13" t="s">
        <v>14420</v>
      </c>
      <c r="M13" t="s">
        <v>14260</v>
      </c>
      <c r="N13" s="19" t="str">
        <f>IF(Tableau4[[#This Row],[ID_RIVOLI]]="Non trouvé","Pas de lien",HYPERLINK(("http://www.openstreetmap.org/?"&amp;Tableau4[[#This Row],[OBJET_OSM]]&amp;"="&amp;Tableau4[[#This Row],[ID_RIVOLI]]),"Localiser"))</f>
        <v>Localiser</v>
      </c>
      <c r="O13" s="11" t="s">
        <v>8644</v>
      </c>
      <c r="P13" s="12" t="str">
        <f>IF(Tableau4[[#This Row],[ID_RIVOLI]]="Non trouvé","Pas de lien",HYPERLINK("http://localhost:8111/import?url=http://api.openstreetmap.org/api/0.6/"&amp;Tableau4[[#This Row],[OBJET_OSM]]&amp;"/"&amp;Tableau4[[#This Row],[ID_RIVOLI]]&amp;"/full","JOSM"))</f>
        <v>JOSM</v>
      </c>
    </row>
    <row r="14" spans="1:16">
      <c r="A14">
        <v>840027</v>
      </c>
      <c r="B14" t="s">
        <v>7463</v>
      </c>
      <c r="C14" t="s">
        <v>14423</v>
      </c>
      <c r="G14" t="s">
        <v>4327</v>
      </c>
      <c r="H14" t="s">
        <v>7464</v>
      </c>
      <c r="I14" t="s">
        <v>7465</v>
      </c>
      <c r="J14" t="s">
        <v>7466</v>
      </c>
      <c r="K14" t="s">
        <v>14424</v>
      </c>
      <c r="L14" t="s">
        <v>14425</v>
      </c>
      <c r="M14" t="s">
        <v>14271</v>
      </c>
      <c r="N14" s="19" t="str">
        <f>IF(Tableau4[[#This Row],[ID_RIVOLI]]="Non trouvé","Pas de lien",HYPERLINK(("http://www.openstreetmap.org/?"&amp;Tableau4[[#This Row],[OBJET_OSM]]&amp;"="&amp;Tableau4[[#This Row],[ID_RIVOLI]]),"Localiser"))</f>
        <v>Localiser</v>
      </c>
      <c r="O14" s="11" t="s">
        <v>8644</v>
      </c>
      <c r="P14" s="12" t="str">
        <f>IF(Tableau4[[#This Row],[ID_RIVOLI]]="Non trouvé","Pas de lien",HYPERLINK("http://localhost:8111/import?url=http://api.openstreetmap.org/api/0.6/"&amp;Tableau4[[#This Row],[OBJET_OSM]]&amp;"/"&amp;Tableau4[[#This Row],[ID_RIVOLI]]&amp;"/full","JOSM"))</f>
        <v>JOSM</v>
      </c>
    </row>
    <row r="15" spans="1:16">
      <c r="A15">
        <v>840027</v>
      </c>
      <c r="B15" t="s">
        <v>7467</v>
      </c>
      <c r="C15" t="s">
        <v>14426</v>
      </c>
      <c r="G15" t="s">
        <v>4327</v>
      </c>
      <c r="H15" t="s">
        <v>7468</v>
      </c>
      <c r="I15" t="s">
        <v>7469</v>
      </c>
      <c r="J15" t="s">
        <v>7470</v>
      </c>
      <c r="K15" t="s">
        <v>14427</v>
      </c>
      <c r="L15" t="s">
        <v>14428</v>
      </c>
      <c r="M15" t="s">
        <v>14260</v>
      </c>
      <c r="N15" s="19" t="str">
        <f>IF(Tableau4[[#This Row],[ID_RIVOLI]]="Non trouvé","Pas de lien",HYPERLINK(("http://www.openstreetmap.org/?"&amp;Tableau4[[#This Row],[OBJET_OSM]]&amp;"="&amp;Tableau4[[#This Row],[ID_RIVOLI]]),"Localiser"))</f>
        <v>Localiser</v>
      </c>
      <c r="O15" s="11" t="s">
        <v>8644</v>
      </c>
      <c r="P15" s="12" t="str">
        <f>IF(Tableau4[[#This Row],[ID_RIVOLI]]="Non trouvé","Pas de lien",HYPERLINK("http://localhost:8111/import?url=http://api.openstreetmap.org/api/0.6/"&amp;Tableau4[[#This Row],[OBJET_OSM]]&amp;"/"&amp;Tableau4[[#This Row],[ID_RIVOLI]]&amp;"/full","JOSM"))</f>
        <v>JOSM</v>
      </c>
    </row>
    <row r="16" spans="1:16">
      <c r="A16">
        <v>840027</v>
      </c>
      <c r="B16" t="s">
        <v>7471</v>
      </c>
      <c r="C16" t="s">
        <v>14426</v>
      </c>
      <c r="G16" t="s">
        <v>4327</v>
      </c>
      <c r="H16" t="s">
        <v>7468</v>
      </c>
      <c r="I16" t="s">
        <v>7469</v>
      </c>
      <c r="J16" t="s">
        <v>7470</v>
      </c>
      <c r="K16" t="s">
        <v>14427</v>
      </c>
      <c r="L16" t="s">
        <v>14428</v>
      </c>
      <c r="M16" t="s">
        <v>14260</v>
      </c>
      <c r="N16" s="19" t="str">
        <f>IF(Tableau4[[#This Row],[ID_RIVOLI]]="Non trouvé","Pas de lien",HYPERLINK(("http://www.openstreetmap.org/?"&amp;Tableau4[[#This Row],[OBJET_OSM]]&amp;"="&amp;Tableau4[[#This Row],[ID_RIVOLI]]),"Localiser"))</f>
        <v>Localiser</v>
      </c>
      <c r="O16" s="11" t="s">
        <v>8644</v>
      </c>
      <c r="P16" s="12" t="str">
        <f>IF(Tableau4[[#This Row],[ID_RIVOLI]]="Non trouvé","Pas de lien",HYPERLINK("http://localhost:8111/import?url=http://api.openstreetmap.org/api/0.6/"&amp;Tableau4[[#This Row],[OBJET_OSM]]&amp;"/"&amp;Tableau4[[#This Row],[ID_RIVOLI]]&amp;"/full","JOSM"))</f>
        <v>JOSM</v>
      </c>
    </row>
    <row r="17" spans="1:16">
      <c r="A17">
        <v>840027</v>
      </c>
      <c r="B17" t="s">
        <v>7481</v>
      </c>
      <c r="C17" t="s">
        <v>14445</v>
      </c>
      <c r="G17" t="s">
        <v>4327</v>
      </c>
      <c r="H17" t="s">
        <v>7482</v>
      </c>
      <c r="I17" t="s">
        <v>7483</v>
      </c>
      <c r="J17" t="s">
        <v>7484</v>
      </c>
      <c r="K17" t="s">
        <v>14446</v>
      </c>
      <c r="L17" t="s">
        <v>14447</v>
      </c>
      <c r="M17" t="s">
        <v>14271</v>
      </c>
      <c r="N17" s="19" t="str">
        <f>IF(Tableau4[[#This Row],[ID_RIVOLI]]="Non trouvé","Pas de lien",HYPERLINK(("http://www.openstreetmap.org/?"&amp;Tableau4[[#This Row],[OBJET_OSM]]&amp;"="&amp;Tableau4[[#This Row],[ID_RIVOLI]]),"Localiser"))</f>
        <v>Localiser</v>
      </c>
      <c r="O17" s="11" t="s">
        <v>8644</v>
      </c>
      <c r="P17" s="12" t="str">
        <f>IF(Tableau4[[#This Row],[ID_RIVOLI]]="Non trouvé","Pas de lien",HYPERLINK("http://localhost:8111/import?url=http://api.openstreetmap.org/api/0.6/"&amp;Tableau4[[#This Row],[OBJET_OSM]]&amp;"/"&amp;Tableau4[[#This Row],[ID_RIVOLI]]&amp;"/full","JOSM"))</f>
        <v>JOSM</v>
      </c>
    </row>
    <row r="18" spans="1:16">
      <c r="A18">
        <v>840027</v>
      </c>
      <c r="B18" t="s">
        <v>7488</v>
      </c>
      <c r="C18" t="s">
        <v>14448</v>
      </c>
      <c r="G18" t="s">
        <v>4327</v>
      </c>
      <c r="H18" t="s">
        <v>7489</v>
      </c>
      <c r="I18" t="s">
        <v>7490</v>
      </c>
      <c r="J18" t="s">
        <v>7491</v>
      </c>
      <c r="K18" t="s">
        <v>14449</v>
      </c>
      <c r="L18" t="s">
        <v>14450</v>
      </c>
      <c r="M18" t="s">
        <v>14271</v>
      </c>
      <c r="N18" s="19" t="str">
        <f>IF(Tableau4[[#This Row],[ID_RIVOLI]]="Non trouvé","Pas de lien",HYPERLINK(("http://www.openstreetmap.org/?"&amp;Tableau4[[#This Row],[OBJET_OSM]]&amp;"="&amp;Tableau4[[#This Row],[ID_RIVOLI]]),"Localiser"))</f>
        <v>Localiser</v>
      </c>
      <c r="O18" s="11" t="s">
        <v>8644</v>
      </c>
      <c r="P18" s="12" t="str">
        <f>IF(Tableau4[[#This Row],[ID_RIVOLI]]="Non trouvé","Pas de lien",HYPERLINK("http://localhost:8111/import?url=http://api.openstreetmap.org/api/0.6/"&amp;Tableau4[[#This Row],[OBJET_OSM]]&amp;"/"&amp;Tableau4[[#This Row],[ID_RIVOLI]]&amp;"/full","JOSM"))</f>
        <v>JOSM</v>
      </c>
    </row>
    <row r="19" spans="1:16">
      <c r="A19">
        <v>840027</v>
      </c>
      <c r="B19" t="s">
        <v>7517</v>
      </c>
      <c r="C19" t="s">
        <v>14463</v>
      </c>
      <c r="G19" t="s">
        <v>4327</v>
      </c>
      <c r="H19" t="s">
        <v>7518</v>
      </c>
      <c r="I19" t="s">
        <v>7519</v>
      </c>
      <c r="J19" t="s">
        <v>7520</v>
      </c>
      <c r="K19" t="s">
        <v>14464</v>
      </c>
      <c r="L19" t="s">
        <v>14465</v>
      </c>
      <c r="M19" t="s">
        <v>14271</v>
      </c>
      <c r="N19" s="19" t="str">
        <f>IF(Tableau4[[#This Row],[ID_RIVOLI]]="Non trouvé","Pas de lien",HYPERLINK(("http://www.openstreetmap.org/?"&amp;Tableau4[[#This Row],[OBJET_OSM]]&amp;"="&amp;Tableau4[[#This Row],[ID_RIVOLI]]),"Localiser"))</f>
        <v>Localiser</v>
      </c>
      <c r="O19" s="11" t="s">
        <v>8644</v>
      </c>
      <c r="P19" s="12" t="str">
        <f>IF(Tableau4[[#This Row],[ID_RIVOLI]]="Non trouvé","Pas de lien",HYPERLINK("http://localhost:8111/import?url=http://api.openstreetmap.org/api/0.6/"&amp;Tableau4[[#This Row],[OBJET_OSM]]&amp;"/"&amp;Tableau4[[#This Row],[ID_RIVOLI]]&amp;"/full","JOSM"))</f>
        <v>JOSM</v>
      </c>
    </row>
    <row r="20" spans="1:16">
      <c r="A20">
        <v>840027</v>
      </c>
      <c r="B20" t="s">
        <v>7521</v>
      </c>
      <c r="C20" t="s">
        <v>14463</v>
      </c>
      <c r="G20" t="s">
        <v>4327</v>
      </c>
      <c r="H20" t="s">
        <v>7518</v>
      </c>
      <c r="I20" t="s">
        <v>7519</v>
      </c>
      <c r="J20" t="s">
        <v>7520</v>
      </c>
      <c r="K20" t="s">
        <v>14464</v>
      </c>
      <c r="L20" t="s">
        <v>14465</v>
      </c>
      <c r="M20" t="s">
        <v>14271</v>
      </c>
      <c r="N20" s="19" t="str">
        <f>IF(Tableau4[[#This Row],[ID_RIVOLI]]="Non trouvé","Pas de lien",HYPERLINK(("http://www.openstreetmap.org/?"&amp;Tableau4[[#This Row],[OBJET_OSM]]&amp;"="&amp;Tableau4[[#This Row],[ID_RIVOLI]]),"Localiser"))</f>
        <v>Localiser</v>
      </c>
      <c r="O20" s="11" t="s">
        <v>8644</v>
      </c>
      <c r="P20" s="12" t="str">
        <f>IF(Tableau4[[#This Row],[ID_RIVOLI]]="Non trouvé","Pas de lien",HYPERLINK("http://localhost:8111/import?url=http://api.openstreetmap.org/api/0.6/"&amp;Tableau4[[#This Row],[OBJET_OSM]]&amp;"/"&amp;Tableau4[[#This Row],[ID_RIVOLI]]&amp;"/full","JOSM"))</f>
        <v>JOSM</v>
      </c>
    </row>
    <row r="21" spans="1:16">
      <c r="A21">
        <v>840027</v>
      </c>
      <c r="B21" t="s">
        <v>7524</v>
      </c>
      <c r="C21" t="s">
        <v>14469</v>
      </c>
      <c r="G21" t="s">
        <v>4327</v>
      </c>
      <c r="H21" t="s">
        <v>7525</v>
      </c>
      <c r="I21" t="s">
        <v>7526</v>
      </c>
      <c r="J21" t="s">
        <v>7527</v>
      </c>
      <c r="K21" t="s">
        <v>14470</v>
      </c>
      <c r="L21" t="s">
        <v>14471</v>
      </c>
      <c r="M21" t="s">
        <v>14271</v>
      </c>
      <c r="N21" s="19" t="str">
        <f>IF(Tableau4[[#This Row],[ID_RIVOLI]]="Non trouvé","Pas de lien",HYPERLINK(("http://www.openstreetmap.org/?"&amp;Tableau4[[#This Row],[OBJET_OSM]]&amp;"="&amp;Tableau4[[#This Row],[ID_RIVOLI]]),"Localiser"))</f>
        <v>Localiser</v>
      </c>
      <c r="O21" s="11" t="s">
        <v>8644</v>
      </c>
      <c r="P21" s="12" t="str">
        <f>IF(Tableau4[[#This Row],[ID_RIVOLI]]="Non trouvé","Pas de lien",HYPERLINK("http://localhost:8111/import?url=http://api.openstreetmap.org/api/0.6/"&amp;Tableau4[[#This Row],[OBJET_OSM]]&amp;"/"&amp;Tableau4[[#This Row],[ID_RIVOLI]]&amp;"/full","JOSM"))</f>
        <v>JOSM</v>
      </c>
    </row>
    <row r="22" spans="1:16">
      <c r="A22">
        <v>840027</v>
      </c>
      <c r="B22" t="s">
        <v>7532</v>
      </c>
      <c r="C22" t="s">
        <v>14472</v>
      </c>
      <c r="G22" t="s">
        <v>4327</v>
      </c>
      <c r="H22" t="s">
        <v>7533</v>
      </c>
      <c r="I22" t="s">
        <v>7534</v>
      </c>
      <c r="J22" t="s">
        <v>7535</v>
      </c>
      <c r="K22" t="s">
        <v>14473</v>
      </c>
      <c r="L22" t="s">
        <v>14474</v>
      </c>
      <c r="M22" t="s">
        <v>14271</v>
      </c>
      <c r="N22" s="19" t="str">
        <f>IF(Tableau4[[#This Row],[ID_RIVOLI]]="Non trouvé","Pas de lien",HYPERLINK(("http://www.openstreetmap.org/?"&amp;Tableau4[[#This Row],[OBJET_OSM]]&amp;"="&amp;Tableau4[[#This Row],[ID_RIVOLI]]),"Localiser"))</f>
        <v>Localiser</v>
      </c>
      <c r="O22" s="11" t="s">
        <v>8644</v>
      </c>
      <c r="P22" s="12" t="str">
        <f>IF(Tableau4[[#This Row],[ID_RIVOLI]]="Non trouvé","Pas de lien",HYPERLINK("http://localhost:8111/import?url=http://api.openstreetmap.org/api/0.6/"&amp;Tableau4[[#This Row],[OBJET_OSM]]&amp;"/"&amp;Tableau4[[#This Row],[ID_RIVOLI]]&amp;"/full","JOSM"))</f>
        <v>JOSM</v>
      </c>
    </row>
    <row r="23" spans="1:16">
      <c r="A23">
        <v>840027</v>
      </c>
      <c r="B23" t="s">
        <v>7560</v>
      </c>
      <c r="C23" t="s">
        <v>14497</v>
      </c>
      <c r="G23" t="s">
        <v>4327</v>
      </c>
      <c r="H23" t="s">
        <v>7561</v>
      </c>
      <c r="I23" t="s">
        <v>7562</v>
      </c>
      <c r="J23" t="s">
        <v>7563</v>
      </c>
      <c r="K23" t="s">
        <v>14498</v>
      </c>
      <c r="L23" t="s">
        <v>14499</v>
      </c>
      <c r="M23" t="s">
        <v>14271</v>
      </c>
      <c r="N23" s="19" t="str">
        <f>IF(Tableau4[[#This Row],[ID_RIVOLI]]="Non trouvé","Pas de lien",HYPERLINK(("http://www.openstreetmap.org/?"&amp;Tableau4[[#This Row],[OBJET_OSM]]&amp;"="&amp;Tableau4[[#This Row],[ID_RIVOLI]]),"Localiser"))</f>
        <v>Localiser</v>
      </c>
      <c r="O23" s="11" t="s">
        <v>8644</v>
      </c>
      <c r="P23" s="12" t="str">
        <f>IF(Tableau4[[#This Row],[ID_RIVOLI]]="Non trouvé","Pas de lien",HYPERLINK("http://localhost:8111/import?url=http://api.openstreetmap.org/api/0.6/"&amp;Tableau4[[#This Row],[OBJET_OSM]]&amp;"/"&amp;Tableau4[[#This Row],[ID_RIVOLI]]&amp;"/full","JOSM"))</f>
        <v>JOSM</v>
      </c>
    </row>
    <row r="24" spans="1:16">
      <c r="A24">
        <v>840027</v>
      </c>
      <c r="B24" t="s">
        <v>7572</v>
      </c>
      <c r="C24" t="s">
        <v>14506</v>
      </c>
      <c r="G24" t="s">
        <v>4327</v>
      </c>
      <c r="H24" t="s">
        <v>7573</v>
      </c>
      <c r="I24" t="s">
        <v>7574</v>
      </c>
      <c r="J24" t="s">
        <v>7575</v>
      </c>
      <c r="K24" t="s">
        <v>14507</v>
      </c>
      <c r="L24" t="s">
        <v>14508</v>
      </c>
      <c r="M24" t="s">
        <v>14271</v>
      </c>
      <c r="N24" s="19" t="str">
        <f>IF(Tableau4[[#This Row],[ID_RIVOLI]]="Non trouvé","Pas de lien",HYPERLINK(("http://www.openstreetmap.org/?"&amp;Tableau4[[#This Row],[OBJET_OSM]]&amp;"="&amp;Tableau4[[#This Row],[ID_RIVOLI]]),"Localiser"))</f>
        <v>Localiser</v>
      </c>
      <c r="O24" s="11" t="s">
        <v>8644</v>
      </c>
      <c r="P24" s="12" t="str">
        <f>IF(Tableau4[[#This Row],[ID_RIVOLI]]="Non trouvé","Pas de lien",HYPERLINK("http://localhost:8111/import?url=http://api.openstreetmap.org/api/0.6/"&amp;Tableau4[[#This Row],[OBJET_OSM]]&amp;"/"&amp;Tableau4[[#This Row],[ID_RIVOLI]]&amp;"/full","JOSM"))</f>
        <v>JOSM</v>
      </c>
    </row>
    <row r="25" spans="1:16">
      <c r="A25">
        <v>840027</v>
      </c>
      <c r="B25" t="s">
        <v>7367</v>
      </c>
      <c r="C25" t="s">
        <v>14515</v>
      </c>
      <c r="G25" t="s">
        <v>4492</v>
      </c>
      <c r="H25" t="s">
        <v>7368</v>
      </c>
      <c r="I25" t="s">
        <v>7369</v>
      </c>
      <c r="J25" t="s">
        <v>7370</v>
      </c>
      <c r="K25" t="s">
        <v>14516</v>
      </c>
      <c r="L25" t="s">
        <v>14517</v>
      </c>
      <c r="M25" t="s">
        <v>14260</v>
      </c>
      <c r="N25" s="19" t="str">
        <f>IF(Tableau4[[#This Row],[ID_RIVOLI]]="Non trouvé","Pas de lien",HYPERLINK(("http://www.openstreetmap.org/?"&amp;Tableau4[[#This Row],[OBJET_OSM]]&amp;"="&amp;Tableau4[[#This Row],[ID_RIVOLI]]),"Localiser"))</f>
        <v>Localiser</v>
      </c>
      <c r="O25" s="11" t="s">
        <v>8644</v>
      </c>
      <c r="P25" s="12" t="str">
        <f>IF(Tableau4[[#This Row],[ID_RIVOLI]]="Non trouvé","Pas de lien",HYPERLINK("http://localhost:8111/import?url=http://api.openstreetmap.org/api/0.6/"&amp;Tableau4[[#This Row],[OBJET_OSM]]&amp;"/"&amp;Tableau4[[#This Row],[ID_RIVOLI]]&amp;"/full","JOSM"))</f>
        <v>JOSM</v>
      </c>
    </row>
    <row r="26" spans="1:16">
      <c r="A26">
        <v>840027</v>
      </c>
      <c r="B26" t="s">
        <v>7371</v>
      </c>
      <c r="C26" t="s">
        <v>14521</v>
      </c>
      <c r="G26" t="s">
        <v>4492</v>
      </c>
      <c r="H26" t="s">
        <v>7372</v>
      </c>
      <c r="I26" t="s">
        <v>7373</v>
      </c>
      <c r="J26" t="s">
        <v>7374</v>
      </c>
      <c r="K26" t="s">
        <v>14522</v>
      </c>
      <c r="L26" t="s">
        <v>14523</v>
      </c>
      <c r="M26" t="s">
        <v>14271</v>
      </c>
      <c r="N26" s="19" t="str">
        <f>IF(Tableau4[[#This Row],[ID_RIVOLI]]="Non trouvé","Pas de lien",HYPERLINK(("http://www.openstreetmap.org/?"&amp;Tableau4[[#This Row],[OBJET_OSM]]&amp;"="&amp;Tableau4[[#This Row],[ID_RIVOLI]]),"Localiser"))</f>
        <v>Localiser</v>
      </c>
      <c r="O26" s="11" t="s">
        <v>8644</v>
      </c>
      <c r="P26" s="12" t="str">
        <f>IF(Tableau4[[#This Row],[ID_RIVOLI]]="Non trouvé","Pas de lien",HYPERLINK("http://localhost:8111/import?url=http://api.openstreetmap.org/api/0.6/"&amp;Tableau4[[#This Row],[OBJET_OSM]]&amp;"/"&amp;Tableau4[[#This Row],[ID_RIVOLI]]&amp;"/full","JOSM"))</f>
        <v>JOSM</v>
      </c>
    </row>
    <row r="27" spans="1:16">
      <c r="A27">
        <v>840027</v>
      </c>
      <c r="B27" t="s">
        <v>7389</v>
      </c>
      <c r="C27" t="s">
        <v>14539</v>
      </c>
      <c r="G27" t="s">
        <v>4492</v>
      </c>
      <c r="H27" t="s">
        <v>7390</v>
      </c>
      <c r="I27" t="s">
        <v>7391</v>
      </c>
      <c r="J27" t="s">
        <v>7392</v>
      </c>
      <c r="K27" t="s">
        <v>14540</v>
      </c>
      <c r="L27" t="s">
        <v>14541</v>
      </c>
      <c r="M27" t="s">
        <v>14271</v>
      </c>
      <c r="N27" s="19" t="str">
        <f>IF(Tableau4[[#This Row],[ID_RIVOLI]]="Non trouvé","Pas de lien",HYPERLINK(("http://www.openstreetmap.org/?"&amp;Tableau4[[#This Row],[OBJET_OSM]]&amp;"="&amp;Tableau4[[#This Row],[ID_RIVOLI]]),"Localiser"))</f>
        <v>Localiser</v>
      </c>
      <c r="O27" s="11" t="s">
        <v>8644</v>
      </c>
      <c r="P27" s="12" t="str">
        <f>IF(Tableau4[[#This Row],[ID_RIVOLI]]="Non trouvé","Pas de lien",HYPERLINK("http://localhost:8111/import?url=http://api.openstreetmap.org/api/0.6/"&amp;Tableau4[[#This Row],[OBJET_OSM]]&amp;"/"&amp;Tableau4[[#This Row],[ID_RIVOLI]]&amp;"/full","JOSM"))</f>
        <v>JOSM</v>
      </c>
    </row>
    <row r="28" spans="1:16">
      <c r="A28">
        <v>840027</v>
      </c>
      <c r="B28" t="s">
        <v>7421</v>
      </c>
      <c r="C28" t="s">
        <v>14551</v>
      </c>
      <c r="G28" t="s">
        <v>4492</v>
      </c>
      <c r="H28" t="s">
        <v>7420</v>
      </c>
      <c r="I28" t="s">
        <v>7423</v>
      </c>
      <c r="J28" t="s">
        <v>7422</v>
      </c>
      <c r="K28" t="s">
        <v>14552</v>
      </c>
      <c r="L28" t="s">
        <v>14553</v>
      </c>
      <c r="M28" t="s">
        <v>14271</v>
      </c>
      <c r="N28" s="19" t="str">
        <f>IF(Tableau4[[#This Row],[ID_RIVOLI]]="Non trouvé","Pas de lien",HYPERLINK(("http://www.openstreetmap.org/?"&amp;Tableau4[[#This Row],[OBJET_OSM]]&amp;"="&amp;Tableau4[[#This Row],[ID_RIVOLI]]),"Localiser"))</f>
        <v>Localiser</v>
      </c>
      <c r="O28" s="11" t="s">
        <v>8644</v>
      </c>
      <c r="P28" s="12" t="str">
        <f>IF(Tableau4[[#This Row],[ID_RIVOLI]]="Non trouvé","Pas de lien",HYPERLINK("http://localhost:8111/import?url=http://api.openstreetmap.org/api/0.6/"&amp;Tableau4[[#This Row],[OBJET_OSM]]&amp;"/"&amp;Tableau4[[#This Row],[ID_RIVOLI]]&amp;"/full","JOSM"))</f>
        <v>JOSM</v>
      </c>
    </row>
    <row r="29" spans="1:16">
      <c r="A29">
        <v>840027</v>
      </c>
      <c r="B29" t="s">
        <v>7424</v>
      </c>
      <c r="C29" t="s">
        <v>14569</v>
      </c>
      <c r="G29" t="s">
        <v>4492</v>
      </c>
      <c r="H29" t="s">
        <v>7425</v>
      </c>
      <c r="I29" t="s">
        <v>7426</v>
      </c>
      <c r="J29" t="s">
        <v>7427</v>
      </c>
      <c r="K29" t="s">
        <v>14570</v>
      </c>
      <c r="L29" t="s">
        <v>14571</v>
      </c>
      <c r="M29" t="s">
        <v>14271</v>
      </c>
      <c r="N29" s="19" t="str">
        <f>IF(Tableau4[[#This Row],[ID_RIVOLI]]="Non trouvé","Pas de lien",HYPERLINK(("http://www.openstreetmap.org/?"&amp;Tableau4[[#This Row],[OBJET_OSM]]&amp;"="&amp;Tableau4[[#This Row],[ID_RIVOLI]]),"Localiser"))</f>
        <v>Localiser</v>
      </c>
      <c r="O29" s="11" t="s">
        <v>8644</v>
      </c>
      <c r="P29" s="12" t="str">
        <f>IF(Tableau4[[#This Row],[ID_RIVOLI]]="Non trouvé","Pas de lien",HYPERLINK("http://localhost:8111/import?url=http://api.openstreetmap.org/api/0.6/"&amp;Tableau4[[#This Row],[OBJET_OSM]]&amp;"/"&amp;Tableau4[[#This Row],[ID_RIVOLI]]&amp;"/full","JOSM"))</f>
        <v>JOSM</v>
      </c>
    </row>
    <row r="30" spans="1:16">
      <c r="A30">
        <v>840027</v>
      </c>
      <c r="B30" t="s">
        <v>7428</v>
      </c>
      <c r="C30" t="s">
        <v>14572</v>
      </c>
      <c r="G30" t="s">
        <v>4492</v>
      </c>
      <c r="H30" t="s">
        <v>633</v>
      </c>
      <c r="I30" t="s">
        <v>6034</v>
      </c>
      <c r="J30" t="s">
        <v>6035</v>
      </c>
      <c r="K30" t="s">
        <v>14573</v>
      </c>
      <c r="L30" t="s">
        <v>14574</v>
      </c>
      <c r="M30" t="s">
        <v>14271</v>
      </c>
      <c r="N30" s="19" t="str">
        <f>IF(Tableau4[[#This Row],[ID_RIVOLI]]="Non trouvé","Pas de lien",HYPERLINK(("http://www.openstreetmap.org/?"&amp;Tableau4[[#This Row],[OBJET_OSM]]&amp;"="&amp;Tableau4[[#This Row],[ID_RIVOLI]]),"Localiser"))</f>
        <v>Localiser</v>
      </c>
      <c r="O30" s="11" t="s">
        <v>8644</v>
      </c>
      <c r="P30" s="12" t="str">
        <f>IF(Tableau4[[#This Row],[ID_RIVOLI]]="Non trouvé","Pas de lien",HYPERLINK("http://localhost:8111/import?url=http://api.openstreetmap.org/api/0.6/"&amp;Tableau4[[#This Row],[OBJET_OSM]]&amp;"/"&amp;Tableau4[[#This Row],[ID_RIVOLI]]&amp;"/full","JOSM"))</f>
        <v>JOSM</v>
      </c>
    </row>
    <row r="31" spans="1:16">
      <c r="A31">
        <v>840027</v>
      </c>
      <c r="B31" t="s">
        <v>7434</v>
      </c>
      <c r="C31" t="s">
        <v>14598</v>
      </c>
      <c r="G31" t="s">
        <v>4492</v>
      </c>
      <c r="H31" t="s">
        <v>14599</v>
      </c>
      <c r="I31" t="s">
        <v>14600</v>
      </c>
      <c r="J31" t="s">
        <v>7435</v>
      </c>
      <c r="K31" t="s">
        <v>14601</v>
      </c>
      <c r="L31" t="s">
        <v>14602</v>
      </c>
      <c r="M31" t="s">
        <v>14271</v>
      </c>
      <c r="N31" s="19" t="str">
        <f>IF(Tableau4[[#This Row],[ID_RIVOLI]]="Non trouvé","Pas de lien",HYPERLINK(("http://www.openstreetmap.org/?"&amp;Tableau4[[#This Row],[OBJET_OSM]]&amp;"="&amp;Tableau4[[#This Row],[ID_RIVOLI]]),"Localiser"))</f>
        <v>Localiser</v>
      </c>
      <c r="O31" s="11" t="s">
        <v>8644</v>
      </c>
      <c r="P31" s="12" t="str">
        <f>IF(Tableau4[[#This Row],[ID_RIVOLI]]="Non trouvé","Pas de lien",HYPERLINK("http://localhost:8111/import?url=http://api.openstreetmap.org/api/0.6/"&amp;Tableau4[[#This Row],[OBJET_OSM]]&amp;"/"&amp;Tableau4[[#This Row],[ID_RIVOLI]]&amp;"/full","JOSM"))</f>
        <v>JOSM</v>
      </c>
    </row>
    <row r="32" spans="1:16">
      <c r="A32">
        <v>840027</v>
      </c>
      <c r="B32" t="s">
        <v>7492</v>
      </c>
      <c r="C32" t="s">
        <v>14669</v>
      </c>
      <c r="G32" t="s">
        <v>4492</v>
      </c>
      <c r="H32" t="s">
        <v>7493</v>
      </c>
      <c r="I32" t="s">
        <v>7494</v>
      </c>
      <c r="J32" t="s">
        <v>7495</v>
      </c>
      <c r="K32" t="s">
        <v>14670</v>
      </c>
      <c r="L32" t="s">
        <v>14671</v>
      </c>
      <c r="M32" t="s">
        <v>14271</v>
      </c>
      <c r="N32" s="19" t="str">
        <f>IF(Tableau4[[#This Row],[ID_RIVOLI]]="Non trouvé","Pas de lien",HYPERLINK(("http://www.openstreetmap.org/?"&amp;Tableau4[[#This Row],[OBJET_OSM]]&amp;"="&amp;Tableau4[[#This Row],[ID_RIVOLI]]),"Localiser"))</f>
        <v>Localiser</v>
      </c>
      <c r="O32" s="11" t="s">
        <v>8644</v>
      </c>
      <c r="P32" s="12" t="str">
        <f>IF(Tableau4[[#This Row],[ID_RIVOLI]]="Non trouvé","Pas de lien",HYPERLINK("http://localhost:8111/import?url=http://api.openstreetmap.org/api/0.6/"&amp;Tableau4[[#This Row],[OBJET_OSM]]&amp;"/"&amp;Tableau4[[#This Row],[ID_RIVOLI]]&amp;"/full","JOSM"))</f>
        <v>JOSM</v>
      </c>
    </row>
    <row r="33" spans="1:16">
      <c r="A33">
        <v>840027</v>
      </c>
      <c r="B33" t="s">
        <v>7502</v>
      </c>
      <c r="C33" t="s">
        <v>14674</v>
      </c>
      <c r="G33" t="s">
        <v>4492</v>
      </c>
      <c r="H33" t="s">
        <v>1319</v>
      </c>
      <c r="I33" t="s">
        <v>7503</v>
      </c>
      <c r="J33" t="s">
        <v>7504</v>
      </c>
      <c r="K33" t="s">
        <v>14675</v>
      </c>
      <c r="L33" t="s">
        <v>14673</v>
      </c>
      <c r="M33" t="s">
        <v>14271</v>
      </c>
      <c r="N33" s="19" t="str">
        <f>IF(Tableau4[[#This Row],[ID_RIVOLI]]="Non trouvé","Pas de lien",HYPERLINK(("http://www.openstreetmap.org/?"&amp;Tableau4[[#This Row],[OBJET_OSM]]&amp;"="&amp;Tableau4[[#This Row],[ID_RIVOLI]]),"Localiser"))</f>
        <v>Localiser</v>
      </c>
      <c r="O33" s="11" t="s">
        <v>8644</v>
      </c>
      <c r="P33" s="12" t="str">
        <f>IF(Tableau4[[#This Row],[ID_RIVOLI]]="Non trouvé","Pas de lien",HYPERLINK("http://localhost:8111/import?url=http://api.openstreetmap.org/api/0.6/"&amp;Tableau4[[#This Row],[OBJET_OSM]]&amp;"/"&amp;Tableau4[[#This Row],[ID_RIVOLI]]&amp;"/full","JOSM"))</f>
        <v>JOSM</v>
      </c>
    </row>
    <row r="34" spans="1:16">
      <c r="A34">
        <v>840027</v>
      </c>
      <c r="B34" t="s">
        <v>7515</v>
      </c>
      <c r="C34" t="s">
        <v>14694</v>
      </c>
      <c r="G34" t="s">
        <v>4492</v>
      </c>
      <c r="H34" t="s">
        <v>14695</v>
      </c>
      <c r="I34" t="s">
        <v>14696</v>
      </c>
      <c r="J34" t="s">
        <v>7516</v>
      </c>
      <c r="K34" t="s">
        <v>14697</v>
      </c>
      <c r="L34" t="s">
        <v>14698</v>
      </c>
      <c r="M34" t="s">
        <v>14271</v>
      </c>
      <c r="N34" s="19" t="str">
        <f>IF(Tableau4[[#This Row],[ID_RIVOLI]]="Non trouvé","Pas de lien",HYPERLINK(("http://www.openstreetmap.org/?"&amp;Tableau4[[#This Row],[OBJET_OSM]]&amp;"="&amp;Tableau4[[#This Row],[ID_RIVOLI]]),"Localiser"))</f>
        <v>Localiser</v>
      </c>
      <c r="O34" s="11" t="s">
        <v>8644</v>
      </c>
      <c r="P34" s="12" t="str">
        <f>IF(Tableau4[[#This Row],[ID_RIVOLI]]="Non trouvé","Pas de lien",HYPERLINK("http://localhost:8111/import?url=http://api.openstreetmap.org/api/0.6/"&amp;Tableau4[[#This Row],[OBJET_OSM]]&amp;"/"&amp;Tableau4[[#This Row],[ID_RIVOLI]]&amp;"/full","JOSM"))</f>
        <v>JOSM</v>
      </c>
    </row>
    <row r="35" spans="1:16">
      <c r="A35">
        <v>840027</v>
      </c>
      <c r="B35" t="s">
        <v>7522</v>
      </c>
      <c r="C35" t="s">
        <v>14699</v>
      </c>
      <c r="G35" t="s">
        <v>4492</v>
      </c>
      <c r="H35" t="s">
        <v>13181</v>
      </c>
      <c r="I35" t="s">
        <v>14700</v>
      </c>
      <c r="J35" t="s">
        <v>7523</v>
      </c>
      <c r="K35" t="s">
        <v>14701</v>
      </c>
      <c r="L35" t="s">
        <v>14702</v>
      </c>
      <c r="M35" t="s">
        <v>14271</v>
      </c>
      <c r="N35" s="19" t="str">
        <f>IF(Tableau4[[#This Row],[ID_RIVOLI]]="Non trouvé","Pas de lien",HYPERLINK(("http://www.openstreetmap.org/?"&amp;Tableau4[[#This Row],[OBJET_OSM]]&amp;"="&amp;Tableau4[[#This Row],[ID_RIVOLI]]),"Localiser"))</f>
        <v>Localiser</v>
      </c>
      <c r="O35" s="11" t="s">
        <v>8644</v>
      </c>
      <c r="P35" s="12" t="str">
        <f>IF(Tableau4[[#This Row],[ID_RIVOLI]]="Non trouvé","Pas de lien",HYPERLINK("http://localhost:8111/import?url=http://api.openstreetmap.org/api/0.6/"&amp;Tableau4[[#This Row],[OBJET_OSM]]&amp;"/"&amp;Tableau4[[#This Row],[ID_RIVOLI]]&amp;"/full","JOSM"))</f>
        <v>JOSM</v>
      </c>
    </row>
    <row r="36" spans="1:16">
      <c r="A36">
        <v>840027</v>
      </c>
      <c r="B36" t="s">
        <v>7360</v>
      </c>
      <c r="C36" t="s">
        <v>14772</v>
      </c>
      <c r="G36" t="s">
        <v>5674</v>
      </c>
      <c r="H36" t="s">
        <v>7361</v>
      </c>
      <c r="I36" t="s">
        <v>7362</v>
      </c>
      <c r="J36" t="s">
        <v>7363</v>
      </c>
      <c r="K36" t="s">
        <v>14773</v>
      </c>
      <c r="L36" t="s">
        <v>14774</v>
      </c>
      <c r="M36" t="s">
        <v>14271</v>
      </c>
      <c r="N36" s="19" t="str">
        <f>IF(Tableau4[[#This Row],[ID_RIVOLI]]="Non trouvé","Pas de lien",HYPERLINK(("http://www.openstreetmap.org/?"&amp;Tableau4[[#This Row],[OBJET_OSM]]&amp;"="&amp;Tableau4[[#This Row],[ID_RIVOLI]]),"Localiser"))</f>
        <v>Localiser</v>
      </c>
      <c r="O36" s="11" t="s">
        <v>8644</v>
      </c>
      <c r="P36" s="12" t="str">
        <f>IF(Tableau4[[#This Row],[ID_RIVOLI]]="Non trouvé","Pas de lien",HYPERLINK("http://localhost:8111/import?url=http://api.openstreetmap.org/api/0.6/"&amp;Tableau4[[#This Row],[OBJET_OSM]]&amp;"/"&amp;Tableau4[[#This Row],[ID_RIVOLI]]&amp;"/full","JOSM"))</f>
        <v>JOSM</v>
      </c>
    </row>
    <row r="37" spans="1:16">
      <c r="A37">
        <v>840027</v>
      </c>
      <c r="B37" t="s">
        <v>7385</v>
      </c>
      <c r="C37" t="s">
        <v>14820</v>
      </c>
      <c r="G37" t="s">
        <v>5674</v>
      </c>
      <c r="H37" t="s">
        <v>7386</v>
      </c>
      <c r="I37" t="s">
        <v>7387</v>
      </c>
      <c r="J37" t="s">
        <v>7388</v>
      </c>
      <c r="K37" t="s">
        <v>14821</v>
      </c>
      <c r="L37" t="s">
        <v>14822</v>
      </c>
      <c r="M37" t="s">
        <v>14271</v>
      </c>
      <c r="N37" s="19" t="str">
        <f>IF(Tableau4[[#This Row],[ID_RIVOLI]]="Non trouvé","Pas de lien",HYPERLINK(("http://www.openstreetmap.org/?"&amp;Tableau4[[#This Row],[OBJET_OSM]]&amp;"="&amp;Tableau4[[#This Row],[ID_RIVOLI]]),"Localiser"))</f>
        <v>Localiser</v>
      </c>
      <c r="O37" s="11" t="s">
        <v>8644</v>
      </c>
      <c r="P37" s="12" t="str">
        <f>IF(Tableau4[[#This Row],[ID_RIVOLI]]="Non trouvé","Pas de lien",HYPERLINK("http://localhost:8111/import?url=http://api.openstreetmap.org/api/0.6/"&amp;Tableau4[[#This Row],[OBJET_OSM]]&amp;"/"&amp;Tableau4[[#This Row],[ID_RIVOLI]]&amp;"/full","JOSM"))</f>
        <v>JOSM</v>
      </c>
    </row>
    <row r="38" spans="1:16">
      <c r="A38">
        <v>840027</v>
      </c>
      <c r="B38" t="s">
        <v>7393</v>
      </c>
      <c r="C38" t="s">
        <v>14827</v>
      </c>
      <c r="G38" t="s">
        <v>5674</v>
      </c>
      <c r="H38" t="s">
        <v>7394</v>
      </c>
      <c r="I38" t="s">
        <v>7395</v>
      </c>
      <c r="J38" t="s">
        <v>7396</v>
      </c>
      <c r="K38" t="s">
        <v>14828</v>
      </c>
      <c r="L38" t="s">
        <v>14829</v>
      </c>
      <c r="M38" t="s">
        <v>14271</v>
      </c>
      <c r="N38" s="19" t="str">
        <f>IF(Tableau4[[#This Row],[ID_RIVOLI]]="Non trouvé","Pas de lien",HYPERLINK(("http://www.openstreetmap.org/?"&amp;Tableau4[[#This Row],[OBJET_OSM]]&amp;"="&amp;Tableau4[[#This Row],[ID_RIVOLI]]),"Localiser"))</f>
        <v>Localiser</v>
      </c>
      <c r="O38" s="11" t="s">
        <v>8644</v>
      </c>
      <c r="P38" s="12" t="str">
        <f>IF(Tableau4[[#This Row],[ID_RIVOLI]]="Non trouvé","Pas de lien",HYPERLINK("http://localhost:8111/import?url=http://api.openstreetmap.org/api/0.6/"&amp;Tableau4[[#This Row],[OBJET_OSM]]&amp;"/"&amp;Tableau4[[#This Row],[ID_RIVOLI]]&amp;"/full","JOSM"))</f>
        <v>JOSM</v>
      </c>
    </row>
    <row r="39" spans="1:16">
      <c r="A39">
        <v>840027</v>
      </c>
      <c r="B39" t="s">
        <v>7397</v>
      </c>
      <c r="C39" t="s">
        <v>14830</v>
      </c>
      <c r="G39" t="s">
        <v>5674</v>
      </c>
      <c r="H39" t="s">
        <v>7398</v>
      </c>
      <c r="I39" t="s">
        <v>7399</v>
      </c>
      <c r="J39" t="s">
        <v>7400</v>
      </c>
      <c r="K39" t="s">
        <v>14831</v>
      </c>
      <c r="L39" t="s">
        <v>14832</v>
      </c>
      <c r="M39" t="s">
        <v>14271</v>
      </c>
      <c r="N39" s="19" t="str">
        <f>IF(Tableau4[[#This Row],[ID_RIVOLI]]="Non trouvé","Pas de lien",HYPERLINK(("http://www.openstreetmap.org/?"&amp;Tableau4[[#This Row],[OBJET_OSM]]&amp;"="&amp;Tableau4[[#This Row],[ID_RIVOLI]]),"Localiser"))</f>
        <v>Localiser</v>
      </c>
      <c r="O39" s="11" t="s">
        <v>8644</v>
      </c>
      <c r="P39" s="12" t="str">
        <f>IF(Tableau4[[#This Row],[ID_RIVOLI]]="Non trouvé","Pas de lien",HYPERLINK("http://localhost:8111/import?url=http://api.openstreetmap.org/api/0.6/"&amp;Tableau4[[#This Row],[OBJET_OSM]]&amp;"/"&amp;Tableau4[[#This Row],[ID_RIVOLI]]&amp;"/full","JOSM"))</f>
        <v>JOSM</v>
      </c>
    </row>
    <row r="40" spans="1:16">
      <c r="A40">
        <v>840027</v>
      </c>
      <c r="B40" t="s">
        <v>7415</v>
      </c>
      <c r="C40" t="s">
        <v>14837</v>
      </c>
      <c r="G40" t="s">
        <v>5674</v>
      </c>
      <c r="H40" t="s">
        <v>7416</v>
      </c>
      <c r="I40" t="s">
        <v>7417</v>
      </c>
      <c r="J40" t="s">
        <v>7418</v>
      </c>
      <c r="K40" t="s">
        <v>14838</v>
      </c>
      <c r="L40" t="s">
        <v>14839</v>
      </c>
      <c r="M40" t="s">
        <v>14271</v>
      </c>
      <c r="N40" s="19" t="str">
        <f>IF(Tableau4[[#This Row],[ID_RIVOLI]]="Non trouvé","Pas de lien",HYPERLINK(("http://www.openstreetmap.org/?"&amp;Tableau4[[#This Row],[OBJET_OSM]]&amp;"="&amp;Tableau4[[#This Row],[ID_RIVOLI]]),"Localiser"))</f>
        <v>Localiser</v>
      </c>
      <c r="O40" s="11" t="s">
        <v>8644</v>
      </c>
      <c r="P40" s="12" t="str">
        <f>IF(Tableau4[[#This Row],[ID_RIVOLI]]="Non trouvé","Pas de lien",HYPERLINK("http://localhost:8111/import?url=http://api.openstreetmap.org/api/0.6/"&amp;Tableau4[[#This Row],[OBJET_OSM]]&amp;"/"&amp;Tableau4[[#This Row],[ID_RIVOLI]]&amp;"/full","JOSM"))</f>
        <v>JOSM</v>
      </c>
    </row>
    <row r="41" spans="1:16">
      <c r="A41">
        <v>840027</v>
      </c>
      <c r="B41" t="s">
        <v>7429</v>
      </c>
      <c r="C41" t="s">
        <v>14846</v>
      </c>
      <c r="G41" t="s">
        <v>5674</v>
      </c>
      <c r="H41" t="s">
        <v>7430</v>
      </c>
      <c r="I41" t="s">
        <v>7431</v>
      </c>
      <c r="J41" t="s">
        <v>7432</v>
      </c>
      <c r="K41" t="s">
        <v>14847</v>
      </c>
      <c r="L41" t="s">
        <v>14848</v>
      </c>
      <c r="M41" t="s">
        <v>14271</v>
      </c>
      <c r="N41" s="19" t="str">
        <f>IF(Tableau4[[#This Row],[ID_RIVOLI]]="Non trouvé","Pas de lien",HYPERLINK(("http://www.openstreetmap.org/?"&amp;Tableau4[[#This Row],[OBJET_OSM]]&amp;"="&amp;Tableau4[[#This Row],[ID_RIVOLI]]),"Localiser"))</f>
        <v>Localiser</v>
      </c>
      <c r="O41" s="11" t="s">
        <v>8644</v>
      </c>
      <c r="P41" s="12" t="str">
        <f>IF(Tableau4[[#This Row],[ID_RIVOLI]]="Non trouvé","Pas de lien",HYPERLINK("http://localhost:8111/import?url=http://api.openstreetmap.org/api/0.6/"&amp;Tableau4[[#This Row],[OBJET_OSM]]&amp;"/"&amp;Tableau4[[#This Row],[ID_RIVOLI]]&amp;"/full","JOSM"))</f>
        <v>JOSM</v>
      </c>
    </row>
    <row r="42" spans="1:16">
      <c r="A42">
        <v>840027</v>
      </c>
      <c r="B42" t="s">
        <v>7433</v>
      </c>
      <c r="C42" t="s">
        <v>14855</v>
      </c>
      <c r="G42" t="s">
        <v>5674</v>
      </c>
      <c r="H42" t="s">
        <v>875</v>
      </c>
      <c r="I42" t="s">
        <v>6066</v>
      </c>
      <c r="J42" t="s">
        <v>6067</v>
      </c>
      <c r="K42" t="s">
        <v>14856</v>
      </c>
      <c r="L42" t="s">
        <v>14857</v>
      </c>
      <c r="M42" t="s">
        <v>14271</v>
      </c>
      <c r="N42" s="19" t="str">
        <f>IF(Tableau4[[#This Row],[ID_RIVOLI]]="Non trouvé","Pas de lien",HYPERLINK(("http://www.openstreetmap.org/?"&amp;Tableau4[[#This Row],[OBJET_OSM]]&amp;"="&amp;Tableau4[[#This Row],[ID_RIVOLI]]),"Localiser"))</f>
        <v>Localiser</v>
      </c>
      <c r="O42" s="11" t="s">
        <v>8644</v>
      </c>
      <c r="P42" s="12" t="str">
        <f>IF(Tableau4[[#This Row],[ID_RIVOLI]]="Non trouvé","Pas de lien",HYPERLINK("http://localhost:8111/import?url=http://api.openstreetmap.org/api/0.6/"&amp;Tableau4[[#This Row],[OBJET_OSM]]&amp;"/"&amp;Tableau4[[#This Row],[ID_RIVOLI]]&amp;"/full","JOSM"))</f>
        <v>JOSM</v>
      </c>
    </row>
    <row r="43" spans="1:16">
      <c r="A43">
        <v>840027</v>
      </c>
      <c r="B43" t="s">
        <v>7472</v>
      </c>
      <c r="C43" t="s">
        <v>14905</v>
      </c>
      <c r="G43" t="s">
        <v>5674</v>
      </c>
      <c r="H43" t="s">
        <v>7473</v>
      </c>
      <c r="I43" t="s">
        <v>7474</v>
      </c>
      <c r="J43" t="s">
        <v>7475</v>
      </c>
      <c r="K43" t="s">
        <v>14906</v>
      </c>
      <c r="L43" t="s">
        <v>14907</v>
      </c>
      <c r="M43" t="s">
        <v>14271</v>
      </c>
      <c r="N43" s="19" t="str">
        <f>IF(Tableau4[[#This Row],[ID_RIVOLI]]="Non trouvé","Pas de lien",HYPERLINK(("http://www.openstreetmap.org/?"&amp;Tableau4[[#This Row],[OBJET_OSM]]&amp;"="&amp;Tableau4[[#This Row],[ID_RIVOLI]]),"Localiser"))</f>
        <v>Localiser</v>
      </c>
      <c r="O43" s="11" t="s">
        <v>8644</v>
      </c>
      <c r="P43" s="12" t="str">
        <f>IF(Tableau4[[#This Row],[ID_RIVOLI]]="Non trouvé","Pas de lien",HYPERLINK("http://localhost:8111/import?url=http://api.openstreetmap.org/api/0.6/"&amp;Tableau4[[#This Row],[OBJET_OSM]]&amp;"/"&amp;Tableau4[[#This Row],[ID_RIVOLI]]&amp;"/full","JOSM"))</f>
        <v>JOSM</v>
      </c>
    </row>
    <row r="44" spans="1:16">
      <c r="A44">
        <v>840027</v>
      </c>
      <c r="B44" t="s">
        <v>7496</v>
      </c>
      <c r="C44" t="s">
        <v>14922</v>
      </c>
      <c r="G44" t="s">
        <v>5674</v>
      </c>
      <c r="H44" t="s">
        <v>7497</v>
      </c>
      <c r="I44" t="s">
        <v>7498</v>
      </c>
      <c r="J44" t="s">
        <v>7499</v>
      </c>
      <c r="K44" t="s">
        <v>14923</v>
      </c>
      <c r="L44" t="s">
        <v>14924</v>
      </c>
      <c r="M44" t="s">
        <v>14271</v>
      </c>
      <c r="N44" s="19" t="str">
        <f>IF(Tableau4[[#This Row],[ID_RIVOLI]]="Non trouvé","Pas de lien",HYPERLINK(("http://www.openstreetmap.org/?"&amp;Tableau4[[#This Row],[OBJET_OSM]]&amp;"="&amp;Tableau4[[#This Row],[ID_RIVOLI]]),"Localiser"))</f>
        <v>Localiser</v>
      </c>
      <c r="O44" s="11" t="s">
        <v>8644</v>
      </c>
      <c r="P44" s="12" t="str">
        <f>IF(Tableau4[[#This Row],[ID_RIVOLI]]="Non trouvé","Pas de lien",HYPERLINK("http://localhost:8111/import?url=http://api.openstreetmap.org/api/0.6/"&amp;Tableau4[[#This Row],[OBJET_OSM]]&amp;"/"&amp;Tableau4[[#This Row],[ID_RIVOLI]]&amp;"/full","JOSM"))</f>
        <v>JOSM</v>
      </c>
    </row>
    <row r="45" spans="1:16">
      <c r="A45">
        <v>840027</v>
      </c>
      <c r="B45" t="s">
        <v>7505</v>
      </c>
      <c r="C45" t="s">
        <v>14928</v>
      </c>
      <c r="G45" t="s">
        <v>5674</v>
      </c>
      <c r="H45" t="s">
        <v>1195</v>
      </c>
      <c r="I45" t="s">
        <v>14929</v>
      </c>
      <c r="J45" t="s">
        <v>7506</v>
      </c>
      <c r="K45" t="s">
        <v>14930</v>
      </c>
      <c r="L45" t="s">
        <v>14931</v>
      </c>
      <c r="M45" t="s">
        <v>14271</v>
      </c>
      <c r="N45" s="19" t="str">
        <f>IF(Tableau4[[#This Row],[ID_RIVOLI]]="Non trouvé","Pas de lien",HYPERLINK(("http://www.openstreetmap.org/?"&amp;Tableau4[[#This Row],[OBJET_OSM]]&amp;"="&amp;Tableau4[[#This Row],[ID_RIVOLI]]),"Localiser"))</f>
        <v>Localiser</v>
      </c>
      <c r="O45" s="11" t="s">
        <v>8644</v>
      </c>
      <c r="P45" s="12" t="str">
        <f>IF(Tableau4[[#This Row],[ID_RIVOLI]]="Non trouvé","Pas de lien",HYPERLINK("http://localhost:8111/import?url=http://api.openstreetmap.org/api/0.6/"&amp;Tableau4[[#This Row],[OBJET_OSM]]&amp;"/"&amp;Tableau4[[#This Row],[ID_RIVOLI]]&amp;"/full","JOSM"))</f>
        <v>JOSM</v>
      </c>
    </row>
    <row r="46" spans="1:16">
      <c r="A46">
        <v>840027</v>
      </c>
      <c r="B46" t="s">
        <v>7528</v>
      </c>
      <c r="C46" t="s">
        <v>14961</v>
      </c>
      <c r="G46" t="s">
        <v>5674</v>
      </c>
      <c r="H46" t="s">
        <v>7529</v>
      </c>
      <c r="I46" t="s">
        <v>7530</v>
      </c>
      <c r="J46" t="s">
        <v>7531</v>
      </c>
      <c r="K46" t="s">
        <v>14962</v>
      </c>
      <c r="L46" t="s">
        <v>14963</v>
      </c>
      <c r="M46" t="s">
        <v>14260</v>
      </c>
      <c r="N46" s="19" t="str">
        <f>IF(Tableau4[[#This Row],[ID_RIVOLI]]="Non trouvé","Pas de lien",HYPERLINK(("http://www.openstreetmap.org/?"&amp;Tableau4[[#This Row],[OBJET_OSM]]&amp;"="&amp;Tableau4[[#This Row],[ID_RIVOLI]]),"Localiser"))</f>
        <v>Localiser</v>
      </c>
      <c r="O46" s="11" t="s">
        <v>8644</v>
      </c>
      <c r="P46" s="12" t="str">
        <f>IF(Tableau4[[#This Row],[ID_RIVOLI]]="Non trouvé","Pas de lien",HYPERLINK("http://localhost:8111/import?url=http://api.openstreetmap.org/api/0.6/"&amp;Tableau4[[#This Row],[OBJET_OSM]]&amp;"/"&amp;Tableau4[[#This Row],[ID_RIVOLI]]&amp;"/full","JOSM"))</f>
        <v>JOSM</v>
      </c>
    </row>
    <row r="47" spans="1:16">
      <c r="A47">
        <v>840027</v>
      </c>
      <c r="B47" t="s">
        <v>7441</v>
      </c>
      <c r="C47" t="s">
        <v>14278</v>
      </c>
      <c r="G47" t="s">
        <v>5644</v>
      </c>
      <c r="H47" t="s">
        <v>7438</v>
      </c>
      <c r="I47" t="s">
        <v>7439</v>
      </c>
      <c r="J47" t="s">
        <v>7440</v>
      </c>
      <c r="K47" t="s">
        <v>7440</v>
      </c>
      <c r="L47" t="s">
        <v>14279</v>
      </c>
      <c r="M47" t="s">
        <v>14271</v>
      </c>
      <c r="N47" s="19" t="str">
        <f>IF(Tableau4[[#This Row],[ID_RIVOLI]]="Non trouvé","Pas de lien",HYPERLINK(("http://www.openstreetmap.org/?"&amp;Tableau4[[#This Row],[OBJET_OSM]]&amp;"="&amp;Tableau4[[#This Row],[ID_RIVOLI]]),"Localiser"))</f>
        <v>Localiser</v>
      </c>
      <c r="O47" s="11" t="s">
        <v>8644</v>
      </c>
      <c r="P47" s="12" t="str">
        <f>IF(Tableau4[[#This Row],[ID_RIVOLI]]="Non trouvé","Pas de lien",HYPERLINK("http://localhost:8111/import?url=http://api.openstreetmap.org/api/0.6/"&amp;Tableau4[[#This Row],[OBJET_OSM]]&amp;"/"&amp;Tableau4[[#This Row],[ID_RIVOLI]]&amp;"/full","JOSM"))</f>
        <v>JOSM</v>
      </c>
    </row>
    <row r="48" spans="1:16">
      <c r="A48">
        <v>840027</v>
      </c>
      <c r="B48" t="s">
        <v>7437</v>
      </c>
      <c r="C48" t="s">
        <v>14278</v>
      </c>
      <c r="G48" t="s">
        <v>5644</v>
      </c>
      <c r="H48" t="s">
        <v>7438</v>
      </c>
      <c r="I48" t="s">
        <v>7439</v>
      </c>
      <c r="J48" t="s">
        <v>7440</v>
      </c>
      <c r="K48" t="s">
        <v>7440</v>
      </c>
      <c r="L48" t="s">
        <v>14279</v>
      </c>
      <c r="M48" t="s">
        <v>14271</v>
      </c>
      <c r="N48" s="19" t="str">
        <f>IF(Tableau4[[#This Row],[ID_RIVOLI]]="Non trouvé","Pas de lien",HYPERLINK(("http://www.openstreetmap.org/?"&amp;Tableau4[[#This Row],[OBJET_OSM]]&amp;"="&amp;Tableau4[[#This Row],[ID_RIVOLI]]),"Localiser"))</f>
        <v>Localiser</v>
      </c>
      <c r="O48" s="11" t="s">
        <v>8644</v>
      </c>
      <c r="P48" s="12" t="str">
        <f>IF(Tableau4[[#This Row],[ID_RIVOLI]]="Non trouvé","Pas de lien",HYPERLINK("http://localhost:8111/import?url=http://api.openstreetmap.org/api/0.6/"&amp;Tableau4[[#This Row],[OBJET_OSM]]&amp;"/"&amp;Tableau4[[#This Row],[ID_RIVOLI]]&amp;"/full","JOSM"))</f>
        <v>JOSM</v>
      </c>
    </row>
    <row r="49" spans="1:16">
      <c r="A49">
        <v>840027</v>
      </c>
      <c r="B49" t="s">
        <v>7544</v>
      </c>
      <c r="C49" t="s">
        <v>14979</v>
      </c>
      <c r="G49" t="s">
        <v>5674</v>
      </c>
      <c r="H49" t="s">
        <v>683</v>
      </c>
      <c r="I49" t="s">
        <v>14980</v>
      </c>
      <c r="J49" t="s">
        <v>7545</v>
      </c>
      <c r="K49" t="s">
        <v>14981</v>
      </c>
      <c r="L49" t="s">
        <v>14982</v>
      </c>
      <c r="M49" t="s">
        <v>14271</v>
      </c>
      <c r="N49" s="19" t="str">
        <f>IF(Tableau4[[#This Row],[ID_RIVOLI]]="Non trouvé","Pas de lien",HYPERLINK(("http://www.openstreetmap.org/?"&amp;Tableau4[[#This Row],[OBJET_OSM]]&amp;"="&amp;Tableau4[[#This Row],[ID_RIVOLI]]),"Localiser"))</f>
        <v>Localiser</v>
      </c>
      <c r="O49" s="11" t="s">
        <v>8644</v>
      </c>
      <c r="P49" s="12" t="str">
        <f>IF(Tableau4[[#This Row],[ID_RIVOLI]]="Non trouvé","Pas de lien",HYPERLINK("http://localhost:8111/import?url=http://api.openstreetmap.org/api/0.6/"&amp;Tableau4[[#This Row],[OBJET_OSM]]&amp;"/"&amp;Tableau4[[#This Row],[ID_RIVOLI]]&amp;"/full","JOSM"))</f>
        <v>JOSM</v>
      </c>
    </row>
    <row r="50" spans="1:16">
      <c r="A50">
        <v>840027</v>
      </c>
      <c r="B50" t="s">
        <v>7564</v>
      </c>
      <c r="C50" t="s">
        <v>15037</v>
      </c>
      <c r="G50" t="s">
        <v>5674</v>
      </c>
      <c r="H50" t="s">
        <v>15038</v>
      </c>
      <c r="I50" t="s">
        <v>15039</v>
      </c>
      <c r="J50" t="s">
        <v>7565</v>
      </c>
      <c r="K50" t="s">
        <v>15040</v>
      </c>
      <c r="L50" t="s">
        <v>15041</v>
      </c>
      <c r="M50" t="s">
        <v>14271</v>
      </c>
      <c r="N50" s="19" t="str">
        <f>IF(Tableau4[[#This Row],[ID_RIVOLI]]="Non trouvé","Pas de lien",HYPERLINK(("http://www.openstreetmap.org/?"&amp;Tableau4[[#This Row],[OBJET_OSM]]&amp;"="&amp;Tableau4[[#This Row],[ID_RIVOLI]]),"Localiser"))</f>
        <v>Localiser</v>
      </c>
      <c r="O50" s="11" t="s">
        <v>8644</v>
      </c>
      <c r="P50" s="12" t="str">
        <f>IF(Tableau4[[#This Row],[ID_RIVOLI]]="Non trouvé","Pas de lien",HYPERLINK("http://localhost:8111/import?url=http://api.openstreetmap.org/api/0.6/"&amp;Tableau4[[#This Row],[OBJET_OSM]]&amp;"/"&amp;Tableau4[[#This Row],[ID_RIVOLI]]&amp;"/full","JOSM"))</f>
        <v>JOSM</v>
      </c>
    </row>
    <row r="51" spans="1:16">
      <c r="A51">
        <v>840027</v>
      </c>
      <c r="B51" t="s">
        <v>7476</v>
      </c>
      <c r="C51" t="s">
        <v>14443</v>
      </c>
      <c r="G51" t="s">
        <v>4327</v>
      </c>
      <c r="H51" t="s">
        <v>7477</v>
      </c>
      <c r="I51" t="s">
        <v>7478</v>
      </c>
      <c r="J51" t="s">
        <v>7479</v>
      </c>
      <c r="K51" t="s">
        <v>7480</v>
      </c>
      <c r="L51" t="s">
        <v>14444</v>
      </c>
      <c r="M51" t="s">
        <v>14271</v>
      </c>
      <c r="N51" s="19" t="str">
        <f>IF(Tableau4[[#This Row],[ID_RIVOLI]]="Non trouvé","Pas de lien",HYPERLINK(("http://www.openstreetmap.org/?"&amp;Tableau4[[#This Row],[OBJET_OSM]]&amp;"="&amp;Tableau4[[#This Row],[ID_RIVOLI]]),"Localiser"))</f>
        <v>Localiser</v>
      </c>
      <c r="O51" s="11" t="s">
        <v>8644</v>
      </c>
      <c r="P51" s="12" t="str">
        <f>IF(Tableau4[[#This Row],[ID_RIVOLI]]="Non trouvé","Pas de lien",HYPERLINK("http://localhost:8111/import?url=http://api.openstreetmap.org/api/0.6/"&amp;Tableau4[[#This Row],[OBJET_OSM]]&amp;"/"&amp;Tableau4[[#This Row],[ID_RIVOLI]]&amp;"/full","JOSM"))</f>
        <v>JOSM</v>
      </c>
    </row>
    <row r="52" spans="1:16">
      <c r="A52">
        <v>840027</v>
      </c>
      <c r="B52" t="s">
        <v>7566</v>
      </c>
      <c r="C52" t="s">
        <v>14307</v>
      </c>
      <c r="G52" t="s">
        <v>5644</v>
      </c>
      <c r="H52" t="s">
        <v>7567</v>
      </c>
      <c r="I52" t="s">
        <v>7568</v>
      </c>
      <c r="J52" t="s">
        <v>7569</v>
      </c>
      <c r="K52" t="s">
        <v>7569</v>
      </c>
      <c r="L52" t="s">
        <v>14308</v>
      </c>
      <c r="M52" t="s">
        <v>14271</v>
      </c>
      <c r="N52" s="19" t="str">
        <f>IF(Tableau4[[#This Row],[ID_RIVOLI]]="Non trouvé","Pas de lien",HYPERLINK(("http://www.openstreetmap.org/?"&amp;Tableau4[[#This Row],[OBJET_OSM]]&amp;"="&amp;Tableau4[[#This Row],[ID_RIVOLI]]),"Localiser"))</f>
        <v>Localiser</v>
      </c>
      <c r="O52" s="11" t="s">
        <v>8644</v>
      </c>
      <c r="P52" s="12" t="str">
        <f>IF(Tableau4[[#This Row],[ID_RIVOLI]]="Non trouvé","Pas de lien",HYPERLINK("http://localhost:8111/import?url=http://api.openstreetmap.org/api/0.6/"&amp;Tableau4[[#This Row],[OBJET_OSM]]&amp;"/"&amp;Tableau4[[#This Row],[ID_RIVOLI]]&amp;"/full","JOSM"))</f>
        <v>JOSM</v>
      </c>
    </row>
    <row r="53" spans="1:16">
      <c r="A53">
        <v>840027</v>
      </c>
      <c r="B53" t="s">
        <v>7485</v>
      </c>
      <c r="C53" t="s">
        <v>15311</v>
      </c>
      <c r="H53" t="s">
        <v>7486</v>
      </c>
      <c r="I53" t="s">
        <v>7486</v>
      </c>
      <c r="J53" t="s">
        <v>7487</v>
      </c>
      <c r="K53" t="s">
        <v>7487</v>
      </c>
      <c r="L53" t="s">
        <v>15312</v>
      </c>
      <c r="M53" t="s">
        <v>14271</v>
      </c>
      <c r="N53" s="19" t="str">
        <f>IF(Tableau4[[#This Row],[ID_RIVOLI]]="Non trouvé","Pas de lien",HYPERLINK(("http://www.openstreetmap.org/?"&amp;Tableau4[[#This Row],[OBJET_OSM]]&amp;"="&amp;Tableau4[[#This Row],[ID_RIVOLI]]),"Localiser"))</f>
        <v>Localiser</v>
      </c>
      <c r="O53" s="11" t="s">
        <v>8644</v>
      </c>
      <c r="P53" s="12" t="str">
        <f>IF(Tableau4[[#This Row],[ID_RIVOLI]]="Non trouvé","Pas de lien",HYPERLINK("http://localhost:8111/import?url=http://api.openstreetmap.org/api/0.6/"&amp;Tableau4[[#This Row],[OBJET_OSM]]&amp;"/"&amp;Tableau4[[#This Row],[ID_RIVOLI]]&amp;"/full","JOSM"))</f>
        <v>JOSM</v>
      </c>
    </row>
    <row r="54" spans="1:16">
      <c r="A54">
        <v>840027</v>
      </c>
      <c r="B54" t="s">
        <v>7500</v>
      </c>
      <c r="C54" t="s">
        <v>15335</v>
      </c>
      <c r="H54" t="s">
        <v>15336</v>
      </c>
      <c r="I54" t="s">
        <v>15336</v>
      </c>
      <c r="J54" t="s">
        <v>7501</v>
      </c>
      <c r="K54" t="s">
        <v>7501</v>
      </c>
      <c r="L54" t="s">
        <v>15337</v>
      </c>
      <c r="M54" t="s">
        <v>14271</v>
      </c>
      <c r="N54" s="19" t="str">
        <f>IF(Tableau4[[#This Row],[ID_RIVOLI]]="Non trouvé","Pas de lien",HYPERLINK(("http://www.openstreetmap.org/?"&amp;Tableau4[[#This Row],[OBJET_OSM]]&amp;"="&amp;Tableau4[[#This Row],[ID_RIVOLI]]),"Localiser"))</f>
        <v>Localiser</v>
      </c>
      <c r="O54" s="11" t="s">
        <v>8644</v>
      </c>
      <c r="P54" s="12" t="str">
        <f>IF(Tableau4[[#This Row],[ID_RIVOLI]]="Non trouvé","Pas de lien",HYPERLINK("http://localhost:8111/import?url=http://api.openstreetmap.org/api/0.6/"&amp;Tableau4[[#This Row],[OBJET_OSM]]&amp;"/"&amp;Tableau4[[#This Row],[ID_RIVOLI]]&amp;"/full","JOSM"))</f>
        <v>JOSM</v>
      </c>
    </row>
    <row r="55" spans="1:16">
      <c r="A55">
        <v>840027</v>
      </c>
      <c r="B55" t="s">
        <v>7512</v>
      </c>
      <c r="C55" t="s">
        <v>15368</v>
      </c>
      <c r="H55" t="s">
        <v>7513</v>
      </c>
      <c r="I55" t="s">
        <v>7513</v>
      </c>
      <c r="J55" t="s">
        <v>7514</v>
      </c>
      <c r="K55" t="s">
        <v>7514</v>
      </c>
      <c r="L55" t="s">
        <v>15369</v>
      </c>
      <c r="M55" t="s">
        <v>14271</v>
      </c>
      <c r="N55" s="19" t="str">
        <f>IF(Tableau4[[#This Row],[ID_RIVOLI]]="Non trouvé","Pas de lien",HYPERLINK(("http://www.openstreetmap.org/?"&amp;Tableau4[[#This Row],[OBJET_OSM]]&amp;"="&amp;Tableau4[[#This Row],[ID_RIVOLI]]),"Localiser"))</f>
        <v>Localiser</v>
      </c>
      <c r="O55" s="11" t="s">
        <v>8644</v>
      </c>
      <c r="P55" s="12" t="str">
        <f>IF(Tableau4[[#This Row],[ID_RIVOLI]]="Non trouvé","Pas de lien",HYPERLINK("http://localhost:8111/import?url=http://api.openstreetmap.org/api/0.6/"&amp;Tableau4[[#This Row],[OBJET_OSM]]&amp;"/"&amp;Tableau4[[#This Row],[ID_RIVOLI]]&amp;"/full","JOSM"))</f>
        <v>JOSM</v>
      </c>
    </row>
    <row r="56" spans="1:16">
      <c r="A56">
        <v>840027</v>
      </c>
      <c r="B56" t="s">
        <v>7536</v>
      </c>
      <c r="C56" t="s">
        <v>15428</v>
      </c>
      <c r="H56" t="s">
        <v>7537</v>
      </c>
      <c r="I56" t="s">
        <v>7537</v>
      </c>
      <c r="J56" t="s">
        <v>7538</v>
      </c>
      <c r="K56" t="s">
        <v>15429</v>
      </c>
      <c r="L56" t="s">
        <v>15430</v>
      </c>
      <c r="M56" t="s">
        <v>14271</v>
      </c>
      <c r="N56" s="19" t="str">
        <f>IF(Tableau4[[#This Row],[ID_RIVOLI]]="Non trouvé","Pas de lien",HYPERLINK(("http://www.openstreetmap.org/?"&amp;Tableau4[[#This Row],[OBJET_OSM]]&amp;"="&amp;Tableau4[[#This Row],[ID_RIVOLI]]),"Localiser"))</f>
        <v>Localiser</v>
      </c>
      <c r="O56" s="11" t="s">
        <v>8644</v>
      </c>
      <c r="P56" s="12" t="str">
        <f>IF(Tableau4[[#This Row],[ID_RIVOLI]]="Non trouvé","Pas de lien",HYPERLINK("http://localhost:8111/import?url=http://api.openstreetmap.org/api/0.6/"&amp;Tableau4[[#This Row],[OBJET_OSM]]&amp;"/"&amp;Tableau4[[#This Row],[ID_RIVOLI]]&amp;"/full","JOSM"))</f>
        <v>JOSM</v>
      </c>
    </row>
    <row r="57" spans="1:16">
      <c r="A57">
        <v>840027</v>
      </c>
      <c r="B57" t="s">
        <v>7539</v>
      </c>
      <c r="C57" t="s">
        <v>15433</v>
      </c>
      <c r="H57" t="s">
        <v>7540</v>
      </c>
      <c r="I57" t="s">
        <v>7540</v>
      </c>
      <c r="J57" t="s">
        <v>7541</v>
      </c>
      <c r="K57" t="s">
        <v>7541</v>
      </c>
      <c r="L57" t="s">
        <v>15434</v>
      </c>
      <c r="M57" t="s">
        <v>14271</v>
      </c>
      <c r="N57" s="19" t="str">
        <f>IF(Tableau4[[#This Row],[ID_RIVOLI]]="Non trouvé","Pas de lien",HYPERLINK(("http://www.openstreetmap.org/?"&amp;Tableau4[[#This Row],[OBJET_OSM]]&amp;"="&amp;Tableau4[[#This Row],[ID_RIVOLI]]),"Localiser"))</f>
        <v>Localiser</v>
      </c>
      <c r="O57" s="11" t="s">
        <v>8644</v>
      </c>
      <c r="P57" s="12" t="str">
        <f>IF(Tableau4[[#This Row],[ID_RIVOLI]]="Non trouvé","Pas de lien",HYPERLINK("http://localhost:8111/import?url=http://api.openstreetmap.org/api/0.6/"&amp;Tableau4[[#This Row],[OBJET_OSM]]&amp;"/"&amp;Tableau4[[#This Row],[ID_RIVOLI]]&amp;"/full","JOSM"))</f>
        <v>JOSM</v>
      </c>
    </row>
    <row r="58" spans="1:16">
      <c r="A58">
        <v>840027</v>
      </c>
      <c r="B58" t="s">
        <v>7542</v>
      </c>
      <c r="C58" t="s">
        <v>15435</v>
      </c>
      <c r="H58" t="s">
        <v>9276</v>
      </c>
      <c r="I58" t="s">
        <v>9276</v>
      </c>
      <c r="J58" t="s">
        <v>7543</v>
      </c>
      <c r="K58" t="s">
        <v>7543</v>
      </c>
      <c r="L58" t="s">
        <v>15436</v>
      </c>
      <c r="M58" t="s">
        <v>14271</v>
      </c>
      <c r="N58" s="19" t="str">
        <f>IF(Tableau4[[#This Row],[ID_RIVOLI]]="Non trouvé","Pas de lien",HYPERLINK(("http://www.openstreetmap.org/?"&amp;Tableau4[[#This Row],[OBJET_OSM]]&amp;"="&amp;Tableau4[[#This Row],[ID_RIVOLI]]),"Localiser"))</f>
        <v>Localiser</v>
      </c>
      <c r="O58" s="11" t="s">
        <v>8644</v>
      </c>
      <c r="P58" s="12" t="str">
        <f>IF(Tableau4[[#This Row],[ID_RIVOLI]]="Non trouvé","Pas de lien",HYPERLINK("http://localhost:8111/import?url=http://api.openstreetmap.org/api/0.6/"&amp;Tableau4[[#This Row],[OBJET_OSM]]&amp;"/"&amp;Tableau4[[#This Row],[ID_RIVOLI]]&amp;"/full","JOSM"))</f>
        <v>JOSM</v>
      </c>
    </row>
    <row r="59" spans="1:16">
      <c r="A59">
        <v>840027</v>
      </c>
      <c r="B59" t="s">
        <v>7546</v>
      </c>
      <c r="C59" t="s">
        <v>15508</v>
      </c>
      <c r="H59" t="s">
        <v>1416</v>
      </c>
      <c r="I59" t="s">
        <v>1416</v>
      </c>
      <c r="J59" t="s">
        <v>7547</v>
      </c>
      <c r="K59" t="s">
        <v>15509</v>
      </c>
      <c r="L59" t="s">
        <v>15510</v>
      </c>
      <c r="M59" t="s">
        <v>14271</v>
      </c>
      <c r="N59" s="19" t="str">
        <f>IF(Tableau4[[#This Row],[ID_RIVOLI]]="Non trouvé","Pas de lien",HYPERLINK(("http://www.openstreetmap.org/?"&amp;Tableau4[[#This Row],[OBJET_OSM]]&amp;"="&amp;Tableau4[[#This Row],[ID_RIVOLI]]),"Localiser"))</f>
        <v>Localiser</v>
      </c>
      <c r="O59" s="11" t="s">
        <v>8644</v>
      </c>
      <c r="P59" s="12" t="str">
        <f>IF(Tableau4[[#This Row],[ID_RIVOLI]]="Non trouvé","Pas de lien",HYPERLINK("http://localhost:8111/import?url=http://api.openstreetmap.org/api/0.6/"&amp;Tableau4[[#This Row],[OBJET_OSM]]&amp;"/"&amp;Tableau4[[#This Row],[ID_RIVOLI]]&amp;"/full","JOSM"))</f>
        <v>JOSM</v>
      </c>
    </row>
    <row r="60" spans="1:16">
      <c r="A60">
        <v>840027</v>
      </c>
      <c r="B60" t="s">
        <v>7548</v>
      </c>
      <c r="C60" t="s">
        <v>15508</v>
      </c>
      <c r="H60" t="s">
        <v>1416</v>
      </c>
      <c r="I60" t="s">
        <v>1416</v>
      </c>
      <c r="J60" t="s">
        <v>7547</v>
      </c>
      <c r="K60" t="s">
        <v>15509</v>
      </c>
      <c r="L60" t="s">
        <v>15510</v>
      </c>
      <c r="M60" t="s">
        <v>14271</v>
      </c>
      <c r="N60" s="19" t="str">
        <f>IF(Tableau4[[#This Row],[ID_RIVOLI]]="Non trouvé","Pas de lien",HYPERLINK(("http://www.openstreetmap.org/?"&amp;Tableau4[[#This Row],[OBJET_OSM]]&amp;"="&amp;Tableau4[[#This Row],[ID_RIVOLI]]),"Localiser"))</f>
        <v>Localiser</v>
      </c>
      <c r="O60" s="11" t="s">
        <v>8644</v>
      </c>
      <c r="P60" s="12" t="str">
        <f>IF(Tableau4[[#This Row],[ID_RIVOLI]]="Non trouvé","Pas de lien",HYPERLINK("http://localhost:8111/import?url=http://api.openstreetmap.org/api/0.6/"&amp;Tableau4[[#This Row],[OBJET_OSM]]&amp;"/"&amp;Tableau4[[#This Row],[ID_RIVOLI]]&amp;"/full","JOSM"))</f>
        <v>JOSM</v>
      </c>
    </row>
    <row r="61" spans="1:16">
      <c r="A61">
        <v>840027</v>
      </c>
      <c r="B61" t="s">
        <v>7549</v>
      </c>
      <c r="C61" t="s">
        <v>15512</v>
      </c>
      <c r="H61" t="s">
        <v>13251</v>
      </c>
      <c r="I61" t="s">
        <v>13251</v>
      </c>
      <c r="J61" t="s">
        <v>7550</v>
      </c>
      <c r="K61" t="s">
        <v>15513</v>
      </c>
      <c r="L61" t="s">
        <v>15514</v>
      </c>
      <c r="M61" t="s">
        <v>14271</v>
      </c>
      <c r="N61" s="19" t="str">
        <f>IF(Tableau4[[#This Row],[ID_RIVOLI]]="Non trouvé","Pas de lien",HYPERLINK(("http://www.openstreetmap.org/?"&amp;Tableau4[[#This Row],[OBJET_OSM]]&amp;"="&amp;Tableau4[[#This Row],[ID_RIVOLI]]),"Localiser"))</f>
        <v>Localiser</v>
      </c>
      <c r="O61" s="11" t="s">
        <v>8644</v>
      </c>
      <c r="P61" s="12" t="str">
        <f>IF(Tableau4[[#This Row],[ID_RIVOLI]]="Non trouvé","Pas de lien",HYPERLINK("http://localhost:8111/import?url=http://api.openstreetmap.org/api/0.6/"&amp;Tableau4[[#This Row],[OBJET_OSM]]&amp;"/"&amp;Tableau4[[#This Row],[ID_RIVOLI]]&amp;"/full","JOSM"))</f>
        <v>JOSM</v>
      </c>
    </row>
    <row r="62" spans="1:16">
      <c r="A62">
        <v>840027</v>
      </c>
      <c r="B62" t="s">
        <v>7485</v>
      </c>
      <c r="C62" t="s">
        <v>15519</v>
      </c>
      <c r="H62" t="s">
        <v>9213</v>
      </c>
      <c r="I62" t="s">
        <v>9213</v>
      </c>
      <c r="J62" t="s">
        <v>6788</v>
      </c>
      <c r="K62" t="s">
        <v>13890</v>
      </c>
      <c r="L62" t="s">
        <v>15520</v>
      </c>
      <c r="M62" t="s">
        <v>14260</v>
      </c>
      <c r="N62" s="19" t="str">
        <f>IF(Tableau4[[#This Row],[ID_RIVOLI]]="Non trouvé","Pas de lien",HYPERLINK(("http://www.openstreetmap.org/?"&amp;Tableau4[[#This Row],[OBJET_OSM]]&amp;"="&amp;Tableau4[[#This Row],[ID_RIVOLI]]),"Localiser"))</f>
        <v>Localiser</v>
      </c>
      <c r="O62" s="11" t="s">
        <v>8644</v>
      </c>
      <c r="P62" s="12" t="str">
        <f>IF(Tableau4[[#This Row],[ID_RIVOLI]]="Non trouvé","Pas de lien",HYPERLINK("http://localhost:8111/import?url=http://api.openstreetmap.org/api/0.6/"&amp;Tableau4[[#This Row],[OBJET_OSM]]&amp;"/"&amp;Tableau4[[#This Row],[ID_RIVOLI]]&amp;"/full","JOSM"))</f>
        <v>JOSM</v>
      </c>
    </row>
    <row r="63" spans="1:16">
      <c r="A63">
        <v>840027</v>
      </c>
      <c r="B63" t="s">
        <v>7551</v>
      </c>
      <c r="C63" t="s">
        <v>15525</v>
      </c>
      <c r="H63" t="s">
        <v>13265</v>
      </c>
      <c r="I63" t="s">
        <v>13265</v>
      </c>
      <c r="J63" t="s">
        <v>7552</v>
      </c>
      <c r="K63" t="s">
        <v>15526</v>
      </c>
      <c r="L63" t="s">
        <v>15527</v>
      </c>
      <c r="M63" t="s">
        <v>14271</v>
      </c>
      <c r="N63" s="19" t="str">
        <f>IF(Tableau4[[#This Row],[ID_RIVOLI]]="Non trouvé","Pas de lien",HYPERLINK(("http://www.openstreetmap.org/?"&amp;Tableau4[[#This Row],[OBJET_OSM]]&amp;"="&amp;Tableau4[[#This Row],[ID_RIVOLI]]),"Localiser"))</f>
        <v>Localiser</v>
      </c>
      <c r="O63" s="11" t="s">
        <v>8644</v>
      </c>
      <c r="P63" s="12" t="str">
        <f>IF(Tableau4[[#This Row],[ID_RIVOLI]]="Non trouvé","Pas de lien",HYPERLINK("http://localhost:8111/import?url=http://api.openstreetmap.org/api/0.6/"&amp;Tableau4[[#This Row],[OBJET_OSM]]&amp;"/"&amp;Tableau4[[#This Row],[ID_RIVOLI]]&amp;"/full","JOSM"))</f>
        <v>JOSM</v>
      </c>
    </row>
    <row r="64" spans="1:16">
      <c r="A64">
        <v>840027</v>
      </c>
      <c r="B64" t="s">
        <v>7554</v>
      </c>
      <c r="C64" t="s">
        <v>15535</v>
      </c>
      <c r="H64" t="s">
        <v>7555</v>
      </c>
      <c r="I64" t="s">
        <v>7555</v>
      </c>
      <c r="J64" t="s">
        <v>7556</v>
      </c>
      <c r="K64" t="s">
        <v>7556</v>
      </c>
      <c r="L64" t="s">
        <v>15536</v>
      </c>
      <c r="M64" t="s">
        <v>14271</v>
      </c>
      <c r="N64" s="19" t="str">
        <f>IF(Tableau4[[#This Row],[ID_RIVOLI]]="Non trouvé","Pas de lien",HYPERLINK(("http://www.openstreetmap.org/?"&amp;Tableau4[[#This Row],[OBJET_OSM]]&amp;"="&amp;Tableau4[[#This Row],[ID_RIVOLI]]),"Localiser"))</f>
        <v>Localiser</v>
      </c>
      <c r="O64" s="11" t="s">
        <v>8644</v>
      </c>
      <c r="P64" s="12" t="str">
        <f>IF(Tableau4[[#This Row],[ID_RIVOLI]]="Non trouvé","Pas de lien",HYPERLINK("http://localhost:8111/import?url=http://api.openstreetmap.org/api/0.6/"&amp;Tableau4[[#This Row],[OBJET_OSM]]&amp;"/"&amp;Tableau4[[#This Row],[ID_RIVOLI]]&amp;"/full","JOSM"))</f>
        <v>JOSM</v>
      </c>
    </row>
    <row r="65" spans="1:16">
      <c r="A65">
        <v>840027</v>
      </c>
      <c r="B65" t="s">
        <v>751</v>
      </c>
      <c r="C65" t="s">
        <v>14272</v>
      </c>
      <c r="G65" t="s">
        <v>5644</v>
      </c>
      <c r="H65" t="s">
        <v>14273</v>
      </c>
      <c r="I65" t="s">
        <v>14274</v>
      </c>
      <c r="J65" t="s">
        <v>7436</v>
      </c>
      <c r="L65" t="s">
        <v>14275</v>
      </c>
      <c r="M65" t="s">
        <v>14260</v>
      </c>
      <c r="N65" s="19" t="str">
        <f>IF(Tableau4[[#This Row],[ID_RIVOLI]]="Non trouvé","Pas de lien",HYPERLINK(("http://www.openstreetmap.org/?"&amp;Tableau4[[#This Row],[OBJET_OSM]]&amp;"="&amp;Tableau4[[#This Row],[ID_RIVOLI]]),"Localiser"))</f>
        <v>Localiser</v>
      </c>
      <c r="O65" s="11" t="s">
        <v>8644</v>
      </c>
      <c r="P65" s="12" t="str">
        <f>IF(Tableau4[[#This Row],[ID_RIVOLI]]="Non trouvé","Pas de lien",HYPERLINK("http://localhost:8111/import?url=http://api.openstreetmap.org/api/0.6/"&amp;Tableau4[[#This Row],[OBJET_OSM]]&amp;"/"&amp;Tableau4[[#This Row],[ID_RIVOLI]]&amp;"/full","JOSM"))</f>
        <v>JOSM</v>
      </c>
    </row>
    <row r="66" spans="1:16">
      <c r="A66">
        <v>840027</v>
      </c>
      <c r="B66" t="s">
        <v>751</v>
      </c>
      <c r="C66" t="s">
        <v>14316</v>
      </c>
      <c r="G66" t="s">
        <v>4327</v>
      </c>
      <c r="H66" t="s">
        <v>7378</v>
      </c>
      <c r="I66" t="s">
        <v>7379</v>
      </c>
      <c r="J66" t="s">
        <v>7380</v>
      </c>
      <c r="L66" t="s">
        <v>14317</v>
      </c>
      <c r="M66" t="s">
        <v>14260</v>
      </c>
      <c r="N66" s="19" t="str">
        <f>IF(Tableau4[[#This Row],[ID_RIVOLI]]="Non trouvé","Pas de lien",HYPERLINK(("http://www.openstreetmap.org/?"&amp;Tableau4[[#This Row],[OBJET_OSM]]&amp;"="&amp;Tableau4[[#This Row],[ID_RIVOLI]]),"Localiser"))</f>
        <v>Localiser</v>
      </c>
      <c r="O66" s="11" t="s">
        <v>8644</v>
      </c>
      <c r="P66" s="12" t="str">
        <f>IF(Tableau4[[#This Row],[ID_RIVOLI]]="Non trouvé","Pas de lien",HYPERLINK("http://localhost:8111/import?url=http://api.openstreetmap.org/api/0.6/"&amp;Tableau4[[#This Row],[OBJET_OSM]]&amp;"/"&amp;Tableau4[[#This Row],[ID_RIVOLI]]&amp;"/full","JOSM"))</f>
        <v>JOSM</v>
      </c>
    </row>
    <row r="67" spans="1:16">
      <c r="A67">
        <v>840027</v>
      </c>
      <c r="B67" t="s">
        <v>751</v>
      </c>
      <c r="C67" t="s">
        <v>14401</v>
      </c>
      <c r="G67" t="s">
        <v>4327</v>
      </c>
      <c r="H67" t="s">
        <v>7447</v>
      </c>
      <c r="I67" t="s">
        <v>7448</v>
      </c>
      <c r="J67" t="s">
        <v>7449</v>
      </c>
      <c r="L67" t="s">
        <v>14402</v>
      </c>
      <c r="M67" t="s">
        <v>14271</v>
      </c>
      <c r="N67" s="19" t="str">
        <f>IF(Tableau4[[#This Row],[ID_RIVOLI]]="Non trouvé","Pas de lien",HYPERLINK(("http://www.openstreetmap.org/?"&amp;Tableau4[[#This Row],[OBJET_OSM]]&amp;"="&amp;Tableau4[[#This Row],[ID_RIVOLI]]),"Localiser"))</f>
        <v>Localiser</v>
      </c>
      <c r="O67" s="11" t="s">
        <v>8644</v>
      </c>
      <c r="P67" s="12" t="str">
        <f>IF(Tableau4[[#This Row],[ID_RIVOLI]]="Non trouvé","Pas de lien",HYPERLINK("http://localhost:8111/import?url=http://api.openstreetmap.org/api/0.6/"&amp;Tableau4[[#This Row],[OBJET_OSM]]&amp;"/"&amp;Tableau4[[#This Row],[ID_RIVOLI]]&amp;"/full","JOSM"))</f>
        <v>JOSM</v>
      </c>
    </row>
    <row r="68" spans="1:16">
      <c r="A68">
        <v>840027</v>
      </c>
      <c r="B68" t="s">
        <v>751</v>
      </c>
      <c r="C68" t="s">
        <v>14421</v>
      </c>
      <c r="G68" t="s">
        <v>4327</v>
      </c>
      <c r="H68" t="s">
        <v>7460</v>
      </c>
      <c r="I68" t="s">
        <v>7461</v>
      </c>
      <c r="J68" t="s">
        <v>7462</v>
      </c>
      <c r="L68" t="s">
        <v>14422</v>
      </c>
      <c r="M68" t="s">
        <v>14260</v>
      </c>
      <c r="N68" s="19" t="str">
        <f>IF(Tableau4[[#This Row],[ID_RIVOLI]]="Non trouvé","Pas de lien",HYPERLINK(("http://www.openstreetmap.org/?"&amp;Tableau4[[#This Row],[OBJET_OSM]]&amp;"="&amp;Tableau4[[#This Row],[ID_RIVOLI]]),"Localiser"))</f>
        <v>Localiser</v>
      </c>
      <c r="O68" s="11" t="s">
        <v>8644</v>
      </c>
      <c r="P68" s="12" t="str">
        <f>IF(Tableau4[[#This Row],[ID_RIVOLI]]="Non trouvé","Pas de lien",HYPERLINK("http://localhost:8111/import?url=http://api.openstreetmap.org/api/0.6/"&amp;Tableau4[[#This Row],[OBJET_OSM]]&amp;"/"&amp;Tableau4[[#This Row],[ID_RIVOLI]]&amp;"/full","JOSM"))</f>
        <v>JOSM</v>
      </c>
    </row>
    <row r="69" spans="1:16">
      <c r="A69">
        <v>840027</v>
      </c>
      <c r="B69" t="s">
        <v>751</v>
      </c>
      <c r="C69" t="s">
        <v>14511</v>
      </c>
      <c r="G69" t="s">
        <v>4492</v>
      </c>
      <c r="H69" t="s">
        <v>7364</v>
      </c>
      <c r="I69" t="s">
        <v>7365</v>
      </c>
      <c r="J69" t="s">
        <v>7366</v>
      </c>
      <c r="L69" t="s">
        <v>14512</v>
      </c>
      <c r="M69" t="s">
        <v>14260</v>
      </c>
      <c r="N69" s="19" t="str">
        <f>IF(Tableau4[[#This Row],[ID_RIVOLI]]="Non trouvé","Pas de lien",HYPERLINK(("http://www.openstreetmap.org/?"&amp;Tableau4[[#This Row],[OBJET_OSM]]&amp;"="&amp;Tableau4[[#This Row],[ID_RIVOLI]]),"Localiser"))</f>
        <v>Localiser</v>
      </c>
      <c r="O69" s="11" t="s">
        <v>8644</v>
      </c>
      <c r="P69" s="12" t="str">
        <f>IF(Tableau4[[#This Row],[ID_RIVOLI]]="Non trouvé","Pas de lien",HYPERLINK("http://localhost:8111/import?url=http://api.openstreetmap.org/api/0.6/"&amp;Tableau4[[#This Row],[OBJET_OSM]]&amp;"/"&amp;Tableau4[[#This Row],[ID_RIVOLI]]&amp;"/full","JOSM"))</f>
        <v>JOSM</v>
      </c>
    </row>
    <row r="70" spans="1:16">
      <c r="A70">
        <v>840027</v>
      </c>
      <c r="B70" t="s">
        <v>751</v>
      </c>
      <c r="C70" t="s">
        <v>14689</v>
      </c>
      <c r="G70" t="s">
        <v>4492</v>
      </c>
      <c r="H70" t="s">
        <v>7509</v>
      </c>
      <c r="I70" t="s">
        <v>7510</v>
      </c>
      <c r="J70" t="s">
        <v>7511</v>
      </c>
      <c r="L70" t="s">
        <v>14690</v>
      </c>
      <c r="M70" t="s">
        <v>14260</v>
      </c>
      <c r="N70" s="19" t="str">
        <f>IF(Tableau4[[#This Row],[ID_RIVOLI]]="Non trouvé","Pas de lien",HYPERLINK(("http://www.openstreetmap.org/?"&amp;Tableau4[[#This Row],[OBJET_OSM]]&amp;"="&amp;Tableau4[[#This Row],[ID_RIVOLI]]),"Localiser"))</f>
        <v>Localiser</v>
      </c>
      <c r="O70" s="11" t="s">
        <v>8644</v>
      </c>
      <c r="P70" s="12" t="str">
        <f>IF(Tableau4[[#This Row],[ID_RIVOLI]]="Non trouvé","Pas de lien",HYPERLINK("http://localhost:8111/import?url=http://api.openstreetmap.org/api/0.6/"&amp;Tableau4[[#This Row],[OBJET_OSM]]&amp;"/"&amp;Tableau4[[#This Row],[ID_RIVOLI]]&amp;"/full","JOSM"))</f>
        <v>JOSM</v>
      </c>
    </row>
    <row r="71" spans="1:16">
      <c r="A71">
        <v>840027</v>
      </c>
      <c r="B71" t="s">
        <v>751</v>
      </c>
      <c r="C71" t="s">
        <v>14749</v>
      </c>
      <c r="G71" t="s">
        <v>4492</v>
      </c>
      <c r="H71" t="s">
        <v>7557</v>
      </c>
      <c r="I71" t="s">
        <v>7558</v>
      </c>
      <c r="J71" t="s">
        <v>7559</v>
      </c>
      <c r="L71" t="s">
        <v>14750</v>
      </c>
      <c r="M71" t="s">
        <v>14260</v>
      </c>
      <c r="N71" s="19" t="str">
        <f>IF(Tableau4[[#This Row],[ID_RIVOLI]]="Non trouvé","Pas de lien",HYPERLINK(("http://www.openstreetmap.org/?"&amp;Tableau4[[#This Row],[OBJET_OSM]]&amp;"="&amp;Tableau4[[#This Row],[ID_RIVOLI]]),"Localiser"))</f>
        <v>Localiser</v>
      </c>
      <c r="O71" s="11" t="s">
        <v>8644</v>
      </c>
      <c r="P71" s="12" t="str">
        <f>IF(Tableau4[[#This Row],[ID_RIVOLI]]="Non trouvé","Pas de lien",HYPERLINK("http://localhost:8111/import?url=http://api.openstreetmap.org/api/0.6/"&amp;Tableau4[[#This Row],[OBJET_OSM]]&amp;"/"&amp;Tableau4[[#This Row],[ID_RIVOLI]]&amp;"/full","JOSM"))</f>
        <v>JOSM</v>
      </c>
    </row>
    <row r="72" spans="1:16">
      <c r="A72">
        <v>840027</v>
      </c>
      <c r="B72" t="s">
        <v>751</v>
      </c>
      <c r="C72" t="s">
        <v>15362</v>
      </c>
      <c r="H72" t="s">
        <v>7507</v>
      </c>
      <c r="I72" t="s">
        <v>7507</v>
      </c>
      <c r="J72" t="s">
        <v>7508</v>
      </c>
      <c r="L72" t="s">
        <v>15363</v>
      </c>
      <c r="M72" t="s">
        <v>14260</v>
      </c>
      <c r="N72" s="19" t="str">
        <f>IF(Tableau4[[#This Row],[ID_RIVOLI]]="Non trouvé","Pas de lien",HYPERLINK(("http://www.openstreetmap.org/?"&amp;Tableau4[[#This Row],[OBJET_OSM]]&amp;"="&amp;Tableau4[[#This Row],[ID_RIVOLI]]),"Localiser"))</f>
        <v>Localiser</v>
      </c>
      <c r="O72" s="11" t="s">
        <v>8644</v>
      </c>
      <c r="P72" s="12" t="str">
        <f>IF(Tableau4[[#This Row],[ID_RIVOLI]]="Non trouvé","Pas de lien",HYPERLINK("http://localhost:8111/import?url=http://api.openstreetmap.org/api/0.6/"&amp;Tableau4[[#This Row],[OBJET_OSM]]&amp;"/"&amp;Tableau4[[#This Row],[ID_RIVOLI]]&amp;"/full","JOSM"))</f>
        <v>JOSM</v>
      </c>
    </row>
    <row r="73" spans="1:16">
      <c r="A73">
        <v>840027</v>
      </c>
      <c r="B73" t="s">
        <v>751</v>
      </c>
      <c r="C73" t="s">
        <v>15532</v>
      </c>
      <c r="H73" t="s">
        <v>15533</v>
      </c>
      <c r="I73" t="s">
        <v>15533</v>
      </c>
      <c r="J73" t="s">
        <v>7553</v>
      </c>
      <c r="L73" t="s">
        <v>15534</v>
      </c>
      <c r="M73" t="s">
        <v>14260</v>
      </c>
      <c r="N73" s="19" t="str">
        <f>IF(Tableau4[[#This Row],[ID_RIVOLI]]="Non trouvé","Pas de lien",HYPERLINK(("http://www.openstreetmap.org/?"&amp;Tableau4[[#This Row],[OBJET_OSM]]&amp;"="&amp;Tableau4[[#This Row],[ID_RIVOLI]]),"Localiser"))</f>
        <v>Localiser</v>
      </c>
      <c r="O73" s="11" t="s">
        <v>8644</v>
      </c>
      <c r="P73" s="12" t="str">
        <f>IF(Tableau4[[#This Row],[ID_RIVOLI]]="Non trouvé","Pas de lien",HYPERLINK("http://localhost:8111/import?url=http://api.openstreetmap.org/api/0.6/"&amp;Tableau4[[#This Row],[OBJET_OSM]]&amp;"/"&amp;Tableau4[[#This Row],[ID_RIVOLI]]&amp;"/full","JOSM"))</f>
        <v>JOSM</v>
      </c>
    </row>
    <row r="74" spans="1:16">
      <c r="A74">
        <v>840027</v>
      </c>
      <c r="B74" t="s">
        <v>751</v>
      </c>
      <c r="C74" t="s">
        <v>15550</v>
      </c>
      <c r="H74" t="s">
        <v>7570</v>
      </c>
      <c r="I74" t="s">
        <v>7570</v>
      </c>
      <c r="J74" t="s">
        <v>7571</v>
      </c>
      <c r="L74" t="s">
        <v>15551</v>
      </c>
      <c r="M74" t="s">
        <v>14260</v>
      </c>
      <c r="N74" s="19" t="str">
        <f>IF(Tableau4[[#This Row],[ID_RIVOLI]]="Non trouvé","Pas de lien",HYPERLINK(("http://www.openstreetmap.org/?"&amp;Tableau4[[#This Row],[OBJET_OSM]]&amp;"="&amp;Tableau4[[#This Row],[ID_RIVOLI]]),"Localiser"))</f>
        <v>Localiser</v>
      </c>
      <c r="O74" s="11" t="s">
        <v>8644</v>
      </c>
      <c r="P74" s="12" t="str">
        <f>IF(Tableau4[[#This Row],[ID_RIVOLI]]="Non trouvé","Pas de lien",HYPERLINK("http://localhost:8111/import?url=http://api.openstreetmap.org/api/0.6/"&amp;Tableau4[[#This Row],[OBJET_OSM]]&amp;"/"&amp;Tableau4[[#This Row],[ID_RIVOLI]]&amp;"/full","JOSM"))</f>
        <v>JOSM</v>
      </c>
    </row>
    <row r="75" spans="1:16">
      <c r="A75">
        <v>840037</v>
      </c>
      <c r="B75" t="s">
        <v>7580</v>
      </c>
      <c r="C75" t="s">
        <v>15080</v>
      </c>
      <c r="H75" t="s">
        <v>7581</v>
      </c>
      <c r="I75" t="s">
        <v>7581</v>
      </c>
      <c r="J75" t="s">
        <v>15081</v>
      </c>
      <c r="K75" t="s">
        <v>15082</v>
      </c>
      <c r="L75" t="s">
        <v>15083</v>
      </c>
      <c r="M75" t="s">
        <v>14271</v>
      </c>
      <c r="N75" s="19" t="str">
        <f>IF(Tableau4[[#This Row],[ID_RIVOLI]]="Non trouvé","Pas de lien",HYPERLINK(("http://www.openstreetmap.org/?"&amp;Tableau4[[#This Row],[OBJET_OSM]]&amp;"="&amp;Tableau4[[#This Row],[ID_RIVOLI]]),"Localiser"))</f>
        <v>Localiser</v>
      </c>
      <c r="O75" s="11" t="s">
        <v>8644</v>
      </c>
      <c r="P75" s="12" t="str">
        <f>IF(Tableau4[[#This Row],[ID_RIVOLI]]="Non trouvé","Pas de lien",HYPERLINK("http://localhost:8111/import?url=http://api.openstreetmap.org/api/0.6/"&amp;Tableau4[[#This Row],[OBJET_OSM]]&amp;"/"&amp;Tableau4[[#This Row],[ID_RIVOLI]]&amp;"/full","JOSM"))</f>
        <v>JOSM</v>
      </c>
    </row>
    <row r="76" spans="1:16">
      <c r="A76">
        <v>840037</v>
      </c>
      <c r="B76" t="s">
        <v>7586</v>
      </c>
      <c r="C76" t="s">
        <v>15095</v>
      </c>
      <c r="H76" t="s">
        <v>7587</v>
      </c>
      <c r="I76" t="s">
        <v>7587</v>
      </c>
      <c r="J76" t="s">
        <v>7588</v>
      </c>
      <c r="K76" t="s">
        <v>15096</v>
      </c>
      <c r="L76" t="s">
        <v>15097</v>
      </c>
      <c r="M76" t="s">
        <v>14260</v>
      </c>
      <c r="N76" s="19" t="str">
        <f>IF(Tableau4[[#This Row],[ID_RIVOLI]]="Non trouvé","Pas de lien",HYPERLINK(("http://www.openstreetmap.org/?"&amp;Tableau4[[#This Row],[OBJET_OSM]]&amp;"="&amp;Tableau4[[#This Row],[ID_RIVOLI]]),"Localiser"))</f>
        <v>Localiser</v>
      </c>
      <c r="O76" s="11" t="s">
        <v>8644</v>
      </c>
      <c r="P76" s="12" t="str">
        <f>IF(Tableau4[[#This Row],[ID_RIVOLI]]="Non trouvé","Pas de lien",HYPERLINK("http://localhost:8111/import?url=http://api.openstreetmap.org/api/0.6/"&amp;Tableau4[[#This Row],[OBJET_OSM]]&amp;"/"&amp;Tableau4[[#This Row],[ID_RIVOLI]]&amp;"/full","JOSM"))</f>
        <v>JOSM</v>
      </c>
    </row>
    <row r="77" spans="1:16">
      <c r="A77">
        <v>840037</v>
      </c>
      <c r="B77" t="s">
        <v>7589</v>
      </c>
      <c r="C77" t="s">
        <v>15098</v>
      </c>
      <c r="H77" t="s">
        <v>7590</v>
      </c>
      <c r="I77" t="s">
        <v>7590</v>
      </c>
      <c r="J77" t="s">
        <v>7591</v>
      </c>
      <c r="K77" t="s">
        <v>15099</v>
      </c>
      <c r="L77" t="s">
        <v>15100</v>
      </c>
      <c r="M77" t="s">
        <v>14260</v>
      </c>
      <c r="N77" s="19" t="str">
        <f>IF(Tableau4[[#This Row],[ID_RIVOLI]]="Non trouvé","Pas de lien",HYPERLINK(("http://www.openstreetmap.org/?"&amp;Tableau4[[#This Row],[OBJET_OSM]]&amp;"="&amp;Tableau4[[#This Row],[ID_RIVOLI]]),"Localiser"))</f>
        <v>Localiser</v>
      </c>
      <c r="O77" s="11" t="s">
        <v>8644</v>
      </c>
      <c r="P77" s="12" t="str">
        <f>IF(Tableau4[[#This Row],[ID_RIVOLI]]="Non trouvé","Pas de lien",HYPERLINK("http://localhost:8111/import?url=http://api.openstreetmap.org/api/0.6/"&amp;Tableau4[[#This Row],[OBJET_OSM]]&amp;"/"&amp;Tableau4[[#This Row],[ID_RIVOLI]]&amp;"/full","JOSM"))</f>
        <v>JOSM</v>
      </c>
    </row>
    <row r="78" spans="1:16">
      <c r="A78">
        <v>840037</v>
      </c>
      <c r="B78" t="s">
        <v>7596</v>
      </c>
      <c r="C78" t="s">
        <v>15107</v>
      </c>
      <c r="H78" t="s">
        <v>12717</v>
      </c>
      <c r="I78" t="s">
        <v>12717</v>
      </c>
      <c r="J78" t="s">
        <v>7597</v>
      </c>
      <c r="K78" t="s">
        <v>7597</v>
      </c>
      <c r="L78" t="s">
        <v>15108</v>
      </c>
      <c r="M78" t="s">
        <v>14260</v>
      </c>
      <c r="N78" s="19" t="str">
        <f>IF(Tableau4[[#This Row],[ID_RIVOLI]]="Non trouvé","Pas de lien",HYPERLINK(("http://www.openstreetmap.org/?"&amp;Tableau4[[#This Row],[OBJET_OSM]]&amp;"="&amp;Tableau4[[#This Row],[ID_RIVOLI]]),"Localiser"))</f>
        <v>Localiser</v>
      </c>
      <c r="O78" s="11" t="s">
        <v>8644</v>
      </c>
      <c r="P78" s="12" t="str">
        <f>IF(Tableau4[[#This Row],[ID_RIVOLI]]="Non trouvé","Pas de lien",HYPERLINK("http://localhost:8111/import?url=http://api.openstreetmap.org/api/0.6/"&amp;Tableau4[[#This Row],[OBJET_OSM]]&amp;"/"&amp;Tableau4[[#This Row],[ID_RIVOLI]]&amp;"/full","JOSM"))</f>
        <v>JOSM</v>
      </c>
    </row>
    <row r="79" spans="1:16">
      <c r="A79">
        <v>840037</v>
      </c>
      <c r="B79" t="s">
        <v>7607</v>
      </c>
      <c r="C79" t="s">
        <v>15115</v>
      </c>
      <c r="H79" t="s">
        <v>15116</v>
      </c>
      <c r="I79" t="s">
        <v>15116</v>
      </c>
      <c r="J79" t="s">
        <v>7608</v>
      </c>
      <c r="K79" t="s">
        <v>15117</v>
      </c>
      <c r="L79" t="s">
        <v>15118</v>
      </c>
      <c r="M79" t="s">
        <v>14260</v>
      </c>
      <c r="N79" s="19" t="str">
        <f>IF(Tableau4[[#This Row],[ID_RIVOLI]]="Non trouvé","Pas de lien",HYPERLINK(("http://www.openstreetmap.org/?"&amp;Tableau4[[#This Row],[OBJET_OSM]]&amp;"="&amp;Tableau4[[#This Row],[ID_RIVOLI]]),"Localiser"))</f>
        <v>Localiser</v>
      </c>
      <c r="O79" s="11" t="s">
        <v>8644</v>
      </c>
      <c r="P79" s="12" t="str">
        <f>IF(Tableau4[[#This Row],[ID_RIVOLI]]="Non trouvé","Pas de lien",HYPERLINK("http://localhost:8111/import?url=http://api.openstreetmap.org/api/0.6/"&amp;Tableau4[[#This Row],[OBJET_OSM]]&amp;"/"&amp;Tableau4[[#This Row],[ID_RIVOLI]]&amp;"/full","JOSM"))</f>
        <v>JOSM</v>
      </c>
    </row>
    <row r="80" spans="1:16">
      <c r="A80">
        <v>840037</v>
      </c>
      <c r="B80" t="s">
        <v>7625</v>
      </c>
      <c r="C80" t="s">
        <v>15131</v>
      </c>
      <c r="H80" t="s">
        <v>12718</v>
      </c>
      <c r="I80" t="s">
        <v>12718</v>
      </c>
      <c r="J80" t="s">
        <v>7626</v>
      </c>
      <c r="K80" t="s">
        <v>15132</v>
      </c>
      <c r="L80" t="s">
        <v>15133</v>
      </c>
      <c r="M80" t="s">
        <v>14260</v>
      </c>
      <c r="N80" s="19" t="str">
        <f>IF(Tableau4[[#This Row],[ID_RIVOLI]]="Non trouvé","Pas de lien",HYPERLINK(("http://www.openstreetmap.org/?"&amp;Tableau4[[#This Row],[OBJET_OSM]]&amp;"="&amp;Tableau4[[#This Row],[ID_RIVOLI]]),"Localiser"))</f>
        <v>Localiser</v>
      </c>
      <c r="O80" s="11" t="s">
        <v>8644</v>
      </c>
      <c r="P80" s="12" t="str">
        <f>IF(Tableau4[[#This Row],[ID_RIVOLI]]="Non trouvé","Pas de lien",HYPERLINK("http://localhost:8111/import?url=http://api.openstreetmap.org/api/0.6/"&amp;Tableau4[[#This Row],[OBJET_OSM]]&amp;"/"&amp;Tableau4[[#This Row],[ID_RIVOLI]]&amp;"/full","JOSM"))</f>
        <v>JOSM</v>
      </c>
    </row>
    <row r="81" spans="1:16">
      <c r="A81">
        <v>840037</v>
      </c>
      <c r="B81" t="s">
        <v>7631</v>
      </c>
      <c r="C81" t="s">
        <v>15137</v>
      </c>
      <c r="H81" t="s">
        <v>8385</v>
      </c>
      <c r="I81" t="s">
        <v>8385</v>
      </c>
      <c r="J81" t="s">
        <v>5440</v>
      </c>
      <c r="K81" t="s">
        <v>5440</v>
      </c>
      <c r="L81" t="s">
        <v>15138</v>
      </c>
      <c r="M81" t="s">
        <v>14271</v>
      </c>
      <c r="N81" s="19" t="str">
        <f>IF(Tableau4[[#This Row],[ID_RIVOLI]]="Non trouvé","Pas de lien",HYPERLINK(("http://www.openstreetmap.org/?"&amp;Tableau4[[#This Row],[OBJET_OSM]]&amp;"="&amp;Tableau4[[#This Row],[ID_RIVOLI]]),"Localiser"))</f>
        <v>Localiser</v>
      </c>
      <c r="O81" s="11" t="s">
        <v>8644</v>
      </c>
      <c r="P81" s="12" t="str">
        <f>IF(Tableau4[[#This Row],[ID_RIVOLI]]="Non trouvé","Pas de lien",HYPERLINK("http://localhost:8111/import?url=http://api.openstreetmap.org/api/0.6/"&amp;Tableau4[[#This Row],[OBJET_OSM]]&amp;"/"&amp;Tableau4[[#This Row],[ID_RIVOLI]]&amp;"/full","JOSM"))</f>
        <v>JOSM</v>
      </c>
    </row>
    <row r="82" spans="1:16">
      <c r="A82">
        <v>840037</v>
      </c>
      <c r="B82" t="s">
        <v>7632</v>
      </c>
      <c r="C82" t="s">
        <v>15147</v>
      </c>
      <c r="H82" t="s">
        <v>7633</v>
      </c>
      <c r="I82" t="s">
        <v>7633</v>
      </c>
      <c r="J82" t="s">
        <v>7634</v>
      </c>
      <c r="K82" t="s">
        <v>7634</v>
      </c>
      <c r="L82" t="s">
        <v>15148</v>
      </c>
      <c r="M82" t="s">
        <v>14271</v>
      </c>
      <c r="N82" s="19" t="str">
        <f>IF(Tableau4[[#This Row],[ID_RIVOLI]]="Non trouvé","Pas de lien",HYPERLINK(("http://www.openstreetmap.org/?"&amp;Tableau4[[#This Row],[OBJET_OSM]]&amp;"="&amp;Tableau4[[#This Row],[ID_RIVOLI]]),"Localiser"))</f>
        <v>Localiser</v>
      </c>
      <c r="O82" s="11" t="s">
        <v>8644</v>
      </c>
      <c r="P82" s="12" t="str">
        <f>IF(Tableau4[[#This Row],[ID_RIVOLI]]="Non trouvé","Pas de lien",HYPERLINK("http://localhost:8111/import?url=http://api.openstreetmap.org/api/0.6/"&amp;Tableau4[[#This Row],[OBJET_OSM]]&amp;"/"&amp;Tableau4[[#This Row],[ID_RIVOLI]]&amp;"/full","JOSM"))</f>
        <v>JOSM</v>
      </c>
    </row>
    <row r="83" spans="1:16">
      <c r="A83">
        <v>840037</v>
      </c>
      <c r="B83" t="s">
        <v>7644</v>
      </c>
      <c r="C83" t="s">
        <v>15174</v>
      </c>
      <c r="H83" t="s">
        <v>12719</v>
      </c>
      <c r="I83" t="s">
        <v>12719</v>
      </c>
      <c r="J83" t="s">
        <v>7645</v>
      </c>
      <c r="K83" t="s">
        <v>15175</v>
      </c>
      <c r="L83" t="s">
        <v>15176</v>
      </c>
      <c r="M83" t="s">
        <v>14260</v>
      </c>
      <c r="N83" s="19" t="str">
        <f>IF(Tableau4[[#This Row],[ID_RIVOLI]]="Non trouvé","Pas de lien",HYPERLINK(("http://www.openstreetmap.org/?"&amp;Tableau4[[#This Row],[OBJET_OSM]]&amp;"="&amp;Tableau4[[#This Row],[ID_RIVOLI]]),"Localiser"))</f>
        <v>Localiser</v>
      </c>
      <c r="O83" s="11" t="s">
        <v>8644</v>
      </c>
      <c r="P83" s="12" t="str">
        <f>IF(Tableau4[[#This Row],[ID_RIVOLI]]="Non trouvé","Pas de lien",HYPERLINK("http://localhost:8111/import?url=http://api.openstreetmap.org/api/0.6/"&amp;Tableau4[[#This Row],[OBJET_OSM]]&amp;"/"&amp;Tableau4[[#This Row],[ID_RIVOLI]]&amp;"/full","JOSM"))</f>
        <v>JOSM</v>
      </c>
    </row>
    <row r="84" spans="1:16">
      <c r="A84">
        <v>840037</v>
      </c>
      <c r="B84" t="s">
        <v>7646</v>
      </c>
      <c r="C84" t="s">
        <v>15177</v>
      </c>
      <c r="H84" t="s">
        <v>12720</v>
      </c>
      <c r="I84" t="s">
        <v>12720</v>
      </c>
      <c r="J84" t="s">
        <v>7647</v>
      </c>
      <c r="K84" t="s">
        <v>15178</v>
      </c>
      <c r="L84" t="s">
        <v>15179</v>
      </c>
      <c r="M84" t="s">
        <v>14260</v>
      </c>
      <c r="N84" s="19" t="str">
        <f>IF(Tableau4[[#This Row],[ID_RIVOLI]]="Non trouvé","Pas de lien",HYPERLINK(("http://www.openstreetmap.org/?"&amp;Tableau4[[#This Row],[OBJET_OSM]]&amp;"="&amp;Tableau4[[#This Row],[ID_RIVOLI]]),"Localiser"))</f>
        <v>Localiser</v>
      </c>
      <c r="O84" s="11" t="s">
        <v>8644</v>
      </c>
      <c r="P84" s="12" t="str">
        <f>IF(Tableau4[[#This Row],[ID_RIVOLI]]="Non trouvé","Pas de lien",HYPERLINK("http://localhost:8111/import?url=http://api.openstreetmap.org/api/0.6/"&amp;Tableau4[[#This Row],[OBJET_OSM]]&amp;"/"&amp;Tableau4[[#This Row],[ID_RIVOLI]]&amp;"/full","JOSM"))</f>
        <v>JOSM</v>
      </c>
    </row>
    <row r="85" spans="1:16">
      <c r="A85">
        <v>840037</v>
      </c>
      <c r="B85" t="s">
        <v>7648</v>
      </c>
      <c r="C85" t="s">
        <v>15188</v>
      </c>
      <c r="H85" t="s">
        <v>15189</v>
      </c>
      <c r="I85" t="s">
        <v>15189</v>
      </c>
      <c r="J85" t="s">
        <v>7649</v>
      </c>
      <c r="K85" t="s">
        <v>15190</v>
      </c>
      <c r="L85" t="s">
        <v>15191</v>
      </c>
      <c r="M85" t="s">
        <v>14271</v>
      </c>
      <c r="N85" s="19" t="str">
        <f>IF(Tableau4[[#This Row],[ID_RIVOLI]]="Non trouvé","Pas de lien",HYPERLINK(("http://www.openstreetmap.org/?"&amp;Tableau4[[#This Row],[OBJET_OSM]]&amp;"="&amp;Tableau4[[#This Row],[ID_RIVOLI]]),"Localiser"))</f>
        <v>Localiser</v>
      </c>
      <c r="O85" s="11" t="s">
        <v>8644</v>
      </c>
      <c r="P85" s="12" t="str">
        <f>IF(Tableau4[[#This Row],[ID_RIVOLI]]="Non trouvé","Pas de lien",HYPERLINK("http://localhost:8111/import?url=http://api.openstreetmap.org/api/0.6/"&amp;Tableau4[[#This Row],[OBJET_OSM]]&amp;"/"&amp;Tableau4[[#This Row],[ID_RIVOLI]]&amp;"/full","JOSM"))</f>
        <v>JOSM</v>
      </c>
    </row>
    <row r="86" spans="1:16">
      <c r="A86">
        <v>840037</v>
      </c>
      <c r="B86" t="s">
        <v>7657</v>
      </c>
      <c r="C86" t="s">
        <v>15208</v>
      </c>
      <c r="H86" t="s">
        <v>7658</v>
      </c>
      <c r="I86" t="s">
        <v>7658</v>
      </c>
      <c r="J86" t="s">
        <v>7659</v>
      </c>
      <c r="K86" t="s">
        <v>7659</v>
      </c>
      <c r="L86" t="s">
        <v>15209</v>
      </c>
      <c r="M86" t="s">
        <v>14271</v>
      </c>
      <c r="N86" s="19" t="str">
        <f>IF(Tableau4[[#This Row],[ID_RIVOLI]]="Non trouvé","Pas de lien",HYPERLINK(("http://www.openstreetmap.org/?"&amp;Tableau4[[#This Row],[OBJET_OSM]]&amp;"="&amp;Tableau4[[#This Row],[ID_RIVOLI]]),"Localiser"))</f>
        <v>Localiser</v>
      </c>
      <c r="O86" s="11" t="s">
        <v>8644</v>
      </c>
      <c r="P86" s="12" t="str">
        <f>IF(Tableau4[[#This Row],[ID_RIVOLI]]="Non trouvé","Pas de lien",HYPERLINK("http://localhost:8111/import?url=http://api.openstreetmap.org/api/0.6/"&amp;Tableau4[[#This Row],[OBJET_OSM]]&amp;"/"&amp;Tableau4[[#This Row],[ID_RIVOLI]]&amp;"/full","JOSM"))</f>
        <v>JOSM</v>
      </c>
    </row>
    <row r="87" spans="1:16">
      <c r="A87">
        <v>840037</v>
      </c>
      <c r="B87" t="s">
        <v>7660</v>
      </c>
      <c r="C87" t="s">
        <v>15210</v>
      </c>
      <c r="H87" t="s">
        <v>7661</v>
      </c>
      <c r="I87" t="s">
        <v>7661</v>
      </c>
      <c r="J87" t="s">
        <v>7662</v>
      </c>
      <c r="K87" t="s">
        <v>15211</v>
      </c>
      <c r="L87" t="s">
        <v>15212</v>
      </c>
      <c r="M87" t="s">
        <v>14271</v>
      </c>
      <c r="N87" s="19" t="str">
        <f>IF(Tableau4[[#This Row],[ID_RIVOLI]]="Non trouvé","Pas de lien",HYPERLINK(("http://www.openstreetmap.org/?"&amp;Tableau4[[#This Row],[OBJET_OSM]]&amp;"="&amp;Tableau4[[#This Row],[ID_RIVOLI]]),"Localiser"))</f>
        <v>Localiser</v>
      </c>
      <c r="O87" s="11" t="s">
        <v>8644</v>
      </c>
      <c r="P87" s="12" t="str">
        <f>IF(Tableau4[[#This Row],[ID_RIVOLI]]="Non trouvé","Pas de lien",HYPERLINK("http://localhost:8111/import?url=http://api.openstreetmap.org/api/0.6/"&amp;Tableau4[[#This Row],[OBJET_OSM]]&amp;"/"&amp;Tableau4[[#This Row],[ID_RIVOLI]]&amp;"/full","JOSM"))</f>
        <v>JOSM</v>
      </c>
    </row>
    <row r="88" spans="1:16">
      <c r="A88">
        <v>840037</v>
      </c>
      <c r="B88" t="s">
        <v>7663</v>
      </c>
      <c r="C88" t="s">
        <v>15213</v>
      </c>
      <c r="H88" t="s">
        <v>7664</v>
      </c>
      <c r="I88" t="s">
        <v>7664</v>
      </c>
      <c r="J88" t="s">
        <v>7665</v>
      </c>
      <c r="K88" t="s">
        <v>15214</v>
      </c>
      <c r="L88" t="s">
        <v>15215</v>
      </c>
      <c r="M88" t="s">
        <v>14271</v>
      </c>
      <c r="N88" s="19" t="str">
        <f>IF(Tableau4[[#This Row],[ID_RIVOLI]]="Non trouvé","Pas de lien",HYPERLINK(("http://www.openstreetmap.org/?"&amp;Tableau4[[#This Row],[OBJET_OSM]]&amp;"="&amp;Tableau4[[#This Row],[ID_RIVOLI]]),"Localiser"))</f>
        <v>Localiser</v>
      </c>
      <c r="O88" s="11" t="s">
        <v>8644</v>
      </c>
      <c r="P88" s="12" t="str">
        <f>IF(Tableau4[[#This Row],[ID_RIVOLI]]="Non trouvé","Pas de lien",HYPERLINK("http://localhost:8111/import?url=http://api.openstreetmap.org/api/0.6/"&amp;Tableau4[[#This Row],[OBJET_OSM]]&amp;"/"&amp;Tableau4[[#This Row],[ID_RIVOLI]]&amp;"/full","JOSM"))</f>
        <v>JOSM</v>
      </c>
    </row>
    <row r="89" spans="1:16">
      <c r="A89">
        <v>840037</v>
      </c>
      <c r="B89" t="s">
        <v>7666</v>
      </c>
      <c r="C89" t="s">
        <v>15216</v>
      </c>
      <c r="H89" t="s">
        <v>7667</v>
      </c>
      <c r="I89" t="s">
        <v>7667</v>
      </c>
      <c r="J89" t="s">
        <v>7668</v>
      </c>
      <c r="K89" t="s">
        <v>15217</v>
      </c>
      <c r="L89" t="s">
        <v>15218</v>
      </c>
      <c r="M89" t="s">
        <v>14260</v>
      </c>
      <c r="N89" s="19" t="str">
        <f>IF(Tableau4[[#This Row],[ID_RIVOLI]]="Non trouvé","Pas de lien",HYPERLINK(("http://www.openstreetmap.org/?"&amp;Tableau4[[#This Row],[OBJET_OSM]]&amp;"="&amp;Tableau4[[#This Row],[ID_RIVOLI]]),"Localiser"))</f>
        <v>Localiser</v>
      </c>
      <c r="O89" s="11" t="s">
        <v>8644</v>
      </c>
      <c r="P89" s="12" t="str">
        <f>IF(Tableau4[[#This Row],[ID_RIVOLI]]="Non trouvé","Pas de lien",HYPERLINK("http://localhost:8111/import?url=http://api.openstreetmap.org/api/0.6/"&amp;Tableau4[[#This Row],[OBJET_OSM]]&amp;"/"&amp;Tableau4[[#This Row],[ID_RIVOLI]]&amp;"/full","JOSM"))</f>
        <v>JOSM</v>
      </c>
    </row>
    <row r="90" spans="1:16">
      <c r="A90">
        <v>840037</v>
      </c>
      <c r="B90" t="s">
        <v>7669</v>
      </c>
      <c r="C90" t="s">
        <v>15222</v>
      </c>
      <c r="H90" t="s">
        <v>7670</v>
      </c>
      <c r="I90" t="s">
        <v>7670</v>
      </c>
      <c r="J90" t="s">
        <v>7671</v>
      </c>
      <c r="K90" t="s">
        <v>15223</v>
      </c>
      <c r="L90" t="s">
        <v>15224</v>
      </c>
      <c r="M90" t="s">
        <v>14260</v>
      </c>
      <c r="N90" s="19" t="str">
        <f>IF(Tableau4[[#This Row],[ID_RIVOLI]]="Non trouvé","Pas de lien",HYPERLINK(("http://www.openstreetmap.org/?"&amp;Tableau4[[#This Row],[OBJET_OSM]]&amp;"="&amp;Tableau4[[#This Row],[ID_RIVOLI]]),"Localiser"))</f>
        <v>Localiser</v>
      </c>
      <c r="O90" s="11" t="s">
        <v>8644</v>
      </c>
      <c r="P90" s="12" t="str">
        <f>IF(Tableau4[[#This Row],[ID_RIVOLI]]="Non trouvé","Pas de lien",HYPERLINK("http://localhost:8111/import?url=http://api.openstreetmap.org/api/0.6/"&amp;Tableau4[[#This Row],[OBJET_OSM]]&amp;"/"&amp;Tableau4[[#This Row],[ID_RIVOLI]]&amp;"/full","JOSM"))</f>
        <v>JOSM</v>
      </c>
    </row>
    <row r="91" spans="1:16">
      <c r="A91">
        <v>840037</v>
      </c>
      <c r="B91" t="s">
        <v>7693</v>
      </c>
      <c r="C91" t="s">
        <v>15260</v>
      </c>
      <c r="H91" t="s">
        <v>15261</v>
      </c>
      <c r="I91" t="s">
        <v>15261</v>
      </c>
      <c r="J91" t="s">
        <v>7694</v>
      </c>
      <c r="K91" t="s">
        <v>15262</v>
      </c>
      <c r="L91" t="s">
        <v>15263</v>
      </c>
      <c r="M91" t="s">
        <v>14271</v>
      </c>
      <c r="N91" s="19" t="str">
        <f>IF(Tableau4[[#This Row],[ID_RIVOLI]]="Non trouvé","Pas de lien",HYPERLINK(("http://www.openstreetmap.org/?"&amp;Tableau4[[#This Row],[OBJET_OSM]]&amp;"="&amp;Tableau4[[#This Row],[ID_RIVOLI]]),"Localiser"))</f>
        <v>Localiser</v>
      </c>
      <c r="O91" s="11" t="s">
        <v>8644</v>
      </c>
      <c r="P91" s="12" t="str">
        <f>IF(Tableau4[[#This Row],[ID_RIVOLI]]="Non trouvé","Pas de lien",HYPERLINK("http://localhost:8111/import?url=http://api.openstreetmap.org/api/0.6/"&amp;Tableau4[[#This Row],[OBJET_OSM]]&amp;"/"&amp;Tableau4[[#This Row],[ID_RIVOLI]]&amp;"/full","JOSM"))</f>
        <v>JOSM</v>
      </c>
    </row>
    <row r="92" spans="1:16">
      <c r="A92">
        <v>840037</v>
      </c>
      <c r="B92" t="s">
        <v>7695</v>
      </c>
      <c r="C92" t="s">
        <v>15264</v>
      </c>
      <c r="H92" t="s">
        <v>15265</v>
      </c>
      <c r="I92" t="s">
        <v>15265</v>
      </c>
      <c r="J92" t="s">
        <v>7697</v>
      </c>
      <c r="K92" t="s">
        <v>15266</v>
      </c>
      <c r="L92" t="s">
        <v>15267</v>
      </c>
      <c r="M92" t="s">
        <v>14271</v>
      </c>
      <c r="N92" s="19" t="str">
        <f>IF(Tableau4[[#This Row],[ID_RIVOLI]]="Non trouvé","Pas de lien",HYPERLINK(("http://www.openstreetmap.org/?"&amp;Tableau4[[#This Row],[OBJET_OSM]]&amp;"="&amp;Tableau4[[#This Row],[ID_RIVOLI]]),"Localiser"))</f>
        <v>Localiser</v>
      </c>
      <c r="O92" s="11" t="s">
        <v>8644</v>
      </c>
      <c r="P92" s="12" t="str">
        <f>IF(Tableau4[[#This Row],[ID_RIVOLI]]="Non trouvé","Pas de lien",HYPERLINK("http://localhost:8111/import?url=http://api.openstreetmap.org/api/0.6/"&amp;Tableau4[[#This Row],[OBJET_OSM]]&amp;"/"&amp;Tableau4[[#This Row],[ID_RIVOLI]]&amp;"/full","JOSM"))</f>
        <v>JOSM</v>
      </c>
    </row>
    <row r="93" spans="1:16">
      <c r="A93">
        <v>840037</v>
      </c>
      <c r="B93" t="s">
        <v>7592</v>
      </c>
      <c r="C93" t="s">
        <v>14320</v>
      </c>
      <c r="G93" t="s">
        <v>4327</v>
      </c>
      <c r="H93" t="s">
        <v>7593</v>
      </c>
      <c r="I93" t="s">
        <v>7594</v>
      </c>
      <c r="J93" t="s">
        <v>7595</v>
      </c>
      <c r="K93" t="s">
        <v>14321</v>
      </c>
      <c r="L93" t="s">
        <v>14322</v>
      </c>
      <c r="M93" t="s">
        <v>14260</v>
      </c>
      <c r="N93" s="19" t="str">
        <f>IF(Tableau4[[#This Row],[ID_RIVOLI]]="Non trouvé","Pas de lien",HYPERLINK(("http://www.openstreetmap.org/?"&amp;Tableau4[[#This Row],[OBJET_OSM]]&amp;"="&amp;Tableau4[[#This Row],[ID_RIVOLI]]),"Localiser"))</f>
        <v>Localiser</v>
      </c>
      <c r="O93" s="11" t="s">
        <v>8644</v>
      </c>
      <c r="P93" s="12" t="str">
        <f>IF(Tableau4[[#This Row],[ID_RIVOLI]]="Non trouvé","Pas de lien",HYPERLINK("http://localhost:8111/import?url=http://api.openstreetmap.org/api/0.6/"&amp;Tableau4[[#This Row],[OBJET_OSM]]&amp;"/"&amp;Tableau4[[#This Row],[ID_RIVOLI]]&amp;"/full","JOSM"))</f>
        <v>JOSM</v>
      </c>
    </row>
    <row r="94" spans="1:16">
      <c r="A94">
        <v>840037</v>
      </c>
      <c r="B94" t="s">
        <v>7639</v>
      </c>
      <c r="C94" t="s">
        <v>14338</v>
      </c>
      <c r="G94" t="s">
        <v>4327</v>
      </c>
      <c r="H94" t="s">
        <v>7640</v>
      </c>
      <c r="I94" t="s">
        <v>7641</v>
      </c>
      <c r="J94" t="s">
        <v>7642</v>
      </c>
      <c r="K94" t="s">
        <v>14339</v>
      </c>
      <c r="L94" t="s">
        <v>14340</v>
      </c>
      <c r="M94" t="s">
        <v>14271</v>
      </c>
      <c r="N94" s="19" t="str">
        <f>IF(Tableau4[[#This Row],[ID_RIVOLI]]="Non trouvé","Pas de lien",HYPERLINK(("http://www.openstreetmap.org/?"&amp;Tableau4[[#This Row],[OBJET_OSM]]&amp;"="&amp;Tableau4[[#This Row],[ID_RIVOLI]]),"Localiser"))</f>
        <v>Localiser</v>
      </c>
      <c r="O94" s="11" t="s">
        <v>8644</v>
      </c>
      <c r="P94" s="12" t="str">
        <f>IF(Tableau4[[#This Row],[ID_RIVOLI]]="Non trouvé","Pas de lien",HYPERLINK("http://localhost:8111/import?url=http://api.openstreetmap.org/api/0.6/"&amp;Tableau4[[#This Row],[OBJET_OSM]]&amp;"/"&amp;Tableau4[[#This Row],[ID_RIVOLI]]&amp;"/full","JOSM"))</f>
        <v>JOSM</v>
      </c>
    </row>
    <row r="95" spans="1:16">
      <c r="A95">
        <v>840037</v>
      </c>
      <c r="B95" t="s">
        <v>7643</v>
      </c>
      <c r="C95" t="s">
        <v>14338</v>
      </c>
      <c r="G95" t="s">
        <v>4327</v>
      </c>
      <c r="H95" t="s">
        <v>7640</v>
      </c>
      <c r="I95" t="s">
        <v>7641</v>
      </c>
      <c r="J95" t="s">
        <v>7642</v>
      </c>
      <c r="K95" t="s">
        <v>14339</v>
      </c>
      <c r="L95" t="s">
        <v>14340</v>
      </c>
      <c r="M95" t="s">
        <v>14271</v>
      </c>
      <c r="N95" s="19" t="str">
        <f>IF(Tableau4[[#This Row],[ID_RIVOLI]]="Non trouvé","Pas de lien",HYPERLINK(("http://www.openstreetmap.org/?"&amp;Tableau4[[#This Row],[OBJET_OSM]]&amp;"="&amp;Tableau4[[#This Row],[ID_RIVOLI]]),"Localiser"))</f>
        <v>Localiser</v>
      </c>
      <c r="O95" s="11" t="s">
        <v>8644</v>
      </c>
      <c r="P95" s="12" t="str">
        <f>IF(Tableau4[[#This Row],[ID_RIVOLI]]="Non trouvé","Pas de lien",HYPERLINK("http://localhost:8111/import?url=http://api.openstreetmap.org/api/0.6/"&amp;Tableau4[[#This Row],[OBJET_OSM]]&amp;"/"&amp;Tableau4[[#This Row],[ID_RIVOLI]]&amp;"/full","JOSM"))</f>
        <v>JOSM</v>
      </c>
    </row>
    <row r="96" spans="1:16">
      <c r="A96">
        <v>840037</v>
      </c>
      <c r="B96" t="s">
        <v>7679</v>
      </c>
      <c r="C96" t="s">
        <v>14360</v>
      </c>
      <c r="G96" t="s">
        <v>4327</v>
      </c>
      <c r="H96" t="s">
        <v>7680</v>
      </c>
      <c r="I96" t="s">
        <v>7681</v>
      </c>
      <c r="J96" t="s">
        <v>7682</v>
      </c>
      <c r="K96" t="s">
        <v>14361</v>
      </c>
      <c r="L96" t="s">
        <v>14362</v>
      </c>
      <c r="M96" t="s">
        <v>14260</v>
      </c>
      <c r="N96" s="19" t="str">
        <f>IF(Tableau4[[#This Row],[ID_RIVOLI]]="Non trouvé","Pas de lien",HYPERLINK(("http://www.openstreetmap.org/?"&amp;Tableau4[[#This Row],[OBJET_OSM]]&amp;"="&amp;Tableau4[[#This Row],[ID_RIVOLI]]),"Localiser"))</f>
        <v>Localiser</v>
      </c>
      <c r="O96" s="11" t="s">
        <v>8644</v>
      </c>
      <c r="P96" s="12" t="str">
        <f>IF(Tableau4[[#This Row],[ID_RIVOLI]]="Non trouvé","Pas de lien",HYPERLINK("http://localhost:8111/import?url=http://api.openstreetmap.org/api/0.6/"&amp;Tableau4[[#This Row],[OBJET_OSM]]&amp;"/"&amp;Tableau4[[#This Row],[ID_RIVOLI]]&amp;"/full","JOSM"))</f>
        <v>JOSM</v>
      </c>
    </row>
    <row r="97" spans="1:16">
      <c r="A97">
        <v>840037</v>
      </c>
      <c r="B97" t="s">
        <v>7683</v>
      </c>
      <c r="C97" t="s">
        <v>14376</v>
      </c>
      <c r="G97" t="s">
        <v>4327</v>
      </c>
      <c r="H97" t="s">
        <v>7684</v>
      </c>
      <c r="I97" t="s">
        <v>7685</v>
      </c>
      <c r="J97" t="s">
        <v>7686</v>
      </c>
      <c r="K97" t="s">
        <v>14377</v>
      </c>
      <c r="L97" t="s">
        <v>14378</v>
      </c>
      <c r="M97" t="s">
        <v>14260</v>
      </c>
      <c r="N97" s="19" t="str">
        <f>IF(Tableau4[[#This Row],[ID_RIVOLI]]="Non trouvé","Pas de lien",HYPERLINK(("http://www.openstreetmap.org/?"&amp;Tableau4[[#This Row],[OBJET_OSM]]&amp;"="&amp;Tableau4[[#This Row],[ID_RIVOLI]]),"Localiser"))</f>
        <v>Localiser</v>
      </c>
      <c r="O97" s="11" t="s">
        <v>8644</v>
      </c>
      <c r="P97" s="12" t="str">
        <f>IF(Tableau4[[#This Row],[ID_RIVOLI]]="Non trouvé","Pas de lien",HYPERLINK("http://localhost:8111/import?url=http://api.openstreetmap.org/api/0.6/"&amp;Tableau4[[#This Row],[OBJET_OSM]]&amp;"/"&amp;Tableau4[[#This Row],[ID_RIVOLI]]&amp;"/full","JOSM"))</f>
        <v>JOSM</v>
      </c>
    </row>
    <row r="98" spans="1:16">
      <c r="A98">
        <v>840037</v>
      </c>
      <c r="B98" t="s">
        <v>7698</v>
      </c>
      <c r="C98" t="s">
        <v>14389</v>
      </c>
      <c r="G98" t="s">
        <v>4327</v>
      </c>
      <c r="H98" t="s">
        <v>7699</v>
      </c>
      <c r="I98" t="s">
        <v>7700</v>
      </c>
      <c r="J98" t="s">
        <v>7701</v>
      </c>
      <c r="K98" t="s">
        <v>14390</v>
      </c>
      <c r="L98" t="s">
        <v>14391</v>
      </c>
      <c r="M98" t="s">
        <v>14271</v>
      </c>
      <c r="N98" s="19" t="str">
        <f>IF(Tableau4[[#This Row],[ID_RIVOLI]]="Non trouvé","Pas de lien",HYPERLINK(("http://www.openstreetmap.org/?"&amp;Tableau4[[#This Row],[OBJET_OSM]]&amp;"="&amp;Tableau4[[#This Row],[ID_RIVOLI]]),"Localiser"))</f>
        <v>Localiser</v>
      </c>
      <c r="O98" s="11" t="s">
        <v>8644</v>
      </c>
      <c r="P98" s="12" t="str">
        <f>IF(Tableau4[[#This Row],[ID_RIVOLI]]="Non trouvé","Pas de lien",HYPERLINK("http://localhost:8111/import?url=http://api.openstreetmap.org/api/0.6/"&amp;Tableau4[[#This Row],[OBJET_OSM]]&amp;"/"&amp;Tableau4[[#This Row],[ID_RIVOLI]]&amp;"/full","JOSM"))</f>
        <v>JOSM</v>
      </c>
    </row>
    <row r="99" spans="1:16">
      <c r="A99">
        <v>840037</v>
      </c>
      <c r="B99" t="s">
        <v>7650</v>
      </c>
      <c r="C99" t="s">
        <v>14395</v>
      </c>
      <c r="G99" t="s">
        <v>4327</v>
      </c>
      <c r="H99" t="s">
        <v>7702</v>
      </c>
      <c r="I99" t="s">
        <v>7703</v>
      </c>
      <c r="J99" t="s">
        <v>7704</v>
      </c>
      <c r="K99" t="s">
        <v>14396</v>
      </c>
      <c r="L99" t="s">
        <v>14397</v>
      </c>
      <c r="M99" t="s">
        <v>14271</v>
      </c>
      <c r="N99" s="19" t="str">
        <f>IF(Tableau4[[#This Row],[ID_RIVOLI]]="Non trouvé","Pas de lien",HYPERLINK(("http://www.openstreetmap.org/?"&amp;Tableau4[[#This Row],[OBJET_OSM]]&amp;"="&amp;Tableau4[[#This Row],[ID_RIVOLI]]),"Localiser"))</f>
        <v>Localiser</v>
      </c>
      <c r="O99" s="11" t="s">
        <v>8644</v>
      </c>
      <c r="P99" s="12" t="str">
        <f>IF(Tableau4[[#This Row],[ID_RIVOLI]]="Non trouvé","Pas de lien",HYPERLINK("http://localhost:8111/import?url=http://api.openstreetmap.org/api/0.6/"&amp;Tableau4[[#This Row],[OBJET_OSM]]&amp;"/"&amp;Tableau4[[#This Row],[ID_RIVOLI]]&amp;"/full","JOSM"))</f>
        <v>JOSM</v>
      </c>
    </row>
    <row r="100" spans="1:16">
      <c r="A100">
        <v>840037</v>
      </c>
      <c r="B100" t="s">
        <v>7688</v>
      </c>
      <c r="C100" t="s">
        <v>14405</v>
      </c>
      <c r="G100" t="s">
        <v>4327</v>
      </c>
      <c r="H100" t="s">
        <v>7711</v>
      </c>
      <c r="I100" t="s">
        <v>7712</v>
      </c>
      <c r="J100" t="s">
        <v>7713</v>
      </c>
      <c r="K100" t="s">
        <v>14406</v>
      </c>
      <c r="L100" t="s">
        <v>14407</v>
      </c>
      <c r="M100" t="s">
        <v>14271</v>
      </c>
      <c r="N100" s="19" t="str">
        <f>IF(Tableau4[[#This Row],[ID_RIVOLI]]="Non trouvé","Pas de lien",HYPERLINK(("http://www.openstreetmap.org/?"&amp;Tableau4[[#This Row],[OBJET_OSM]]&amp;"="&amp;Tableau4[[#This Row],[ID_RIVOLI]]),"Localiser"))</f>
        <v>Localiser</v>
      </c>
      <c r="O100" s="11" t="s">
        <v>8644</v>
      </c>
      <c r="P100" s="12" t="str">
        <f>IF(Tableau4[[#This Row],[ID_RIVOLI]]="Non trouvé","Pas de lien",HYPERLINK("http://localhost:8111/import?url=http://api.openstreetmap.org/api/0.6/"&amp;Tableau4[[#This Row],[OBJET_OSM]]&amp;"/"&amp;Tableau4[[#This Row],[ID_RIVOLI]]&amp;"/full","JOSM"))</f>
        <v>JOSM</v>
      </c>
    </row>
    <row r="101" spans="1:16">
      <c r="A101">
        <v>840037</v>
      </c>
      <c r="B101" t="s">
        <v>7650</v>
      </c>
      <c r="C101" t="s">
        <v>14432</v>
      </c>
      <c r="G101" t="s">
        <v>4327</v>
      </c>
      <c r="H101" t="s">
        <v>7734</v>
      </c>
      <c r="I101" t="s">
        <v>7735</v>
      </c>
      <c r="J101" t="s">
        <v>7736</v>
      </c>
      <c r="K101" t="s">
        <v>14433</v>
      </c>
      <c r="L101" t="s">
        <v>14434</v>
      </c>
      <c r="M101" t="s">
        <v>14271</v>
      </c>
      <c r="N101" s="19" t="str">
        <f>IF(Tableau4[[#This Row],[ID_RIVOLI]]="Non trouvé","Pas de lien",HYPERLINK(("http://www.openstreetmap.org/?"&amp;Tableau4[[#This Row],[OBJET_OSM]]&amp;"="&amp;Tableau4[[#This Row],[ID_RIVOLI]]),"Localiser"))</f>
        <v>Localiser</v>
      </c>
      <c r="O101" s="11" t="s">
        <v>8644</v>
      </c>
      <c r="P101" s="12" t="str">
        <f>IF(Tableau4[[#This Row],[ID_RIVOLI]]="Non trouvé","Pas de lien",HYPERLINK("http://localhost:8111/import?url=http://api.openstreetmap.org/api/0.6/"&amp;Tableau4[[#This Row],[OBJET_OSM]]&amp;"/"&amp;Tableau4[[#This Row],[ID_RIVOLI]]&amp;"/full","JOSM"))</f>
        <v>JOSM</v>
      </c>
    </row>
    <row r="102" spans="1:16">
      <c r="A102">
        <v>840037</v>
      </c>
      <c r="B102" t="s">
        <v>7778</v>
      </c>
      <c r="C102" t="s">
        <v>14460</v>
      </c>
      <c r="G102" t="s">
        <v>4327</v>
      </c>
      <c r="H102" t="s">
        <v>7779</v>
      </c>
      <c r="I102" t="s">
        <v>7780</v>
      </c>
      <c r="J102" t="s">
        <v>7781</v>
      </c>
      <c r="K102" t="s">
        <v>14461</v>
      </c>
      <c r="L102" t="s">
        <v>14462</v>
      </c>
      <c r="M102" t="s">
        <v>14271</v>
      </c>
      <c r="N102" s="19" t="str">
        <f>IF(Tableau4[[#This Row],[ID_RIVOLI]]="Non trouvé","Pas de lien",HYPERLINK(("http://www.openstreetmap.org/?"&amp;Tableau4[[#This Row],[OBJET_OSM]]&amp;"="&amp;Tableau4[[#This Row],[ID_RIVOLI]]),"Localiser"))</f>
        <v>Localiser</v>
      </c>
      <c r="O102" s="11" t="s">
        <v>8644</v>
      </c>
      <c r="P102" s="12" t="str">
        <f>IF(Tableau4[[#This Row],[ID_RIVOLI]]="Non trouvé","Pas de lien",HYPERLINK("http://localhost:8111/import?url=http://api.openstreetmap.org/api/0.6/"&amp;Tableau4[[#This Row],[OBJET_OSM]]&amp;"/"&amp;Tableau4[[#This Row],[ID_RIVOLI]]&amp;"/full","JOSM"))</f>
        <v>JOSM</v>
      </c>
    </row>
    <row r="103" spans="1:16">
      <c r="A103">
        <v>840037</v>
      </c>
      <c r="B103" t="s">
        <v>7650</v>
      </c>
      <c r="C103" t="s">
        <v>14466</v>
      </c>
      <c r="G103" t="s">
        <v>4327</v>
      </c>
      <c r="H103" t="s">
        <v>7795</v>
      </c>
      <c r="I103" t="s">
        <v>7796</v>
      </c>
      <c r="J103" t="s">
        <v>7797</v>
      </c>
      <c r="K103" t="s">
        <v>14467</v>
      </c>
      <c r="L103" t="s">
        <v>14468</v>
      </c>
      <c r="M103" t="s">
        <v>14260</v>
      </c>
      <c r="N103" s="19" t="str">
        <f>IF(Tableau4[[#This Row],[ID_RIVOLI]]="Non trouvé","Pas de lien",HYPERLINK(("http://www.openstreetmap.org/?"&amp;Tableau4[[#This Row],[OBJET_OSM]]&amp;"="&amp;Tableau4[[#This Row],[ID_RIVOLI]]),"Localiser"))</f>
        <v>Localiser</v>
      </c>
      <c r="O103" s="11" t="s">
        <v>8644</v>
      </c>
      <c r="P103" s="12" t="str">
        <f>IF(Tableau4[[#This Row],[ID_RIVOLI]]="Non trouvé","Pas de lien",HYPERLINK("http://localhost:8111/import?url=http://api.openstreetmap.org/api/0.6/"&amp;Tableau4[[#This Row],[OBJET_OSM]]&amp;"/"&amp;Tableau4[[#This Row],[ID_RIVOLI]]&amp;"/full","JOSM"))</f>
        <v>JOSM</v>
      </c>
    </row>
    <row r="104" spans="1:16">
      <c r="A104">
        <v>840037</v>
      </c>
      <c r="B104" t="s">
        <v>7829</v>
      </c>
      <c r="C104" t="s">
        <v>14484</v>
      </c>
      <c r="G104" t="s">
        <v>4327</v>
      </c>
      <c r="H104" t="s">
        <v>7830</v>
      </c>
      <c r="I104" t="s">
        <v>7831</v>
      </c>
      <c r="J104" t="s">
        <v>7832</v>
      </c>
      <c r="K104" t="s">
        <v>14485</v>
      </c>
      <c r="L104" t="s">
        <v>14486</v>
      </c>
      <c r="M104" t="s">
        <v>14260</v>
      </c>
      <c r="N104" s="19" t="str">
        <f>IF(Tableau4[[#This Row],[ID_RIVOLI]]="Non trouvé","Pas de lien",HYPERLINK(("http://www.openstreetmap.org/?"&amp;Tableau4[[#This Row],[OBJET_OSM]]&amp;"="&amp;Tableau4[[#This Row],[ID_RIVOLI]]),"Localiser"))</f>
        <v>Localiser</v>
      </c>
      <c r="O104" s="11" t="s">
        <v>8644</v>
      </c>
      <c r="P104" s="12" t="str">
        <f>IF(Tableau4[[#This Row],[ID_RIVOLI]]="Non trouvé","Pas de lien",HYPERLINK("http://localhost:8111/import?url=http://api.openstreetmap.org/api/0.6/"&amp;Tableau4[[#This Row],[OBJET_OSM]]&amp;"/"&amp;Tableau4[[#This Row],[ID_RIVOLI]]&amp;"/full","JOSM"))</f>
        <v>JOSM</v>
      </c>
    </row>
    <row r="105" spans="1:16">
      <c r="A105">
        <v>840037</v>
      </c>
      <c r="B105" t="s">
        <v>7576</v>
      </c>
      <c r="C105" t="s">
        <v>14269</v>
      </c>
      <c r="G105" t="s">
        <v>5644</v>
      </c>
      <c r="H105" t="s">
        <v>7577</v>
      </c>
      <c r="I105" t="s">
        <v>7578</v>
      </c>
      <c r="J105" t="s">
        <v>7579</v>
      </c>
      <c r="K105" t="s">
        <v>7579</v>
      </c>
      <c r="L105" t="s">
        <v>14270</v>
      </c>
      <c r="M105" t="s">
        <v>14271</v>
      </c>
      <c r="N105" s="19" t="str">
        <f>IF(Tableau4[[#This Row],[ID_RIVOLI]]="Non trouvé","Pas de lien",HYPERLINK(("http://www.openstreetmap.org/?"&amp;Tableau4[[#This Row],[OBJET_OSM]]&amp;"="&amp;Tableau4[[#This Row],[ID_RIVOLI]]),"Localiser"))</f>
        <v>Localiser</v>
      </c>
      <c r="O105" s="11" t="s">
        <v>8644</v>
      </c>
      <c r="P105" s="12" t="str">
        <f>IF(Tableau4[[#This Row],[ID_RIVOLI]]="Non trouvé","Pas de lien",HYPERLINK("http://localhost:8111/import?url=http://api.openstreetmap.org/api/0.6/"&amp;Tableau4[[#This Row],[OBJET_OSM]]&amp;"/"&amp;Tableau4[[#This Row],[ID_RIVOLI]]&amp;"/full","JOSM"))</f>
        <v>JOSM</v>
      </c>
    </row>
    <row r="106" spans="1:16">
      <c r="A106">
        <v>840037</v>
      </c>
      <c r="B106" t="s">
        <v>7833</v>
      </c>
      <c r="C106" t="s">
        <v>14487</v>
      </c>
      <c r="G106" t="s">
        <v>4327</v>
      </c>
      <c r="H106" t="s">
        <v>7352</v>
      </c>
      <c r="I106" t="s">
        <v>7353</v>
      </c>
      <c r="J106" t="s">
        <v>7834</v>
      </c>
      <c r="K106" t="s">
        <v>14488</v>
      </c>
      <c r="L106" t="s">
        <v>14489</v>
      </c>
      <c r="M106" t="s">
        <v>14260</v>
      </c>
      <c r="N106" s="19" t="str">
        <f>IF(Tableau4[[#This Row],[ID_RIVOLI]]="Non trouvé","Pas de lien",HYPERLINK(("http://www.openstreetmap.org/?"&amp;Tableau4[[#This Row],[OBJET_OSM]]&amp;"="&amp;Tableau4[[#This Row],[ID_RIVOLI]]),"Localiser"))</f>
        <v>Localiser</v>
      </c>
      <c r="O106" s="11" t="s">
        <v>8644</v>
      </c>
      <c r="P106" s="12" t="str">
        <f>IF(Tableau4[[#This Row],[ID_RIVOLI]]="Non trouvé","Pas de lien",HYPERLINK("http://localhost:8111/import?url=http://api.openstreetmap.org/api/0.6/"&amp;Tableau4[[#This Row],[OBJET_OSM]]&amp;"/"&amp;Tableau4[[#This Row],[ID_RIVOLI]]&amp;"/full","JOSM"))</f>
        <v>JOSM</v>
      </c>
    </row>
    <row r="107" spans="1:16">
      <c r="A107">
        <v>840037</v>
      </c>
      <c r="B107" t="s">
        <v>7842</v>
      </c>
      <c r="C107" t="s">
        <v>14494</v>
      </c>
      <c r="G107" t="s">
        <v>4327</v>
      </c>
      <c r="H107" t="s">
        <v>7843</v>
      </c>
      <c r="I107" t="s">
        <v>7844</v>
      </c>
      <c r="J107" t="s">
        <v>7845</v>
      </c>
      <c r="K107" t="s">
        <v>14495</v>
      </c>
      <c r="L107" t="s">
        <v>14496</v>
      </c>
      <c r="M107" t="s">
        <v>14271</v>
      </c>
      <c r="N107" s="19" t="str">
        <f>IF(Tableau4[[#This Row],[ID_RIVOLI]]="Non trouvé","Pas de lien",HYPERLINK(("http://www.openstreetmap.org/?"&amp;Tableau4[[#This Row],[OBJET_OSM]]&amp;"="&amp;Tableau4[[#This Row],[ID_RIVOLI]]),"Localiser"))</f>
        <v>Localiser</v>
      </c>
      <c r="O107" s="11" t="s">
        <v>8644</v>
      </c>
      <c r="P107" s="12" t="str">
        <f>IF(Tableau4[[#This Row],[ID_RIVOLI]]="Non trouvé","Pas de lien",HYPERLINK("http://localhost:8111/import?url=http://api.openstreetmap.org/api/0.6/"&amp;Tableau4[[#This Row],[OBJET_OSM]]&amp;"/"&amp;Tableau4[[#This Row],[ID_RIVOLI]]&amp;"/full","JOSM"))</f>
        <v>JOSM</v>
      </c>
    </row>
    <row r="108" spans="1:16">
      <c r="A108">
        <v>840037</v>
      </c>
      <c r="B108" t="s">
        <v>7582</v>
      </c>
      <c r="C108" t="s">
        <v>14518</v>
      </c>
      <c r="G108" t="s">
        <v>4492</v>
      </c>
      <c r="H108" t="s">
        <v>7583</v>
      </c>
      <c r="I108" t="s">
        <v>7584</v>
      </c>
      <c r="J108" t="s">
        <v>7585</v>
      </c>
      <c r="K108" t="s">
        <v>14519</v>
      </c>
      <c r="L108" t="s">
        <v>14520</v>
      </c>
      <c r="M108" t="s">
        <v>14260</v>
      </c>
      <c r="N108" s="19" t="str">
        <f>IF(Tableau4[[#This Row],[ID_RIVOLI]]="Non trouvé","Pas de lien",HYPERLINK(("http://www.openstreetmap.org/?"&amp;Tableau4[[#This Row],[OBJET_OSM]]&amp;"="&amp;Tableau4[[#This Row],[ID_RIVOLI]]),"Localiser"))</f>
        <v>Localiser</v>
      </c>
      <c r="O108" s="11" t="s">
        <v>8644</v>
      </c>
      <c r="P108" s="12" t="str">
        <f>IF(Tableau4[[#This Row],[ID_RIVOLI]]="Non trouvé","Pas de lien",HYPERLINK("http://localhost:8111/import?url=http://api.openstreetmap.org/api/0.6/"&amp;Tableau4[[#This Row],[OBJET_OSM]]&amp;"/"&amp;Tableau4[[#This Row],[ID_RIVOLI]]&amp;"/full","JOSM"))</f>
        <v>JOSM</v>
      </c>
    </row>
    <row r="109" spans="1:16">
      <c r="A109">
        <v>840037</v>
      </c>
      <c r="B109" t="s">
        <v>7598</v>
      </c>
      <c r="C109" t="s">
        <v>14524</v>
      </c>
      <c r="G109" t="s">
        <v>4492</v>
      </c>
      <c r="H109" t="s">
        <v>7599</v>
      </c>
      <c r="I109" t="s">
        <v>7600</v>
      </c>
      <c r="J109" t="s">
        <v>7601</v>
      </c>
      <c r="K109" t="s">
        <v>14525</v>
      </c>
      <c r="L109" t="s">
        <v>14526</v>
      </c>
      <c r="M109" t="s">
        <v>14260</v>
      </c>
      <c r="N109" s="19" t="str">
        <f>IF(Tableau4[[#This Row],[ID_RIVOLI]]="Non trouvé","Pas de lien",HYPERLINK(("http://www.openstreetmap.org/?"&amp;Tableau4[[#This Row],[OBJET_OSM]]&amp;"="&amp;Tableau4[[#This Row],[ID_RIVOLI]]),"Localiser"))</f>
        <v>Localiser</v>
      </c>
      <c r="O109" s="11" t="s">
        <v>8644</v>
      </c>
      <c r="P109" s="12" t="str">
        <f>IF(Tableau4[[#This Row],[ID_RIVOLI]]="Non trouvé","Pas de lien",HYPERLINK("http://localhost:8111/import?url=http://api.openstreetmap.org/api/0.6/"&amp;Tableau4[[#This Row],[OBJET_OSM]]&amp;"/"&amp;Tableau4[[#This Row],[ID_RIVOLI]]&amp;"/full","JOSM"))</f>
        <v>JOSM</v>
      </c>
    </row>
    <row r="110" spans="1:16">
      <c r="A110">
        <v>840037</v>
      </c>
      <c r="B110" t="s">
        <v>7602</v>
      </c>
      <c r="C110" t="s">
        <v>14527</v>
      </c>
      <c r="G110" t="s">
        <v>4492</v>
      </c>
      <c r="H110" t="s">
        <v>7603</v>
      </c>
      <c r="I110" t="s">
        <v>7604</v>
      </c>
      <c r="J110" t="s">
        <v>7605</v>
      </c>
      <c r="K110" t="s">
        <v>14528</v>
      </c>
      <c r="L110" t="s">
        <v>14529</v>
      </c>
      <c r="M110" t="s">
        <v>14271</v>
      </c>
      <c r="N110" s="19" t="str">
        <f>IF(Tableau4[[#This Row],[ID_RIVOLI]]="Non trouvé","Pas de lien",HYPERLINK(("http://www.openstreetmap.org/?"&amp;Tableau4[[#This Row],[OBJET_OSM]]&amp;"="&amp;Tableau4[[#This Row],[ID_RIVOLI]]),"Localiser"))</f>
        <v>Localiser</v>
      </c>
      <c r="O110" s="11" t="s">
        <v>8644</v>
      </c>
      <c r="P110" s="12" t="str">
        <f>IF(Tableau4[[#This Row],[ID_RIVOLI]]="Non trouvé","Pas de lien",HYPERLINK("http://localhost:8111/import?url=http://api.openstreetmap.org/api/0.6/"&amp;Tableau4[[#This Row],[OBJET_OSM]]&amp;"/"&amp;Tableau4[[#This Row],[ID_RIVOLI]]&amp;"/full","JOSM"))</f>
        <v>JOSM</v>
      </c>
    </row>
    <row r="111" spans="1:16">
      <c r="A111">
        <v>840037</v>
      </c>
      <c r="B111" t="s">
        <v>7606</v>
      </c>
      <c r="C111" t="s">
        <v>14527</v>
      </c>
      <c r="G111" t="s">
        <v>4492</v>
      </c>
      <c r="H111" t="s">
        <v>7603</v>
      </c>
      <c r="I111" t="s">
        <v>7604</v>
      </c>
      <c r="J111" t="s">
        <v>7605</v>
      </c>
      <c r="K111" t="s">
        <v>14528</v>
      </c>
      <c r="L111" t="s">
        <v>14529</v>
      </c>
      <c r="M111" t="s">
        <v>14271</v>
      </c>
      <c r="N111" s="19" t="str">
        <f>IF(Tableau4[[#This Row],[ID_RIVOLI]]="Non trouvé","Pas de lien",HYPERLINK(("http://www.openstreetmap.org/?"&amp;Tableau4[[#This Row],[OBJET_OSM]]&amp;"="&amp;Tableau4[[#This Row],[ID_RIVOLI]]),"Localiser"))</f>
        <v>Localiser</v>
      </c>
      <c r="O111" s="11" t="s">
        <v>8644</v>
      </c>
      <c r="P111" s="12" t="str">
        <f>IF(Tableau4[[#This Row],[ID_RIVOLI]]="Non trouvé","Pas de lien",HYPERLINK("http://localhost:8111/import?url=http://api.openstreetmap.org/api/0.6/"&amp;Tableau4[[#This Row],[OBJET_OSM]]&amp;"/"&amp;Tableau4[[#This Row],[ID_RIVOLI]]&amp;"/full","JOSM"))</f>
        <v>JOSM</v>
      </c>
    </row>
    <row r="112" spans="1:16">
      <c r="A112">
        <v>840037</v>
      </c>
      <c r="B112" t="s">
        <v>7613</v>
      </c>
      <c r="C112" t="s">
        <v>14533</v>
      </c>
      <c r="G112" t="s">
        <v>4492</v>
      </c>
      <c r="H112" t="s">
        <v>7614</v>
      </c>
      <c r="I112" t="s">
        <v>7615</v>
      </c>
      <c r="J112" t="s">
        <v>7616</v>
      </c>
      <c r="K112" t="s">
        <v>14534</v>
      </c>
      <c r="L112" t="s">
        <v>14535</v>
      </c>
      <c r="M112" t="s">
        <v>14271</v>
      </c>
      <c r="N112" s="19" t="str">
        <f>IF(Tableau4[[#This Row],[ID_RIVOLI]]="Non trouvé","Pas de lien",HYPERLINK(("http://www.openstreetmap.org/?"&amp;Tableau4[[#This Row],[OBJET_OSM]]&amp;"="&amp;Tableau4[[#This Row],[ID_RIVOLI]]),"Localiser"))</f>
        <v>Localiser</v>
      </c>
      <c r="O112" s="11" t="s">
        <v>8644</v>
      </c>
      <c r="P112" s="12" t="str">
        <f>IF(Tableau4[[#This Row],[ID_RIVOLI]]="Non trouvé","Pas de lien",HYPERLINK("http://localhost:8111/import?url=http://api.openstreetmap.org/api/0.6/"&amp;Tableau4[[#This Row],[OBJET_OSM]]&amp;"/"&amp;Tableau4[[#This Row],[ID_RIVOLI]]&amp;"/full","JOSM"))</f>
        <v>JOSM</v>
      </c>
    </row>
    <row r="113" spans="1:16">
      <c r="A113">
        <v>840037</v>
      </c>
      <c r="B113" t="s">
        <v>7635</v>
      </c>
      <c r="C113" t="s">
        <v>14548</v>
      </c>
      <c r="G113" t="s">
        <v>4492</v>
      </c>
      <c r="H113" t="s">
        <v>7636</v>
      </c>
      <c r="I113" t="s">
        <v>7637</v>
      </c>
      <c r="J113" t="s">
        <v>7638</v>
      </c>
      <c r="K113" t="s">
        <v>14549</v>
      </c>
      <c r="L113" t="s">
        <v>14550</v>
      </c>
      <c r="M113" t="s">
        <v>14260</v>
      </c>
      <c r="N113" s="19" t="str">
        <f>IF(Tableau4[[#This Row],[ID_RIVOLI]]="Non trouvé","Pas de lien",HYPERLINK(("http://www.openstreetmap.org/?"&amp;Tableau4[[#This Row],[OBJET_OSM]]&amp;"="&amp;Tableau4[[#This Row],[ID_RIVOLI]]),"Localiser"))</f>
        <v>Localiser</v>
      </c>
      <c r="O113" s="11" t="s">
        <v>8644</v>
      </c>
      <c r="P113" s="12" t="str">
        <f>IF(Tableau4[[#This Row],[ID_RIVOLI]]="Non trouvé","Pas de lien",HYPERLINK("http://localhost:8111/import?url=http://api.openstreetmap.org/api/0.6/"&amp;Tableau4[[#This Row],[OBJET_OSM]]&amp;"/"&amp;Tableau4[[#This Row],[ID_RIVOLI]]&amp;"/full","JOSM"))</f>
        <v>JOSM</v>
      </c>
    </row>
    <row r="114" spans="1:16">
      <c r="A114">
        <v>840037</v>
      </c>
      <c r="B114" t="s">
        <v>7650</v>
      </c>
      <c r="C114" t="s">
        <v>14554</v>
      </c>
      <c r="G114" t="s">
        <v>4492</v>
      </c>
      <c r="H114" t="s">
        <v>7651</v>
      </c>
      <c r="I114" t="s">
        <v>7652</v>
      </c>
      <c r="J114" t="s">
        <v>7653</v>
      </c>
      <c r="K114" t="s">
        <v>14555</v>
      </c>
      <c r="L114" t="s">
        <v>14556</v>
      </c>
      <c r="M114" t="s">
        <v>14271</v>
      </c>
      <c r="N114" s="19" t="str">
        <f>IF(Tableau4[[#This Row],[ID_RIVOLI]]="Non trouvé","Pas de lien",HYPERLINK(("http://www.openstreetmap.org/?"&amp;Tableau4[[#This Row],[OBJET_OSM]]&amp;"="&amp;Tableau4[[#This Row],[ID_RIVOLI]]),"Localiser"))</f>
        <v>Localiser</v>
      </c>
      <c r="O114" s="11" t="s">
        <v>8644</v>
      </c>
      <c r="P114" s="12" t="str">
        <f>IF(Tableau4[[#This Row],[ID_RIVOLI]]="Non trouvé","Pas de lien",HYPERLINK("http://localhost:8111/import?url=http://api.openstreetmap.org/api/0.6/"&amp;Tableau4[[#This Row],[OBJET_OSM]]&amp;"/"&amp;Tableau4[[#This Row],[ID_RIVOLI]]&amp;"/full","JOSM"))</f>
        <v>JOSM</v>
      </c>
    </row>
    <row r="115" spans="1:16">
      <c r="A115">
        <v>840037</v>
      </c>
      <c r="B115" t="s">
        <v>7654</v>
      </c>
      <c r="C115" t="s">
        <v>14560</v>
      </c>
      <c r="G115" t="s">
        <v>4492</v>
      </c>
      <c r="H115" t="s">
        <v>1274</v>
      </c>
      <c r="I115" t="s">
        <v>7655</v>
      </c>
      <c r="J115" t="s">
        <v>7656</v>
      </c>
      <c r="K115" t="s">
        <v>14561</v>
      </c>
      <c r="L115" t="s">
        <v>14562</v>
      </c>
      <c r="M115" t="s">
        <v>14260</v>
      </c>
      <c r="N115" s="19" t="str">
        <f>IF(Tableau4[[#This Row],[ID_RIVOLI]]="Non trouvé","Pas de lien",HYPERLINK(("http://www.openstreetmap.org/?"&amp;Tableau4[[#This Row],[OBJET_OSM]]&amp;"="&amp;Tableau4[[#This Row],[ID_RIVOLI]]),"Localiser"))</f>
        <v>Localiser</v>
      </c>
      <c r="O115" s="11" t="s">
        <v>8644</v>
      </c>
      <c r="P115" s="12" t="str">
        <f>IF(Tableau4[[#This Row],[ID_RIVOLI]]="Non trouvé","Pas de lien",HYPERLINK("http://localhost:8111/import?url=http://api.openstreetmap.org/api/0.6/"&amp;Tableau4[[#This Row],[OBJET_OSM]]&amp;"/"&amp;Tableau4[[#This Row],[ID_RIVOLI]]&amp;"/full","JOSM"))</f>
        <v>JOSM</v>
      </c>
    </row>
    <row r="116" spans="1:16">
      <c r="A116">
        <v>840037</v>
      </c>
      <c r="B116" t="s">
        <v>7672</v>
      </c>
      <c r="C116" t="s">
        <v>14579</v>
      </c>
      <c r="G116" t="s">
        <v>4492</v>
      </c>
      <c r="H116" t="s">
        <v>7673</v>
      </c>
      <c r="I116" t="s">
        <v>7675</v>
      </c>
      <c r="J116" t="s">
        <v>7674</v>
      </c>
      <c r="K116" t="s">
        <v>14580</v>
      </c>
      <c r="L116" t="s">
        <v>14581</v>
      </c>
      <c r="M116" t="s">
        <v>14260</v>
      </c>
      <c r="N116" s="19" t="str">
        <f>IF(Tableau4[[#This Row],[ID_RIVOLI]]="Non trouvé","Pas de lien",HYPERLINK(("http://www.openstreetmap.org/?"&amp;Tableau4[[#This Row],[OBJET_OSM]]&amp;"="&amp;Tableau4[[#This Row],[ID_RIVOLI]]),"Localiser"))</f>
        <v>Localiser</v>
      </c>
      <c r="O116" s="11" t="s">
        <v>8644</v>
      </c>
      <c r="P116" s="12" t="str">
        <f>IF(Tableau4[[#This Row],[ID_RIVOLI]]="Non trouvé","Pas de lien",HYPERLINK("http://localhost:8111/import?url=http://api.openstreetmap.org/api/0.6/"&amp;Tableau4[[#This Row],[OBJET_OSM]]&amp;"/"&amp;Tableau4[[#This Row],[ID_RIVOLI]]&amp;"/full","JOSM"))</f>
        <v>JOSM</v>
      </c>
    </row>
    <row r="117" spans="1:16">
      <c r="A117">
        <v>840037</v>
      </c>
      <c r="B117" t="s">
        <v>7688</v>
      </c>
      <c r="C117" t="s">
        <v>14603</v>
      </c>
      <c r="G117" t="s">
        <v>4492</v>
      </c>
      <c r="H117" t="s">
        <v>14604</v>
      </c>
      <c r="I117" t="s">
        <v>14605</v>
      </c>
      <c r="J117" t="s">
        <v>7687</v>
      </c>
      <c r="K117" t="s">
        <v>14606</v>
      </c>
      <c r="L117" t="s">
        <v>14607</v>
      </c>
      <c r="M117" t="s">
        <v>14260</v>
      </c>
      <c r="N117" s="19" t="str">
        <f>IF(Tableau4[[#This Row],[ID_RIVOLI]]="Non trouvé","Pas de lien",HYPERLINK(("http://www.openstreetmap.org/?"&amp;Tableau4[[#This Row],[OBJET_OSM]]&amp;"="&amp;Tableau4[[#This Row],[ID_RIVOLI]]),"Localiser"))</f>
        <v>Localiser</v>
      </c>
      <c r="O117" s="11" t="s">
        <v>8644</v>
      </c>
      <c r="P117" s="12" t="str">
        <f>IF(Tableau4[[#This Row],[ID_RIVOLI]]="Non trouvé","Pas de lien",HYPERLINK("http://localhost:8111/import?url=http://api.openstreetmap.org/api/0.6/"&amp;Tableau4[[#This Row],[OBJET_OSM]]&amp;"/"&amp;Tableau4[[#This Row],[ID_RIVOLI]]&amp;"/full","JOSM"))</f>
        <v>JOSM</v>
      </c>
    </row>
    <row r="118" spans="1:16">
      <c r="A118">
        <v>840037</v>
      </c>
      <c r="B118" t="s">
        <v>7705</v>
      </c>
      <c r="C118" t="s">
        <v>14608</v>
      </c>
      <c r="G118" t="s">
        <v>4492</v>
      </c>
      <c r="H118" t="s">
        <v>12721</v>
      </c>
      <c r="I118" t="s">
        <v>14609</v>
      </c>
      <c r="J118" t="s">
        <v>7706</v>
      </c>
      <c r="K118" t="s">
        <v>14610</v>
      </c>
      <c r="L118" t="s">
        <v>14611</v>
      </c>
      <c r="M118" t="s">
        <v>14260</v>
      </c>
      <c r="N118" s="19" t="str">
        <f>IF(Tableau4[[#This Row],[ID_RIVOLI]]="Non trouvé","Pas de lien",HYPERLINK(("http://www.openstreetmap.org/?"&amp;Tableau4[[#This Row],[OBJET_OSM]]&amp;"="&amp;Tableau4[[#This Row],[ID_RIVOLI]]),"Localiser"))</f>
        <v>Localiser</v>
      </c>
      <c r="O118" s="11" t="s">
        <v>8644</v>
      </c>
      <c r="P118" s="12" t="str">
        <f>IF(Tableau4[[#This Row],[ID_RIVOLI]]="Non trouvé","Pas de lien",HYPERLINK("http://localhost:8111/import?url=http://api.openstreetmap.org/api/0.6/"&amp;Tableau4[[#This Row],[OBJET_OSM]]&amp;"/"&amp;Tableau4[[#This Row],[ID_RIVOLI]]&amp;"/full","JOSM"))</f>
        <v>JOSM</v>
      </c>
    </row>
    <row r="119" spans="1:16">
      <c r="A119">
        <v>840037</v>
      </c>
      <c r="B119" t="s">
        <v>7714</v>
      </c>
      <c r="C119" t="s">
        <v>14626</v>
      </c>
      <c r="G119" t="s">
        <v>4492</v>
      </c>
      <c r="H119" t="s">
        <v>7715</v>
      </c>
      <c r="I119" t="s">
        <v>7716</v>
      </c>
      <c r="J119" t="s">
        <v>7717</v>
      </c>
      <c r="K119" t="s">
        <v>14627</v>
      </c>
      <c r="L119" t="s">
        <v>7717</v>
      </c>
      <c r="M119" t="s">
        <v>14271</v>
      </c>
      <c r="N119" s="19" t="str">
        <f>IF(Tableau4[[#This Row],[ID_RIVOLI]]="Non trouvé","Pas de lien",HYPERLINK(("http://www.openstreetmap.org/?"&amp;Tableau4[[#This Row],[OBJET_OSM]]&amp;"="&amp;Tableau4[[#This Row],[ID_RIVOLI]]),"Localiser"))</f>
        <v>Localiser</v>
      </c>
      <c r="O119" s="11" t="s">
        <v>8644</v>
      </c>
      <c r="P119" s="12" t="str">
        <f>IF(Tableau4[[#This Row],[ID_RIVOLI]]="Non trouvé","Pas de lien",HYPERLINK("http://localhost:8111/import?url=http://api.openstreetmap.org/api/0.6/"&amp;Tableau4[[#This Row],[OBJET_OSM]]&amp;"/"&amp;Tableau4[[#This Row],[ID_RIVOLI]]&amp;"/full","JOSM"))</f>
        <v>JOSM</v>
      </c>
    </row>
    <row r="120" spans="1:16">
      <c r="A120">
        <v>840037</v>
      </c>
      <c r="B120" t="s">
        <v>7688</v>
      </c>
      <c r="C120" t="s">
        <v>14628</v>
      </c>
      <c r="G120" t="s">
        <v>4492</v>
      </c>
      <c r="H120" t="s">
        <v>14629</v>
      </c>
      <c r="I120" t="s">
        <v>14630</v>
      </c>
      <c r="J120" t="s">
        <v>7718</v>
      </c>
      <c r="K120" t="s">
        <v>14631</v>
      </c>
      <c r="L120" t="s">
        <v>14632</v>
      </c>
      <c r="M120" t="s">
        <v>14271</v>
      </c>
      <c r="N120" s="19" t="str">
        <f>IF(Tableau4[[#This Row],[ID_RIVOLI]]="Non trouvé","Pas de lien",HYPERLINK(("http://www.openstreetmap.org/?"&amp;Tableau4[[#This Row],[OBJET_OSM]]&amp;"="&amp;Tableau4[[#This Row],[ID_RIVOLI]]),"Localiser"))</f>
        <v>Localiser</v>
      </c>
      <c r="O120" s="11" t="s">
        <v>8644</v>
      </c>
      <c r="P120" s="12" t="str">
        <f>IF(Tableau4[[#This Row],[ID_RIVOLI]]="Non trouvé","Pas de lien",HYPERLINK("http://localhost:8111/import?url=http://api.openstreetmap.org/api/0.6/"&amp;Tableau4[[#This Row],[OBJET_OSM]]&amp;"/"&amp;Tableau4[[#This Row],[ID_RIVOLI]]&amp;"/full","JOSM"))</f>
        <v>JOSM</v>
      </c>
    </row>
    <row r="121" spans="1:16">
      <c r="A121">
        <v>840037</v>
      </c>
      <c r="B121" t="s">
        <v>7719</v>
      </c>
      <c r="C121" t="s">
        <v>14635</v>
      </c>
      <c r="G121" t="s">
        <v>4492</v>
      </c>
      <c r="H121" t="s">
        <v>7720</v>
      </c>
      <c r="I121" t="s">
        <v>7721</v>
      </c>
      <c r="J121" t="s">
        <v>7722</v>
      </c>
      <c r="K121" t="s">
        <v>14636</v>
      </c>
      <c r="L121" t="s">
        <v>14637</v>
      </c>
      <c r="M121" t="s">
        <v>14271</v>
      </c>
      <c r="N121" s="19" t="str">
        <f>IF(Tableau4[[#This Row],[ID_RIVOLI]]="Non trouvé","Pas de lien",HYPERLINK(("http://www.openstreetmap.org/?"&amp;Tableau4[[#This Row],[OBJET_OSM]]&amp;"="&amp;Tableau4[[#This Row],[ID_RIVOLI]]),"Localiser"))</f>
        <v>Localiser</v>
      </c>
      <c r="O121" s="11" t="s">
        <v>8644</v>
      </c>
      <c r="P121" s="12" t="str">
        <f>IF(Tableau4[[#This Row],[ID_RIVOLI]]="Non trouvé","Pas de lien",HYPERLINK("http://localhost:8111/import?url=http://api.openstreetmap.org/api/0.6/"&amp;Tableau4[[#This Row],[OBJET_OSM]]&amp;"/"&amp;Tableau4[[#This Row],[ID_RIVOLI]]&amp;"/full","JOSM"))</f>
        <v>JOSM</v>
      </c>
    </row>
    <row r="122" spans="1:16">
      <c r="A122">
        <v>840037</v>
      </c>
      <c r="B122" t="s">
        <v>7723</v>
      </c>
      <c r="C122" t="s">
        <v>14635</v>
      </c>
      <c r="G122" t="s">
        <v>4492</v>
      </c>
      <c r="H122" t="s">
        <v>7720</v>
      </c>
      <c r="I122" t="s">
        <v>7721</v>
      </c>
      <c r="J122" t="s">
        <v>7722</v>
      </c>
      <c r="K122" t="s">
        <v>14636</v>
      </c>
      <c r="L122" t="s">
        <v>14637</v>
      </c>
      <c r="M122" t="s">
        <v>14271</v>
      </c>
      <c r="N122" s="19" t="str">
        <f>IF(Tableau4[[#This Row],[ID_RIVOLI]]="Non trouvé","Pas de lien",HYPERLINK(("http://www.openstreetmap.org/?"&amp;Tableau4[[#This Row],[OBJET_OSM]]&amp;"="&amp;Tableau4[[#This Row],[ID_RIVOLI]]),"Localiser"))</f>
        <v>Localiser</v>
      </c>
      <c r="O122" s="11" t="s">
        <v>8644</v>
      </c>
      <c r="P122" s="12" t="str">
        <f>IF(Tableau4[[#This Row],[ID_RIVOLI]]="Non trouvé","Pas de lien",HYPERLINK("http://localhost:8111/import?url=http://api.openstreetmap.org/api/0.6/"&amp;Tableau4[[#This Row],[OBJET_OSM]]&amp;"/"&amp;Tableau4[[#This Row],[ID_RIVOLI]]&amp;"/full","JOSM"))</f>
        <v>JOSM</v>
      </c>
    </row>
    <row r="123" spans="1:16">
      <c r="A123">
        <v>840037</v>
      </c>
      <c r="B123" t="s">
        <v>7724</v>
      </c>
      <c r="C123" t="s">
        <v>14638</v>
      </c>
      <c r="G123" t="s">
        <v>4492</v>
      </c>
      <c r="H123" t="s">
        <v>7725</v>
      </c>
      <c r="I123" t="s">
        <v>7726</v>
      </c>
      <c r="J123" t="s">
        <v>7727</v>
      </c>
      <c r="K123" t="s">
        <v>14639</v>
      </c>
      <c r="L123" t="s">
        <v>14640</v>
      </c>
      <c r="M123" t="s">
        <v>14260</v>
      </c>
      <c r="N123" s="19" t="str">
        <f>IF(Tableau4[[#This Row],[ID_RIVOLI]]="Non trouvé","Pas de lien",HYPERLINK(("http://www.openstreetmap.org/?"&amp;Tableau4[[#This Row],[OBJET_OSM]]&amp;"="&amp;Tableau4[[#This Row],[ID_RIVOLI]]),"Localiser"))</f>
        <v>Localiser</v>
      </c>
      <c r="O123" s="11" t="s">
        <v>8644</v>
      </c>
      <c r="P123" s="12" t="str">
        <f>IF(Tableau4[[#This Row],[ID_RIVOLI]]="Non trouvé","Pas de lien",HYPERLINK("http://localhost:8111/import?url=http://api.openstreetmap.org/api/0.6/"&amp;Tableau4[[#This Row],[OBJET_OSM]]&amp;"/"&amp;Tableau4[[#This Row],[ID_RIVOLI]]&amp;"/full","JOSM"))</f>
        <v>JOSM</v>
      </c>
    </row>
    <row r="124" spans="1:16">
      <c r="A124">
        <v>840037</v>
      </c>
      <c r="B124" t="s">
        <v>7742</v>
      </c>
      <c r="C124" t="s">
        <v>14661</v>
      </c>
      <c r="G124" t="s">
        <v>4492</v>
      </c>
      <c r="H124" t="s">
        <v>7743</v>
      </c>
      <c r="I124" t="s">
        <v>7744</v>
      </c>
      <c r="J124" t="s">
        <v>7745</v>
      </c>
      <c r="K124" t="s">
        <v>14662</v>
      </c>
      <c r="L124" t="s">
        <v>14663</v>
      </c>
      <c r="M124" t="s">
        <v>14260</v>
      </c>
      <c r="N124" s="19" t="str">
        <f>IF(Tableau4[[#This Row],[ID_RIVOLI]]="Non trouvé","Pas de lien",HYPERLINK(("http://www.openstreetmap.org/?"&amp;Tableau4[[#This Row],[OBJET_OSM]]&amp;"="&amp;Tableau4[[#This Row],[ID_RIVOLI]]),"Localiser"))</f>
        <v>Localiser</v>
      </c>
      <c r="O124" s="11" t="s">
        <v>8644</v>
      </c>
      <c r="P124" s="12" t="str">
        <f>IF(Tableau4[[#This Row],[ID_RIVOLI]]="Non trouvé","Pas de lien",HYPERLINK("http://localhost:8111/import?url=http://api.openstreetmap.org/api/0.6/"&amp;Tableau4[[#This Row],[OBJET_OSM]]&amp;"/"&amp;Tableau4[[#This Row],[ID_RIVOLI]]&amp;"/full","JOSM"))</f>
        <v>JOSM</v>
      </c>
    </row>
    <row r="125" spans="1:16">
      <c r="A125">
        <v>840037</v>
      </c>
      <c r="B125" t="s">
        <v>7746</v>
      </c>
      <c r="C125" t="s">
        <v>14666</v>
      </c>
      <c r="G125" t="s">
        <v>4492</v>
      </c>
      <c r="H125" t="s">
        <v>7747</v>
      </c>
      <c r="I125" t="s">
        <v>7748</v>
      </c>
      <c r="J125" t="s">
        <v>7749</v>
      </c>
      <c r="K125" t="s">
        <v>14667</v>
      </c>
      <c r="L125" t="s">
        <v>14668</v>
      </c>
      <c r="M125" t="s">
        <v>14260</v>
      </c>
      <c r="N125" s="19" t="str">
        <f>IF(Tableau4[[#This Row],[ID_RIVOLI]]="Non trouvé","Pas de lien",HYPERLINK(("http://www.openstreetmap.org/?"&amp;Tableau4[[#This Row],[OBJET_OSM]]&amp;"="&amp;Tableau4[[#This Row],[ID_RIVOLI]]),"Localiser"))</f>
        <v>Localiser</v>
      </c>
      <c r="O125" s="11" t="s">
        <v>8644</v>
      </c>
      <c r="P125" s="12" t="str">
        <f>IF(Tableau4[[#This Row],[ID_RIVOLI]]="Non trouvé","Pas de lien",HYPERLINK("http://localhost:8111/import?url=http://api.openstreetmap.org/api/0.6/"&amp;Tableau4[[#This Row],[OBJET_OSM]]&amp;"/"&amp;Tableau4[[#This Row],[ID_RIVOLI]]&amp;"/full","JOSM"))</f>
        <v>JOSM</v>
      </c>
    </row>
    <row r="126" spans="1:16">
      <c r="A126">
        <v>840037</v>
      </c>
      <c r="B126" t="s">
        <v>7776</v>
      </c>
      <c r="C126" t="s">
        <v>14676</v>
      </c>
      <c r="G126" t="s">
        <v>4492</v>
      </c>
      <c r="H126" t="s">
        <v>11921</v>
      </c>
      <c r="I126" t="s">
        <v>14677</v>
      </c>
      <c r="J126" t="s">
        <v>7777</v>
      </c>
      <c r="K126" t="s">
        <v>14678</v>
      </c>
      <c r="L126" t="s">
        <v>14679</v>
      </c>
      <c r="M126" t="s">
        <v>14260</v>
      </c>
      <c r="N126" s="19" t="str">
        <f>IF(Tableau4[[#This Row],[ID_RIVOLI]]="Non trouvé","Pas de lien",HYPERLINK(("http://www.openstreetmap.org/?"&amp;Tableau4[[#This Row],[OBJET_OSM]]&amp;"="&amp;Tableau4[[#This Row],[ID_RIVOLI]]),"Localiser"))</f>
        <v>Localiser</v>
      </c>
      <c r="O126" s="11" t="s">
        <v>8644</v>
      </c>
      <c r="P126" s="12" t="str">
        <f>IF(Tableau4[[#This Row],[ID_RIVOLI]]="Non trouvé","Pas de lien",HYPERLINK("http://localhost:8111/import?url=http://api.openstreetmap.org/api/0.6/"&amp;Tableau4[[#This Row],[OBJET_OSM]]&amp;"/"&amp;Tableau4[[#This Row],[ID_RIVOLI]]&amp;"/full","JOSM"))</f>
        <v>JOSM</v>
      </c>
    </row>
    <row r="127" spans="1:16">
      <c r="A127">
        <v>840037</v>
      </c>
      <c r="B127" t="s">
        <v>7784</v>
      </c>
      <c r="C127" t="s">
        <v>14691</v>
      </c>
      <c r="G127" t="s">
        <v>4492</v>
      </c>
      <c r="H127" t="s">
        <v>3602</v>
      </c>
      <c r="I127" t="s">
        <v>7785</v>
      </c>
      <c r="J127" t="s">
        <v>7786</v>
      </c>
      <c r="K127" t="s">
        <v>14692</v>
      </c>
      <c r="L127" t="s">
        <v>14693</v>
      </c>
      <c r="M127" t="s">
        <v>14271</v>
      </c>
      <c r="N127" s="19" t="str">
        <f>IF(Tableau4[[#This Row],[ID_RIVOLI]]="Non trouvé","Pas de lien",HYPERLINK(("http://www.openstreetmap.org/?"&amp;Tableau4[[#This Row],[OBJET_OSM]]&amp;"="&amp;Tableau4[[#This Row],[ID_RIVOLI]]),"Localiser"))</f>
        <v>Localiser</v>
      </c>
      <c r="O127" s="11" t="s">
        <v>8644</v>
      </c>
      <c r="P127" s="12" t="str">
        <f>IF(Tableau4[[#This Row],[ID_RIVOLI]]="Non trouvé","Pas de lien",HYPERLINK("http://localhost:8111/import?url=http://api.openstreetmap.org/api/0.6/"&amp;Tableau4[[#This Row],[OBJET_OSM]]&amp;"/"&amp;Tableau4[[#This Row],[ID_RIVOLI]]&amp;"/full","JOSM"))</f>
        <v>JOSM</v>
      </c>
    </row>
    <row r="128" spans="1:16">
      <c r="A128">
        <v>840037</v>
      </c>
      <c r="B128" t="s">
        <v>7791</v>
      </c>
      <c r="C128" t="s">
        <v>14713</v>
      </c>
      <c r="G128" t="s">
        <v>4492</v>
      </c>
      <c r="H128" t="s">
        <v>7792</v>
      </c>
      <c r="I128" t="s">
        <v>7793</v>
      </c>
      <c r="J128" t="s">
        <v>7794</v>
      </c>
      <c r="K128" t="s">
        <v>14714</v>
      </c>
      <c r="L128" t="s">
        <v>14715</v>
      </c>
      <c r="M128" t="s">
        <v>14271</v>
      </c>
      <c r="N128" s="19" t="str">
        <f>IF(Tableau4[[#This Row],[ID_RIVOLI]]="Non trouvé","Pas de lien",HYPERLINK(("http://www.openstreetmap.org/?"&amp;Tableau4[[#This Row],[OBJET_OSM]]&amp;"="&amp;Tableau4[[#This Row],[ID_RIVOLI]]),"Localiser"))</f>
        <v>Localiser</v>
      </c>
      <c r="O128" s="11" t="s">
        <v>8644</v>
      </c>
      <c r="P128" s="12" t="str">
        <f>IF(Tableau4[[#This Row],[ID_RIVOLI]]="Non trouvé","Pas de lien",HYPERLINK("http://localhost:8111/import?url=http://api.openstreetmap.org/api/0.6/"&amp;Tableau4[[#This Row],[OBJET_OSM]]&amp;"/"&amp;Tableau4[[#This Row],[ID_RIVOLI]]&amp;"/full","JOSM"))</f>
        <v>JOSM</v>
      </c>
    </row>
    <row r="129" spans="1:16">
      <c r="A129">
        <v>840037</v>
      </c>
      <c r="B129" t="s">
        <v>7627</v>
      </c>
      <c r="C129" t="s">
        <v>14718</v>
      </c>
      <c r="G129" t="s">
        <v>4492</v>
      </c>
      <c r="H129" t="s">
        <v>7798</v>
      </c>
      <c r="I129" t="s">
        <v>7799</v>
      </c>
      <c r="J129" t="s">
        <v>7800</v>
      </c>
      <c r="K129" t="s">
        <v>14719</v>
      </c>
      <c r="L129" t="s">
        <v>14720</v>
      </c>
      <c r="M129" t="s">
        <v>14260</v>
      </c>
      <c r="N129" s="19" t="str">
        <f>IF(Tableau4[[#This Row],[ID_RIVOLI]]="Non trouvé","Pas de lien",HYPERLINK(("http://www.openstreetmap.org/?"&amp;Tableau4[[#This Row],[OBJET_OSM]]&amp;"="&amp;Tableau4[[#This Row],[ID_RIVOLI]]),"Localiser"))</f>
        <v>Localiser</v>
      </c>
      <c r="O129" s="11" t="s">
        <v>8644</v>
      </c>
      <c r="P129" s="12" t="str">
        <f>IF(Tableau4[[#This Row],[ID_RIVOLI]]="Non trouvé","Pas de lien",HYPERLINK("http://localhost:8111/import?url=http://api.openstreetmap.org/api/0.6/"&amp;Tableau4[[#This Row],[OBJET_OSM]]&amp;"/"&amp;Tableau4[[#This Row],[ID_RIVOLI]]&amp;"/full","JOSM"))</f>
        <v>JOSM</v>
      </c>
    </row>
    <row r="130" spans="1:16">
      <c r="A130">
        <v>840037</v>
      </c>
      <c r="B130" t="s">
        <v>7801</v>
      </c>
      <c r="C130" t="s">
        <v>14721</v>
      </c>
      <c r="G130" t="s">
        <v>4492</v>
      </c>
      <c r="H130" t="s">
        <v>7802</v>
      </c>
      <c r="I130" t="s">
        <v>7803</v>
      </c>
      <c r="J130" t="s">
        <v>7804</v>
      </c>
      <c r="K130" t="s">
        <v>14722</v>
      </c>
      <c r="L130" t="s">
        <v>14723</v>
      </c>
      <c r="M130" t="s">
        <v>14271</v>
      </c>
      <c r="N130" s="19" t="str">
        <f>IF(Tableau4[[#This Row],[ID_RIVOLI]]="Non trouvé","Pas de lien",HYPERLINK(("http://www.openstreetmap.org/?"&amp;Tableau4[[#This Row],[OBJET_OSM]]&amp;"="&amp;Tableau4[[#This Row],[ID_RIVOLI]]),"Localiser"))</f>
        <v>Localiser</v>
      </c>
      <c r="O130" s="11" t="s">
        <v>8644</v>
      </c>
      <c r="P130" s="12" t="str">
        <f>IF(Tableau4[[#This Row],[ID_RIVOLI]]="Non trouvé","Pas de lien",HYPERLINK("http://localhost:8111/import?url=http://api.openstreetmap.org/api/0.6/"&amp;Tableau4[[#This Row],[OBJET_OSM]]&amp;"/"&amp;Tableau4[[#This Row],[ID_RIVOLI]]&amp;"/full","JOSM"))</f>
        <v>JOSM</v>
      </c>
    </row>
    <row r="131" spans="1:16">
      <c r="A131">
        <v>840037</v>
      </c>
      <c r="B131" t="s">
        <v>7817</v>
      </c>
      <c r="C131" t="s">
        <v>14727</v>
      </c>
      <c r="G131" t="s">
        <v>4492</v>
      </c>
      <c r="H131" t="s">
        <v>12723</v>
      </c>
      <c r="I131" t="s">
        <v>14728</v>
      </c>
      <c r="J131" t="s">
        <v>7818</v>
      </c>
      <c r="K131" t="s">
        <v>14729</v>
      </c>
      <c r="L131" t="s">
        <v>14730</v>
      </c>
      <c r="M131" t="s">
        <v>14260</v>
      </c>
      <c r="N131" s="19" t="str">
        <f>IF(Tableau4[[#This Row],[ID_RIVOLI]]="Non trouvé","Pas de lien",HYPERLINK(("http://www.openstreetmap.org/?"&amp;Tableau4[[#This Row],[OBJET_OSM]]&amp;"="&amp;Tableau4[[#This Row],[ID_RIVOLI]]),"Localiser"))</f>
        <v>Localiser</v>
      </c>
      <c r="O131" s="11" t="s">
        <v>8644</v>
      </c>
      <c r="P131" s="12" t="str">
        <f>IF(Tableau4[[#This Row],[ID_RIVOLI]]="Non trouvé","Pas de lien",HYPERLINK("http://localhost:8111/import?url=http://api.openstreetmap.org/api/0.6/"&amp;Tableau4[[#This Row],[OBJET_OSM]]&amp;"/"&amp;Tableau4[[#This Row],[ID_RIVOLI]]&amp;"/full","JOSM"))</f>
        <v>JOSM</v>
      </c>
    </row>
    <row r="132" spans="1:16">
      <c r="A132">
        <v>840037</v>
      </c>
      <c r="B132" t="s">
        <v>7598</v>
      </c>
      <c r="C132" t="s">
        <v>14731</v>
      </c>
      <c r="G132" t="s">
        <v>4492</v>
      </c>
      <c r="H132" t="s">
        <v>12724</v>
      </c>
      <c r="I132" t="s">
        <v>14732</v>
      </c>
      <c r="J132" t="s">
        <v>7819</v>
      </c>
      <c r="K132" t="s">
        <v>14733</v>
      </c>
      <c r="L132" t="s">
        <v>14734</v>
      </c>
      <c r="M132" t="s">
        <v>14260</v>
      </c>
      <c r="N132" s="19" t="str">
        <f>IF(Tableau4[[#This Row],[ID_RIVOLI]]="Non trouvé","Pas de lien",HYPERLINK(("http://www.openstreetmap.org/?"&amp;Tableau4[[#This Row],[OBJET_OSM]]&amp;"="&amp;Tableau4[[#This Row],[ID_RIVOLI]]),"Localiser"))</f>
        <v>Localiser</v>
      </c>
      <c r="O132" s="11" t="s">
        <v>8644</v>
      </c>
      <c r="P132" s="12" t="str">
        <f>IF(Tableau4[[#This Row],[ID_RIVOLI]]="Non trouvé","Pas de lien",HYPERLINK("http://localhost:8111/import?url=http://api.openstreetmap.org/api/0.6/"&amp;Tableau4[[#This Row],[OBJET_OSM]]&amp;"/"&amp;Tableau4[[#This Row],[ID_RIVOLI]]&amp;"/full","JOSM"))</f>
        <v>JOSM</v>
      </c>
    </row>
    <row r="133" spans="1:16">
      <c r="A133">
        <v>840037</v>
      </c>
      <c r="B133" t="s">
        <v>7609</v>
      </c>
      <c r="C133" t="s">
        <v>14811</v>
      </c>
      <c r="G133" t="s">
        <v>5674</v>
      </c>
      <c r="H133" t="s">
        <v>7610</v>
      </c>
      <c r="I133" t="s">
        <v>7611</v>
      </c>
      <c r="J133" t="s">
        <v>7612</v>
      </c>
      <c r="K133" t="s">
        <v>14812</v>
      </c>
      <c r="L133" t="s">
        <v>14813</v>
      </c>
      <c r="M133" t="s">
        <v>14260</v>
      </c>
      <c r="N133" s="19" t="str">
        <f>IF(Tableau4[[#This Row],[ID_RIVOLI]]="Non trouvé","Pas de lien",HYPERLINK(("http://www.openstreetmap.org/?"&amp;Tableau4[[#This Row],[OBJET_OSM]]&amp;"="&amp;Tableau4[[#This Row],[ID_RIVOLI]]),"Localiser"))</f>
        <v>Localiser</v>
      </c>
      <c r="O133" s="11" t="s">
        <v>8644</v>
      </c>
      <c r="P133" s="12" t="str">
        <f>IF(Tableau4[[#This Row],[ID_RIVOLI]]="Non trouvé","Pas de lien",HYPERLINK("http://localhost:8111/import?url=http://api.openstreetmap.org/api/0.6/"&amp;Tableau4[[#This Row],[OBJET_OSM]]&amp;"/"&amp;Tableau4[[#This Row],[ID_RIVOLI]]&amp;"/full","JOSM"))</f>
        <v>JOSM</v>
      </c>
    </row>
    <row r="134" spans="1:16">
      <c r="A134">
        <v>840037</v>
      </c>
      <c r="B134" t="s">
        <v>7617</v>
      </c>
      <c r="C134" t="s">
        <v>14814</v>
      </c>
      <c r="G134" t="s">
        <v>5674</v>
      </c>
      <c r="H134" t="s">
        <v>7618</v>
      </c>
      <c r="I134" t="s">
        <v>7619</v>
      </c>
      <c r="J134" t="s">
        <v>7620</v>
      </c>
      <c r="K134" t="s">
        <v>14815</v>
      </c>
      <c r="L134" t="s">
        <v>14816</v>
      </c>
      <c r="M134" t="s">
        <v>14260</v>
      </c>
      <c r="N134" s="19" t="str">
        <f>IF(Tableau4[[#This Row],[ID_RIVOLI]]="Non trouvé","Pas de lien",HYPERLINK(("http://www.openstreetmap.org/?"&amp;Tableau4[[#This Row],[OBJET_OSM]]&amp;"="&amp;Tableau4[[#This Row],[ID_RIVOLI]]),"Localiser"))</f>
        <v>Localiser</v>
      </c>
      <c r="O134" s="11" t="s">
        <v>8644</v>
      </c>
      <c r="P134" s="12" t="str">
        <f>IF(Tableau4[[#This Row],[ID_RIVOLI]]="Non trouvé","Pas de lien",HYPERLINK("http://localhost:8111/import?url=http://api.openstreetmap.org/api/0.6/"&amp;Tableau4[[#This Row],[OBJET_OSM]]&amp;"/"&amp;Tableau4[[#This Row],[ID_RIVOLI]]&amp;"/full","JOSM"))</f>
        <v>JOSM</v>
      </c>
    </row>
    <row r="135" spans="1:16">
      <c r="A135">
        <v>840037</v>
      </c>
      <c r="B135" t="s">
        <v>7621</v>
      </c>
      <c r="C135" t="s">
        <v>14817</v>
      </c>
      <c r="G135" t="s">
        <v>5674</v>
      </c>
      <c r="H135" t="s">
        <v>7622</v>
      </c>
      <c r="I135" t="s">
        <v>7623</v>
      </c>
      <c r="J135" t="s">
        <v>7624</v>
      </c>
      <c r="K135" t="s">
        <v>14818</v>
      </c>
      <c r="L135" t="s">
        <v>14819</v>
      </c>
      <c r="M135" t="s">
        <v>14271</v>
      </c>
      <c r="N135" s="19" t="str">
        <f>IF(Tableau4[[#This Row],[ID_RIVOLI]]="Non trouvé","Pas de lien",HYPERLINK(("http://www.openstreetmap.org/?"&amp;Tableau4[[#This Row],[OBJET_OSM]]&amp;"="&amp;Tableau4[[#This Row],[ID_RIVOLI]]),"Localiser"))</f>
        <v>Localiser</v>
      </c>
      <c r="O135" s="11" t="s">
        <v>8644</v>
      </c>
      <c r="P135" s="12" t="str">
        <f>IF(Tableau4[[#This Row],[ID_RIVOLI]]="Non trouvé","Pas de lien",HYPERLINK("http://localhost:8111/import?url=http://api.openstreetmap.org/api/0.6/"&amp;Tableau4[[#This Row],[OBJET_OSM]]&amp;"/"&amp;Tableau4[[#This Row],[ID_RIVOLI]]&amp;"/full","JOSM"))</f>
        <v>JOSM</v>
      </c>
    </row>
    <row r="136" spans="1:16">
      <c r="A136">
        <v>840037</v>
      </c>
      <c r="B136" t="s">
        <v>7627</v>
      </c>
      <c r="C136" t="s">
        <v>14823</v>
      </c>
      <c r="G136" t="s">
        <v>5674</v>
      </c>
      <c r="H136" t="s">
        <v>11581</v>
      </c>
      <c r="I136" t="s">
        <v>14824</v>
      </c>
      <c r="J136" t="s">
        <v>7628</v>
      </c>
      <c r="K136" t="s">
        <v>14825</v>
      </c>
      <c r="L136" t="s">
        <v>14826</v>
      </c>
      <c r="M136" t="s">
        <v>14260</v>
      </c>
      <c r="N136" s="19" t="str">
        <f>IF(Tableau4[[#This Row],[ID_RIVOLI]]="Non trouvé","Pas de lien",HYPERLINK(("http://www.openstreetmap.org/?"&amp;Tableau4[[#This Row],[OBJET_OSM]]&amp;"="&amp;Tableau4[[#This Row],[ID_RIVOLI]]),"Localiser"))</f>
        <v>Localiser</v>
      </c>
      <c r="O136" s="11" t="s">
        <v>8644</v>
      </c>
      <c r="P136" s="12" t="str">
        <f>IF(Tableau4[[#This Row],[ID_RIVOLI]]="Non trouvé","Pas de lien",HYPERLINK("http://localhost:8111/import?url=http://api.openstreetmap.org/api/0.6/"&amp;Tableau4[[#This Row],[OBJET_OSM]]&amp;"/"&amp;Tableau4[[#This Row],[ID_RIVOLI]]&amp;"/full","JOSM"))</f>
        <v>JOSM</v>
      </c>
    </row>
    <row r="137" spans="1:16">
      <c r="A137">
        <v>840037</v>
      </c>
      <c r="B137" t="s">
        <v>7629</v>
      </c>
      <c r="C137" t="s">
        <v>14833</v>
      </c>
      <c r="G137" t="s">
        <v>5674</v>
      </c>
      <c r="H137" t="s">
        <v>7398</v>
      </c>
      <c r="I137" t="s">
        <v>7399</v>
      </c>
      <c r="J137" t="s">
        <v>7400</v>
      </c>
      <c r="K137" t="s">
        <v>14831</v>
      </c>
      <c r="L137" t="s">
        <v>14832</v>
      </c>
      <c r="M137" t="s">
        <v>14271</v>
      </c>
      <c r="N137" s="19" t="str">
        <f>IF(Tableau4[[#This Row],[ID_RIVOLI]]="Non trouvé","Pas de lien",HYPERLINK(("http://www.openstreetmap.org/?"&amp;Tableau4[[#This Row],[OBJET_OSM]]&amp;"="&amp;Tableau4[[#This Row],[ID_RIVOLI]]),"Localiser"))</f>
        <v>Localiser</v>
      </c>
      <c r="O137" s="11" t="s">
        <v>8644</v>
      </c>
      <c r="P137" s="12" t="str">
        <f>IF(Tableau4[[#This Row],[ID_RIVOLI]]="Non trouvé","Pas de lien",HYPERLINK("http://localhost:8111/import?url=http://api.openstreetmap.org/api/0.6/"&amp;Tableau4[[#This Row],[OBJET_OSM]]&amp;"/"&amp;Tableau4[[#This Row],[ID_RIVOLI]]&amp;"/full","JOSM"))</f>
        <v>JOSM</v>
      </c>
    </row>
    <row r="138" spans="1:16">
      <c r="A138">
        <v>840037</v>
      </c>
      <c r="B138" t="s">
        <v>7630</v>
      </c>
      <c r="C138" t="s">
        <v>14833</v>
      </c>
      <c r="G138" t="s">
        <v>5674</v>
      </c>
      <c r="H138" t="s">
        <v>7398</v>
      </c>
      <c r="I138" t="s">
        <v>7399</v>
      </c>
      <c r="J138" t="s">
        <v>7400</v>
      </c>
      <c r="K138" t="s">
        <v>14831</v>
      </c>
      <c r="L138" t="s">
        <v>14832</v>
      </c>
      <c r="M138" t="s">
        <v>14271</v>
      </c>
      <c r="N138" s="19" t="str">
        <f>IF(Tableau4[[#This Row],[ID_RIVOLI]]="Non trouvé","Pas de lien",HYPERLINK(("http://www.openstreetmap.org/?"&amp;Tableau4[[#This Row],[OBJET_OSM]]&amp;"="&amp;Tableau4[[#This Row],[ID_RIVOLI]]),"Localiser"))</f>
        <v>Localiser</v>
      </c>
      <c r="O138" s="11" t="s">
        <v>8644</v>
      </c>
      <c r="P138" s="12" t="str">
        <f>IF(Tableau4[[#This Row],[ID_RIVOLI]]="Non trouvé","Pas de lien",HYPERLINK("http://localhost:8111/import?url=http://api.openstreetmap.org/api/0.6/"&amp;Tableau4[[#This Row],[OBJET_OSM]]&amp;"/"&amp;Tableau4[[#This Row],[ID_RIVOLI]]&amp;"/full","JOSM"))</f>
        <v>JOSM</v>
      </c>
    </row>
    <row r="139" spans="1:16">
      <c r="A139">
        <v>840037</v>
      </c>
      <c r="B139" t="s">
        <v>7650</v>
      </c>
      <c r="C139" t="s">
        <v>14849</v>
      </c>
      <c r="G139" t="s">
        <v>5674</v>
      </c>
      <c r="H139" t="s">
        <v>7676</v>
      </c>
      <c r="I139" t="s">
        <v>7677</v>
      </c>
      <c r="J139" t="s">
        <v>7678</v>
      </c>
      <c r="K139" t="s">
        <v>14850</v>
      </c>
      <c r="L139" t="s">
        <v>14851</v>
      </c>
      <c r="M139" t="s">
        <v>14260</v>
      </c>
      <c r="N139" s="19" t="str">
        <f>IF(Tableau4[[#This Row],[ID_RIVOLI]]="Non trouvé","Pas de lien",HYPERLINK(("http://www.openstreetmap.org/?"&amp;Tableau4[[#This Row],[OBJET_OSM]]&amp;"="&amp;Tableau4[[#This Row],[ID_RIVOLI]]),"Localiser"))</f>
        <v>Localiser</v>
      </c>
      <c r="O139" s="11" t="s">
        <v>8644</v>
      </c>
      <c r="P139" s="12" t="str">
        <f>IF(Tableau4[[#This Row],[ID_RIVOLI]]="Non trouvé","Pas de lien",HYPERLINK("http://localhost:8111/import?url=http://api.openstreetmap.org/api/0.6/"&amp;Tableau4[[#This Row],[OBJET_OSM]]&amp;"/"&amp;Tableau4[[#This Row],[ID_RIVOLI]]&amp;"/full","JOSM"))</f>
        <v>JOSM</v>
      </c>
    </row>
    <row r="140" spans="1:16">
      <c r="A140">
        <v>840037</v>
      </c>
      <c r="B140" t="s">
        <v>7689</v>
      </c>
      <c r="C140" t="s">
        <v>14871</v>
      </c>
      <c r="G140" t="s">
        <v>5674</v>
      </c>
      <c r="H140" t="s">
        <v>7690</v>
      </c>
      <c r="I140" t="s">
        <v>7691</v>
      </c>
      <c r="J140" t="s">
        <v>7692</v>
      </c>
      <c r="K140" t="s">
        <v>14872</v>
      </c>
      <c r="L140" t="s">
        <v>14873</v>
      </c>
      <c r="M140" t="s">
        <v>14271</v>
      </c>
      <c r="N140" s="19" t="str">
        <f>IF(Tableau4[[#This Row],[ID_RIVOLI]]="Non trouvé","Pas de lien",HYPERLINK(("http://www.openstreetmap.org/?"&amp;Tableau4[[#This Row],[OBJET_OSM]]&amp;"="&amp;Tableau4[[#This Row],[ID_RIVOLI]]),"Localiser"))</f>
        <v>Localiser</v>
      </c>
      <c r="O140" s="11" t="s">
        <v>8644</v>
      </c>
      <c r="P140" s="12" t="str">
        <f>IF(Tableau4[[#This Row],[ID_RIVOLI]]="Non trouvé","Pas de lien",HYPERLINK("http://localhost:8111/import?url=http://api.openstreetmap.org/api/0.6/"&amp;Tableau4[[#This Row],[OBJET_OSM]]&amp;"/"&amp;Tableau4[[#This Row],[ID_RIVOLI]]&amp;"/full","JOSM"))</f>
        <v>JOSM</v>
      </c>
    </row>
    <row r="141" spans="1:16">
      <c r="A141">
        <v>840037</v>
      </c>
      <c r="B141" t="s">
        <v>7707</v>
      </c>
      <c r="C141" t="s">
        <v>14881</v>
      </c>
      <c r="G141" t="s">
        <v>5674</v>
      </c>
      <c r="H141" t="s">
        <v>7708</v>
      </c>
      <c r="I141" t="s">
        <v>7709</v>
      </c>
      <c r="J141" t="s">
        <v>7710</v>
      </c>
      <c r="K141" t="s">
        <v>14882</v>
      </c>
      <c r="L141" t="s">
        <v>14883</v>
      </c>
      <c r="M141" t="s">
        <v>14271</v>
      </c>
      <c r="N141" s="19" t="str">
        <f>IF(Tableau4[[#This Row],[ID_RIVOLI]]="Non trouvé","Pas de lien",HYPERLINK(("http://www.openstreetmap.org/?"&amp;Tableau4[[#This Row],[OBJET_OSM]]&amp;"="&amp;Tableau4[[#This Row],[ID_RIVOLI]]),"Localiser"))</f>
        <v>Localiser</v>
      </c>
      <c r="O141" s="11" t="s">
        <v>8644</v>
      </c>
      <c r="P141" s="12" t="str">
        <f>IF(Tableau4[[#This Row],[ID_RIVOLI]]="Non trouvé","Pas de lien",HYPERLINK("http://localhost:8111/import?url=http://api.openstreetmap.org/api/0.6/"&amp;Tableau4[[#This Row],[OBJET_OSM]]&amp;"/"&amp;Tableau4[[#This Row],[ID_RIVOLI]]&amp;"/full","JOSM"))</f>
        <v>JOSM</v>
      </c>
    </row>
    <row r="142" spans="1:16">
      <c r="A142">
        <v>840037</v>
      </c>
      <c r="B142" t="s">
        <v>7728</v>
      </c>
      <c r="C142" t="s">
        <v>14890</v>
      </c>
      <c r="G142" t="s">
        <v>5674</v>
      </c>
      <c r="H142" t="s">
        <v>12722</v>
      </c>
      <c r="I142" t="s">
        <v>14891</v>
      </c>
      <c r="J142" t="s">
        <v>7729</v>
      </c>
      <c r="K142" t="s">
        <v>14892</v>
      </c>
      <c r="L142" t="s">
        <v>14893</v>
      </c>
      <c r="M142" t="s">
        <v>14260</v>
      </c>
      <c r="N142" s="19" t="str">
        <f>IF(Tableau4[[#This Row],[ID_RIVOLI]]="Non trouvé","Pas de lien",HYPERLINK(("http://www.openstreetmap.org/?"&amp;Tableau4[[#This Row],[OBJET_OSM]]&amp;"="&amp;Tableau4[[#This Row],[ID_RIVOLI]]),"Localiser"))</f>
        <v>Localiser</v>
      </c>
      <c r="O142" s="11" t="s">
        <v>8644</v>
      </c>
      <c r="P142" s="12" t="str">
        <f>IF(Tableau4[[#This Row],[ID_RIVOLI]]="Non trouvé","Pas de lien",HYPERLINK("http://localhost:8111/import?url=http://api.openstreetmap.org/api/0.6/"&amp;Tableau4[[#This Row],[OBJET_OSM]]&amp;"/"&amp;Tableau4[[#This Row],[ID_RIVOLI]]&amp;"/full","JOSM"))</f>
        <v>JOSM</v>
      </c>
    </row>
    <row r="143" spans="1:16">
      <c r="A143">
        <v>840037</v>
      </c>
      <c r="B143" t="s">
        <v>7730</v>
      </c>
      <c r="C143" t="s">
        <v>14894</v>
      </c>
      <c r="G143" t="s">
        <v>5674</v>
      </c>
      <c r="H143" t="s">
        <v>7731</v>
      </c>
      <c r="I143" t="s">
        <v>7732</v>
      </c>
      <c r="J143" t="s">
        <v>7733</v>
      </c>
      <c r="K143" t="s">
        <v>14895</v>
      </c>
      <c r="L143" t="s">
        <v>14896</v>
      </c>
      <c r="M143" t="s">
        <v>14271</v>
      </c>
      <c r="N143" s="19" t="str">
        <f>IF(Tableau4[[#This Row],[ID_RIVOLI]]="Non trouvé","Pas de lien",HYPERLINK(("http://www.openstreetmap.org/?"&amp;Tableau4[[#This Row],[OBJET_OSM]]&amp;"="&amp;Tableau4[[#This Row],[ID_RIVOLI]]),"Localiser"))</f>
        <v>Localiser</v>
      </c>
      <c r="O143" s="11" t="s">
        <v>8644</v>
      </c>
      <c r="P143" s="12" t="str">
        <f>IF(Tableau4[[#This Row],[ID_RIVOLI]]="Non trouvé","Pas de lien",HYPERLINK("http://localhost:8111/import?url=http://api.openstreetmap.org/api/0.6/"&amp;Tableau4[[#This Row],[OBJET_OSM]]&amp;"/"&amp;Tableau4[[#This Row],[ID_RIVOLI]]&amp;"/full","JOSM"))</f>
        <v>JOSM</v>
      </c>
    </row>
    <row r="144" spans="1:16">
      <c r="A144">
        <v>840037</v>
      </c>
      <c r="B144" t="s">
        <v>7750</v>
      </c>
      <c r="C144" t="s">
        <v>14908</v>
      </c>
      <c r="G144" t="s">
        <v>5674</v>
      </c>
      <c r="H144" t="s">
        <v>7751</v>
      </c>
      <c r="I144" t="s">
        <v>7752</v>
      </c>
      <c r="J144" t="s">
        <v>7753</v>
      </c>
      <c r="K144" t="s">
        <v>14909</v>
      </c>
      <c r="L144" t="s">
        <v>14910</v>
      </c>
      <c r="M144" t="s">
        <v>14260</v>
      </c>
      <c r="N144" s="19" t="str">
        <f>IF(Tableau4[[#This Row],[ID_RIVOLI]]="Non trouvé","Pas de lien",HYPERLINK(("http://www.openstreetmap.org/?"&amp;Tableau4[[#This Row],[OBJET_OSM]]&amp;"="&amp;Tableau4[[#This Row],[ID_RIVOLI]]),"Localiser"))</f>
        <v>Localiser</v>
      </c>
      <c r="O144" s="11" t="s">
        <v>8644</v>
      </c>
      <c r="P144" s="12" t="str">
        <f>IF(Tableau4[[#This Row],[ID_RIVOLI]]="Non trouvé","Pas de lien",HYPERLINK("http://localhost:8111/import?url=http://api.openstreetmap.org/api/0.6/"&amp;Tableau4[[#This Row],[OBJET_OSM]]&amp;"/"&amp;Tableau4[[#This Row],[ID_RIVOLI]]&amp;"/full","JOSM"))</f>
        <v>JOSM</v>
      </c>
    </row>
    <row r="145" spans="1:16">
      <c r="A145">
        <v>840037</v>
      </c>
      <c r="B145" t="s">
        <v>7757</v>
      </c>
      <c r="C145" t="s">
        <v>14911</v>
      </c>
      <c r="G145" t="s">
        <v>5674</v>
      </c>
      <c r="H145" t="s">
        <v>7758</v>
      </c>
      <c r="I145" t="s">
        <v>7759</v>
      </c>
      <c r="J145" t="s">
        <v>7760</v>
      </c>
      <c r="K145" t="s">
        <v>14912</v>
      </c>
      <c r="L145" t="s">
        <v>14913</v>
      </c>
      <c r="M145" t="s">
        <v>14260</v>
      </c>
      <c r="N145" s="19" t="str">
        <f>IF(Tableau4[[#This Row],[ID_RIVOLI]]="Non trouvé","Pas de lien",HYPERLINK(("http://www.openstreetmap.org/?"&amp;Tableau4[[#This Row],[OBJET_OSM]]&amp;"="&amp;Tableau4[[#This Row],[ID_RIVOLI]]),"Localiser"))</f>
        <v>Localiser</v>
      </c>
      <c r="O145" s="11" t="s">
        <v>8644</v>
      </c>
      <c r="P145" s="12" t="str">
        <f>IF(Tableau4[[#This Row],[ID_RIVOLI]]="Non trouvé","Pas de lien",HYPERLINK("http://localhost:8111/import?url=http://api.openstreetmap.org/api/0.6/"&amp;Tableau4[[#This Row],[OBJET_OSM]]&amp;"/"&amp;Tableau4[[#This Row],[ID_RIVOLI]]&amp;"/full","JOSM"))</f>
        <v>JOSM</v>
      </c>
    </row>
    <row r="146" spans="1:16">
      <c r="A146">
        <v>840037</v>
      </c>
      <c r="B146" t="s">
        <v>7761</v>
      </c>
      <c r="C146" t="s">
        <v>14914</v>
      </c>
      <c r="G146" t="s">
        <v>5674</v>
      </c>
      <c r="H146" t="s">
        <v>7762</v>
      </c>
      <c r="I146" t="s">
        <v>7763</v>
      </c>
      <c r="J146" t="s">
        <v>7764</v>
      </c>
      <c r="K146" t="s">
        <v>14915</v>
      </c>
      <c r="L146" t="s">
        <v>14916</v>
      </c>
      <c r="M146" t="s">
        <v>14271</v>
      </c>
      <c r="N146" s="19" t="str">
        <f>IF(Tableau4[[#This Row],[ID_RIVOLI]]="Non trouvé","Pas de lien",HYPERLINK(("http://www.openstreetmap.org/?"&amp;Tableau4[[#This Row],[OBJET_OSM]]&amp;"="&amp;Tableau4[[#This Row],[ID_RIVOLI]]),"Localiser"))</f>
        <v>Localiser</v>
      </c>
      <c r="O146" s="11" t="s">
        <v>8644</v>
      </c>
      <c r="P146" s="12" t="str">
        <f>IF(Tableau4[[#This Row],[ID_RIVOLI]]="Non trouvé","Pas de lien",HYPERLINK("http://localhost:8111/import?url=http://api.openstreetmap.org/api/0.6/"&amp;Tableau4[[#This Row],[OBJET_OSM]]&amp;"/"&amp;Tableau4[[#This Row],[ID_RIVOLI]]&amp;"/full","JOSM"))</f>
        <v>JOSM</v>
      </c>
    </row>
    <row r="147" spans="1:16">
      <c r="A147">
        <v>840037</v>
      </c>
      <c r="B147" t="s">
        <v>7598</v>
      </c>
      <c r="C147" t="s">
        <v>14958</v>
      </c>
      <c r="G147" t="s">
        <v>5674</v>
      </c>
      <c r="H147" t="s">
        <v>7787</v>
      </c>
      <c r="I147" t="s">
        <v>7788</v>
      </c>
      <c r="J147" t="s">
        <v>7789</v>
      </c>
      <c r="K147" t="s">
        <v>14959</v>
      </c>
      <c r="L147" t="s">
        <v>14960</v>
      </c>
      <c r="M147" t="s">
        <v>14260</v>
      </c>
      <c r="N147" s="19" t="str">
        <f>IF(Tableau4[[#This Row],[ID_RIVOLI]]="Non trouvé","Pas de lien",HYPERLINK(("http://www.openstreetmap.org/?"&amp;Tableau4[[#This Row],[OBJET_OSM]]&amp;"="&amp;Tableau4[[#This Row],[ID_RIVOLI]]),"Localiser"))</f>
        <v>Localiser</v>
      </c>
      <c r="O147" s="11" t="s">
        <v>8644</v>
      </c>
      <c r="P147" s="12" t="str">
        <f>IF(Tableau4[[#This Row],[ID_RIVOLI]]="Non trouvé","Pas de lien",HYPERLINK("http://localhost:8111/import?url=http://api.openstreetmap.org/api/0.6/"&amp;Tableau4[[#This Row],[OBJET_OSM]]&amp;"/"&amp;Tableau4[[#This Row],[ID_RIVOLI]]&amp;"/full","JOSM"))</f>
        <v>JOSM</v>
      </c>
    </row>
    <row r="148" spans="1:16">
      <c r="A148">
        <v>840037</v>
      </c>
      <c r="B148" t="s">
        <v>7813</v>
      </c>
      <c r="C148" t="s">
        <v>14970</v>
      </c>
      <c r="G148" t="s">
        <v>5674</v>
      </c>
      <c r="H148" t="s">
        <v>7814</v>
      </c>
      <c r="I148" t="s">
        <v>7815</v>
      </c>
      <c r="J148" t="s">
        <v>7816</v>
      </c>
      <c r="K148" t="s">
        <v>14971</v>
      </c>
      <c r="L148" t="s">
        <v>14972</v>
      </c>
      <c r="M148" t="s">
        <v>14260</v>
      </c>
      <c r="N148" s="19" t="str">
        <f>IF(Tableau4[[#This Row],[ID_RIVOLI]]="Non trouvé","Pas de lien",HYPERLINK(("http://www.openstreetmap.org/?"&amp;Tableau4[[#This Row],[OBJET_OSM]]&amp;"="&amp;Tableau4[[#This Row],[ID_RIVOLI]]),"Localiser"))</f>
        <v>Localiser</v>
      </c>
      <c r="O148" s="11" t="s">
        <v>8644</v>
      </c>
      <c r="P148" s="12" t="str">
        <f>IF(Tableau4[[#This Row],[ID_RIVOLI]]="Non trouvé","Pas de lien",HYPERLINK("http://localhost:8111/import?url=http://api.openstreetmap.org/api/0.6/"&amp;Tableau4[[#This Row],[OBJET_OSM]]&amp;"/"&amp;Tableau4[[#This Row],[ID_RIVOLI]]&amp;"/full","JOSM"))</f>
        <v>JOSM</v>
      </c>
    </row>
    <row r="149" spans="1:16">
      <c r="A149">
        <v>840037</v>
      </c>
      <c r="B149" t="s">
        <v>7827</v>
      </c>
      <c r="C149" t="s">
        <v>14990</v>
      </c>
      <c r="G149" t="s">
        <v>5674</v>
      </c>
      <c r="H149" t="s">
        <v>12725</v>
      </c>
      <c r="I149" t="s">
        <v>14991</v>
      </c>
      <c r="J149" t="s">
        <v>7828</v>
      </c>
      <c r="K149" t="s">
        <v>14992</v>
      </c>
      <c r="L149" t="s">
        <v>14993</v>
      </c>
      <c r="M149" t="s">
        <v>14260</v>
      </c>
      <c r="N149" s="19" t="str">
        <f>IF(Tableau4[[#This Row],[ID_RIVOLI]]="Non trouvé","Pas de lien",HYPERLINK(("http://www.openstreetmap.org/?"&amp;Tableau4[[#This Row],[OBJET_OSM]]&amp;"="&amp;Tableau4[[#This Row],[ID_RIVOLI]]),"Localiser"))</f>
        <v>Localiser</v>
      </c>
      <c r="O149" s="11" t="s">
        <v>8644</v>
      </c>
      <c r="P149" s="12" t="str">
        <f>IF(Tableau4[[#This Row],[ID_RIVOLI]]="Non trouvé","Pas de lien",HYPERLINK("http://localhost:8111/import?url=http://api.openstreetmap.org/api/0.6/"&amp;Tableau4[[#This Row],[OBJET_OSM]]&amp;"/"&amp;Tableau4[[#This Row],[ID_RIVOLI]]&amp;"/full","JOSM"))</f>
        <v>JOSM</v>
      </c>
    </row>
    <row r="150" spans="1:16">
      <c r="A150">
        <v>840037</v>
      </c>
      <c r="B150" t="s">
        <v>7810</v>
      </c>
      <c r="C150" t="s">
        <v>14996</v>
      </c>
      <c r="G150" t="s">
        <v>5674</v>
      </c>
      <c r="H150" t="s">
        <v>11715</v>
      </c>
      <c r="I150" t="s">
        <v>14997</v>
      </c>
      <c r="J150" t="s">
        <v>7835</v>
      </c>
      <c r="K150" t="s">
        <v>14998</v>
      </c>
      <c r="L150" t="s">
        <v>14999</v>
      </c>
      <c r="M150" t="s">
        <v>14271</v>
      </c>
      <c r="N150" s="19" t="str">
        <f>IF(Tableau4[[#This Row],[ID_RIVOLI]]="Non trouvé","Pas de lien",HYPERLINK(("http://www.openstreetmap.org/?"&amp;Tableau4[[#This Row],[OBJET_OSM]]&amp;"="&amp;Tableau4[[#This Row],[ID_RIVOLI]]),"Localiser"))</f>
        <v>Localiser</v>
      </c>
      <c r="O150" s="11" t="s">
        <v>8644</v>
      </c>
      <c r="P150" s="12" t="str">
        <f>IF(Tableau4[[#This Row],[ID_RIVOLI]]="Non trouvé","Pas de lien",HYPERLINK("http://localhost:8111/import?url=http://api.openstreetmap.org/api/0.6/"&amp;Tableau4[[#This Row],[OBJET_OSM]]&amp;"/"&amp;Tableau4[[#This Row],[ID_RIVOLI]]&amp;"/full","JOSM"))</f>
        <v>JOSM</v>
      </c>
    </row>
    <row r="151" spans="1:16">
      <c r="A151">
        <v>840037</v>
      </c>
      <c r="B151" t="s">
        <v>7838</v>
      </c>
      <c r="C151" t="s">
        <v>15027</v>
      </c>
      <c r="G151" t="s">
        <v>5674</v>
      </c>
      <c r="H151" t="s">
        <v>7839</v>
      </c>
      <c r="I151" t="s">
        <v>7840</v>
      </c>
      <c r="J151" t="s">
        <v>7841</v>
      </c>
      <c r="K151" t="s">
        <v>15028</v>
      </c>
      <c r="L151" t="s">
        <v>15029</v>
      </c>
      <c r="M151" t="s">
        <v>14271</v>
      </c>
      <c r="N151" s="19" t="str">
        <f>IF(Tableau4[[#This Row],[ID_RIVOLI]]="Non trouvé","Pas de lien",HYPERLINK(("http://www.openstreetmap.org/?"&amp;Tableau4[[#This Row],[OBJET_OSM]]&amp;"="&amp;Tableau4[[#This Row],[ID_RIVOLI]]),"Localiser"))</f>
        <v>Localiser</v>
      </c>
      <c r="O151" s="11" t="s">
        <v>8644</v>
      </c>
      <c r="P151" s="12" t="str">
        <f>IF(Tableau4[[#This Row],[ID_RIVOLI]]="Non trouvé","Pas de lien",HYPERLINK("http://localhost:8111/import?url=http://api.openstreetmap.org/api/0.6/"&amp;Tableau4[[#This Row],[OBJET_OSM]]&amp;"/"&amp;Tableau4[[#This Row],[ID_RIVOLI]]&amp;"/full","JOSM"))</f>
        <v>JOSM</v>
      </c>
    </row>
    <row r="152" spans="1:16">
      <c r="A152">
        <v>840037</v>
      </c>
      <c r="B152" t="s">
        <v>7810</v>
      </c>
      <c r="C152" t="s">
        <v>15042</v>
      </c>
      <c r="G152" t="s">
        <v>5674</v>
      </c>
      <c r="H152" t="s">
        <v>7846</v>
      </c>
      <c r="I152" t="s">
        <v>7847</v>
      </c>
      <c r="J152" t="s">
        <v>7848</v>
      </c>
      <c r="K152" t="s">
        <v>15043</v>
      </c>
      <c r="L152" t="s">
        <v>15044</v>
      </c>
      <c r="M152" t="s">
        <v>14271</v>
      </c>
      <c r="N152" s="19" t="str">
        <f>IF(Tableau4[[#This Row],[ID_RIVOLI]]="Non trouvé","Pas de lien",HYPERLINK(("http://www.openstreetmap.org/?"&amp;Tableau4[[#This Row],[OBJET_OSM]]&amp;"="&amp;Tableau4[[#This Row],[ID_RIVOLI]]),"Localiser"))</f>
        <v>Localiser</v>
      </c>
      <c r="O152" s="11" t="s">
        <v>8644</v>
      </c>
      <c r="P152" s="12" t="str">
        <f>IF(Tableau4[[#This Row],[ID_RIVOLI]]="Non trouvé","Pas de lien",HYPERLINK("http://localhost:8111/import?url=http://api.openstreetmap.org/api/0.6/"&amp;Tableau4[[#This Row],[OBJET_OSM]]&amp;"/"&amp;Tableau4[[#This Row],[ID_RIVOLI]]&amp;"/full","JOSM"))</f>
        <v>JOSM</v>
      </c>
    </row>
    <row r="153" spans="1:16">
      <c r="A153">
        <v>840037</v>
      </c>
      <c r="B153" t="s">
        <v>7627</v>
      </c>
      <c r="C153" t="s">
        <v>14758</v>
      </c>
      <c r="G153" t="s">
        <v>4492</v>
      </c>
      <c r="H153" t="s">
        <v>7849</v>
      </c>
      <c r="I153" t="s">
        <v>7850</v>
      </c>
      <c r="J153" t="s">
        <v>7851</v>
      </c>
      <c r="K153" t="s">
        <v>14759</v>
      </c>
      <c r="L153" t="s">
        <v>14760</v>
      </c>
      <c r="M153" t="s">
        <v>14260</v>
      </c>
      <c r="N153" s="19" t="str">
        <f>IF(Tableau4[[#This Row],[ID_RIVOLI]]="Non trouvé","Pas de lien",HYPERLINK(("http://www.openstreetmap.org/?"&amp;Tableau4[[#This Row],[OBJET_OSM]]&amp;"="&amp;Tableau4[[#This Row],[ID_RIVOLI]]),"Localiser"))</f>
        <v>Localiser</v>
      </c>
      <c r="O153" s="11" t="s">
        <v>8644</v>
      </c>
      <c r="P153" s="12" t="str">
        <f>IF(Tableau4[[#This Row],[ID_RIVOLI]]="Non trouvé","Pas de lien",HYPERLINK("http://localhost:8111/import?url=http://api.openstreetmap.org/api/0.6/"&amp;Tableau4[[#This Row],[OBJET_OSM]]&amp;"/"&amp;Tableau4[[#This Row],[ID_RIVOLI]]&amp;"/full","JOSM"))</f>
        <v>JOSM</v>
      </c>
    </row>
    <row r="154" spans="1:16">
      <c r="A154">
        <v>840037</v>
      </c>
      <c r="B154" t="s">
        <v>7854</v>
      </c>
      <c r="C154" t="s">
        <v>14764</v>
      </c>
      <c r="G154" t="s">
        <v>4492</v>
      </c>
      <c r="H154" t="s">
        <v>2332</v>
      </c>
      <c r="I154" t="s">
        <v>7358</v>
      </c>
      <c r="J154" t="s">
        <v>7359</v>
      </c>
      <c r="K154" t="s">
        <v>14763</v>
      </c>
      <c r="L154" t="s">
        <v>14762</v>
      </c>
      <c r="M154" t="s">
        <v>14271</v>
      </c>
      <c r="N154" s="19" t="str">
        <f>IF(Tableau4[[#This Row],[ID_RIVOLI]]="Non trouvé","Pas de lien",HYPERLINK(("http://www.openstreetmap.org/?"&amp;Tableau4[[#This Row],[OBJET_OSM]]&amp;"="&amp;Tableau4[[#This Row],[ID_RIVOLI]]),"Localiser"))</f>
        <v>Localiser</v>
      </c>
      <c r="O154" s="11" t="s">
        <v>8644</v>
      </c>
      <c r="P154" s="12" t="str">
        <f>IF(Tableau4[[#This Row],[ID_RIVOLI]]="Non trouvé","Pas de lien",HYPERLINK("http://localhost:8111/import?url=http://api.openstreetmap.org/api/0.6/"&amp;Tableau4[[#This Row],[OBJET_OSM]]&amp;"/"&amp;Tableau4[[#This Row],[ID_RIVOLI]]&amp;"/full","JOSM"))</f>
        <v>JOSM</v>
      </c>
    </row>
    <row r="155" spans="1:16">
      <c r="A155">
        <v>840037</v>
      </c>
      <c r="B155" t="s">
        <v>7737</v>
      </c>
      <c r="C155" t="s">
        <v>14291</v>
      </c>
      <c r="G155" t="s">
        <v>5644</v>
      </c>
      <c r="H155" t="s">
        <v>7738</v>
      </c>
      <c r="I155" t="s">
        <v>7739</v>
      </c>
      <c r="J155" t="s">
        <v>7740</v>
      </c>
      <c r="K155" t="s">
        <v>7740</v>
      </c>
      <c r="L155" t="s">
        <v>14292</v>
      </c>
      <c r="M155" t="s">
        <v>14271</v>
      </c>
      <c r="N155" s="19" t="str">
        <f>IF(Tableau4[[#This Row],[ID_RIVOLI]]="Non trouvé","Pas de lien",HYPERLINK(("http://www.openstreetmap.org/?"&amp;Tableau4[[#This Row],[OBJET_OSM]]&amp;"="&amp;Tableau4[[#This Row],[ID_RIVOLI]]),"Localiser"))</f>
        <v>Localiser</v>
      </c>
      <c r="O155" s="11" t="s">
        <v>8644</v>
      </c>
      <c r="P155" s="12" t="str">
        <f>IF(Tableau4[[#This Row],[ID_RIVOLI]]="Non trouvé","Pas de lien",HYPERLINK("http://localhost:8111/import?url=http://api.openstreetmap.org/api/0.6/"&amp;Tableau4[[#This Row],[OBJET_OSM]]&amp;"/"&amp;Tableau4[[#This Row],[ID_RIVOLI]]&amp;"/full","JOSM"))</f>
        <v>JOSM</v>
      </c>
    </row>
    <row r="156" spans="1:16">
      <c r="A156">
        <v>840037</v>
      </c>
      <c r="B156" t="s">
        <v>7741</v>
      </c>
      <c r="C156" t="s">
        <v>14293</v>
      </c>
      <c r="G156" t="s">
        <v>5644</v>
      </c>
      <c r="H156" t="s">
        <v>14294</v>
      </c>
      <c r="I156" t="s">
        <v>14295</v>
      </c>
      <c r="J156" t="s">
        <v>14296</v>
      </c>
      <c r="K156" t="s">
        <v>14297</v>
      </c>
      <c r="L156" t="s">
        <v>14298</v>
      </c>
      <c r="M156" t="s">
        <v>14271</v>
      </c>
      <c r="N156" s="19" t="str">
        <f>IF(Tableau4[[#This Row],[ID_RIVOLI]]="Non trouvé","Pas de lien",HYPERLINK(("http://www.openstreetmap.org/?"&amp;Tableau4[[#This Row],[OBJET_OSM]]&amp;"="&amp;Tableau4[[#This Row],[ID_RIVOLI]]),"Localiser"))</f>
        <v>Localiser</v>
      </c>
      <c r="O156" s="11" t="s">
        <v>8644</v>
      </c>
      <c r="P156" s="12" t="str">
        <f>IF(Tableau4[[#This Row],[ID_RIVOLI]]="Non trouvé","Pas de lien",HYPERLINK("http://localhost:8111/import?url=http://api.openstreetmap.org/api/0.6/"&amp;Tableau4[[#This Row],[OBJET_OSM]]&amp;"/"&amp;Tableau4[[#This Row],[ID_RIVOLI]]&amp;"/full","JOSM"))</f>
        <v>JOSM</v>
      </c>
    </row>
    <row r="157" spans="1:16">
      <c r="A157">
        <v>840037</v>
      </c>
      <c r="B157" t="s">
        <v>7754</v>
      </c>
      <c r="C157" t="s">
        <v>15302</v>
      </c>
      <c r="H157" t="s">
        <v>7755</v>
      </c>
      <c r="I157" t="s">
        <v>7755</v>
      </c>
      <c r="J157" t="s">
        <v>7756</v>
      </c>
      <c r="K157" t="s">
        <v>7756</v>
      </c>
      <c r="L157" t="s">
        <v>15303</v>
      </c>
      <c r="M157" t="s">
        <v>14260</v>
      </c>
      <c r="N157" s="19" t="str">
        <f>IF(Tableau4[[#This Row],[ID_RIVOLI]]="Non trouvé","Pas de lien",HYPERLINK(("http://www.openstreetmap.org/?"&amp;Tableau4[[#This Row],[OBJET_OSM]]&amp;"="&amp;Tableau4[[#This Row],[ID_RIVOLI]]),"Localiser"))</f>
        <v>Localiser</v>
      </c>
      <c r="O157" s="11" t="s">
        <v>8644</v>
      </c>
      <c r="P157" s="12" t="str">
        <f>IF(Tableau4[[#This Row],[ID_RIVOLI]]="Non trouvé","Pas de lien",HYPERLINK("http://localhost:8111/import?url=http://api.openstreetmap.org/api/0.6/"&amp;Tableau4[[#This Row],[OBJET_OSM]]&amp;"/"&amp;Tableau4[[#This Row],[ID_RIVOLI]]&amp;"/full","JOSM"))</f>
        <v>JOSM</v>
      </c>
    </row>
    <row r="158" spans="1:16">
      <c r="A158">
        <v>840037</v>
      </c>
      <c r="B158" t="s">
        <v>7771</v>
      </c>
      <c r="C158" t="s">
        <v>15346</v>
      </c>
      <c r="H158" t="s">
        <v>7772</v>
      </c>
      <c r="I158" t="s">
        <v>7772</v>
      </c>
      <c r="J158" t="s">
        <v>7773</v>
      </c>
      <c r="K158" t="s">
        <v>7773</v>
      </c>
      <c r="L158" t="s">
        <v>15347</v>
      </c>
      <c r="M158" t="s">
        <v>14260</v>
      </c>
      <c r="N158" s="19" t="str">
        <f>IF(Tableau4[[#This Row],[ID_RIVOLI]]="Non trouvé","Pas de lien",HYPERLINK(("http://www.openstreetmap.org/?"&amp;Tableau4[[#This Row],[OBJET_OSM]]&amp;"="&amp;Tableau4[[#This Row],[ID_RIVOLI]]),"Localiser"))</f>
        <v>Localiser</v>
      </c>
      <c r="O158" s="11" t="s">
        <v>8644</v>
      </c>
      <c r="P158" s="12" t="str">
        <f>IF(Tableau4[[#This Row],[ID_RIVOLI]]="Non trouvé","Pas de lien",HYPERLINK("http://localhost:8111/import?url=http://api.openstreetmap.org/api/0.6/"&amp;Tableau4[[#This Row],[OBJET_OSM]]&amp;"/"&amp;Tableau4[[#This Row],[ID_RIVOLI]]&amp;"/full","JOSM"))</f>
        <v>JOSM</v>
      </c>
    </row>
    <row r="159" spans="1:16">
      <c r="A159">
        <v>840037</v>
      </c>
      <c r="B159" t="s">
        <v>7765</v>
      </c>
      <c r="C159" t="s">
        <v>15340</v>
      </c>
      <c r="H159" t="s">
        <v>7766</v>
      </c>
      <c r="I159" t="s">
        <v>7766</v>
      </c>
      <c r="J159" t="s">
        <v>7767</v>
      </c>
      <c r="K159" t="s">
        <v>15341</v>
      </c>
      <c r="L159" t="s">
        <v>15342</v>
      </c>
      <c r="M159" t="s">
        <v>14260</v>
      </c>
      <c r="N159" s="19" t="str">
        <f>IF(Tableau4[[#This Row],[ID_RIVOLI]]="Non trouvé","Pas de lien",HYPERLINK(("http://www.openstreetmap.org/?"&amp;Tableau4[[#This Row],[OBJET_OSM]]&amp;"="&amp;Tableau4[[#This Row],[ID_RIVOLI]]),"Localiser"))</f>
        <v>Localiser</v>
      </c>
      <c r="O159" s="11" t="s">
        <v>8644</v>
      </c>
      <c r="P159" s="12" t="str">
        <f>IF(Tableau4[[#This Row],[ID_RIVOLI]]="Non trouvé","Pas de lien",HYPERLINK("http://localhost:8111/import?url=http://api.openstreetmap.org/api/0.6/"&amp;Tableau4[[#This Row],[OBJET_OSM]]&amp;"/"&amp;Tableau4[[#This Row],[ID_RIVOLI]]&amp;"/full","JOSM"))</f>
        <v>JOSM</v>
      </c>
    </row>
    <row r="160" spans="1:16">
      <c r="A160">
        <v>840037</v>
      </c>
      <c r="B160" t="s">
        <v>7768</v>
      </c>
      <c r="C160" t="s">
        <v>15343</v>
      </c>
      <c r="H160" t="s">
        <v>7769</v>
      </c>
      <c r="I160" t="s">
        <v>7769</v>
      </c>
      <c r="J160" t="s">
        <v>7770</v>
      </c>
      <c r="K160" t="s">
        <v>15344</v>
      </c>
      <c r="L160" t="s">
        <v>15345</v>
      </c>
      <c r="M160" t="s">
        <v>14260</v>
      </c>
      <c r="N160" s="19" t="str">
        <f>IF(Tableau4[[#This Row],[ID_RIVOLI]]="Non trouvé","Pas de lien",HYPERLINK(("http://www.openstreetmap.org/?"&amp;Tableau4[[#This Row],[OBJET_OSM]]&amp;"="&amp;Tableau4[[#This Row],[ID_RIVOLI]]),"Localiser"))</f>
        <v>Localiser</v>
      </c>
      <c r="O160" s="11" t="s">
        <v>8644</v>
      </c>
      <c r="P160" s="12" t="str">
        <f>IF(Tableau4[[#This Row],[ID_RIVOLI]]="Non trouvé","Pas de lien",HYPERLINK("http://localhost:8111/import?url=http://api.openstreetmap.org/api/0.6/"&amp;Tableau4[[#This Row],[OBJET_OSM]]&amp;"/"&amp;Tableau4[[#This Row],[ID_RIVOLI]]&amp;"/full","JOSM"))</f>
        <v>JOSM</v>
      </c>
    </row>
    <row r="161" spans="1:16">
      <c r="A161">
        <v>840037</v>
      </c>
      <c r="B161" t="s">
        <v>7688</v>
      </c>
      <c r="C161" t="s">
        <v>15354</v>
      </c>
      <c r="H161" t="s">
        <v>7774</v>
      </c>
      <c r="I161" t="s">
        <v>7774</v>
      </c>
      <c r="J161" t="s">
        <v>7775</v>
      </c>
      <c r="K161" t="s">
        <v>7775</v>
      </c>
      <c r="L161" t="s">
        <v>15355</v>
      </c>
      <c r="M161" t="s">
        <v>14271</v>
      </c>
      <c r="N161" s="19" t="str">
        <f>IF(Tableau4[[#This Row],[ID_RIVOLI]]="Non trouvé","Pas de lien",HYPERLINK(("http://www.openstreetmap.org/?"&amp;Tableau4[[#This Row],[OBJET_OSM]]&amp;"="&amp;Tableau4[[#This Row],[ID_RIVOLI]]),"Localiser"))</f>
        <v>Localiser</v>
      </c>
      <c r="O161" s="11" t="s">
        <v>8644</v>
      </c>
      <c r="P161" s="12" t="str">
        <f>IF(Tableau4[[#This Row],[ID_RIVOLI]]="Non trouvé","Pas de lien",HYPERLINK("http://localhost:8111/import?url=http://api.openstreetmap.org/api/0.6/"&amp;Tableau4[[#This Row],[OBJET_OSM]]&amp;"/"&amp;Tableau4[[#This Row],[ID_RIVOLI]]&amp;"/full","JOSM"))</f>
        <v>JOSM</v>
      </c>
    </row>
    <row r="162" spans="1:16">
      <c r="A162">
        <v>840037</v>
      </c>
      <c r="B162" t="s">
        <v>7782</v>
      </c>
      <c r="C162" t="s">
        <v>15372</v>
      </c>
      <c r="H162" t="s">
        <v>7787</v>
      </c>
      <c r="I162" t="s">
        <v>7787</v>
      </c>
      <c r="J162" t="s">
        <v>7790</v>
      </c>
      <c r="K162" t="s">
        <v>7783</v>
      </c>
      <c r="L162" t="s">
        <v>15373</v>
      </c>
      <c r="M162" t="s">
        <v>14260</v>
      </c>
      <c r="N162" s="19" t="str">
        <f>IF(Tableau4[[#This Row],[ID_RIVOLI]]="Non trouvé","Pas de lien",HYPERLINK(("http://www.openstreetmap.org/?"&amp;Tableau4[[#This Row],[OBJET_OSM]]&amp;"="&amp;Tableau4[[#This Row],[ID_RIVOLI]]),"Localiser"))</f>
        <v>Localiser</v>
      </c>
      <c r="O162" s="11" t="s">
        <v>8644</v>
      </c>
      <c r="P162" s="12" t="str">
        <f>IF(Tableau4[[#This Row],[ID_RIVOLI]]="Non trouvé","Pas de lien",HYPERLINK("http://localhost:8111/import?url=http://api.openstreetmap.org/api/0.6/"&amp;Tableau4[[#This Row],[OBJET_OSM]]&amp;"/"&amp;Tableau4[[#This Row],[ID_RIVOLI]]&amp;"/full","JOSM"))</f>
        <v>JOSM</v>
      </c>
    </row>
    <row r="163" spans="1:16">
      <c r="A163">
        <v>840037</v>
      </c>
      <c r="B163" t="s">
        <v>7805</v>
      </c>
      <c r="C163" t="s">
        <v>15398</v>
      </c>
      <c r="H163" t="s">
        <v>7806</v>
      </c>
      <c r="I163" t="s">
        <v>7806</v>
      </c>
      <c r="J163" t="s">
        <v>7807</v>
      </c>
      <c r="K163" t="s">
        <v>15399</v>
      </c>
      <c r="L163" t="s">
        <v>15400</v>
      </c>
      <c r="M163" t="s">
        <v>14260</v>
      </c>
      <c r="N163" s="19" t="str">
        <f>IF(Tableau4[[#This Row],[ID_RIVOLI]]="Non trouvé","Pas de lien",HYPERLINK(("http://www.openstreetmap.org/?"&amp;Tableau4[[#This Row],[OBJET_OSM]]&amp;"="&amp;Tableau4[[#This Row],[ID_RIVOLI]]),"Localiser"))</f>
        <v>Localiser</v>
      </c>
      <c r="O163" s="11" t="s">
        <v>8644</v>
      </c>
      <c r="P163" s="12" t="str">
        <f>IF(Tableau4[[#This Row],[ID_RIVOLI]]="Non trouvé","Pas de lien",HYPERLINK("http://localhost:8111/import?url=http://api.openstreetmap.org/api/0.6/"&amp;Tableau4[[#This Row],[OBJET_OSM]]&amp;"/"&amp;Tableau4[[#This Row],[ID_RIVOLI]]&amp;"/full","JOSM"))</f>
        <v>JOSM</v>
      </c>
    </row>
    <row r="164" spans="1:16">
      <c r="A164">
        <v>840037</v>
      </c>
      <c r="B164" t="s">
        <v>7808</v>
      </c>
      <c r="C164" t="s">
        <v>15404</v>
      </c>
      <c r="H164" t="s">
        <v>12444</v>
      </c>
      <c r="I164" t="s">
        <v>12444</v>
      </c>
      <c r="J164" t="s">
        <v>7809</v>
      </c>
      <c r="K164" t="s">
        <v>15405</v>
      </c>
      <c r="L164" t="s">
        <v>15406</v>
      </c>
      <c r="M164" t="s">
        <v>14271</v>
      </c>
      <c r="N164" s="19" t="str">
        <f>IF(Tableau4[[#This Row],[ID_RIVOLI]]="Non trouvé","Pas de lien",HYPERLINK(("http://www.openstreetmap.org/?"&amp;Tableau4[[#This Row],[OBJET_OSM]]&amp;"="&amp;Tableau4[[#This Row],[ID_RIVOLI]]),"Localiser"))</f>
        <v>Localiser</v>
      </c>
      <c r="O164" s="11" t="s">
        <v>8644</v>
      </c>
      <c r="P164" s="12" t="str">
        <f>IF(Tableau4[[#This Row],[ID_RIVOLI]]="Non trouvé","Pas de lien",HYPERLINK("http://localhost:8111/import?url=http://api.openstreetmap.org/api/0.6/"&amp;Tableau4[[#This Row],[OBJET_OSM]]&amp;"/"&amp;Tableau4[[#This Row],[ID_RIVOLI]]&amp;"/full","JOSM"))</f>
        <v>JOSM</v>
      </c>
    </row>
    <row r="165" spans="1:16">
      <c r="A165">
        <v>840037</v>
      </c>
      <c r="B165" t="s">
        <v>7810</v>
      </c>
      <c r="C165" t="s">
        <v>15409</v>
      </c>
      <c r="H165" t="s">
        <v>7811</v>
      </c>
      <c r="I165" t="s">
        <v>7811</v>
      </c>
      <c r="J165" t="s">
        <v>7812</v>
      </c>
      <c r="K165" t="s">
        <v>10229</v>
      </c>
      <c r="L165" t="s">
        <v>15410</v>
      </c>
      <c r="M165" t="s">
        <v>14271</v>
      </c>
      <c r="N165" s="19" t="str">
        <f>IF(Tableau4[[#This Row],[ID_RIVOLI]]="Non trouvé","Pas de lien",HYPERLINK(("http://www.openstreetmap.org/?"&amp;Tableau4[[#This Row],[OBJET_OSM]]&amp;"="&amp;Tableau4[[#This Row],[ID_RIVOLI]]),"Localiser"))</f>
        <v>Localiser</v>
      </c>
      <c r="O165" s="11" t="s">
        <v>8644</v>
      </c>
      <c r="P165" s="12" t="str">
        <f>IF(Tableau4[[#This Row],[ID_RIVOLI]]="Non trouvé","Pas de lien",HYPERLINK("http://localhost:8111/import?url=http://api.openstreetmap.org/api/0.6/"&amp;Tableau4[[#This Row],[OBJET_OSM]]&amp;"/"&amp;Tableau4[[#This Row],[ID_RIVOLI]]&amp;"/full","JOSM"))</f>
        <v>JOSM</v>
      </c>
    </row>
    <row r="166" spans="1:16">
      <c r="A166">
        <v>840037</v>
      </c>
      <c r="B166" t="s">
        <v>7820</v>
      </c>
      <c r="C166" t="s">
        <v>15431</v>
      </c>
      <c r="H166" t="s">
        <v>7821</v>
      </c>
      <c r="I166" t="s">
        <v>7821</v>
      </c>
      <c r="J166" t="s">
        <v>7822</v>
      </c>
      <c r="K166" t="s">
        <v>7822</v>
      </c>
      <c r="L166" t="s">
        <v>15432</v>
      </c>
      <c r="M166" t="s">
        <v>14260</v>
      </c>
      <c r="N166" s="19" t="str">
        <f>IF(Tableau4[[#This Row],[ID_RIVOLI]]="Non trouvé","Pas de lien",HYPERLINK(("http://www.openstreetmap.org/?"&amp;Tableau4[[#This Row],[OBJET_OSM]]&amp;"="&amp;Tableau4[[#This Row],[ID_RIVOLI]]),"Localiser"))</f>
        <v>Localiser</v>
      </c>
      <c r="O166" s="11" t="s">
        <v>8644</v>
      </c>
      <c r="P166" s="12" t="str">
        <f>IF(Tableau4[[#This Row],[ID_RIVOLI]]="Non trouvé","Pas de lien",HYPERLINK("http://localhost:8111/import?url=http://api.openstreetmap.org/api/0.6/"&amp;Tableau4[[#This Row],[OBJET_OSM]]&amp;"/"&amp;Tableau4[[#This Row],[ID_RIVOLI]]&amp;"/full","JOSM"))</f>
        <v>JOSM</v>
      </c>
    </row>
    <row r="167" spans="1:16">
      <c r="A167">
        <v>840037</v>
      </c>
      <c r="B167" t="s">
        <v>7823</v>
      </c>
      <c r="C167" t="s">
        <v>15443</v>
      </c>
      <c r="H167" t="s">
        <v>7824</v>
      </c>
      <c r="I167" t="s">
        <v>7824</v>
      </c>
      <c r="J167" t="s">
        <v>7825</v>
      </c>
      <c r="K167" t="s">
        <v>15444</v>
      </c>
      <c r="L167" t="s">
        <v>15445</v>
      </c>
      <c r="M167" t="s">
        <v>14271</v>
      </c>
      <c r="N167" s="19" t="str">
        <f>IF(Tableau4[[#This Row],[ID_RIVOLI]]="Non trouvé","Pas de lien",HYPERLINK(("http://www.openstreetmap.org/?"&amp;Tableau4[[#This Row],[OBJET_OSM]]&amp;"="&amp;Tableau4[[#This Row],[ID_RIVOLI]]),"Localiser"))</f>
        <v>Localiser</v>
      </c>
      <c r="O167" s="11" t="s">
        <v>8644</v>
      </c>
      <c r="P167" s="12" t="str">
        <f>IF(Tableau4[[#This Row],[ID_RIVOLI]]="Non trouvé","Pas de lien",HYPERLINK("http://localhost:8111/import?url=http://api.openstreetmap.org/api/0.6/"&amp;Tableau4[[#This Row],[OBJET_OSM]]&amp;"/"&amp;Tableau4[[#This Row],[ID_RIVOLI]]&amp;"/full","JOSM"))</f>
        <v>JOSM</v>
      </c>
    </row>
    <row r="168" spans="1:16">
      <c r="A168">
        <v>840037</v>
      </c>
      <c r="B168" t="s">
        <v>7771</v>
      </c>
      <c r="C168" t="s">
        <v>15460</v>
      </c>
      <c r="H168" t="s">
        <v>15461</v>
      </c>
      <c r="I168" t="s">
        <v>15461</v>
      </c>
      <c r="J168" t="s">
        <v>7826</v>
      </c>
      <c r="K168" t="s">
        <v>7826</v>
      </c>
      <c r="L168" t="s">
        <v>15462</v>
      </c>
      <c r="M168" t="s">
        <v>14271</v>
      </c>
      <c r="N168" s="19" t="str">
        <f>IF(Tableau4[[#This Row],[ID_RIVOLI]]="Non trouvé","Pas de lien",HYPERLINK(("http://www.openstreetmap.org/?"&amp;Tableau4[[#This Row],[OBJET_OSM]]&amp;"="&amp;Tableau4[[#This Row],[ID_RIVOLI]]),"Localiser"))</f>
        <v>Localiser</v>
      </c>
      <c r="O168" s="11" t="s">
        <v>8644</v>
      </c>
      <c r="P168" s="12" t="str">
        <f>IF(Tableau4[[#This Row],[ID_RIVOLI]]="Non trouvé","Pas de lien",HYPERLINK("http://localhost:8111/import?url=http://api.openstreetmap.org/api/0.6/"&amp;Tableau4[[#This Row],[OBJET_OSM]]&amp;"/"&amp;Tableau4[[#This Row],[ID_RIVOLI]]&amp;"/full","JOSM"))</f>
        <v>JOSM</v>
      </c>
    </row>
    <row r="169" spans="1:16">
      <c r="A169">
        <v>840037</v>
      </c>
      <c r="B169" t="s">
        <v>7836</v>
      </c>
      <c r="C169" t="s">
        <v>15521</v>
      </c>
      <c r="H169" t="s">
        <v>15522</v>
      </c>
      <c r="I169" t="s">
        <v>15522</v>
      </c>
      <c r="J169" t="s">
        <v>7837</v>
      </c>
      <c r="K169" t="s">
        <v>15523</v>
      </c>
      <c r="L169" t="s">
        <v>15524</v>
      </c>
      <c r="M169" t="s">
        <v>14271</v>
      </c>
      <c r="N169" s="19" t="str">
        <f>IF(Tableau4[[#This Row],[ID_RIVOLI]]="Non trouvé","Pas de lien",HYPERLINK(("http://www.openstreetmap.org/?"&amp;Tableau4[[#This Row],[OBJET_OSM]]&amp;"="&amp;Tableau4[[#This Row],[ID_RIVOLI]]),"Localiser"))</f>
        <v>Localiser</v>
      </c>
      <c r="O169" s="11" t="s">
        <v>8644</v>
      </c>
      <c r="P169" s="12" t="str">
        <f>IF(Tableau4[[#This Row],[ID_RIVOLI]]="Non trouvé","Pas de lien",HYPERLINK("http://localhost:8111/import?url=http://api.openstreetmap.org/api/0.6/"&amp;Tableau4[[#This Row],[OBJET_OSM]]&amp;"/"&amp;Tableau4[[#This Row],[ID_RIVOLI]]&amp;"/full","JOSM"))</f>
        <v>JOSM</v>
      </c>
    </row>
    <row r="170" spans="1:16">
      <c r="A170">
        <v>840037</v>
      </c>
      <c r="B170" t="s">
        <v>7810</v>
      </c>
      <c r="C170" t="s">
        <v>15546</v>
      </c>
      <c r="H170" t="s">
        <v>7852</v>
      </c>
      <c r="I170" t="s">
        <v>7852</v>
      </c>
      <c r="J170" t="s">
        <v>7853</v>
      </c>
      <c r="K170" t="s">
        <v>7853</v>
      </c>
      <c r="L170" t="s">
        <v>15547</v>
      </c>
      <c r="M170" t="s">
        <v>14271</v>
      </c>
      <c r="N170" s="19" t="str">
        <f>IF(Tableau4[[#This Row],[ID_RIVOLI]]="Non trouvé","Pas de lien",HYPERLINK(("http://www.openstreetmap.org/?"&amp;Tableau4[[#This Row],[OBJET_OSM]]&amp;"="&amp;Tableau4[[#This Row],[ID_RIVOLI]]),"Localiser"))</f>
        <v>Localiser</v>
      </c>
      <c r="O170" s="11" t="s">
        <v>8644</v>
      </c>
      <c r="P170" s="12" t="str">
        <f>IF(Tableau4[[#This Row],[ID_RIVOLI]]="Non trouvé","Pas de lien",HYPERLINK("http://localhost:8111/import?url=http://api.openstreetmap.org/api/0.6/"&amp;Tableau4[[#This Row],[OBJET_OSM]]&amp;"/"&amp;Tableau4[[#This Row],[ID_RIVOLI]]&amp;"/full","JOSM"))</f>
        <v>JOSM</v>
      </c>
    </row>
    <row r="171" spans="1:16">
      <c r="A171">
        <v>840039</v>
      </c>
      <c r="B171" t="s">
        <v>7855</v>
      </c>
      <c r="C171" t="s">
        <v>15072</v>
      </c>
      <c r="H171" t="s">
        <v>7856</v>
      </c>
      <c r="I171" t="s">
        <v>7856</v>
      </c>
      <c r="J171" t="s">
        <v>7857</v>
      </c>
      <c r="K171" t="s">
        <v>15073</v>
      </c>
      <c r="L171" t="s">
        <v>15074</v>
      </c>
      <c r="M171" t="s">
        <v>14260</v>
      </c>
      <c r="N171" s="19" t="str">
        <f>IF(Tableau4[[#This Row],[ID_RIVOLI]]="Non trouvé","Pas de lien",HYPERLINK(("http://www.openstreetmap.org/?"&amp;Tableau4[[#This Row],[OBJET_OSM]]&amp;"="&amp;Tableau4[[#This Row],[ID_RIVOLI]]),"Localiser"))</f>
        <v>Localiser</v>
      </c>
      <c r="O171" s="11" t="s">
        <v>8644</v>
      </c>
      <c r="P171" s="12" t="str">
        <f>IF(Tableau4[[#This Row],[ID_RIVOLI]]="Non trouvé","Pas de lien",HYPERLINK("http://localhost:8111/import?url=http://api.openstreetmap.org/api/0.6/"&amp;Tableau4[[#This Row],[OBJET_OSM]]&amp;"/"&amp;Tableau4[[#This Row],[ID_RIVOLI]]&amp;"/full","JOSM"))</f>
        <v>JOSM</v>
      </c>
    </row>
    <row r="172" spans="1:16">
      <c r="A172">
        <v>840039</v>
      </c>
      <c r="B172" t="s">
        <v>7858</v>
      </c>
      <c r="C172" t="s">
        <v>15075</v>
      </c>
      <c r="H172" t="s">
        <v>7859</v>
      </c>
      <c r="I172" t="s">
        <v>7859</v>
      </c>
      <c r="J172" t="s">
        <v>7860</v>
      </c>
      <c r="K172" t="s">
        <v>15076</v>
      </c>
      <c r="L172" t="s">
        <v>15077</v>
      </c>
      <c r="M172" t="s">
        <v>14260</v>
      </c>
      <c r="N172" s="19" t="str">
        <f>IF(Tableau4[[#This Row],[ID_RIVOLI]]="Non trouvé","Pas de lien",HYPERLINK(("http://www.openstreetmap.org/?"&amp;Tableau4[[#This Row],[OBJET_OSM]]&amp;"="&amp;Tableau4[[#This Row],[ID_RIVOLI]]),"Localiser"))</f>
        <v>Localiser</v>
      </c>
      <c r="O172" s="11" t="s">
        <v>8644</v>
      </c>
      <c r="P172" s="12" t="str">
        <f>IF(Tableau4[[#This Row],[ID_RIVOLI]]="Non trouvé","Pas de lien",HYPERLINK("http://localhost:8111/import?url=http://api.openstreetmap.org/api/0.6/"&amp;Tableau4[[#This Row],[OBJET_OSM]]&amp;"/"&amp;Tableau4[[#This Row],[ID_RIVOLI]]&amp;"/full","JOSM"))</f>
        <v>JOSM</v>
      </c>
    </row>
    <row r="173" spans="1:16">
      <c r="A173">
        <v>840039</v>
      </c>
      <c r="B173" t="s">
        <v>7861</v>
      </c>
      <c r="C173" t="s">
        <v>15078</v>
      </c>
      <c r="H173" t="s">
        <v>7862</v>
      </c>
      <c r="I173" t="s">
        <v>7862</v>
      </c>
      <c r="J173" t="s">
        <v>7863</v>
      </c>
      <c r="K173" t="s">
        <v>7863</v>
      </c>
      <c r="L173" t="s">
        <v>15079</v>
      </c>
      <c r="M173" t="s">
        <v>14260</v>
      </c>
      <c r="N173" s="19" t="str">
        <f>IF(Tableau4[[#This Row],[ID_RIVOLI]]="Non trouvé","Pas de lien",HYPERLINK(("http://www.openstreetmap.org/?"&amp;Tableau4[[#This Row],[OBJET_OSM]]&amp;"="&amp;Tableau4[[#This Row],[ID_RIVOLI]]),"Localiser"))</f>
        <v>Localiser</v>
      </c>
      <c r="O173" s="11" t="s">
        <v>8644</v>
      </c>
      <c r="P173" s="12" t="str">
        <f>IF(Tableau4[[#This Row],[ID_RIVOLI]]="Non trouvé","Pas de lien",HYPERLINK("http://localhost:8111/import?url=http://api.openstreetmap.org/api/0.6/"&amp;Tableau4[[#This Row],[OBJET_OSM]]&amp;"/"&amp;Tableau4[[#This Row],[ID_RIVOLI]]&amp;"/full","JOSM"))</f>
        <v>JOSM</v>
      </c>
    </row>
    <row r="174" spans="1:16">
      <c r="A174">
        <v>840039</v>
      </c>
      <c r="B174" t="s">
        <v>7902</v>
      </c>
      <c r="C174" t="s">
        <v>15134</v>
      </c>
      <c r="H174" t="s">
        <v>15135</v>
      </c>
      <c r="I174" t="s">
        <v>15135</v>
      </c>
      <c r="J174" t="s">
        <v>7903</v>
      </c>
      <c r="K174" t="s">
        <v>7903</v>
      </c>
      <c r="L174" t="s">
        <v>15136</v>
      </c>
      <c r="M174" t="s">
        <v>14260</v>
      </c>
      <c r="N174" s="19" t="str">
        <f>IF(Tableau4[[#This Row],[ID_RIVOLI]]="Non trouvé","Pas de lien",HYPERLINK(("http://www.openstreetmap.org/?"&amp;Tableau4[[#This Row],[OBJET_OSM]]&amp;"="&amp;Tableau4[[#This Row],[ID_RIVOLI]]),"Localiser"))</f>
        <v>Localiser</v>
      </c>
      <c r="O174" s="11" t="s">
        <v>8644</v>
      </c>
      <c r="P174" s="12" t="str">
        <f>IF(Tableau4[[#This Row],[ID_RIVOLI]]="Non trouvé","Pas de lien",HYPERLINK("http://localhost:8111/import?url=http://api.openstreetmap.org/api/0.6/"&amp;Tableau4[[#This Row],[OBJET_OSM]]&amp;"/"&amp;Tableau4[[#This Row],[ID_RIVOLI]]&amp;"/full","JOSM"))</f>
        <v>JOSM</v>
      </c>
    </row>
    <row r="175" spans="1:16">
      <c r="A175">
        <v>840039</v>
      </c>
      <c r="B175" t="s">
        <v>7913</v>
      </c>
      <c r="C175" t="s">
        <v>15152</v>
      </c>
      <c r="H175" t="s">
        <v>7919</v>
      </c>
      <c r="I175" t="s">
        <v>7919</v>
      </c>
      <c r="J175" t="s">
        <v>7920</v>
      </c>
      <c r="K175" t="s">
        <v>7915</v>
      </c>
      <c r="L175" t="s">
        <v>15153</v>
      </c>
      <c r="M175" t="s">
        <v>14260</v>
      </c>
      <c r="N175" s="19" t="str">
        <f>IF(Tableau4[[#This Row],[ID_RIVOLI]]="Non trouvé","Pas de lien",HYPERLINK(("http://www.openstreetmap.org/?"&amp;Tableau4[[#This Row],[OBJET_OSM]]&amp;"="&amp;Tableau4[[#This Row],[ID_RIVOLI]]),"Localiser"))</f>
        <v>Localiser</v>
      </c>
      <c r="O175" s="11" t="s">
        <v>8644</v>
      </c>
      <c r="P175" s="12" t="str">
        <f>IF(Tableau4[[#This Row],[ID_RIVOLI]]="Non trouvé","Pas de lien",HYPERLINK("http://localhost:8111/import?url=http://api.openstreetmap.org/api/0.6/"&amp;Tableau4[[#This Row],[OBJET_OSM]]&amp;"/"&amp;Tableau4[[#This Row],[ID_RIVOLI]]&amp;"/full","JOSM"))</f>
        <v>JOSM</v>
      </c>
    </row>
    <row r="176" spans="1:16">
      <c r="A176">
        <v>840039</v>
      </c>
      <c r="B176" t="s">
        <v>7916</v>
      </c>
      <c r="C176" t="s">
        <v>15149</v>
      </c>
      <c r="H176" t="s">
        <v>7917</v>
      </c>
      <c r="I176" t="s">
        <v>7917</v>
      </c>
      <c r="J176" t="s">
        <v>7918</v>
      </c>
      <c r="K176" t="s">
        <v>15150</v>
      </c>
      <c r="L176" t="s">
        <v>15151</v>
      </c>
      <c r="M176" t="s">
        <v>14260</v>
      </c>
      <c r="N176" s="19" t="str">
        <f>IF(Tableau4[[#This Row],[ID_RIVOLI]]="Non trouvé","Pas de lien",HYPERLINK(("http://www.openstreetmap.org/?"&amp;Tableau4[[#This Row],[OBJET_OSM]]&amp;"="&amp;Tableau4[[#This Row],[ID_RIVOLI]]),"Localiser"))</f>
        <v>Localiser</v>
      </c>
      <c r="O176" s="11" t="s">
        <v>8644</v>
      </c>
      <c r="P176" s="12" t="str">
        <f>IF(Tableau4[[#This Row],[ID_RIVOLI]]="Non trouvé","Pas de lien",HYPERLINK("http://localhost:8111/import?url=http://api.openstreetmap.org/api/0.6/"&amp;Tableau4[[#This Row],[OBJET_OSM]]&amp;"/"&amp;Tableau4[[#This Row],[ID_RIVOLI]]&amp;"/full","JOSM"))</f>
        <v>JOSM</v>
      </c>
    </row>
    <row r="177" spans="1:16">
      <c r="A177">
        <v>840039</v>
      </c>
      <c r="B177" t="s">
        <v>7925</v>
      </c>
      <c r="C177" t="s">
        <v>15172</v>
      </c>
      <c r="H177" t="s">
        <v>7926</v>
      </c>
      <c r="I177" t="s">
        <v>7926</v>
      </c>
      <c r="J177" t="s">
        <v>7927</v>
      </c>
      <c r="K177" t="s">
        <v>7927</v>
      </c>
      <c r="L177" t="s">
        <v>15173</v>
      </c>
      <c r="M177" t="s">
        <v>14260</v>
      </c>
      <c r="N177" s="19" t="str">
        <f>IF(Tableau4[[#This Row],[ID_RIVOLI]]="Non trouvé","Pas de lien",HYPERLINK(("http://www.openstreetmap.org/?"&amp;Tableau4[[#This Row],[OBJET_OSM]]&amp;"="&amp;Tableau4[[#This Row],[ID_RIVOLI]]),"Localiser"))</f>
        <v>Localiser</v>
      </c>
      <c r="O177" s="11" t="s">
        <v>8644</v>
      </c>
      <c r="P177" s="12" t="str">
        <f>IF(Tableau4[[#This Row],[ID_RIVOLI]]="Non trouvé","Pas de lien",HYPERLINK("http://localhost:8111/import?url=http://api.openstreetmap.org/api/0.6/"&amp;Tableau4[[#This Row],[OBJET_OSM]]&amp;"/"&amp;Tableau4[[#This Row],[ID_RIVOLI]]&amp;"/full","JOSM"))</f>
        <v>JOSM</v>
      </c>
    </row>
    <row r="178" spans="1:16">
      <c r="A178">
        <v>840039</v>
      </c>
      <c r="B178" t="s">
        <v>7938</v>
      </c>
      <c r="C178" t="s">
        <v>15234</v>
      </c>
      <c r="H178" t="s">
        <v>7939</v>
      </c>
      <c r="I178" t="s">
        <v>7939</v>
      </c>
      <c r="J178" t="s">
        <v>5354</v>
      </c>
      <c r="K178" t="s">
        <v>5354</v>
      </c>
      <c r="L178" t="s">
        <v>15235</v>
      </c>
      <c r="M178" t="s">
        <v>14260</v>
      </c>
      <c r="N178" s="19" t="str">
        <f>IF(Tableau4[[#This Row],[ID_RIVOLI]]="Non trouvé","Pas de lien",HYPERLINK(("http://www.openstreetmap.org/?"&amp;Tableau4[[#This Row],[OBJET_OSM]]&amp;"="&amp;Tableau4[[#This Row],[ID_RIVOLI]]),"Localiser"))</f>
        <v>Localiser</v>
      </c>
      <c r="O178" s="11" t="s">
        <v>8644</v>
      </c>
      <c r="P178" s="12" t="str">
        <f>IF(Tableau4[[#This Row],[ID_RIVOLI]]="Non trouvé","Pas de lien",HYPERLINK("http://localhost:8111/import?url=http://api.openstreetmap.org/api/0.6/"&amp;Tableau4[[#This Row],[OBJET_OSM]]&amp;"/"&amp;Tableau4[[#This Row],[ID_RIVOLI]]&amp;"/full","JOSM"))</f>
        <v>JOSM</v>
      </c>
    </row>
    <row r="179" spans="1:16">
      <c r="A179">
        <v>840039</v>
      </c>
      <c r="B179" t="s">
        <v>7947</v>
      </c>
      <c r="C179" t="s">
        <v>15246</v>
      </c>
      <c r="H179" t="s">
        <v>7948</v>
      </c>
      <c r="I179" t="s">
        <v>7948</v>
      </c>
      <c r="J179" t="s">
        <v>7949</v>
      </c>
      <c r="K179" t="s">
        <v>7949</v>
      </c>
      <c r="L179" t="s">
        <v>15247</v>
      </c>
      <c r="M179" t="s">
        <v>14260</v>
      </c>
      <c r="N179" s="19" t="str">
        <f>IF(Tableau4[[#This Row],[ID_RIVOLI]]="Non trouvé","Pas de lien",HYPERLINK(("http://www.openstreetmap.org/?"&amp;Tableau4[[#This Row],[OBJET_OSM]]&amp;"="&amp;Tableau4[[#This Row],[ID_RIVOLI]]),"Localiser"))</f>
        <v>Localiser</v>
      </c>
      <c r="O179" s="11" t="s">
        <v>8644</v>
      </c>
      <c r="P179" s="12" t="str">
        <f>IF(Tableau4[[#This Row],[ID_RIVOLI]]="Non trouvé","Pas de lien",HYPERLINK("http://localhost:8111/import?url=http://api.openstreetmap.org/api/0.6/"&amp;Tableau4[[#This Row],[OBJET_OSM]]&amp;"/"&amp;Tableau4[[#This Row],[ID_RIVOLI]]&amp;"/full","JOSM"))</f>
        <v>JOSM</v>
      </c>
    </row>
    <row r="180" spans="1:16">
      <c r="A180">
        <v>840039</v>
      </c>
      <c r="B180" t="s">
        <v>7950</v>
      </c>
      <c r="C180" t="s">
        <v>15248</v>
      </c>
      <c r="H180" t="s">
        <v>7951</v>
      </c>
      <c r="I180" t="s">
        <v>7951</v>
      </c>
      <c r="J180" t="s">
        <v>7952</v>
      </c>
      <c r="K180" t="s">
        <v>15249</v>
      </c>
      <c r="L180" t="s">
        <v>15250</v>
      </c>
      <c r="M180" t="s">
        <v>14260</v>
      </c>
      <c r="N180" s="19" t="str">
        <f>IF(Tableau4[[#This Row],[ID_RIVOLI]]="Non trouvé","Pas de lien",HYPERLINK(("http://www.openstreetmap.org/?"&amp;Tableau4[[#This Row],[OBJET_OSM]]&amp;"="&amp;Tableau4[[#This Row],[ID_RIVOLI]]),"Localiser"))</f>
        <v>Localiser</v>
      </c>
      <c r="O180" s="11" t="s">
        <v>8644</v>
      </c>
      <c r="P180" s="12" t="str">
        <f>IF(Tableau4[[#This Row],[ID_RIVOLI]]="Non trouvé","Pas de lien",HYPERLINK("http://localhost:8111/import?url=http://api.openstreetmap.org/api/0.6/"&amp;Tableau4[[#This Row],[OBJET_OSM]]&amp;"/"&amp;Tableau4[[#This Row],[ID_RIVOLI]]&amp;"/full","JOSM"))</f>
        <v>JOSM</v>
      </c>
    </row>
    <row r="181" spans="1:16">
      <c r="A181">
        <v>840039</v>
      </c>
      <c r="B181" t="s">
        <v>7979</v>
      </c>
      <c r="C181" t="s">
        <v>14884</v>
      </c>
      <c r="G181" t="s">
        <v>5674</v>
      </c>
      <c r="H181" t="s">
        <v>7980</v>
      </c>
      <c r="I181" t="s">
        <v>7981</v>
      </c>
      <c r="J181" t="s">
        <v>7982</v>
      </c>
      <c r="K181" t="s">
        <v>14885</v>
      </c>
      <c r="L181" t="s">
        <v>14886</v>
      </c>
      <c r="M181" t="s">
        <v>14271</v>
      </c>
      <c r="N181" s="19" t="str">
        <f>IF(Tableau4[[#This Row],[ID_RIVOLI]]="Non trouvé","Pas de lien",HYPERLINK(("http://www.openstreetmap.org/?"&amp;Tableau4[[#This Row],[OBJET_OSM]]&amp;"="&amp;Tableau4[[#This Row],[ID_RIVOLI]]),"Localiser"))</f>
        <v>Localiser</v>
      </c>
      <c r="O181" s="11" t="s">
        <v>8644</v>
      </c>
      <c r="P181" s="12" t="str">
        <f>IF(Tableau4[[#This Row],[ID_RIVOLI]]="Non trouvé","Pas de lien",HYPERLINK("http://localhost:8111/import?url=http://api.openstreetmap.org/api/0.6/"&amp;Tableau4[[#This Row],[OBJET_OSM]]&amp;"/"&amp;Tableau4[[#This Row],[ID_RIVOLI]]&amp;"/full","JOSM"))</f>
        <v>JOSM</v>
      </c>
    </row>
    <row r="182" spans="1:16">
      <c r="A182">
        <v>840039</v>
      </c>
      <c r="B182" t="s">
        <v>7987</v>
      </c>
      <c r="C182" t="s">
        <v>15282</v>
      </c>
      <c r="H182" t="s">
        <v>7988</v>
      </c>
      <c r="I182" t="s">
        <v>7988</v>
      </c>
      <c r="J182" t="s">
        <v>7989</v>
      </c>
      <c r="K182" t="s">
        <v>7989</v>
      </c>
      <c r="L182" t="s">
        <v>15283</v>
      </c>
      <c r="M182" t="s">
        <v>14260</v>
      </c>
      <c r="N182" s="19" t="str">
        <f>IF(Tableau4[[#This Row],[ID_RIVOLI]]="Non trouvé","Pas de lien",HYPERLINK(("http://www.openstreetmap.org/?"&amp;Tableau4[[#This Row],[OBJET_OSM]]&amp;"="&amp;Tableau4[[#This Row],[ID_RIVOLI]]),"Localiser"))</f>
        <v>Localiser</v>
      </c>
      <c r="O182" s="11" t="s">
        <v>8644</v>
      </c>
      <c r="P182" s="12" t="str">
        <f>IF(Tableau4[[#This Row],[ID_RIVOLI]]="Non trouvé","Pas de lien",HYPERLINK("http://localhost:8111/import?url=http://api.openstreetmap.org/api/0.6/"&amp;Tableau4[[#This Row],[OBJET_OSM]]&amp;"/"&amp;Tableau4[[#This Row],[ID_RIVOLI]]&amp;"/full","JOSM"))</f>
        <v>JOSM</v>
      </c>
    </row>
    <row r="183" spans="1:16">
      <c r="A183">
        <v>840039</v>
      </c>
      <c r="B183" t="s">
        <v>7996</v>
      </c>
      <c r="C183" t="s">
        <v>15290</v>
      </c>
      <c r="H183" t="s">
        <v>7997</v>
      </c>
      <c r="I183" t="s">
        <v>7997</v>
      </c>
      <c r="J183" t="s">
        <v>7998</v>
      </c>
      <c r="K183" t="s">
        <v>15291</v>
      </c>
      <c r="L183" t="s">
        <v>15292</v>
      </c>
      <c r="M183" t="s">
        <v>14260</v>
      </c>
      <c r="N183" s="19" t="str">
        <f>IF(Tableau4[[#This Row],[ID_RIVOLI]]="Non trouvé","Pas de lien",HYPERLINK(("http://www.openstreetmap.org/?"&amp;Tableau4[[#This Row],[OBJET_OSM]]&amp;"="&amp;Tableau4[[#This Row],[ID_RIVOLI]]),"Localiser"))</f>
        <v>Localiser</v>
      </c>
      <c r="O183" s="11" t="s">
        <v>8644</v>
      </c>
      <c r="P183" s="12" t="str">
        <f>IF(Tableau4[[#This Row],[ID_RIVOLI]]="Non trouvé","Pas de lien",HYPERLINK("http://localhost:8111/import?url=http://api.openstreetmap.org/api/0.6/"&amp;Tableau4[[#This Row],[OBJET_OSM]]&amp;"/"&amp;Tableau4[[#This Row],[ID_RIVOLI]]&amp;"/full","JOSM"))</f>
        <v>JOSM</v>
      </c>
    </row>
    <row r="184" spans="1:16">
      <c r="A184">
        <v>840039</v>
      </c>
      <c r="B184" t="s">
        <v>7999</v>
      </c>
      <c r="C184" t="s">
        <v>15293</v>
      </c>
      <c r="H184" t="s">
        <v>8000</v>
      </c>
      <c r="I184" t="s">
        <v>8000</v>
      </c>
      <c r="J184" t="s">
        <v>8001</v>
      </c>
      <c r="K184" t="s">
        <v>15294</v>
      </c>
      <c r="L184" t="s">
        <v>15295</v>
      </c>
      <c r="M184" t="s">
        <v>14271</v>
      </c>
      <c r="N184" s="19" t="str">
        <f>IF(Tableau4[[#This Row],[ID_RIVOLI]]="Non trouvé","Pas de lien",HYPERLINK(("http://www.openstreetmap.org/?"&amp;Tableau4[[#This Row],[OBJET_OSM]]&amp;"="&amp;Tableau4[[#This Row],[ID_RIVOLI]]),"Localiser"))</f>
        <v>Localiser</v>
      </c>
      <c r="O184" s="11" t="s">
        <v>8644</v>
      </c>
      <c r="P184" s="12" t="str">
        <f>IF(Tableau4[[#This Row],[ID_RIVOLI]]="Non trouvé","Pas de lien",HYPERLINK("http://localhost:8111/import?url=http://api.openstreetmap.org/api/0.6/"&amp;Tableau4[[#This Row],[OBJET_OSM]]&amp;"/"&amp;Tableau4[[#This Row],[ID_RIVOLI]]&amp;"/full","JOSM"))</f>
        <v>JOSM</v>
      </c>
    </row>
    <row r="185" spans="1:16">
      <c r="A185">
        <v>840039</v>
      </c>
      <c r="B185" t="s">
        <v>7864</v>
      </c>
      <c r="C185" t="s">
        <v>14309</v>
      </c>
      <c r="G185" t="s">
        <v>4327</v>
      </c>
      <c r="H185" t="s">
        <v>7865</v>
      </c>
      <c r="I185" t="s">
        <v>7866</v>
      </c>
      <c r="J185" t="s">
        <v>7867</v>
      </c>
      <c r="K185" t="s">
        <v>14310</v>
      </c>
      <c r="L185" t="s">
        <v>14311</v>
      </c>
      <c r="M185" t="s">
        <v>14260</v>
      </c>
      <c r="N185" s="19" t="str">
        <f>IF(Tableau4[[#This Row],[ID_RIVOLI]]="Non trouvé","Pas de lien",HYPERLINK(("http://www.openstreetmap.org/?"&amp;Tableau4[[#This Row],[OBJET_OSM]]&amp;"="&amp;Tableau4[[#This Row],[ID_RIVOLI]]),"Localiser"))</f>
        <v>Localiser</v>
      </c>
      <c r="O185" s="11" t="s">
        <v>8644</v>
      </c>
      <c r="P185" s="12" t="str">
        <f>IF(Tableau4[[#This Row],[ID_RIVOLI]]="Non trouvé","Pas de lien",HYPERLINK("http://localhost:8111/import?url=http://api.openstreetmap.org/api/0.6/"&amp;Tableau4[[#This Row],[OBJET_OSM]]&amp;"/"&amp;Tableau4[[#This Row],[ID_RIVOLI]]&amp;"/full","JOSM"))</f>
        <v>JOSM</v>
      </c>
    </row>
    <row r="186" spans="1:16">
      <c r="A186">
        <v>840039</v>
      </c>
      <c r="B186" t="s">
        <v>7868</v>
      </c>
      <c r="C186" t="s">
        <v>14312</v>
      </c>
      <c r="G186" t="s">
        <v>4327</v>
      </c>
      <c r="H186" t="s">
        <v>1027</v>
      </c>
      <c r="I186" t="s">
        <v>8358</v>
      </c>
      <c r="J186" t="s">
        <v>7869</v>
      </c>
      <c r="K186" t="s">
        <v>14313</v>
      </c>
      <c r="L186" t="s">
        <v>14314</v>
      </c>
      <c r="M186" t="s">
        <v>14260</v>
      </c>
      <c r="N186" s="19" t="str">
        <f>IF(Tableau4[[#This Row],[ID_RIVOLI]]="Non trouvé","Pas de lien",HYPERLINK(("http://www.openstreetmap.org/?"&amp;Tableau4[[#This Row],[OBJET_OSM]]&amp;"="&amp;Tableau4[[#This Row],[ID_RIVOLI]]),"Localiser"))</f>
        <v>Localiser</v>
      </c>
      <c r="O186" s="11" t="s">
        <v>8644</v>
      </c>
      <c r="P186" s="12" t="str">
        <f>IF(Tableau4[[#This Row],[ID_RIVOLI]]="Non trouvé","Pas de lien",HYPERLINK("http://localhost:8111/import?url=http://api.openstreetmap.org/api/0.6/"&amp;Tableau4[[#This Row],[OBJET_OSM]]&amp;"/"&amp;Tableau4[[#This Row],[ID_RIVOLI]]&amp;"/full","JOSM"))</f>
        <v>JOSM</v>
      </c>
    </row>
    <row r="187" spans="1:16">
      <c r="A187">
        <v>840039</v>
      </c>
      <c r="B187" t="s">
        <v>7911</v>
      </c>
      <c r="C187" t="s">
        <v>14330</v>
      </c>
      <c r="G187" t="s">
        <v>4327</v>
      </c>
      <c r="H187" t="s">
        <v>10166</v>
      </c>
      <c r="I187" t="s">
        <v>14331</v>
      </c>
      <c r="J187" t="s">
        <v>7912</v>
      </c>
      <c r="K187" t="s">
        <v>14332</v>
      </c>
      <c r="L187" t="s">
        <v>14333</v>
      </c>
      <c r="M187" t="s">
        <v>14260</v>
      </c>
      <c r="N187" s="19" t="str">
        <f>IF(Tableau4[[#This Row],[ID_RIVOLI]]="Non trouvé","Pas de lien",HYPERLINK(("http://www.openstreetmap.org/?"&amp;Tableau4[[#This Row],[OBJET_OSM]]&amp;"="&amp;Tableau4[[#This Row],[ID_RIVOLI]]),"Localiser"))</f>
        <v>Localiser</v>
      </c>
      <c r="O187" s="11" t="s">
        <v>8644</v>
      </c>
      <c r="P187" s="12" t="str">
        <f>IF(Tableau4[[#This Row],[ID_RIVOLI]]="Non trouvé","Pas de lien",HYPERLINK("http://localhost:8111/import?url=http://api.openstreetmap.org/api/0.6/"&amp;Tableau4[[#This Row],[OBJET_OSM]]&amp;"/"&amp;Tableau4[[#This Row],[ID_RIVOLI]]&amp;"/full","JOSM"))</f>
        <v>JOSM</v>
      </c>
    </row>
    <row r="188" spans="1:16">
      <c r="A188">
        <v>840039</v>
      </c>
      <c r="B188" t="s">
        <v>7932</v>
      </c>
      <c r="C188" t="s">
        <v>14341</v>
      </c>
      <c r="G188" t="s">
        <v>4327</v>
      </c>
      <c r="H188" t="s">
        <v>14342</v>
      </c>
      <c r="I188" t="s">
        <v>14343</v>
      </c>
      <c r="J188" t="s">
        <v>7933</v>
      </c>
      <c r="K188" t="s">
        <v>14344</v>
      </c>
      <c r="L188" t="s">
        <v>14345</v>
      </c>
      <c r="M188" t="s">
        <v>14260</v>
      </c>
      <c r="N188" s="19" t="str">
        <f>IF(Tableau4[[#This Row],[ID_RIVOLI]]="Non trouvé","Pas de lien",HYPERLINK(("http://www.openstreetmap.org/?"&amp;Tableau4[[#This Row],[OBJET_OSM]]&amp;"="&amp;Tableau4[[#This Row],[ID_RIVOLI]]),"Localiser"))</f>
        <v>Localiser</v>
      </c>
      <c r="O188" s="11" t="s">
        <v>8644</v>
      </c>
      <c r="P188" s="12" t="str">
        <f>IF(Tableau4[[#This Row],[ID_RIVOLI]]="Non trouvé","Pas de lien",HYPERLINK("http://localhost:8111/import?url=http://api.openstreetmap.org/api/0.6/"&amp;Tableau4[[#This Row],[OBJET_OSM]]&amp;"/"&amp;Tableau4[[#This Row],[ID_RIVOLI]]&amp;"/full","JOSM"))</f>
        <v>JOSM</v>
      </c>
    </row>
    <row r="189" spans="1:16">
      <c r="A189">
        <v>840039</v>
      </c>
      <c r="B189" t="s">
        <v>7934</v>
      </c>
      <c r="C189" t="s">
        <v>14346</v>
      </c>
      <c r="G189" t="s">
        <v>4327</v>
      </c>
      <c r="H189" t="s">
        <v>14347</v>
      </c>
      <c r="I189" t="s">
        <v>14348</v>
      </c>
      <c r="J189" t="s">
        <v>7935</v>
      </c>
      <c r="K189" t="s">
        <v>14349</v>
      </c>
      <c r="L189" t="s">
        <v>14350</v>
      </c>
      <c r="M189" t="s">
        <v>14260</v>
      </c>
      <c r="N189" s="19" t="str">
        <f>IF(Tableau4[[#This Row],[ID_RIVOLI]]="Non trouvé","Pas de lien",HYPERLINK(("http://www.openstreetmap.org/?"&amp;Tableau4[[#This Row],[OBJET_OSM]]&amp;"="&amp;Tableau4[[#This Row],[ID_RIVOLI]]),"Localiser"))</f>
        <v>Localiser</v>
      </c>
      <c r="O189" s="11" t="s">
        <v>8644</v>
      </c>
      <c r="P189" s="12" t="str">
        <f>IF(Tableau4[[#This Row],[ID_RIVOLI]]="Non trouvé","Pas de lien",HYPERLINK("http://localhost:8111/import?url=http://api.openstreetmap.org/api/0.6/"&amp;Tableau4[[#This Row],[OBJET_OSM]]&amp;"/"&amp;Tableau4[[#This Row],[ID_RIVOLI]]&amp;"/full","JOSM"))</f>
        <v>JOSM</v>
      </c>
    </row>
    <row r="190" spans="1:16">
      <c r="A190">
        <v>840039</v>
      </c>
      <c r="B190" t="s">
        <v>7940</v>
      </c>
      <c r="C190" t="s">
        <v>14365</v>
      </c>
      <c r="G190" t="s">
        <v>4327</v>
      </c>
      <c r="H190" t="s">
        <v>7338</v>
      </c>
      <c r="I190" t="s">
        <v>7339</v>
      </c>
      <c r="J190" t="s">
        <v>7340</v>
      </c>
      <c r="K190" t="s">
        <v>14363</v>
      </c>
      <c r="L190" t="s">
        <v>14364</v>
      </c>
      <c r="M190" t="s">
        <v>14260</v>
      </c>
      <c r="N190" s="19" t="str">
        <f>IF(Tableau4[[#This Row],[ID_RIVOLI]]="Non trouvé","Pas de lien",HYPERLINK(("http://www.openstreetmap.org/?"&amp;Tableau4[[#This Row],[OBJET_OSM]]&amp;"="&amp;Tableau4[[#This Row],[ID_RIVOLI]]),"Localiser"))</f>
        <v>Localiser</v>
      </c>
      <c r="O190" s="11" t="s">
        <v>8644</v>
      </c>
      <c r="P190" s="12" t="str">
        <f>IF(Tableau4[[#This Row],[ID_RIVOLI]]="Non trouvé","Pas de lien",HYPERLINK("http://localhost:8111/import?url=http://api.openstreetmap.org/api/0.6/"&amp;Tableau4[[#This Row],[OBJET_OSM]]&amp;"/"&amp;Tableau4[[#This Row],[ID_RIVOLI]]&amp;"/full","JOSM"))</f>
        <v>JOSM</v>
      </c>
    </row>
    <row r="191" spans="1:16">
      <c r="A191">
        <v>840039</v>
      </c>
      <c r="B191" t="s">
        <v>7941</v>
      </c>
      <c r="C191" t="s">
        <v>14368</v>
      </c>
      <c r="G191" t="s">
        <v>4327</v>
      </c>
      <c r="H191" t="s">
        <v>7341</v>
      </c>
      <c r="I191" t="s">
        <v>7342</v>
      </c>
      <c r="J191" t="s">
        <v>7343</v>
      </c>
      <c r="K191" t="s">
        <v>14366</v>
      </c>
      <c r="L191" t="s">
        <v>14367</v>
      </c>
      <c r="M191" t="s">
        <v>14260</v>
      </c>
      <c r="N191" s="19" t="str">
        <f>IF(Tableau4[[#This Row],[ID_RIVOLI]]="Non trouvé","Pas de lien",HYPERLINK(("http://www.openstreetmap.org/?"&amp;Tableau4[[#This Row],[OBJET_OSM]]&amp;"="&amp;Tableau4[[#This Row],[ID_RIVOLI]]),"Localiser"))</f>
        <v>Localiser</v>
      </c>
      <c r="O191" s="11" t="s">
        <v>8644</v>
      </c>
      <c r="P191" s="12" t="str">
        <f>IF(Tableau4[[#This Row],[ID_RIVOLI]]="Non trouvé","Pas de lien",HYPERLINK("http://localhost:8111/import?url=http://api.openstreetmap.org/api/0.6/"&amp;Tableau4[[#This Row],[OBJET_OSM]]&amp;"/"&amp;Tableau4[[#This Row],[ID_RIVOLI]]&amp;"/full","JOSM"))</f>
        <v>JOSM</v>
      </c>
    </row>
    <row r="192" spans="1:16">
      <c r="A192">
        <v>840039</v>
      </c>
      <c r="B192" t="s">
        <v>7942</v>
      </c>
      <c r="C192" t="s">
        <v>14371</v>
      </c>
      <c r="G192" t="s">
        <v>4327</v>
      </c>
      <c r="H192" t="s">
        <v>7344</v>
      </c>
      <c r="I192" t="s">
        <v>7345</v>
      </c>
      <c r="J192" t="s">
        <v>7346</v>
      </c>
      <c r="K192" t="s">
        <v>14369</v>
      </c>
      <c r="L192" t="s">
        <v>14370</v>
      </c>
      <c r="M192" t="s">
        <v>14260</v>
      </c>
      <c r="N192" s="19" t="str">
        <f>IF(Tableau4[[#This Row],[ID_RIVOLI]]="Non trouvé","Pas de lien",HYPERLINK(("http://www.openstreetmap.org/?"&amp;Tableau4[[#This Row],[OBJET_OSM]]&amp;"="&amp;Tableau4[[#This Row],[ID_RIVOLI]]),"Localiser"))</f>
        <v>Localiser</v>
      </c>
      <c r="O192" s="11" t="s">
        <v>8644</v>
      </c>
      <c r="P192" s="12" t="str">
        <f>IF(Tableau4[[#This Row],[ID_RIVOLI]]="Non trouvé","Pas de lien",HYPERLINK("http://localhost:8111/import?url=http://api.openstreetmap.org/api/0.6/"&amp;Tableau4[[#This Row],[OBJET_OSM]]&amp;"/"&amp;Tableau4[[#This Row],[ID_RIVOLI]]&amp;"/full","JOSM"))</f>
        <v>JOSM</v>
      </c>
    </row>
    <row r="193" spans="1:16">
      <c r="A193">
        <v>840039</v>
      </c>
      <c r="B193" t="s">
        <v>7972</v>
      </c>
      <c r="C193" t="s">
        <v>14392</v>
      </c>
      <c r="G193" t="s">
        <v>4327</v>
      </c>
      <c r="H193" t="s">
        <v>7973</v>
      </c>
      <c r="I193" t="s">
        <v>7974</v>
      </c>
      <c r="J193" t="s">
        <v>7975</v>
      </c>
      <c r="K193" t="s">
        <v>14393</v>
      </c>
      <c r="L193" t="s">
        <v>14394</v>
      </c>
      <c r="M193" t="s">
        <v>14260</v>
      </c>
      <c r="N193" s="19" t="str">
        <f>IF(Tableau4[[#This Row],[ID_RIVOLI]]="Non trouvé","Pas de lien",HYPERLINK(("http://www.openstreetmap.org/?"&amp;Tableau4[[#This Row],[OBJET_OSM]]&amp;"="&amp;Tableau4[[#This Row],[ID_RIVOLI]]),"Localiser"))</f>
        <v>Localiser</v>
      </c>
      <c r="O193" s="11" t="s">
        <v>8644</v>
      </c>
      <c r="P193" s="12" t="str">
        <f>IF(Tableau4[[#This Row],[ID_RIVOLI]]="Non trouvé","Pas de lien",HYPERLINK("http://localhost:8111/import?url=http://api.openstreetmap.org/api/0.6/"&amp;Tableau4[[#This Row],[OBJET_OSM]]&amp;"/"&amp;Tableau4[[#This Row],[ID_RIVOLI]]&amp;"/full","JOSM"))</f>
        <v>JOSM</v>
      </c>
    </row>
    <row r="194" spans="1:16">
      <c r="A194">
        <v>840039</v>
      </c>
      <c r="B194" t="s">
        <v>7969</v>
      </c>
      <c r="C194" t="s">
        <v>14386</v>
      </c>
      <c r="G194" t="s">
        <v>4327</v>
      </c>
      <c r="H194" t="s">
        <v>7347</v>
      </c>
      <c r="I194" t="s">
        <v>7970</v>
      </c>
      <c r="J194" t="s">
        <v>7971</v>
      </c>
      <c r="K194" t="s">
        <v>14387</v>
      </c>
      <c r="L194" t="s">
        <v>14388</v>
      </c>
      <c r="M194" t="s">
        <v>14271</v>
      </c>
      <c r="N194" s="19" t="str">
        <f>IF(Tableau4[[#This Row],[ID_RIVOLI]]="Non trouvé","Pas de lien",HYPERLINK(("http://www.openstreetmap.org/?"&amp;Tableau4[[#This Row],[OBJET_OSM]]&amp;"="&amp;Tableau4[[#This Row],[ID_RIVOLI]]),"Localiser"))</f>
        <v>Localiser</v>
      </c>
      <c r="O194" s="11" t="s">
        <v>8644</v>
      </c>
      <c r="P194" s="12" t="str">
        <f>IF(Tableau4[[#This Row],[ID_RIVOLI]]="Non trouvé","Pas de lien",HYPERLINK("http://localhost:8111/import?url=http://api.openstreetmap.org/api/0.6/"&amp;Tableau4[[#This Row],[OBJET_OSM]]&amp;"/"&amp;Tableau4[[#This Row],[ID_RIVOLI]]&amp;"/full","JOSM"))</f>
        <v>JOSM</v>
      </c>
    </row>
    <row r="195" spans="1:16">
      <c r="A195">
        <v>840039</v>
      </c>
      <c r="B195" t="s">
        <v>7976</v>
      </c>
      <c r="C195" t="s">
        <v>14408</v>
      </c>
      <c r="G195" t="s">
        <v>4327</v>
      </c>
      <c r="H195" t="s">
        <v>457</v>
      </c>
      <c r="I195" t="s">
        <v>7977</v>
      </c>
      <c r="J195" t="s">
        <v>7978</v>
      </c>
      <c r="K195" t="s">
        <v>14409</v>
      </c>
      <c r="L195" t="s">
        <v>14410</v>
      </c>
      <c r="M195" t="s">
        <v>14260</v>
      </c>
      <c r="N195" s="19" t="str">
        <f>IF(Tableau4[[#This Row],[ID_RIVOLI]]="Non trouvé","Pas de lien",HYPERLINK(("http://www.openstreetmap.org/?"&amp;Tableau4[[#This Row],[OBJET_OSM]]&amp;"="&amp;Tableau4[[#This Row],[ID_RIVOLI]]),"Localiser"))</f>
        <v>Localiser</v>
      </c>
      <c r="O195" s="11" t="s">
        <v>8644</v>
      </c>
      <c r="P195" s="12" t="str">
        <f>IF(Tableau4[[#This Row],[ID_RIVOLI]]="Non trouvé","Pas de lien",HYPERLINK("http://localhost:8111/import?url=http://api.openstreetmap.org/api/0.6/"&amp;Tableau4[[#This Row],[OBJET_OSM]]&amp;"/"&amp;Tableau4[[#This Row],[ID_RIVOLI]]&amp;"/full","JOSM"))</f>
        <v>JOSM</v>
      </c>
    </row>
    <row r="196" spans="1:16">
      <c r="A196">
        <v>840039</v>
      </c>
      <c r="B196" t="s">
        <v>7992</v>
      </c>
      <c r="C196" t="s">
        <v>14437</v>
      </c>
      <c r="G196" t="s">
        <v>4327</v>
      </c>
      <c r="H196" t="s">
        <v>7993</v>
      </c>
      <c r="I196" t="s">
        <v>7994</v>
      </c>
      <c r="J196" t="s">
        <v>7995</v>
      </c>
      <c r="K196" t="s">
        <v>14438</v>
      </c>
      <c r="L196" t="s">
        <v>14439</v>
      </c>
      <c r="M196" t="s">
        <v>14260</v>
      </c>
      <c r="N196" s="19" t="str">
        <f>IF(Tableau4[[#This Row],[ID_RIVOLI]]="Non trouvé","Pas de lien",HYPERLINK(("http://www.openstreetmap.org/?"&amp;Tableau4[[#This Row],[OBJET_OSM]]&amp;"="&amp;Tableau4[[#This Row],[ID_RIVOLI]]),"Localiser"))</f>
        <v>Localiser</v>
      </c>
      <c r="O196" s="11" t="s">
        <v>8644</v>
      </c>
      <c r="P196" s="12" t="str">
        <f>IF(Tableau4[[#This Row],[ID_RIVOLI]]="Non trouvé","Pas de lien",HYPERLINK("http://localhost:8111/import?url=http://api.openstreetmap.org/api/0.6/"&amp;Tableau4[[#This Row],[OBJET_OSM]]&amp;"/"&amp;Tableau4[[#This Row],[ID_RIVOLI]]&amp;"/full","JOSM"))</f>
        <v>JOSM</v>
      </c>
    </row>
    <row r="197" spans="1:16">
      <c r="A197">
        <v>840039</v>
      </c>
      <c r="B197" t="s">
        <v>8002</v>
      </c>
      <c r="C197" t="s">
        <v>14440</v>
      </c>
      <c r="G197" t="s">
        <v>4327</v>
      </c>
      <c r="H197" t="s">
        <v>8003</v>
      </c>
      <c r="I197" t="s">
        <v>8004</v>
      </c>
      <c r="J197" t="s">
        <v>8005</v>
      </c>
      <c r="K197" t="s">
        <v>14441</v>
      </c>
      <c r="L197" t="s">
        <v>14442</v>
      </c>
      <c r="M197" t="s">
        <v>14260</v>
      </c>
      <c r="N197" s="19" t="str">
        <f>IF(Tableau4[[#This Row],[ID_RIVOLI]]="Non trouvé","Pas de lien",HYPERLINK(("http://www.openstreetmap.org/?"&amp;Tableau4[[#This Row],[OBJET_OSM]]&amp;"="&amp;Tableau4[[#This Row],[ID_RIVOLI]]),"Localiser"))</f>
        <v>Localiser</v>
      </c>
      <c r="O197" s="11" t="s">
        <v>8644</v>
      </c>
      <c r="P197" s="12" t="str">
        <f>IF(Tableau4[[#This Row],[ID_RIVOLI]]="Non trouvé","Pas de lien",HYPERLINK("http://localhost:8111/import?url=http://api.openstreetmap.org/api/0.6/"&amp;Tableau4[[#This Row],[OBJET_OSM]]&amp;"/"&amp;Tableau4[[#This Row],[ID_RIVOLI]]&amp;"/full","JOSM"))</f>
        <v>JOSM</v>
      </c>
    </row>
    <row r="198" spans="1:16">
      <c r="A198">
        <v>840039</v>
      </c>
      <c r="B198" t="s">
        <v>8006</v>
      </c>
      <c r="C198" t="s">
        <v>14440</v>
      </c>
      <c r="G198" t="s">
        <v>4327</v>
      </c>
      <c r="H198" t="s">
        <v>8003</v>
      </c>
      <c r="I198" t="s">
        <v>8004</v>
      </c>
      <c r="J198" t="s">
        <v>8005</v>
      </c>
      <c r="K198" t="s">
        <v>14441</v>
      </c>
      <c r="L198" t="s">
        <v>14442</v>
      </c>
      <c r="M198" t="s">
        <v>14260</v>
      </c>
      <c r="N198" s="19" t="str">
        <f>IF(Tableau4[[#This Row],[ID_RIVOLI]]="Non trouvé","Pas de lien",HYPERLINK(("http://www.openstreetmap.org/?"&amp;Tableau4[[#This Row],[OBJET_OSM]]&amp;"="&amp;Tableau4[[#This Row],[ID_RIVOLI]]),"Localiser"))</f>
        <v>Localiser</v>
      </c>
      <c r="O198" s="11" t="s">
        <v>8644</v>
      </c>
      <c r="P198" s="12" t="str">
        <f>IF(Tableau4[[#This Row],[ID_RIVOLI]]="Non trouvé","Pas de lien",HYPERLINK("http://localhost:8111/import?url=http://api.openstreetmap.org/api/0.6/"&amp;Tableau4[[#This Row],[OBJET_OSM]]&amp;"/"&amp;Tableau4[[#This Row],[ID_RIVOLI]]&amp;"/full","JOSM"))</f>
        <v>JOSM</v>
      </c>
    </row>
    <row r="199" spans="1:16">
      <c r="A199">
        <v>840039</v>
      </c>
      <c r="B199" t="s">
        <v>8015</v>
      </c>
      <c r="C199" t="s">
        <v>14454</v>
      </c>
      <c r="G199" t="s">
        <v>4327</v>
      </c>
      <c r="H199" t="s">
        <v>8016</v>
      </c>
      <c r="I199" t="s">
        <v>8017</v>
      </c>
      <c r="J199" t="s">
        <v>8018</v>
      </c>
      <c r="K199" t="s">
        <v>14455</v>
      </c>
      <c r="L199" t="s">
        <v>14456</v>
      </c>
      <c r="M199" t="s">
        <v>14260</v>
      </c>
      <c r="N199" s="19" t="str">
        <f>IF(Tableau4[[#This Row],[ID_RIVOLI]]="Non trouvé","Pas de lien",HYPERLINK(("http://www.openstreetmap.org/?"&amp;Tableau4[[#This Row],[OBJET_OSM]]&amp;"="&amp;Tableau4[[#This Row],[ID_RIVOLI]]),"Localiser"))</f>
        <v>Localiser</v>
      </c>
      <c r="O199" s="11" t="s">
        <v>8644</v>
      </c>
      <c r="P199" s="12" t="str">
        <f>IF(Tableau4[[#This Row],[ID_RIVOLI]]="Non trouvé","Pas de lien",HYPERLINK("http://localhost:8111/import?url=http://api.openstreetmap.org/api/0.6/"&amp;Tableau4[[#This Row],[OBJET_OSM]]&amp;"/"&amp;Tableau4[[#This Row],[ID_RIVOLI]]&amp;"/full","JOSM"))</f>
        <v>JOSM</v>
      </c>
    </row>
    <row r="200" spans="1:16">
      <c r="A200">
        <v>840039</v>
      </c>
      <c r="B200" t="s">
        <v>8070</v>
      </c>
      <c r="C200" t="s">
        <v>14475</v>
      </c>
      <c r="G200" t="s">
        <v>4327</v>
      </c>
      <c r="H200" t="s">
        <v>8071</v>
      </c>
      <c r="I200" t="s">
        <v>8072</v>
      </c>
      <c r="J200" t="s">
        <v>8073</v>
      </c>
      <c r="K200" t="s">
        <v>14476</v>
      </c>
      <c r="L200" t="s">
        <v>14477</v>
      </c>
      <c r="M200" t="s">
        <v>14260</v>
      </c>
      <c r="N200" s="19" t="str">
        <f>IF(Tableau4[[#This Row],[ID_RIVOLI]]="Non trouvé","Pas de lien",HYPERLINK(("http://www.openstreetmap.org/?"&amp;Tableau4[[#This Row],[OBJET_OSM]]&amp;"="&amp;Tableau4[[#This Row],[ID_RIVOLI]]),"Localiser"))</f>
        <v>Localiser</v>
      </c>
      <c r="O200" s="11" t="s">
        <v>8644</v>
      </c>
      <c r="P200" s="12" t="str">
        <f>IF(Tableau4[[#This Row],[ID_RIVOLI]]="Non trouvé","Pas de lien",HYPERLINK("http://localhost:8111/import?url=http://api.openstreetmap.org/api/0.6/"&amp;Tableau4[[#This Row],[OBJET_OSM]]&amp;"/"&amp;Tableau4[[#This Row],[ID_RIVOLI]]&amp;"/full","JOSM"))</f>
        <v>JOSM</v>
      </c>
    </row>
    <row r="201" spans="1:16">
      <c r="A201">
        <v>840039</v>
      </c>
      <c r="B201" t="s">
        <v>8074</v>
      </c>
      <c r="C201" t="s">
        <v>14475</v>
      </c>
      <c r="G201" t="s">
        <v>4327</v>
      </c>
      <c r="H201" t="s">
        <v>8071</v>
      </c>
      <c r="I201" t="s">
        <v>8072</v>
      </c>
      <c r="J201" t="s">
        <v>8073</v>
      </c>
      <c r="K201" t="s">
        <v>14476</v>
      </c>
      <c r="L201" t="s">
        <v>14477</v>
      </c>
      <c r="M201" t="s">
        <v>14260</v>
      </c>
      <c r="N201" s="19" t="str">
        <f>IF(Tableau4[[#This Row],[ID_RIVOLI]]="Non trouvé","Pas de lien",HYPERLINK(("http://www.openstreetmap.org/?"&amp;Tableau4[[#This Row],[OBJET_OSM]]&amp;"="&amp;Tableau4[[#This Row],[ID_RIVOLI]]),"Localiser"))</f>
        <v>Localiser</v>
      </c>
      <c r="O201" s="11" t="s">
        <v>8644</v>
      </c>
      <c r="P201" s="12" t="str">
        <f>IF(Tableau4[[#This Row],[ID_RIVOLI]]="Non trouvé","Pas de lien",HYPERLINK("http://localhost:8111/import?url=http://api.openstreetmap.org/api/0.6/"&amp;Tableau4[[#This Row],[OBJET_OSM]]&amp;"/"&amp;Tableau4[[#This Row],[ID_RIVOLI]]&amp;"/full","JOSM"))</f>
        <v>JOSM</v>
      </c>
    </row>
    <row r="202" spans="1:16">
      <c r="A202">
        <v>840039</v>
      </c>
      <c r="B202" t="s">
        <v>8077</v>
      </c>
      <c r="C202" t="s">
        <v>14478</v>
      </c>
      <c r="G202" t="s">
        <v>4327</v>
      </c>
      <c r="H202" t="s">
        <v>8075</v>
      </c>
      <c r="I202" t="s">
        <v>8078</v>
      </c>
      <c r="J202" t="s">
        <v>8079</v>
      </c>
      <c r="K202" t="s">
        <v>14479</v>
      </c>
      <c r="L202" t="s">
        <v>14480</v>
      </c>
      <c r="M202" t="s">
        <v>14260</v>
      </c>
      <c r="N202" s="19" t="str">
        <f>IF(Tableau4[[#This Row],[ID_RIVOLI]]="Non trouvé","Pas de lien",HYPERLINK(("http://www.openstreetmap.org/?"&amp;Tableau4[[#This Row],[OBJET_OSM]]&amp;"="&amp;Tableau4[[#This Row],[ID_RIVOLI]]),"Localiser"))</f>
        <v>Localiser</v>
      </c>
      <c r="O202" s="11" t="s">
        <v>8644</v>
      </c>
      <c r="P202" s="12" t="str">
        <f>IF(Tableau4[[#This Row],[ID_RIVOLI]]="Non trouvé","Pas de lien",HYPERLINK("http://localhost:8111/import?url=http://api.openstreetmap.org/api/0.6/"&amp;Tableau4[[#This Row],[OBJET_OSM]]&amp;"/"&amp;Tableau4[[#This Row],[ID_RIVOLI]]&amp;"/full","JOSM"))</f>
        <v>JOSM</v>
      </c>
    </row>
    <row r="203" spans="1:16">
      <c r="A203">
        <v>840039</v>
      </c>
      <c r="B203" t="s">
        <v>8084</v>
      </c>
      <c r="C203" t="s">
        <v>14481</v>
      </c>
      <c r="G203" t="s">
        <v>4327</v>
      </c>
      <c r="H203" t="s">
        <v>8085</v>
      </c>
      <c r="I203" t="s">
        <v>8086</v>
      </c>
      <c r="J203" t="s">
        <v>8087</v>
      </c>
      <c r="K203" t="s">
        <v>14482</v>
      </c>
      <c r="L203" t="s">
        <v>14483</v>
      </c>
      <c r="M203" t="s">
        <v>14260</v>
      </c>
      <c r="N203" s="19" t="str">
        <f>IF(Tableau4[[#This Row],[ID_RIVOLI]]="Non trouvé","Pas de lien",HYPERLINK(("http://www.openstreetmap.org/?"&amp;Tableau4[[#This Row],[OBJET_OSM]]&amp;"="&amp;Tableau4[[#This Row],[ID_RIVOLI]]),"Localiser"))</f>
        <v>Localiser</v>
      </c>
      <c r="O203" s="11" t="s">
        <v>8644</v>
      </c>
      <c r="P203" s="12" t="str">
        <f>IF(Tableau4[[#This Row],[ID_RIVOLI]]="Non trouvé","Pas de lien",HYPERLINK("http://localhost:8111/import?url=http://api.openstreetmap.org/api/0.6/"&amp;Tableau4[[#This Row],[OBJET_OSM]]&amp;"/"&amp;Tableau4[[#This Row],[ID_RIVOLI]]&amp;"/full","JOSM"))</f>
        <v>JOSM</v>
      </c>
    </row>
    <row r="204" spans="1:16">
      <c r="A204">
        <v>840039</v>
      </c>
      <c r="B204" t="s">
        <v>8088</v>
      </c>
      <c r="C204" t="s">
        <v>14481</v>
      </c>
      <c r="G204" t="s">
        <v>4327</v>
      </c>
      <c r="H204" t="s">
        <v>8085</v>
      </c>
      <c r="I204" t="s">
        <v>8086</v>
      </c>
      <c r="J204" t="s">
        <v>8087</v>
      </c>
      <c r="K204" t="s">
        <v>14482</v>
      </c>
      <c r="L204" t="s">
        <v>14483</v>
      </c>
      <c r="M204" t="s">
        <v>14260</v>
      </c>
      <c r="N204" s="19" t="str">
        <f>IF(Tableau4[[#This Row],[ID_RIVOLI]]="Non trouvé","Pas de lien",HYPERLINK(("http://www.openstreetmap.org/?"&amp;Tableau4[[#This Row],[OBJET_OSM]]&amp;"="&amp;Tableau4[[#This Row],[ID_RIVOLI]]),"Localiser"))</f>
        <v>Localiser</v>
      </c>
      <c r="O204" s="11" t="s">
        <v>8644</v>
      </c>
      <c r="P204" s="12" t="str">
        <f>IF(Tableau4[[#This Row],[ID_RIVOLI]]="Non trouvé","Pas de lien",HYPERLINK("http://localhost:8111/import?url=http://api.openstreetmap.org/api/0.6/"&amp;Tableau4[[#This Row],[OBJET_OSM]]&amp;"/"&amp;Tableau4[[#This Row],[ID_RIVOLI]]&amp;"/full","JOSM"))</f>
        <v>JOSM</v>
      </c>
    </row>
    <row r="205" spans="1:16">
      <c r="A205">
        <v>840039</v>
      </c>
      <c r="B205" t="s">
        <v>8107</v>
      </c>
      <c r="C205" t="s">
        <v>14491</v>
      </c>
      <c r="G205" t="s">
        <v>4327</v>
      </c>
      <c r="H205" t="s">
        <v>7352</v>
      </c>
      <c r="I205" t="s">
        <v>7353</v>
      </c>
      <c r="J205" t="s">
        <v>7354</v>
      </c>
      <c r="K205" t="s">
        <v>14488</v>
      </c>
      <c r="L205" t="s">
        <v>14490</v>
      </c>
      <c r="M205" t="s">
        <v>14260</v>
      </c>
      <c r="N205" s="19" t="str">
        <f>IF(Tableau4[[#This Row],[ID_RIVOLI]]="Non trouvé","Pas de lien",HYPERLINK(("http://www.openstreetmap.org/?"&amp;Tableau4[[#This Row],[OBJET_OSM]]&amp;"="&amp;Tableau4[[#This Row],[ID_RIVOLI]]),"Localiser"))</f>
        <v>Localiser</v>
      </c>
      <c r="O205" s="11" t="s">
        <v>8644</v>
      </c>
      <c r="P205" s="12" t="str">
        <f>IF(Tableau4[[#This Row],[ID_RIVOLI]]="Non trouvé","Pas de lien",HYPERLINK("http://localhost:8111/import?url=http://api.openstreetmap.org/api/0.6/"&amp;Tableau4[[#This Row],[OBJET_OSM]]&amp;"/"&amp;Tableau4[[#This Row],[ID_RIVOLI]]&amp;"/full","JOSM"))</f>
        <v>JOSM</v>
      </c>
    </row>
    <row r="206" spans="1:16">
      <c r="A206">
        <v>840039</v>
      </c>
      <c r="B206" t="s">
        <v>8108</v>
      </c>
      <c r="C206" t="s">
        <v>14491</v>
      </c>
      <c r="G206" t="s">
        <v>4327</v>
      </c>
      <c r="H206" t="s">
        <v>7352</v>
      </c>
      <c r="I206" t="s">
        <v>7353</v>
      </c>
      <c r="J206" t="s">
        <v>7354</v>
      </c>
      <c r="K206" t="s">
        <v>14488</v>
      </c>
      <c r="L206" t="s">
        <v>14490</v>
      </c>
      <c r="M206" t="s">
        <v>14260</v>
      </c>
      <c r="N206" s="19" t="str">
        <f>IF(Tableau4[[#This Row],[ID_RIVOLI]]="Non trouvé","Pas de lien",HYPERLINK(("http://www.openstreetmap.org/?"&amp;Tableau4[[#This Row],[OBJET_OSM]]&amp;"="&amp;Tableau4[[#This Row],[ID_RIVOLI]]),"Localiser"))</f>
        <v>Localiser</v>
      </c>
      <c r="O206" s="11" t="s">
        <v>8644</v>
      </c>
      <c r="P206" s="12" t="str">
        <f>IF(Tableau4[[#This Row],[ID_RIVOLI]]="Non trouvé","Pas de lien",HYPERLINK("http://localhost:8111/import?url=http://api.openstreetmap.org/api/0.6/"&amp;Tableau4[[#This Row],[OBJET_OSM]]&amp;"/"&amp;Tableau4[[#This Row],[ID_RIVOLI]]&amp;"/full","JOSM"))</f>
        <v>JOSM</v>
      </c>
    </row>
    <row r="207" spans="1:16">
      <c r="A207">
        <v>840039</v>
      </c>
      <c r="B207" t="s">
        <v>8160</v>
      </c>
      <c r="C207" t="s">
        <v>14502</v>
      </c>
      <c r="G207" t="s">
        <v>4327</v>
      </c>
      <c r="H207" t="s">
        <v>9979</v>
      </c>
      <c r="I207" t="s">
        <v>14503</v>
      </c>
      <c r="J207" t="s">
        <v>8161</v>
      </c>
      <c r="K207" t="s">
        <v>14504</v>
      </c>
      <c r="L207" t="s">
        <v>14505</v>
      </c>
      <c r="M207" t="s">
        <v>14260</v>
      </c>
      <c r="N207" s="19" t="str">
        <f>IF(Tableau4[[#This Row],[ID_RIVOLI]]="Non trouvé","Pas de lien",HYPERLINK(("http://www.openstreetmap.org/?"&amp;Tableau4[[#This Row],[OBJET_OSM]]&amp;"="&amp;Tableau4[[#This Row],[ID_RIVOLI]]),"Localiser"))</f>
        <v>Localiser</v>
      </c>
      <c r="O207" s="11" t="s">
        <v>8644</v>
      </c>
      <c r="P207" s="12" t="str">
        <f>IF(Tableau4[[#This Row],[ID_RIVOLI]]="Non trouvé","Pas de lien",HYPERLINK("http://localhost:8111/import?url=http://api.openstreetmap.org/api/0.6/"&amp;Tableau4[[#This Row],[OBJET_OSM]]&amp;"/"&amp;Tableau4[[#This Row],[ID_RIVOLI]]&amp;"/full","JOSM"))</f>
        <v>JOSM</v>
      </c>
    </row>
    <row r="208" spans="1:16">
      <c r="A208">
        <v>840039</v>
      </c>
      <c r="B208" t="s">
        <v>7897</v>
      </c>
      <c r="C208" t="s">
        <v>14536</v>
      </c>
      <c r="G208" t="s">
        <v>4492</v>
      </c>
      <c r="H208" t="s">
        <v>7898</v>
      </c>
      <c r="I208" t="s">
        <v>7899</v>
      </c>
      <c r="J208" t="s">
        <v>7900</v>
      </c>
      <c r="K208" t="s">
        <v>14537</v>
      </c>
      <c r="L208" t="s">
        <v>14538</v>
      </c>
      <c r="M208" t="s">
        <v>14260</v>
      </c>
      <c r="N208" s="19" t="str">
        <f>IF(Tableau4[[#This Row],[ID_RIVOLI]]="Non trouvé","Pas de lien",HYPERLINK(("http://www.openstreetmap.org/?"&amp;Tableau4[[#This Row],[OBJET_OSM]]&amp;"="&amp;Tableau4[[#This Row],[ID_RIVOLI]]),"Localiser"))</f>
        <v>Localiser</v>
      </c>
      <c r="O208" s="11" t="s">
        <v>8644</v>
      </c>
      <c r="P208" s="12" t="str">
        <f>IF(Tableau4[[#This Row],[ID_RIVOLI]]="Non trouvé","Pas de lien",HYPERLINK("http://localhost:8111/import?url=http://api.openstreetmap.org/api/0.6/"&amp;Tableau4[[#This Row],[OBJET_OSM]]&amp;"/"&amp;Tableau4[[#This Row],[ID_RIVOLI]]&amp;"/full","JOSM"))</f>
        <v>JOSM</v>
      </c>
    </row>
    <row r="209" spans="1:16">
      <c r="A209">
        <v>840039</v>
      </c>
      <c r="B209" t="s">
        <v>7864</v>
      </c>
      <c r="C209" t="s">
        <v>14536</v>
      </c>
      <c r="G209" t="s">
        <v>4492</v>
      </c>
      <c r="H209" t="s">
        <v>7898</v>
      </c>
      <c r="I209" t="s">
        <v>7899</v>
      </c>
      <c r="J209" t="s">
        <v>7900</v>
      </c>
      <c r="K209" t="s">
        <v>14537</v>
      </c>
      <c r="L209" t="s">
        <v>14538</v>
      </c>
      <c r="M209" t="s">
        <v>14260</v>
      </c>
      <c r="N209" s="19" t="str">
        <f>IF(Tableau4[[#This Row],[ID_RIVOLI]]="Non trouvé","Pas de lien",HYPERLINK(("http://www.openstreetmap.org/?"&amp;Tableau4[[#This Row],[OBJET_OSM]]&amp;"="&amp;Tableau4[[#This Row],[ID_RIVOLI]]),"Localiser"))</f>
        <v>Localiser</v>
      </c>
      <c r="O209" s="11" t="s">
        <v>8644</v>
      </c>
      <c r="P209" s="12" t="str">
        <f>IF(Tableau4[[#This Row],[ID_RIVOLI]]="Non trouvé","Pas de lien",HYPERLINK("http://localhost:8111/import?url=http://api.openstreetmap.org/api/0.6/"&amp;Tableau4[[#This Row],[OBJET_OSM]]&amp;"/"&amp;Tableau4[[#This Row],[ID_RIVOLI]]&amp;"/full","JOSM"))</f>
        <v>JOSM</v>
      </c>
    </row>
    <row r="210" spans="1:16">
      <c r="A210">
        <v>840039</v>
      </c>
      <c r="B210" t="s">
        <v>7901</v>
      </c>
      <c r="C210" t="s">
        <v>14536</v>
      </c>
      <c r="G210" t="s">
        <v>4492</v>
      </c>
      <c r="H210" t="s">
        <v>7898</v>
      </c>
      <c r="I210" t="s">
        <v>7899</v>
      </c>
      <c r="J210" t="s">
        <v>7900</v>
      </c>
      <c r="K210" t="s">
        <v>14537</v>
      </c>
      <c r="L210" t="s">
        <v>14538</v>
      </c>
      <c r="M210" t="s">
        <v>14260</v>
      </c>
      <c r="N210" s="19" t="str">
        <f>IF(Tableau4[[#This Row],[ID_RIVOLI]]="Non trouvé","Pas de lien",HYPERLINK(("http://www.openstreetmap.org/?"&amp;Tableau4[[#This Row],[OBJET_OSM]]&amp;"="&amp;Tableau4[[#This Row],[ID_RIVOLI]]),"Localiser"))</f>
        <v>Localiser</v>
      </c>
      <c r="O210" s="11" t="s">
        <v>8644</v>
      </c>
      <c r="P210" s="12" t="str">
        <f>IF(Tableau4[[#This Row],[ID_RIVOLI]]="Non trouvé","Pas de lien",HYPERLINK("http://localhost:8111/import?url=http://api.openstreetmap.org/api/0.6/"&amp;Tableau4[[#This Row],[OBJET_OSM]]&amp;"/"&amp;Tableau4[[#This Row],[ID_RIVOLI]]&amp;"/full","JOSM"))</f>
        <v>JOSM</v>
      </c>
    </row>
    <row r="211" spans="1:16">
      <c r="A211">
        <v>840039</v>
      </c>
      <c r="B211" t="s">
        <v>7904</v>
      </c>
      <c r="C211" t="s">
        <v>14542</v>
      </c>
      <c r="G211" t="s">
        <v>4492</v>
      </c>
      <c r="H211" t="s">
        <v>7905</v>
      </c>
      <c r="I211" t="s">
        <v>7906</v>
      </c>
      <c r="J211" t="s">
        <v>7907</v>
      </c>
      <c r="K211" t="s">
        <v>14543</v>
      </c>
      <c r="L211" t="s">
        <v>14544</v>
      </c>
      <c r="M211" t="s">
        <v>14260</v>
      </c>
      <c r="N211" s="19" t="str">
        <f>IF(Tableau4[[#This Row],[ID_RIVOLI]]="Non trouvé","Pas de lien",HYPERLINK(("http://www.openstreetmap.org/?"&amp;Tableau4[[#This Row],[OBJET_OSM]]&amp;"="&amp;Tableau4[[#This Row],[ID_RIVOLI]]),"Localiser"))</f>
        <v>Localiser</v>
      </c>
      <c r="O211" s="11" t="s">
        <v>8644</v>
      </c>
      <c r="P211" s="12" t="str">
        <f>IF(Tableau4[[#This Row],[ID_RIVOLI]]="Non trouvé","Pas de lien",HYPERLINK("http://localhost:8111/import?url=http://api.openstreetmap.org/api/0.6/"&amp;Tableau4[[#This Row],[OBJET_OSM]]&amp;"/"&amp;Tableau4[[#This Row],[ID_RIVOLI]]&amp;"/full","JOSM"))</f>
        <v>JOSM</v>
      </c>
    </row>
    <row r="212" spans="1:16">
      <c r="A212">
        <v>840039</v>
      </c>
      <c r="B212" t="s">
        <v>7936</v>
      </c>
      <c r="C212" t="s">
        <v>14563</v>
      </c>
      <c r="G212" t="s">
        <v>4492</v>
      </c>
      <c r="H212" t="s">
        <v>1274</v>
      </c>
      <c r="I212" t="s">
        <v>7655</v>
      </c>
      <c r="J212" t="s">
        <v>7656</v>
      </c>
      <c r="K212" t="s">
        <v>14561</v>
      </c>
      <c r="L212" t="s">
        <v>14562</v>
      </c>
      <c r="M212" t="s">
        <v>14260</v>
      </c>
      <c r="N212" s="19" t="str">
        <f>IF(Tableau4[[#This Row],[ID_RIVOLI]]="Non trouvé","Pas de lien",HYPERLINK(("http://www.openstreetmap.org/?"&amp;Tableau4[[#This Row],[OBJET_OSM]]&amp;"="&amp;Tableau4[[#This Row],[ID_RIVOLI]]),"Localiser"))</f>
        <v>Localiser</v>
      </c>
      <c r="O212" s="11" t="s">
        <v>8644</v>
      </c>
      <c r="P212" s="12" t="str">
        <f>IF(Tableau4[[#This Row],[ID_RIVOLI]]="Non trouvé","Pas de lien",HYPERLINK("http://localhost:8111/import?url=http://api.openstreetmap.org/api/0.6/"&amp;Tableau4[[#This Row],[OBJET_OSM]]&amp;"/"&amp;Tableau4[[#This Row],[ID_RIVOLI]]&amp;"/full","JOSM"))</f>
        <v>JOSM</v>
      </c>
    </row>
    <row r="213" spans="1:16">
      <c r="A213">
        <v>840039</v>
      </c>
      <c r="B213" t="s">
        <v>7937</v>
      </c>
      <c r="C213" t="s">
        <v>14563</v>
      </c>
      <c r="G213" t="s">
        <v>4492</v>
      </c>
      <c r="H213" t="s">
        <v>1274</v>
      </c>
      <c r="I213" t="s">
        <v>7655</v>
      </c>
      <c r="J213" t="s">
        <v>7656</v>
      </c>
      <c r="K213" t="s">
        <v>14561</v>
      </c>
      <c r="L213" t="s">
        <v>14562</v>
      </c>
      <c r="M213" t="s">
        <v>14260</v>
      </c>
      <c r="N213" s="19" t="str">
        <f>IF(Tableau4[[#This Row],[ID_RIVOLI]]="Non trouvé","Pas de lien",HYPERLINK(("http://www.openstreetmap.org/?"&amp;Tableau4[[#This Row],[OBJET_OSM]]&amp;"="&amp;Tableau4[[#This Row],[ID_RIVOLI]]),"Localiser"))</f>
        <v>Localiser</v>
      </c>
      <c r="O213" s="11" t="s">
        <v>8644</v>
      </c>
      <c r="P213" s="12" t="str">
        <f>IF(Tableau4[[#This Row],[ID_RIVOLI]]="Non trouvé","Pas de lien",HYPERLINK("http://localhost:8111/import?url=http://api.openstreetmap.org/api/0.6/"&amp;Tableau4[[#This Row],[OBJET_OSM]]&amp;"/"&amp;Tableau4[[#This Row],[ID_RIVOLI]]&amp;"/full","JOSM"))</f>
        <v>JOSM</v>
      </c>
    </row>
    <row r="214" spans="1:16">
      <c r="A214">
        <v>840039</v>
      </c>
      <c r="B214" t="s">
        <v>7953</v>
      </c>
      <c r="C214" t="s">
        <v>14592</v>
      </c>
      <c r="G214" t="s">
        <v>4492</v>
      </c>
      <c r="H214" t="s">
        <v>7954</v>
      </c>
      <c r="I214" t="s">
        <v>7955</v>
      </c>
      <c r="J214" t="s">
        <v>7956</v>
      </c>
      <c r="K214" t="s">
        <v>14593</v>
      </c>
      <c r="L214" t="s">
        <v>14594</v>
      </c>
      <c r="M214" t="s">
        <v>14260</v>
      </c>
      <c r="N214" s="19" t="str">
        <f>IF(Tableau4[[#This Row],[ID_RIVOLI]]="Non trouvé","Pas de lien",HYPERLINK(("http://www.openstreetmap.org/?"&amp;Tableau4[[#This Row],[OBJET_OSM]]&amp;"="&amp;Tableau4[[#This Row],[ID_RIVOLI]]),"Localiser"))</f>
        <v>Localiser</v>
      </c>
      <c r="O214" s="11" t="s">
        <v>8644</v>
      </c>
      <c r="P214" s="12" t="str">
        <f>IF(Tableau4[[#This Row],[ID_RIVOLI]]="Non trouvé","Pas de lien",HYPERLINK("http://localhost:8111/import?url=http://api.openstreetmap.org/api/0.6/"&amp;Tableau4[[#This Row],[OBJET_OSM]]&amp;"/"&amp;Tableau4[[#This Row],[ID_RIVOLI]]&amp;"/full","JOSM"))</f>
        <v>JOSM</v>
      </c>
    </row>
    <row r="215" spans="1:16">
      <c r="A215">
        <v>840039</v>
      </c>
      <c r="B215" t="s">
        <v>7957</v>
      </c>
      <c r="C215" t="s">
        <v>14592</v>
      </c>
      <c r="G215" t="s">
        <v>4492</v>
      </c>
      <c r="H215" t="s">
        <v>7954</v>
      </c>
      <c r="I215" t="s">
        <v>7955</v>
      </c>
      <c r="J215" t="s">
        <v>7956</v>
      </c>
      <c r="K215" t="s">
        <v>14593</v>
      </c>
      <c r="L215" t="s">
        <v>14594</v>
      </c>
      <c r="M215" t="s">
        <v>14260</v>
      </c>
      <c r="N215" s="19" t="str">
        <f>IF(Tableau4[[#This Row],[ID_RIVOLI]]="Non trouvé","Pas de lien",HYPERLINK(("http://www.openstreetmap.org/?"&amp;Tableau4[[#This Row],[OBJET_OSM]]&amp;"="&amp;Tableau4[[#This Row],[ID_RIVOLI]]),"Localiser"))</f>
        <v>Localiser</v>
      </c>
      <c r="O215" s="11" t="s">
        <v>8644</v>
      </c>
      <c r="P215" s="12" t="str">
        <f>IF(Tableau4[[#This Row],[ID_RIVOLI]]="Non trouvé","Pas de lien",HYPERLINK("http://localhost:8111/import?url=http://api.openstreetmap.org/api/0.6/"&amp;Tableau4[[#This Row],[OBJET_OSM]]&amp;"/"&amp;Tableau4[[#This Row],[ID_RIVOLI]]&amp;"/full","JOSM"))</f>
        <v>JOSM</v>
      </c>
    </row>
    <row r="216" spans="1:16">
      <c r="A216">
        <v>840039</v>
      </c>
      <c r="B216" t="s">
        <v>7990</v>
      </c>
      <c r="C216" t="s">
        <v>14641</v>
      </c>
      <c r="G216" t="s">
        <v>4492</v>
      </c>
      <c r="H216" t="s">
        <v>172</v>
      </c>
      <c r="I216" t="s">
        <v>14642</v>
      </c>
      <c r="J216" t="s">
        <v>7991</v>
      </c>
      <c r="K216" t="s">
        <v>14643</v>
      </c>
      <c r="L216" t="s">
        <v>14644</v>
      </c>
      <c r="M216" t="s">
        <v>14260</v>
      </c>
      <c r="N216" s="19" t="str">
        <f>IF(Tableau4[[#This Row],[ID_RIVOLI]]="Non trouvé","Pas de lien",HYPERLINK(("http://www.openstreetmap.org/?"&amp;Tableau4[[#This Row],[OBJET_OSM]]&amp;"="&amp;Tableau4[[#This Row],[ID_RIVOLI]]),"Localiser"))</f>
        <v>Localiser</v>
      </c>
      <c r="O216" s="11" t="s">
        <v>8644</v>
      </c>
      <c r="P216" s="12" t="str">
        <f>IF(Tableau4[[#This Row],[ID_RIVOLI]]="Non trouvé","Pas de lien",HYPERLINK("http://localhost:8111/import?url=http://api.openstreetmap.org/api/0.6/"&amp;Tableau4[[#This Row],[OBJET_OSM]]&amp;"/"&amp;Tableau4[[#This Row],[ID_RIVOLI]]&amp;"/full","JOSM"))</f>
        <v>JOSM</v>
      </c>
    </row>
    <row r="217" spans="1:16">
      <c r="A217">
        <v>840039</v>
      </c>
      <c r="B217" t="s">
        <v>8022</v>
      </c>
      <c r="C217" t="s">
        <v>14680</v>
      </c>
      <c r="G217" t="s">
        <v>4492</v>
      </c>
      <c r="H217" t="s">
        <v>8023</v>
      </c>
      <c r="I217" t="s">
        <v>8024</v>
      </c>
      <c r="J217" t="s">
        <v>8025</v>
      </c>
      <c r="K217" t="s">
        <v>14681</v>
      </c>
      <c r="L217" t="s">
        <v>14682</v>
      </c>
      <c r="M217" t="s">
        <v>14260</v>
      </c>
      <c r="N217" s="19" t="str">
        <f>IF(Tableau4[[#This Row],[ID_RIVOLI]]="Non trouvé","Pas de lien",HYPERLINK(("http://www.openstreetmap.org/?"&amp;Tableau4[[#This Row],[OBJET_OSM]]&amp;"="&amp;Tableau4[[#This Row],[ID_RIVOLI]]),"Localiser"))</f>
        <v>Localiser</v>
      </c>
      <c r="O217" s="11" t="s">
        <v>8644</v>
      </c>
      <c r="P217" s="12" t="str">
        <f>IF(Tableau4[[#This Row],[ID_RIVOLI]]="Non trouvé","Pas de lien",HYPERLINK("http://localhost:8111/import?url=http://api.openstreetmap.org/api/0.6/"&amp;Tableau4[[#This Row],[OBJET_OSM]]&amp;"/"&amp;Tableau4[[#This Row],[ID_RIVOLI]]&amp;"/full","JOSM"))</f>
        <v>JOSM</v>
      </c>
    </row>
    <row r="218" spans="1:16">
      <c r="A218">
        <v>840039</v>
      </c>
      <c r="B218" t="s">
        <v>8026</v>
      </c>
      <c r="C218" t="s">
        <v>14683</v>
      </c>
      <c r="G218" t="s">
        <v>4492</v>
      </c>
      <c r="H218" t="s">
        <v>8027</v>
      </c>
      <c r="I218" t="s">
        <v>8028</v>
      </c>
      <c r="J218" t="s">
        <v>8029</v>
      </c>
      <c r="K218" t="s">
        <v>14684</v>
      </c>
      <c r="L218" t="s">
        <v>14685</v>
      </c>
      <c r="M218" t="s">
        <v>14260</v>
      </c>
      <c r="N218" s="19" t="str">
        <f>IF(Tableau4[[#This Row],[ID_RIVOLI]]="Non trouvé","Pas de lien",HYPERLINK(("http://www.openstreetmap.org/?"&amp;Tableau4[[#This Row],[OBJET_OSM]]&amp;"="&amp;Tableau4[[#This Row],[ID_RIVOLI]]),"Localiser"))</f>
        <v>Localiser</v>
      </c>
      <c r="O218" s="11" t="s">
        <v>8644</v>
      </c>
      <c r="P218" s="12" t="str">
        <f>IF(Tableau4[[#This Row],[ID_RIVOLI]]="Non trouvé","Pas de lien",HYPERLINK("http://localhost:8111/import?url=http://api.openstreetmap.org/api/0.6/"&amp;Tableau4[[#This Row],[OBJET_OSM]]&amp;"/"&amp;Tableau4[[#This Row],[ID_RIVOLI]]&amp;"/full","JOSM"))</f>
        <v>JOSM</v>
      </c>
    </row>
    <row r="219" spans="1:16">
      <c r="A219">
        <v>840039</v>
      </c>
      <c r="B219" t="s">
        <v>7868</v>
      </c>
      <c r="C219" t="s">
        <v>14686</v>
      </c>
      <c r="G219" t="s">
        <v>4492</v>
      </c>
      <c r="H219" t="s">
        <v>8033</v>
      </c>
      <c r="I219" t="s">
        <v>8034</v>
      </c>
      <c r="J219" t="s">
        <v>8035</v>
      </c>
      <c r="K219" t="s">
        <v>14687</v>
      </c>
      <c r="L219" t="s">
        <v>14688</v>
      </c>
      <c r="M219" t="s">
        <v>14260</v>
      </c>
      <c r="N219" s="19" t="str">
        <f>IF(Tableau4[[#This Row],[ID_RIVOLI]]="Non trouvé","Pas de lien",HYPERLINK(("http://www.openstreetmap.org/?"&amp;Tableau4[[#This Row],[OBJET_OSM]]&amp;"="&amp;Tableau4[[#This Row],[ID_RIVOLI]]),"Localiser"))</f>
        <v>Localiser</v>
      </c>
      <c r="O219" s="11" t="s">
        <v>8644</v>
      </c>
      <c r="P219" s="12" t="str">
        <f>IF(Tableau4[[#This Row],[ID_RIVOLI]]="Non trouvé","Pas de lien",HYPERLINK("http://localhost:8111/import?url=http://api.openstreetmap.org/api/0.6/"&amp;Tableau4[[#This Row],[OBJET_OSM]]&amp;"/"&amp;Tableau4[[#This Row],[ID_RIVOLI]]&amp;"/full","JOSM"))</f>
        <v>JOSM</v>
      </c>
    </row>
    <row r="220" spans="1:16">
      <c r="A220">
        <v>840039</v>
      </c>
      <c r="B220" t="s">
        <v>8080</v>
      </c>
      <c r="C220" t="s">
        <v>14724</v>
      </c>
      <c r="G220" t="s">
        <v>4492</v>
      </c>
      <c r="H220" t="s">
        <v>3496</v>
      </c>
      <c r="I220" t="s">
        <v>8081</v>
      </c>
      <c r="J220" t="s">
        <v>8082</v>
      </c>
      <c r="K220" t="s">
        <v>14725</v>
      </c>
      <c r="L220" t="s">
        <v>14726</v>
      </c>
      <c r="M220" t="s">
        <v>14260</v>
      </c>
      <c r="N220" s="19" t="str">
        <f>IF(Tableau4[[#This Row],[ID_RIVOLI]]="Non trouvé","Pas de lien",HYPERLINK(("http://www.openstreetmap.org/?"&amp;Tableau4[[#This Row],[OBJET_OSM]]&amp;"="&amp;Tableau4[[#This Row],[ID_RIVOLI]]),"Localiser"))</f>
        <v>Localiser</v>
      </c>
      <c r="O220" s="11" t="s">
        <v>8644</v>
      </c>
      <c r="P220" s="12" t="str">
        <f>IF(Tableau4[[#This Row],[ID_RIVOLI]]="Non trouvé","Pas de lien",HYPERLINK("http://localhost:8111/import?url=http://api.openstreetmap.org/api/0.6/"&amp;Tableau4[[#This Row],[OBJET_OSM]]&amp;"/"&amp;Tableau4[[#This Row],[ID_RIVOLI]]&amp;"/full","JOSM"))</f>
        <v>JOSM</v>
      </c>
    </row>
    <row r="221" spans="1:16">
      <c r="A221">
        <v>840039</v>
      </c>
      <c r="B221" t="s">
        <v>8083</v>
      </c>
      <c r="C221" t="s">
        <v>14724</v>
      </c>
      <c r="G221" t="s">
        <v>4492</v>
      </c>
      <c r="H221" t="s">
        <v>3496</v>
      </c>
      <c r="I221" t="s">
        <v>8081</v>
      </c>
      <c r="J221" t="s">
        <v>8082</v>
      </c>
      <c r="K221" t="s">
        <v>14725</v>
      </c>
      <c r="L221" t="s">
        <v>14726</v>
      </c>
      <c r="M221" t="s">
        <v>14260</v>
      </c>
      <c r="N221" s="19" t="str">
        <f>IF(Tableau4[[#This Row],[ID_RIVOLI]]="Non trouvé","Pas de lien",HYPERLINK(("http://www.openstreetmap.org/?"&amp;Tableau4[[#This Row],[OBJET_OSM]]&amp;"="&amp;Tableau4[[#This Row],[ID_RIVOLI]]),"Localiser"))</f>
        <v>Localiser</v>
      </c>
      <c r="O221" s="11" t="s">
        <v>8644</v>
      </c>
      <c r="P221" s="12" t="str">
        <f>IF(Tableau4[[#This Row],[ID_RIVOLI]]="Non trouvé","Pas de lien",HYPERLINK("http://localhost:8111/import?url=http://api.openstreetmap.org/api/0.6/"&amp;Tableau4[[#This Row],[OBJET_OSM]]&amp;"/"&amp;Tableau4[[#This Row],[ID_RIVOLI]]&amp;"/full","JOSM"))</f>
        <v>JOSM</v>
      </c>
    </row>
    <row r="222" spans="1:16">
      <c r="A222">
        <v>840039</v>
      </c>
      <c r="B222" t="s">
        <v>8089</v>
      </c>
      <c r="C222" t="s">
        <v>14735</v>
      </c>
      <c r="G222" t="s">
        <v>4492</v>
      </c>
      <c r="H222" t="s">
        <v>8090</v>
      </c>
      <c r="I222" t="s">
        <v>8091</v>
      </c>
      <c r="J222" t="s">
        <v>8092</v>
      </c>
      <c r="K222" t="s">
        <v>14736</v>
      </c>
      <c r="L222" t="s">
        <v>14737</v>
      </c>
      <c r="M222" t="s">
        <v>14260</v>
      </c>
      <c r="N222" s="19" t="str">
        <f>IF(Tableau4[[#This Row],[ID_RIVOLI]]="Non trouvé","Pas de lien",HYPERLINK(("http://www.openstreetmap.org/?"&amp;Tableau4[[#This Row],[OBJET_OSM]]&amp;"="&amp;Tableau4[[#This Row],[ID_RIVOLI]]),"Localiser"))</f>
        <v>Localiser</v>
      </c>
      <c r="O222" s="11" t="s">
        <v>8644</v>
      </c>
      <c r="P222" s="12" t="str">
        <f>IF(Tableau4[[#This Row],[ID_RIVOLI]]="Non trouvé","Pas de lien",HYPERLINK("http://localhost:8111/import?url=http://api.openstreetmap.org/api/0.6/"&amp;Tableau4[[#This Row],[OBJET_OSM]]&amp;"/"&amp;Tableau4[[#This Row],[ID_RIVOLI]]&amp;"/full","JOSM"))</f>
        <v>JOSM</v>
      </c>
    </row>
    <row r="223" spans="1:16">
      <c r="A223">
        <v>840039</v>
      </c>
      <c r="B223" t="s">
        <v>8100</v>
      </c>
      <c r="C223" t="s">
        <v>14741</v>
      </c>
      <c r="G223" t="s">
        <v>4492</v>
      </c>
      <c r="H223" t="s">
        <v>8101</v>
      </c>
      <c r="I223" t="s">
        <v>8102</v>
      </c>
      <c r="J223" t="s">
        <v>8103</v>
      </c>
      <c r="K223" t="s">
        <v>14742</v>
      </c>
      <c r="L223" t="s">
        <v>14743</v>
      </c>
      <c r="M223" t="s">
        <v>14260</v>
      </c>
      <c r="N223" s="19" t="str">
        <f>IF(Tableau4[[#This Row],[ID_RIVOLI]]="Non trouvé","Pas de lien",HYPERLINK(("http://www.openstreetmap.org/?"&amp;Tableau4[[#This Row],[OBJET_OSM]]&amp;"="&amp;Tableau4[[#This Row],[ID_RIVOLI]]),"Localiser"))</f>
        <v>Localiser</v>
      </c>
      <c r="O223" s="11" t="s">
        <v>8644</v>
      </c>
      <c r="P223" s="12" t="str">
        <f>IF(Tableau4[[#This Row],[ID_RIVOLI]]="Non trouvé","Pas de lien",HYPERLINK("http://localhost:8111/import?url=http://api.openstreetmap.org/api/0.6/"&amp;Tableau4[[#This Row],[OBJET_OSM]]&amp;"/"&amp;Tableau4[[#This Row],[ID_RIVOLI]]&amp;"/full","JOSM"))</f>
        <v>JOSM</v>
      </c>
    </row>
    <row r="224" spans="1:16">
      <c r="A224">
        <v>840039</v>
      </c>
      <c r="B224" t="s">
        <v>7870</v>
      </c>
      <c r="C224" t="s">
        <v>14784</v>
      </c>
      <c r="G224" t="s">
        <v>5674</v>
      </c>
      <c r="H224" t="s">
        <v>10943</v>
      </c>
      <c r="I224" t="s">
        <v>14785</v>
      </c>
      <c r="J224" t="s">
        <v>7871</v>
      </c>
      <c r="K224" t="s">
        <v>14786</v>
      </c>
      <c r="L224" t="s">
        <v>14787</v>
      </c>
      <c r="M224" t="s">
        <v>14260</v>
      </c>
      <c r="N224" s="19" t="str">
        <f>IF(Tableau4[[#This Row],[ID_RIVOLI]]="Non trouvé","Pas de lien",HYPERLINK(("http://www.openstreetmap.org/?"&amp;Tableau4[[#This Row],[OBJET_OSM]]&amp;"="&amp;Tableau4[[#This Row],[ID_RIVOLI]]),"Localiser"))</f>
        <v>Localiser</v>
      </c>
      <c r="O224" s="11" t="s">
        <v>8644</v>
      </c>
      <c r="P224" s="12" t="str">
        <f>IF(Tableau4[[#This Row],[ID_RIVOLI]]="Non trouvé","Pas de lien",HYPERLINK("http://localhost:8111/import?url=http://api.openstreetmap.org/api/0.6/"&amp;Tableau4[[#This Row],[OBJET_OSM]]&amp;"/"&amp;Tableau4[[#This Row],[ID_RIVOLI]]&amp;"/full","JOSM"))</f>
        <v>JOSM</v>
      </c>
    </row>
    <row r="225" spans="1:16">
      <c r="A225">
        <v>840039</v>
      </c>
      <c r="B225" t="s">
        <v>7872</v>
      </c>
      <c r="C225" t="s">
        <v>14784</v>
      </c>
      <c r="G225" t="s">
        <v>5674</v>
      </c>
      <c r="H225" t="s">
        <v>10943</v>
      </c>
      <c r="I225" t="s">
        <v>14785</v>
      </c>
      <c r="J225" t="s">
        <v>7871</v>
      </c>
      <c r="K225" t="s">
        <v>14786</v>
      </c>
      <c r="L225" t="s">
        <v>14787</v>
      </c>
      <c r="M225" t="s">
        <v>14260</v>
      </c>
      <c r="N225" s="19" t="str">
        <f>IF(Tableau4[[#This Row],[ID_RIVOLI]]="Non trouvé","Pas de lien",HYPERLINK(("http://www.openstreetmap.org/?"&amp;Tableau4[[#This Row],[OBJET_OSM]]&amp;"="&amp;Tableau4[[#This Row],[ID_RIVOLI]]),"Localiser"))</f>
        <v>Localiser</v>
      </c>
      <c r="O225" s="11" t="s">
        <v>8644</v>
      </c>
      <c r="P225" s="12" t="str">
        <f>IF(Tableau4[[#This Row],[ID_RIVOLI]]="Non trouvé","Pas de lien",HYPERLINK("http://localhost:8111/import?url=http://api.openstreetmap.org/api/0.6/"&amp;Tableau4[[#This Row],[OBJET_OSM]]&amp;"/"&amp;Tableau4[[#This Row],[ID_RIVOLI]]&amp;"/full","JOSM"))</f>
        <v>JOSM</v>
      </c>
    </row>
    <row r="226" spans="1:16">
      <c r="A226">
        <v>840039</v>
      </c>
      <c r="B226" t="s">
        <v>7873</v>
      </c>
      <c r="C226" t="s">
        <v>14788</v>
      </c>
      <c r="G226" t="s">
        <v>5674</v>
      </c>
      <c r="H226" t="s">
        <v>7874</v>
      </c>
      <c r="I226" t="s">
        <v>7875</v>
      </c>
      <c r="J226" t="s">
        <v>7876</v>
      </c>
      <c r="K226" t="s">
        <v>14789</v>
      </c>
      <c r="L226" t="s">
        <v>14790</v>
      </c>
      <c r="M226" t="s">
        <v>14260</v>
      </c>
      <c r="N226" s="19" t="str">
        <f>IF(Tableau4[[#This Row],[ID_RIVOLI]]="Non trouvé","Pas de lien",HYPERLINK(("http://www.openstreetmap.org/?"&amp;Tableau4[[#This Row],[OBJET_OSM]]&amp;"="&amp;Tableau4[[#This Row],[ID_RIVOLI]]),"Localiser"))</f>
        <v>Localiser</v>
      </c>
      <c r="O226" s="11" t="s">
        <v>8644</v>
      </c>
      <c r="P226" s="12" t="str">
        <f>IF(Tableau4[[#This Row],[ID_RIVOLI]]="Non trouvé","Pas de lien",HYPERLINK("http://localhost:8111/import?url=http://api.openstreetmap.org/api/0.6/"&amp;Tableau4[[#This Row],[OBJET_OSM]]&amp;"/"&amp;Tableau4[[#This Row],[ID_RIVOLI]]&amp;"/full","JOSM"))</f>
        <v>JOSM</v>
      </c>
    </row>
    <row r="227" spans="1:16">
      <c r="A227">
        <v>840039</v>
      </c>
      <c r="B227" t="s">
        <v>7877</v>
      </c>
      <c r="C227" t="s">
        <v>14791</v>
      </c>
      <c r="G227" t="s">
        <v>5674</v>
      </c>
      <c r="H227" t="s">
        <v>7878</v>
      </c>
      <c r="I227" t="s">
        <v>7879</v>
      </c>
      <c r="J227" t="s">
        <v>7880</v>
      </c>
      <c r="K227" t="s">
        <v>14792</v>
      </c>
      <c r="L227" t="s">
        <v>14793</v>
      </c>
      <c r="M227" t="s">
        <v>14260</v>
      </c>
      <c r="N227" s="19" t="str">
        <f>IF(Tableau4[[#This Row],[ID_RIVOLI]]="Non trouvé","Pas de lien",HYPERLINK(("http://www.openstreetmap.org/?"&amp;Tableau4[[#This Row],[OBJET_OSM]]&amp;"="&amp;Tableau4[[#This Row],[ID_RIVOLI]]),"Localiser"))</f>
        <v>Localiser</v>
      </c>
      <c r="O227" s="11" t="s">
        <v>8644</v>
      </c>
      <c r="P227" s="12" t="str">
        <f>IF(Tableau4[[#This Row],[ID_RIVOLI]]="Non trouvé","Pas de lien",HYPERLINK("http://localhost:8111/import?url=http://api.openstreetmap.org/api/0.6/"&amp;Tableau4[[#This Row],[OBJET_OSM]]&amp;"/"&amp;Tableau4[[#This Row],[ID_RIVOLI]]&amp;"/full","JOSM"))</f>
        <v>JOSM</v>
      </c>
    </row>
    <row r="228" spans="1:16">
      <c r="A228">
        <v>840039</v>
      </c>
      <c r="B228" t="s">
        <v>7881</v>
      </c>
      <c r="C228" t="s">
        <v>14794</v>
      </c>
      <c r="G228" t="s">
        <v>5674</v>
      </c>
      <c r="H228" t="s">
        <v>7882</v>
      </c>
      <c r="I228" t="s">
        <v>7883</v>
      </c>
      <c r="J228" t="s">
        <v>7884</v>
      </c>
      <c r="K228" t="s">
        <v>14795</v>
      </c>
      <c r="L228" t="s">
        <v>14796</v>
      </c>
      <c r="M228" t="s">
        <v>14260</v>
      </c>
      <c r="N228" s="19" t="str">
        <f>IF(Tableau4[[#This Row],[ID_RIVOLI]]="Non trouvé","Pas de lien",HYPERLINK(("http://www.openstreetmap.org/?"&amp;Tableau4[[#This Row],[OBJET_OSM]]&amp;"="&amp;Tableau4[[#This Row],[ID_RIVOLI]]),"Localiser"))</f>
        <v>Localiser</v>
      </c>
      <c r="O228" s="11" t="s">
        <v>8644</v>
      </c>
      <c r="P228" s="12" t="str">
        <f>IF(Tableau4[[#This Row],[ID_RIVOLI]]="Non trouvé","Pas de lien",HYPERLINK("http://localhost:8111/import?url=http://api.openstreetmap.org/api/0.6/"&amp;Tableau4[[#This Row],[OBJET_OSM]]&amp;"/"&amp;Tableau4[[#This Row],[ID_RIVOLI]]&amp;"/full","JOSM"))</f>
        <v>JOSM</v>
      </c>
    </row>
    <row r="229" spans="1:16">
      <c r="A229">
        <v>840039</v>
      </c>
      <c r="B229" t="s">
        <v>14797</v>
      </c>
      <c r="C229" t="s">
        <v>14794</v>
      </c>
      <c r="G229" t="s">
        <v>5674</v>
      </c>
      <c r="H229" t="s">
        <v>7882</v>
      </c>
      <c r="I229" t="s">
        <v>7883</v>
      </c>
      <c r="J229" t="s">
        <v>7884</v>
      </c>
      <c r="K229" t="s">
        <v>14795</v>
      </c>
      <c r="L229" t="s">
        <v>14796</v>
      </c>
      <c r="M229" t="s">
        <v>14260</v>
      </c>
      <c r="N229" s="19" t="str">
        <f>IF(Tableau4[[#This Row],[ID_RIVOLI]]="Non trouvé","Pas de lien",HYPERLINK(("http://www.openstreetmap.org/?"&amp;Tableau4[[#This Row],[OBJET_OSM]]&amp;"="&amp;Tableau4[[#This Row],[ID_RIVOLI]]),"Localiser"))</f>
        <v>Localiser</v>
      </c>
      <c r="O229" s="11" t="s">
        <v>8644</v>
      </c>
      <c r="P229" s="12" t="str">
        <f>IF(Tableau4[[#This Row],[ID_RIVOLI]]="Non trouvé","Pas de lien",HYPERLINK("http://localhost:8111/import?url=http://api.openstreetmap.org/api/0.6/"&amp;Tableau4[[#This Row],[OBJET_OSM]]&amp;"/"&amp;Tableau4[[#This Row],[ID_RIVOLI]]&amp;"/full","JOSM"))</f>
        <v>JOSM</v>
      </c>
    </row>
    <row r="230" spans="1:16">
      <c r="A230">
        <v>840039</v>
      </c>
      <c r="B230" t="s">
        <v>7885</v>
      </c>
      <c r="C230" t="s">
        <v>14798</v>
      </c>
      <c r="G230" t="s">
        <v>5674</v>
      </c>
      <c r="H230" t="s">
        <v>7886</v>
      </c>
      <c r="I230" t="s">
        <v>7887</v>
      </c>
      <c r="J230" t="s">
        <v>7888</v>
      </c>
      <c r="K230" t="s">
        <v>14799</v>
      </c>
      <c r="L230" t="s">
        <v>14800</v>
      </c>
      <c r="M230" t="s">
        <v>14260</v>
      </c>
      <c r="N230" s="19" t="str">
        <f>IF(Tableau4[[#This Row],[ID_RIVOLI]]="Non trouvé","Pas de lien",HYPERLINK(("http://www.openstreetmap.org/?"&amp;Tableau4[[#This Row],[OBJET_OSM]]&amp;"="&amp;Tableau4[[#This Row],[ID_RIVOLI]]),"Localiser"))</f>
        <v>Localiser</v>
      </c>
      <c r="O230" s="11" t="s">
        <v>8644</v>
      </c>
      <c r="P230" s="12" t="str">
        <f>IF(Tableau4[[#This Row],[ID_RIVOLI]]="Non trouvé","Pas de lien",HYPERLINK("http://localhost:8111/import?url=http://api.openstreetmap.org/api/0.6/"&amp;Tableau4[[#This Row],[OBJET_OSM]]&amp;"/"&amp;Tableau4[[#This Row],[ID_RIVOLI]]&amp;"/full","JOSM"))</f>
        <v>JOSM</v>
      </c>
    </row>
    <row r="231" spans="1:16">
      <c r="A231">
        <v>840039</v>
      </c>
      <c r="B231" t="s">
        <v>7889</v>
      </c>
      <c r="C231" t="s">
        <v>14801</v>
      </c>
      <c r="G231" t="s">
        <v>5674</v>
      </c>
      <c r="H231" t="s">
        <v>14802</v>
      </c>
      <c r="I231" t="s">
        <v>14803</v>
      </c>
      <c r="J231" t="s">
        <v>7890</v>
      </c>
      <c r="K231" t="s">
        <v>14804</v>
      </c>
      <c r="L231" t="s">
        <v>14805</v>
      </c>
      <c r="M231" t="s">
        <v>14260</v>
      </c>
      <c r="N231" s="19" t="str">
        <f>IF(Tableau4[[#This Row],[ID_RIVOLI]]="Non trouvé","Pas de lien",HYPERLINK(("http://www.openstreetmap.org/?"&amp;Tableau4[[#This Row],[OBJET_OSM]]&amp;"="&amp;Tableau4[[#This Row],[ID_RIVOLI]]),"Localiser"))</f>
        <v>Localiser</v>
      </c>
      <c r="O231" s="11" t="s">
        <v>8644</v>
      </c>
      <c r="P231" s="12" t="str">
        <f>IF(Tableau4[[#This Row],[ID_RIVOLI]]="Non trouvé","Pas de lien",HYPERLINK("http://localhost:8111/import?url=http://api.openstreetmap.org/api/0.6/"&amp;Tableau4[[#This Row],[OBJET_OSM]]&amp;"/"&amp;Tableau4[[#This Row],[ID_RIVOLI]]&amp;"/full","JOSM"))</f>
        <v>JOSM</v>
      </c>
    </row>
    <row r="232" spans="1:16">
      <c r="A232">
        <v>840039</v>
      </c>
      <c r="B232" t="s">
        <v>7891</v>
      </c>
      <c r="C232" t="s">
        <v>14806</v>
      </c>
      <c r="G232" t="s">
        <v>5674</v>
      </c>
      <c r="H232" t="s">
        <v>14807</v>
      </c>
      <c r="I232" t="s">
        <v>14808</v>
      </c>
      <c r="J232" t="s">
        <v>7892</v>
      </c>
      <c r="K232" t="s">
        <v>14809</v>
      </c>
      <c r="L232" t="s">
        <v>14810</v>
      </c>
      <c r="M232" t="s">
        <v>14260</v>
      </c>
      <c r="N232" s="19" t="str">
        <f>IF(Tableau4[[#This Row],[ID_RIVOLI]]="Non trouvé","Pas de lien",HYPERLINK(("http://www.openstreetmap.org/?"&amp;Tableau4[[#This Row],[OBJET_OSM]]&amp;"="&amp;Tableau4[[#This Row],[ID_RIVOLI]]),"Localiser"))</f>
        <v>Localiser</v>
      </c>
      <c r="O232" s="11" t="s">
        <v>8644</v>
      </c>
      <c r="P232" s="12" t="str">
        <f>IF(Tableau4[[#This Row],[ID_RIVOLI]]="Non trouvé","Pas de lien",HYPERLINK("http://localhost:8111/import?url=http://api.openstreetmap.org/api/0.6/"&amp;Tableau4[[#This Row],[OBJET_OSM]]&amp;"/"&amp;Tableau4[[#This Row],[ID_RIVOLI]]&amp;"/full","JOSM"))</f>
        <v>JOSM</v>
      </c>
    </row>
    <row r="233" spans="1:16">
      <c r="A233">
        <v>840039</v>
      </c>
      <c r="B233" t="s">
        <v>7877</v>
      </c>
      <c r="C233" t="s">
        <v>14834</v>
      </c>
      <c r="G233" t="s">
        <v>5674</v>
      </c>
      <c r="H233" t="s">
        <v>7908</v>
      </c>
      <c r="I233" t="s">
        <v>7909</v>
      </c>
      <c r="J233" t="s">
        <v>7910</v>
      </c>
      <c r="K233" t="s">
        <v>14835</v>
      </c>
      <c r="L233" t="s">
        <v>14836</v>
      </c>
      <c r="M233" t="s">
        <v>14260</v>
      </c>
      <c r="N233" s="19" t="str">
        <f>IF(Tableau4[[#This Row],[ID_RIVOLI]]="Non trouvé","Pas de lien",HYPERLINK(("http://www.openstreetmap.org/?"&amp;Tableau4[[#This Row],[OBJET_OSM]]&amp;"="&amp;Tableau4[[#This Row],[ID_RIVOLI]]),"Localiser"))</f>
        <v>Localiser</v>
      </c>
      <c r="O233" s="11" t="s">
        <v>8644</v>
      </c>
      <c r="P233" s="12" t="str">
        <f>IF(Tableau4[[#This Row],[ID_RIVOLI]]="Non trouvé","Pas de lien",HYPERLINK("http://localhost:8111/import?url=http://api.openstreetmap.org/api/0.6/"&amp;Tableau4[[#This Row],[OBJET_OSM]]&amp;"/"&amp;Tableau4[[#This Row],[ID_RIVOLI]]&amp;"/full","JOSM"))</f>
        <v>JOSM</v>
      </c>
    </row>
    <row r="234" spans="1:16">
      <c r="A234">
        <v>840039</v>
      </c>
      <c r="B234" t="s">
        <v>7921</v>
      </c>
      <c r="C234" t="s">
        <v>14840</v>
      </c>
      <c r="G234" t="s">
        <v>5674</v>
      </c>
      <c r="H234" t="s">
        <v>7922</v>
      </c>
      <c r="I234" t="s">
        <v>7923</v>
      </c>
      <c r="J234" t="s">
        <v>7924</v>
      </c>
      <c r="K234" t="s">
        <v>14841</v>
      </c>
      <c r="L234" t="s">
        <v>14842</v>
      </c>
      <c r="M234" t="s">
        <v>14260</v>
      </c>
      <c r="N234" s="19" t="str">
        <f>IF(Tableau4[[#This Row],[ID_RIVOLI]]="Non trouvé","Pas de lien",HYPERLINK(("http://www.openstreetmap.org/?"&amp;Tableau4[[#This Row],[OBJET_OSM]]&amp;"="&amp;Tableau4[[#This Row],[ID_RIVOLI]]),"Localiser"))</f>
        <v>Localiser</v>
      </c>
      <c r="O234" s="11" t="s">
        <v>8644</v>
      </c>
      <c r="P234" s="12" t="str">
        <f>IF(Tableau4[[#This Row],[ID_RIVOLI]]="Non trouvé","Pas de lien",HYPERLINK("http://localhost:8111/import?url=http://api.openstreetmap.org/api/0.6/"&amp;Tableau4[[#This Row],[OBJET_OSM]]&amp;"/"&amp;Tableau4[[#This Row],[ID_RIVOLI]]&amp;"/full","JOSM"))</f>
        <v>JOSM</v>
      </c>
    </row>
    <row r="235" spans="1:16">
      <c r="A235">
        <v>840039</v>
      </c>
      <c r="B235" t="s">
        <v>7928</v>
      </c>
      <c r="C235" t="s">
        <v>14843</v>
      </c>
      <c r="G235" t="s">
        <v>5674</v>
      </c>
      <c r="H235" t="s">
        <v>7929</v>
      </c>
      <c r="I235" t="s">
        <v>7930</v>
      </c>
      <c r="J235" t="s">
        <v>7931</v>
      </c>
      <c r="K235" t="s">
        <v>14844</v>
      </c>
      <c r="L235" t="s">
        <v>14845</v>
      </c>
      <c r="M235" t="s">
        <v>14260</v>
      </c>
      <c r="N235" s="19" t="str">
        <f>IF(Tableau4[[#This Row],[ID_RIVOLI]]="Non trouvé","Pas de lien",HYPERLINK(("http://www.openstreetmap.org/?"&amp;Tableau4[[#This Row],[OBJET_OSM]]&amp;"="&amp;Tableau4[[#This Row],[ID_RIVOLI]]),"Localiser"))</f>
        <v>Localiser</v>
      </c>
      <c r="O235" s="11" t="s">
        <v>8644</v>
      </c>
      <c r="P235" s="12" t="str">
        <f>IF(Tableau4[[#This Row],[ID_RIVOLI]]="Non trouvé","Pas de lien",HYPERLINK("http://localhost:8111/import?url=http://api.openstreetmap.org/api/0.6/"&amp;Tableau4[[#This Row],[OBJET_OSM]]&amp;"/"&amp;Tableau4[[#This Row],[ID_RIVOLI]]&amp;"/full","JOSM"))</f>
        <v>JOSM</v>
      </c>
    </row>
    <row r="236" spans="1:16">
      <c r="A236">
        <v>840039</v>
      </c>
      <c r="B236" t="s">
        <v>7943</v>
      </c>
      <c r="C236" t="s">
        <v>14860</v>
      </c>
      <c r="G236" t="s">
        <v>5674</v>
      </c>
      <c r="H236" t="s">
        <v>8431</v>
      </c>
      <c r="I236" t="s">
        <v>8432</v>
      </c>
      <c r="J236" t="s">
        <v>7944</v>
      </c>
      <c r="K236" t="s">
        <v>14861</v>
      </c>
      <c r="L236" t="s">
        <v>14859</v>
      </c>
      <c r="M236" t="s">
        <v>14260</v>
      </c>
      <c r="N236" s="19" t="str">
        <f>IF(Tableau4[[#This Row],[ID_RIVOLI]]="Non trouvé","Pas de lien",HYPERLINK(("http://www.openstreetmap.org/?"&amp;Tableau4[[#This Row],[OBJET_OSM]]&amp;"="&amp;Tableau4[[#This Row],[ID_RIVOLI]]),"Localiser"))</f>
        <v>Localiser</v>
      </c>
      <c r="O236" s="11" t="s">
        <v>8644</v>
      </c>
      <c r="P236" s="12" t="str">
        <f>IF(Tableau4[[#This Row],[ID_RIVOLI]]="Non trouvé","Pas de lien",HYPERLINK("http://localhost:8111/import?url=http://api.openstreetmap.org/api/0.6/"&amp;Tableau4[[#This Row],[OBJET_OSM]]&amp;"/"&amp;Tableau4[[#This Row],[ID_RIVOLI]]&amp;"/full","JOSM"))</f>
        <v>JOSM</v>
      </c>
    </row>
    <row r="237" spans="1:16">
      <c r="A237">
        <v>840039</v>
      </c>
      <c r="B237" t="s">
        <v>7945</v>
      </c>
      <c r="C237" t="s">
        <v>14864</v>
      </c>
      <c r="G237" t="s">
        <v>5674</v>
      </c>
      <c r="H237" t="s">
        <v>8434</v>
      </c>
      <c r="I237" t="s">
        <v>8435</v>
      </c>
      <c r="J237" t="s">
        <v>7946</v>
      </c>
      <c r="K237" t="s">
        <v>14865</v>
      </c>
      <c r="L237" t="s">
        <v>14863</v>
      </c>
      <c r="M237" t="s">
        <v>14260</v>
      </c>
      <c r="N237" s="19" t="str">
        <f>IF(Tableau4[[#This Row],[ID_RIVOLI]]="Non trouvé","Pas de lien",HYPERLINK(("http://www.openstreetmap.org/?"&amp;Tableau4[[#This Row],[OBJET_OSM]]&amp;"="&amp;Tableau4[[#This Row],[ID_RIVOLI]]),"Localiser"))</f>
        <v>Localiser</v>
      </c>
      <c r="O237" s="11" t="s">
        <v>8644</v>
      </c>
      <c r="P237" s="12" t="str">
        <f>IF(Tableau4[[#This Row],[ID_RIVOLI]]="Non trouvé","Pas de lien",HYPERLINK("http://localhost:8111/import?url=http://api.openstreetmap.org/api/0.6/"&amp;Tableau4[[#This Row],[OBJET_OSM]]&amp;"/"&amp;Tableau4[[#This Row],[ID_RIVOLI]]&amp;"/full","JOSM"))</f>
        <v>JOSM</v>
      </c>
    </row>
    <row r="238" spans="1:16">
      <c r="A238">
        <v>840039</v>
      </c>
      <c r="B238" t="s">
        <v>14866</v>
      </c>
      <c r="C238" t="s">
        <v>14867</v>
      </c>
      <c r="G238" t="s">
        <v>5674</v>
      </c>
      <c r="H238" t="s">
        <v>11227</v>
      </c>
      <c r="I238" t="s">
        <v>14868</v>
      </c>
      <c r="J238" t="s">
        <v>7958</v>
      </c>
      <c r="K238" t="s">
        <v>14869</v>
      </c>
      <c r="L238" t="s">
        <v>14870</v>
      </c>
      <c r="M238" t="s">
        <v>14260</v>
      </c>
      <c r="N238" s="19" t="str">
        <f>IF(Tableau4[[#This Row],[ID_RIVOLI]]="Non trouvé","Pas de lien",HYPERLINK(("http://www.openstreetmap.org/?"&amp;Tableau4[[#This Row],[OBJET_OSM]]&amp;"="&amp;Tableau4[[#This Row],[ID_RIVOLI]]),"Localiser"))</f>
        <v>Localiser</v>
      </c>
      <c r="O238" s="11" t="s">
        <v>8644</v>
      </c>
      <c r="P238" s="12" t="str">
        <f>IF(Tableau4[[#This Row],[ID_RIVOLI]]="Non trouvé","Pas de lien",HYPERLINK("http://localhost:8111/import?url=http://api.openstreetmap.org/api/0.6/"&amp;Tableau4[[#This Row],[OBJET_OSM]]&amp;"/"&amp;Tableau4[[#This Row],[ID_RIVOLI]]&amp;"/full","JOSM"))</f>
        <v>JOSM</v>
      </c>
    </row>
    <row r="239" spans="1:16">
      <c r="A239">
        <v>840039</v>
      </c>
      <c r="B239" t="s">
        <v>7961</v>
      </c>
      <c r="C239" t="s">
        <v>14874</v>
      </c>
      <c r="G239" t="s">
        <v>5674</v>
      </c>
      <c r="H239" t="s">
        <v>7962</v>
      </c>
      <c r="I239" t="s">
        <v>7963</v>
      </c>
      <c r="J239" t="s">
        <v>7964</v>
      </c>
      <c r="K239" t="s">
        <v>14875</v>
      </c>
      <c r="L239" t="s">
        <v>14876</v>
      </c>
      <c r="M239" t="s">
        <v>14260</v>
      </c>
      <c r="N239" s="19" t="str">
        <f>IF(Tableau4[[#This Row],[ID_RIVOLI]]="Non trouvé","Pas de lien",HYPERLINK(("http://www.openstreetmap.org/?"&amp;Tableau4[[#This Row],[OBJET_OSM]]&amp;"="&amp;Tableau4[[#This Row],[ID_RIVOLI]]),"Localiser"))</f>
        <v>Localiser</v>
      </c>
      <c r="O239" s="11" t="s">
        <v>8644</v>
      </c>
      <c r="P239" s="12" t="str">
        <f>IF(Tableau4[[#This Row],[ID_RIVOLI]]="Non trouvé","Pas de lien",HYPERLINK("http://localhost:8111/import?url=http://api.openstreetmap.org/api/0.6/"&amp;Tableau4[[#This Row],[OBJET_OSM]]&amp;"/"&amp;Tableau4[[#This Row],[ID_RIVOLI]]&amp;"/full","JOSM"))</f>
        <v>JOSM</v>
      </c>
    </row>
    <row r="240" spans="1:16">
      <c r="A240">
        <v>840039</v>
      </c>
      <c r="B240" t="s">
        <v>14877</v>
      </c>
      <c r="C240" t="s">
        <v>14874</v>
      </c>
      <c r="G240" t="s">
        <v>5674</v>
      </c>
      <c r="H240" t="s">
        <v>7962</v>
      </c>
      <c r="I240" t="s">
        <v>7963</v>
      </c>
      <c r="J240" t="s">
        <v>7964</v>
      </c>
      <c r="K240" t="s">
        <v>14875</v>
      </c>
      <c r="L240" t="s">
        <v>14876</v>
      </c>
      <c r="M240" t="s">
        <v>14260</v>
      </c>
      <c r="N240" s="19" t="str">
        <f>IF(Tableau4[[#This Row],[ID_RIVOLI]]="Non trouvé","Pas de lien",HYPERLINK(("http://www.openstreetmap.org/?"&amp;Tableau4[[#This Row],[OBJET_OSM]]&amp;"="&amp;Tableau4[[#This Row],[ID_RIVOLI]]),"Localiser"))</f>
        <v>Localiser</v>
      </c>
      <c r="O240" s="11" t="s">
        <v>8644</v>
      </c>
      <c r="P240" s="12" t="str">
        <f>IF(Tableau4[[#This Row],[ID_RIVOLI]]="Non trouvé","Pas de lien",HYPERLINK("http://localhost:8111/import?url=http://api.openstreetmap.org/api/0.6/"&amp;Tableau4[[#This Row],[OBJET_OSM]]&amp;"/"&amp;Tableau4[[#This Row],[ID_RIVOLI]]&amp;"/full","JOSM"))</f>
        <v>JOSM</v>
      </c>
    </row>
    <row r="241" spans="1:16">
      <c r="A241">
        <v>840039</v>
      </c>
      <c r="B241" t="s">
        <v>7965</v>
      </c>
      <c r="C241" t="s">
        <v>14878</v>
      </c>
      <c r="G241" t="s">
        <v>5674</v>
      </c>
      <c r="H241" t="s">
        <v>7966</v>
      </c>
      <c r="I241" t="s">
        <v>7967</v>
      </c>
      <c r="J241" t="s">
        <v>7968</v>
      </c>
      <c r="K241" t="s">
        <v>14879</v>
      </c>
      <c r="L241" t="s">
        <v>14880</v>
      </c>
      <c r="M241" t="s">
        <v>14260</v>
      </c>
      <c r="N241" s="19" t="str">
        <f>IF(Tableau4[[#This Row],[ID_RIVOLI]]="Non trouvé","Pas de lien",HYPERLINK(("http://www.openstreetmap.org/?"&amp;Tableau4[[#This Row],[OBJET_OSM]]&amp;"="&amp;Tableau4[[#This Row],[ID_RIVOLI]]),"Localiser"))</f>
        <v>Localiser</v>
      </c>
      <c r="O241" s="11" t="s">
        <v>8644</v>
      </c>
      <c r="P241" s="12" t="str">
        <f>IF(Tableau4[[#This Row],[ID_RIVOLI]]="Non trouvé","Pas de lien",HYPERLINK("http://localhost:8111/import?url=http://api.openstreetmap.org/api/0.6/"&amp;Tableau4[[#This Row],[OBJET_OSM]]&amp;"/"&amp;Tableau4[[#This Row],[ID_RIVOLI]]&amp;"/full","JOSM"))</f>
        <v>JOSM</v>
      </c>
    </row>
    <row r="242" spans="1:16">
      <c r="A242">
        <v>840039</v>
      </c>
      <c r="B242" t="s">
        <v>7983</v>
      </c>
      <c r="C242" t="s">
        <v>14887</v>
      </c>
      <c r="G242" t="s">
        <v>5674</v>
      </c>
      <c r="H242" t="s">
        <v>7984</v>
      </c>
      <c r="I242" t="s">
        <v>7985</v>
      </c>
      <c r="J242" t="s">
        <v>7986</v>
      </c>
      <c r="K242" t="s">
        <v>14888</v>
      </c>
      <c r="L242" t="s">
        <v>14889</v>
      </c>
      <c r="M242" t="s">
        <v>14260</v>
      </c>
      <c r="N242" s="19" t="str">
        <f>IF(Tableau4[[#This Row],[ID_RIVOLI]]="Non trouvé","Pas de lien",HYPERLINK(("http://www.openstreetmap.org/?"&amp;Tableau4[[#This Row],[OBJET_OSM]]&amp;"="&amp;Tableau4[[#This Row],[ID_RIVOLI]]),"Localiser"))</f>
        <v>Localiser</v>
      </c>
      <c r="O242" s="11" t="s">
        <v>8644</v>
      </c>
      <c r="P242" s="12" t="str">
        <f>IF(Tableau4[[#This Row],[ID_RIVOLI]]="Non trouvé","Pas de lien",HYPERLINK("http://localhost:8111/import?url=http://api.openstreetmap.org/api/0.6/"&amp;Tableau4[[#This Row],[OBJET_OSM]]&amp;"/"&amp;Tableau4[[#This Row],[ID_RIVOLI]]&amp;"/full","JOSM"))</f>
        <v>JOSM</v>
      </c>
    </row>
    <row r="243" spans="1:16">
      <c r="A243">
        <v>840039</v>
      </c>
      <c r="B243" t="s">
        <v>8007</v>
      </c>
      <c r="C243" t="s">
        <v>14917</v>
      </c>
      <c r="G243" t="s">
        <v>5674</v>
      </c>
      <c r="H243" t="s">
        <v>14918</v>
      </c>
      <c r="I243" t="s">
        <v>14919</v>
      </c>
      <c r="J243" t="s">
        <v>8008</v>
      </c>
      <c r="K243" t="s">
        <v>14920</v>
      </c>
      <c r="L243" t="s">
        <v>14921</v>
      </c>
      <c r="M243" t="s">
        <v>14260</v>
      </c>
      <c r="N243" s="19" t="str">
        <f>IF(Tableau4[[#This Row],[ID_RIVOLI]]="Non trouvé","Pas de lien",HYPERLINK(("http://www.openstreetmap.org/?"&amp;Tableau4[[#This Row],[OBJET_OSM]]&amp;"="&amp;Tableau4[[#This Row],[ID_RIVOLI]]),"Localiser"))</f>
        <v>Localiser</v>
      </c>
      <c r="O243" s="11" t="s">
        <v>8644</v>
      </c>
      <c r="P243" s="12" t="str">
        <f>IF(Tableau4[[#This Row],[ID_RIVOLI]]="Non trouvé","Pas de lien",HYPERLINK("http://localhost:8111/import?url=http://api.openstreetmap.org/api/0.6/"&amp;Tableau4[[#This Row],[OBJET_OSM]]&amp;"/"&amp;Tableau4[[#This Row],[ID_RIVOLI]]&amp;"/full","JOSM"))</f>
        <v>JOSM</v>
      </c>
    </row>
    <row r="244" spans="1:16">
      <c r="A244">
        <v>840039</v>
      </c>
      <c r="B244" t="s">
        <v>8036</v>
      </c>
      <c r="C244" t="s">
        <v>14941</v>
      </c>
      <c r="G244" t="s">
        <v>5674</v>
      </c>
      <c r="H244" t="s">
        <v>8037</v>
      </c>
      <c r="I244" t="s">
        <v>8038</v>
      </c>
      <c r="J244" t="s">
        <v>8039</v>
      </c>
      <c r="K244" t="s">
        <v>14942</v>
      </c>
      <c r="L244" t="s">
        <v>14943</v>
      </c>
      <c r="M244" t="s">
        <v>14260</v>
      </c>
      <c r="N244" s="19" t="str">
        <f>IF(Tableau4[[#This Row],[ID_RIVOLI]]="Non trouvé","Pas de lien",HYPERLINK(("http://www.openstreetmap.org/?"&amp;Tableau4[[#This Row],[OBJET_OSM]]&amp;"="&amp;Tableau4[[#This Row],[ID_RIVOLI]]),"Localiser"))</f>
        <v>Localiser</v>
      </c>
      <c r="O244" s="11" t="s">
        <v>8644</v>
      </c>
      <c r="P244" s="12" t="str">
        <f>IF(Tableau4[[#This Row],[ID_RIVOLI]]="Non trouvé","Pas de lien",HYPERLINK("http://localhost:8111/import?url=http://api.openstreetmap.org/api/0.6/"&amp;Tableau4[[#This Row],[OBJET_OSM]]&amp;"/"&amp;Tableau4[[#This Row],[ID_RIVOLI]]&amp;"/full","JOSM"))</f>
        <v>JOSM</v>
      </c>
    </row>
    <row r="245" spans="1:16">
      <c r="A245">
        <v>840039</v>
      </c>
      <c r="B245" t="s">
        <v>8040</v>
      </c>
      <c r="C245" t="s">
        <v>14944</v>
      </c>
      <c r="G245" t="s">
        <v>5674</v>
      </c>
      <c r="H245" t="s">
        <v>8041</v>
      </c>
      <c r="I245" t="s">
        <v>8042</v>
      </c>
      <c r="J245" t="s">
        <v>8043</v>
      </c>
      <c r="K245" t="s">
        <v>14945</v>
      </c>
      <c r="L245" t="s">
        <v>14946</v>
      </c>
      <c r="M245" t="s">
        <v>14260</v>
      </c>
      <c r="N245" s="19" t="str">
        <f>IF(Tableau4[[#This Row],[ID_RIVOLI]]="Non trouvé","Pas de lien",HYPERLINK(("http://www.openstreetmap.org/?"&amp;Tableau4[[#This Row],[OBJET_OSM]]&amp;"="&amp;Tableau4[[#This Row],[ID_RIVOLI]]),"Localiser"))</f>
        <v>Localiser</v>
      </c>
      <c r="O245" s="11" t="s">
        <v>8644</v>
      </c>
      <c r="P245" s="12" t="str">
        <f>IF(Tableau4[[#This Row],[ID_RIVOLI]]="Non trouvé","Pas de lien",HYPERLINK("http://localhost:8111/import?url=http://api.openstreetmap.org/api/0.6/"&amp;Tableau4[[#This Row],[OBJET_OSM]]&amp;"/"&amp;Tableau4[[#This Row],[ID_RIVOLI]]&amp;"/full","JOSM"))</f>
        <v>JOSM</v>
      </c>
    </row>
    <row r="246" spans="1:16">
      <c r="A246">
        <v>840039</v>
      </c>
      <c r="B246" t="s">
        <v>8053</v>
      </c>
      <c r="C246" t="s">
        <v>14950</v>
      </c>
      <c r="G246" t="s">
        <v>5674</v>
      </c>
      <c r="H246" t="s">
        <v>8050</v>
      </c>
      <c r="I246" t="s">
        <v>8051</v>
      </c>
      <c r="J246" t="s">
        <v>8052</v>
      </c>
      <c r="K246" t="s">
        <v>14951</v>
      </c>
      <c r="L246" t="s">
        <v>14948</v>
      </c>
      <c r="M246" t="s">
        <v>14260</v>
      </c>
      <c r="N246" s="19" t="str">
        <f>IF(Tableau4[[#This Row],[ID_RIVOLI]]="Non trouvé","Pas de lien",HYPERLINK(("http://www.openstreetmap.org/?"&amp;Tableau4[[#This Row],[OBJET_OSM]]&amp;"="&amp;Tableau4[[#This Row],[ID_RIVOLI]]),"Localiser"))</f>
        <v>Localiser</v>
      </c>
      <c r="O246" s="11" t="s">
        <v>8644</v>
      </c>
      <c r="P246" s="12" t="str">
        <f>IF(Tableau4[[#This Row],[ID_RIVOLI]]="Non trouvé","Pas de lien",HYPERLINK("http://localhost:8111/import?url=http://api.openstreetmap.org/api/0.6/"&amp;Tableau4[[#This Row],[OBJET_OSM]]&amp;"/"&amp;Tableau4[[#This Row],[ID_RIVOLI]]&amp;"/full","JOSM"))</f>
        <v>JOSM</v>
      </c>
    </row>
    <row r="247" spans="1:16">
      <c r="A247">
        <v>840039</v>
      </c>
      <c r="B247" t="s">
        <v>8049</v>
      </c>
      <c r="C247" t="s">
        <v>14950</v>
      </c>
      <c r="G247" t="s">
        <v>5674</v>
      </c>
      <c r="H247" t="s">
        <v>8050</v>
      </c>
      <c r="I247" t="s">
        <v>8051</v>
      </c>
      <c r="J247" t="s">
        <v>8052</v>
      </c>
      <c r="K247" t="s">
        <v>14951</v>
      </c>
      <c r="L247" t="s">
        <v>14948</v>
      </c>
      <c r="M247" t="s">
        <v>14260</v>
      </c>
      <c r="N247" s="19" t="str">
        <f>IF(Tableau4[[#This Row],[ID_RIVOLI]]="Non trouvé","Pas de lien",HYPERLINK(("http://www.openstreetmap.org/?"&amp;Tableau4[[#This Row],[OBJET_OSM]]&amp;"="&amp;Tableau4[[#This Row],[ID_RIVOLI]]),"Localiser"))</f>
        <v>Localiser</v>
      </c>
      <c r="O247" s="11" t="s">
        <v>8644</v>
      </c>
      <c r="P247" s="12" t="str">
        <f>IF(Tableau4[[#This Row],[ID_RIVOLI]]="Non trouvé","Pas de lien",HYPERLINK("http://localhost:8111/import?url=http://api.openstreetmap.org/api/0.6/"&amp;Tableau4[[#This Row],[OBJET_OSM]]&amp;"/"&amp;Tableau4[[#This Row],[ID_RIVOLI]]&amp;"/full","JOSM"))</f>
        <v>JOSM</v>
      </c>
    </row>
    <row r="248" spans="1:16">
      <c r="A248">
        <v>840039</v>
      </c>
      <c r="B248" t="s">
        <v>8054</v>
      </c>
      <c r="C248" t="s">
        <v>14950</v>
      </c>
      <c r="G248" t="s">
        <v>5674</v>
      </c>
      <c r="H248" t="s">
        <v>8050</v>
      </c>
      <c r="I248" t="s">
        <v>8051</v>
      </c>
      <c r="J248" t="s">
        <v>8052</v>
      </c>
      <c r="K248" t="s">
        <v>14951</v>
      </c>
      <c r="L248" t="s">
        <v>14948</v>
      </c>
      <c r="M248" t="s">
        <v>14260</v>
      </c>
      <c r="N248" s="19" t="str">
        <f>IF(Tableau4[[#This Row],[ID_RIVOLI]]="Non trouvé","Pas de lien",HYPERLINK(("http://www.openstreetmap.org/?"&amp;Tableau4[[#This Row],[OBJET_OSM]]&amp;"="&amp;Tableau4[[#This Row],[ID_RIVOLI]]),"Localiser"))</f>
        <v>Localiser</v>
      </c>
      <c r="O248" s="11" t="s">
        <v>8644</v>
      </c>
      <c r="P248" s="12" t="str">
        <f>IF(Tableau4[[#This Row],[ID_RIVOLI]]="Non trouvé","Pas de lien",HYPERLINK("http://localhost:8111/import?url=http://api.openstreetmap.org/api/0.6/"&amp;Tableau4[[#This Row],[OBJET_OSM]]&amp;"/"&amp;Tableau4[[#This Row],[ID_RIVOLI]]&amp;"/full","JOSM"))</f>
        <v>JOSM</v>
      </c>
    </row>
    <row r="249" spans="1:16">
      <c r="A249">
        <v>840039</v>
      </c>
      <c r="B249" t="s">
        <v>8639</v>
      </c>
      <c r="C249" t="s">
        <v>14950</v>
      </c>
      <c r="G249" t="s">
        <v>5674</v>
      </c>
      <c r="H249" t="s">
        <v>8050</v>
      </c>
      <c r="I249" t="s">
        <v>8051</v>
      </c>
      <c r="J249" t="s">
        <v>8052</v>
      </c>
      <c r="K249" t="s">
        <v>14951</v>
      </c>
      <c r="L249" t="s">
        <v>14948</v>
      </c>
      <c r="M249" t="s">
        <v>14260</v>
      </c>
      <c r="N249" s="19" t="str">
        <f>IF(Tableau4[[#This Row],[ID_RIVOLI]]="Non trouvé","Pas de lien",HYPERLINK(("http://www.openstreetmap.org/?"&amp;Tableau4[[#This Row],[OBJET_OSM]]&amp;"="&amp;Tableau4[[#This Row],[ID_RIVOLI]]),"Localiser"))</f>
        <v>Localiser</v>
      </c>
      <c r="O249" s="11" t="s">
        <v>8644</v>
      </c>
      <c r="P249" s="12" t="str">
        <f>IF(Tableau4[[#This Row],[ID_RIVOLI]]="Non trouvé","Pas de lien",HYPERLINK("http://localhost:8111/import?url=http://api.openstreetmap.org/api/0.6/"&amp;Tableau4[[#This Row],[OBJET_OSM]]&amp;"/"&amp;Tableau4[[#This Row],[ID_RIVOLI]]&amp;"/full","JOSM"))</f>
        <v>JOSM</v>
      </c>
    </row>
    <row r="250" spans="1:16">
      <c r="A250">
        <v>840039</v>
      </c>
      <c r="B250" t="s">
        <v>7953</v>
      </c>
      <c r="C250" t="s">
        <v>15008</v>
      </c>
      <c r="G250" t="s">
        <v>5674</v>
      </c>
      <c r="H250" t="s">
        <v>8124</v>
      </c>
      <c r="I250" t="s">
        <v>8125</v>
      </c>
      <c r="J250" t="s">
        <v>8126</v>
      </c>
      <c r="K250" t="s">
        <v>15009</v>
      </c>
      <c r="L250" t="s">
        <v>15010</v>
      </c>
      <c r="M250" t="s">
        <v>14260</v>
      </c>
      <c r="N250" s="19" t="str">
        <f>IF(Tableau4[[#This Row],[ID_RIVOLI]]="Non trouvé","Pas de lien",HYPERLINK(("http://www.openstreetmap.org/?"&amp;Tableau4[[#This Row],[OBJET_OSM]]&amp;"="&amp;Tableau4[[#This Row],[ID_RIVOLI]]),"Localiser"))</f>
        <v>Localiser</v>
      </c>
      <c r="O250" s="11" t="s">
        <v>8644</v>
      </c>
      <c r="P250" s="12" t="str">
        <f>IF(Tableau4[[#This Row],[ID_RIVOLI]]="Non trouvé","Pas de lien",HYPERLINK("http://localhost:8111/import?url=http://api.openstreetmap.org/api/0.6/"&amp;Tableau4[[#This Row],[OBJET_OSM]]&amp;"/"&amp;Tableau4[[#This Row],[ID_RIVOLI]]&amp;"/full","JOSM"))</f>
        <v>JOSM</v>
      </c>
    </row>
    <row r="251" spans="1:16">
      <c r="A251">
        <v>840039</v>
      </c>
      <c r="B251" t="s">
        <v>8127</v>
      </c>
      <c r="C251" t="s">
        <v>15011</v>
      </c>
      <c r="G251" t="s">
        <v>5674</v>
      </c>
      <c r="H251" t="s">
        <v>8128</v>
      </c>
      <c r="I251" t="s">
        <v>8129</v>
      </c>
      <c r="J251" t="s">
        <v>8130</v>
      </c>
      <c r="K251" t="s">
        <v>15012</v>
      </c>
      <c r="L251" t="s">
        <v>15013</v>
      </c>
      <c r="M251" t="s">
        <v>14260</v>
      </c>
      <c r="N251" s="19" t="str">
        <f>IF(Tableau4[[#This Row],[ID_RIVOLI]]="Non trouvé","Pas de lien",HYPERLINK(("http://www.openstreetmap.org/?"&amp;Tableau4[[#This Row],[OBJET_OSM]]&amp;"="&amp;Tableau4[[#This Row],[ID_RIVOLI]]),"Localiser"))</f>
        <v>Localiser</v>
      </c>
      <c r="O251" s="11" t="s">
        <v>8644</v>
      </c>
      <c r="P251" s="12" t="str">
        <f>IF(Tableau4[[#This Row],[ID_RIVOLI]]="Non trouvé","Pas de lien",HYPERLINK("http://localhost:8111/import?url=http://api.openstreetmap.org/api/0.6/"&amp;Tableau4[[#This Row],[OBJET_OSM]]&amp;"/"&amp;Tableau4[[#This Row],[ID_RIVOLI]]&amp;"/full","JOSM"))</f>
        <v>JOSM</v>
      </c>
    </row>
    <row r="252" spans="1:16">
      <c r="A252">
        <v>840039</v>
      </c>
      <c r="B252" t="s">
        <v>8133</v>
      </c>
      <c r="C252" t="s">
        <v>15014</v>
      </c>
      <c r="G252" t="s">
        <v>5674</v>
      </c>
      <c r="H252" t="s">
        <v>8134</v>
      </c>
      <c r="I252" t="s">
        <v>8135</v>
      </c>
      <c r="J252" t="s">
        <v>8136</v>
      </c>
      <c r="K252" t="s">
        <v>15015</v>
      </c>
      <c r="L252" t="s">
        <v>15016</v>
      </c>
      <c r="M252" t="s">
        <v>14260</v>
      </c>
      <c r="N252" s="19" t="str">
        <f>IF(Tableau4[[#This Row],[ID_RIVOLI]]="Non trouvé","Pas de lien",HYPERLINK(("http://www.openstreetmap.org/?"&amp;Tableau4[[#This Row],[OBJET_OSM]]&amp;"="&amp;Tableau4[[#This Row],[ID_RIVOLI]]),"Localiser"))</f>
        <v>Localiser</v>
      </c>
      <c r="O252" s="11" t="s">
        <v>8644</v>
      </c>
      <c r="P252" s="12" t="str">
        <f>IF(Tableau4[[#This Row],[ID_RIVOLI]]="Non trouvé","Pas de lien",HYPERLINK("http://localhost:8111/import?url=http://api.openstreetmap.org/api/0.6/"&amp;Tableau4[[#This Row],[OBJET_OSM]]&amp;"/"&amp;Tableau4[[#This Row],[ID_RIVOLI]]&amp;"/full","JOSM"))</f>
        <v>JOSM</v>
      </c>
    </row>
    <row r="253" spans="1:16">
      <c r="A253">
        <v>840039</v>
      </c>
      <c r="B253" t="s">
        <v>7953</v>
      </c>
      <c r="C253" t="s">
        <v>15019</v>
      </c>
      <c r="G253" t="s">
        <v>5674</v>
      </c>
      <c r="H253" t="s">
        <v>8140</v>
      </c>
      <c r="I253" t="s">
        <v>8141</v>
      </c>
      <c r="J253" t="s">
        <v>8142</v>
      </c>
      <c r="K253" t="s">
        <v>15020</v>
      </c>
      <c r="L253" t="s">
        <v>15021</v>
      </c>
      <c r="M253" t="s">
        <v>14260</v>
      </c>
      <c r="N253" s="19" t="str">
        <f>IF(Tableau4[[#This Row],[ID_RIVOLI]]="Non trouvé","Pas de lien",HYPERLINK(("http://www.openstreetmap.org/?"&amp;Tableau4[[#This Row],[OBJET_OSM]]&amp;"="&amp;Tableau4[[#This Row],[ID_RIVOLI]]),"Localiser"))</f>
        <v>Localiser</v>
      </c>
      <c r="O253" s="11" t="s">
        <v>8644</v>
      </c>
      <c r="P253" s="12" t="str">
        <f>IF(Tableau4[[#This Row],[ID_RIVOLI]]="Non trouvé","Pas de lien",HYPERLINK("http://localhost:8111/import?url=http://api.openstreetmap.org/api/0.6/"&amp;Tableau4[[#This Row],[OBJET_OSM]]&amp;"/"&amp;Tableau4[[#This Row],[ID_RIVOLI]]&amp;"/full","JOSM"))</f>
        <v>JOSM</v>
      </c>
    </row>
    <row r="254" spans="1:16">
      <c r="A254">
        <v>840039</v>
      </c>
      <c r="B254" t="s">
        <v>8143</v>
      </c>
      <c r="C254" t="s">
        <v>15022</v>
      </c>
      <c r="G254" t="s">
        <v>5674</v>
      </c>
      <c r="H254" t="s">
        <v>8144</v>
      </c>
      <c r="I254" t="s">
        <v>8145</v>
      </c>
      <c r="J254" t="s">
        <v>8146</v>
      </c>
      <c r="K254" t="s">
        <v>15023</v>
      </c>
      <c r="L254" t="s">
        <v>15024</v>
      </c>
      <c r="M254" t="s">
        <v>14260</v>
      </c>
      <c r="N254" s="19" t="str">
        <f>IF(Tableau4[[#This Row],[ID_RIVOLI]]="Non trouvé","Pas de lien",HYPERLINK(("http://www.openstreetmap.org/?"&amp;Tableau4[[#This Row],[OBJET_OSM]]&amp;"="&amp;Tableau4[[#This Row],[ID_RIVOLI]]),"Localiser"))</f>
        <v>Localiser</v>
      </c>
      <c r="O254" s="11" t="s">
        <v>8644</v>
      </c>
      <c r="P254" s="12" t="str">
        <f>IF(Tableau4[[#This Row],[ID_RIVOLI]]="Non trouvé","Pas de lien",HYPERLINK("http://localhost:8111/import?url=http://api.openstreetmap.org/api/0.6/"&amp;Tableau4[[#This Row],[OBJET_OSM]]&amp;"/"&amp;Tableau4[[#This Row],[ID_RIVOLI]]&amp;"/full","JOSM"))</f>
        <v>JOSM</v>
      </c>
    </row>
    <row r="255" spans="1:16">
      <c r="A255">
        <v>840039</v>
      </c>
      <c r="B255" t="s">
        <v>8149</v>
      </c>
      <c r="C255" t="s">
        <v>15030</v>
      </c>
      <c r="G255" t="s">
        <v>5674</v>
      </c>
      <c r="H255" t="s">
        <v>592</v>
      </c>
      <c r="I255" t="s">
        <v>8150</v>
      </c>
      <c r="J255" t="s">
        <v>8151</v>
      </c>
      <c r="K255" t="s">
        <v>15031</v>
      </c>
      <c r="L255" t="s">
        <v>15032</v>
      </c>
      <c r="M255" t="s">
        <v>14260</v>
      </c>
      <c r="N255" s="19" t="str">
        <f>IF(Tableau4[[#This Row],[ID_RIVOLI]]="Non trouvé","Pas de lien",HYPERLINK(("http://www.openstreetmap.org/?"&amp;Tableau4[[#This Row],[OBJET_OSM]]&amp;"="&amp;Tableau4[[#This Row],[ID_RIVOLI]]),"Localiser"))</f>
        <v>Localiser</v>
      </c>
      <c r="O255" s="11" t="s">
        <v>8644</v>
      </c>
      <c r="P255" s="12" t="str">
        <f>IF(Tableau4[[#This Row],[ID_RIVOLI]]="Non trouvé","Pas de lien",HYPERLINK("http://localhost:8111/import?url=http://api.openstreetmap.org/api/0.6/"&amp;Tableau4[[#This Row],[OBJET_OSM]]&amp;"/"&amp;Tableau4[[#This Row],[ID_RIVOLI]]&amp;"/full","JOSM"))</f>
        <v>JOSM</v>
      </c>
    </row>
    <row r="256" spans="1:16">
      <c r="A256">
        <v>840039</v>
      </c>
      <c r="B256" t="s">
        <v>8152</v>
      </c>
      <c r="C256" t="s">
        <v>15033</v>
      </c>
      <c r="G256" t="s">
        <v>5674</v>
      </c>
      <c r="H256" t="s">
        <v>10983</v>
      </c>
      <c r="I256" t="s">
        <v>15034</v>
      </c>
      <c r="J256" t="s">
        <v>8153</v>
      </c>
      <c r="K256" t="s">
        <v>15035</v>
      </c>
      <c r="L256" t="s">
        <v>15036</v>
      </c>
      <c r="M256" t="s">
        <v>14260</v>
      </c>
      <c r="N256" s="19" t="str">
        <f>IF(Tableau4[[#This Row],[ID_RIVOLI]]="Non trouvé","Pas de lien",HYPERLINK(("http://www.openstreetmap.org/?"&amp;Tableau4[[#This Row],[OBJET_OSM]]&amp;"="&amp;Tableau4[[#This Row],[ID_RIVOLI]]),"Localiser"))</f>
        <v>Localiser</v>
      </c>
      <c r="O256" s="11" t="s">
        <v>8644</v>
      </c>
      <c r="P256" s="12" t="str">
        <f>IF(Tableau4[[#This Row],[ID_RIVOLI]]="Non trouvé","Pas de lien",HYPERLINK("http://localhost:8111/import?url=http://api.openstreetmap.org/api/0.6/"&amp;Tableau4[[#This Row],[OBJET_OSM]]&amp;"/"&amp;Tableau4[[#This Row],[ID_RIVOLI]]&amp;"/full","JOSM"))</f>
        <v>JOSM</v>
      </c>
    </row>
    <row r="257" spans="1:16">
      <c r="A257">
        <v>840039</v>
      </c>
      <c r="B257" t="s">
        <v>8154</v>
      </c>
      <c r="C257" t="s">
        <v>15033</v>
      </c>
      <c r="G257" t="s">
        <v>5674</v>
      </c>
      <c r="H257" t="s">
        <v>10983</v>
      </c>
      <c r="I257" t="s">
        <v>15034</v>
      </c>
      <c r="J257" t="s">
        <v>8153</v>
      </c>
      <c r="K257" t="s">
        <v>15035</v>
      </c>
      <c r="L257" t="s">
        <v>15036</v>
      </c>
      <c r="M257" t="s">
        <v>14260</v>
      </c>
      <c r="N257" s="19" t="str">
        <f>IF(Tableau4[[#This Row],[ID_RIVOLI]]="Non trouvé","Pas de lien",HYPERLINK(("http://www.openstreetmap.org/?"&amp;Tableau4[[#This Row],[OBJET_OSM]]&amp;"="&amp;Tableau4[[#This Row],[ID_RIVOLI]]),"Localiser"))</f>
        <v>Localiser</v>
      </c>
      <c r="O257" s="11" t="s">
        <v>8644</v>
      </c>
      <c r="P257" s="12" t="str">
        <f>IF(Tableau4[[#This Row],[ID_RIVOLI]]="Non trouvé","Pas de lien",HYPERLINK("http://localhost:8111/import?url=http://api.openstreetmap.org/api/0.6/"&amp;Tableau4[[#This Row],[OBJET_OSM]]&amp;"/"&amp;Tableau4[[#This Row],[ID_RIVOLI]]&amp;"/full","JOSM"))</f>
        <v>JOSM</v>
      </c>
    </row>
    <row r="258" spans="1:16">
      <c r="A258">
        <v>840039</v>
      </c>
      <c r="B258" t="s">
        <v>7959</v>
      </c>
      <c r="C258" t="s">
        <v>14282</v>
      </c>
      <c r="G258" t="s">
        <v>5644</v>
      </c>
      <c r="H258" t="s">
        <v>3055</v>
      </c>
      <c r="I258" t="s">
        <v>8450</v>
      </c>
      <c r="J258" t="s">
        <v>7960</v>
      </c>
      <c r="K258" t="s">
        <v>7960</v>
      </c>
      <c r="L258" t="s">
        <v>14283</v>
      </c>
      <c r="M258" t="s">
        <v>14260</v>
      </c>
      <c r="N258" s="19" t="str">
        <f>IF(Tableau4[[#This Row],[ID_RIVOLI]]="Non trouvé","Pas de lien",HYPERLINK(("http://www.openstreetmap.org/?"&amp;Tableau4[[#This Row],[OBJET_OSM]]&amp;"="&amp;Tableau4[[#This Row],[ID_RIVOLI]]),"Localiser"))</f>
        <v>Localiser</v>
      </c>
      <c r="O258" s="11" t="s">
        <v>8644</v>
      </c>
      <c r="P258" s="12" t="str">
        <f>IF(Tableau4[[#This Row],[ID_RIVOLI]]="Non trouvé","Pas de lien",HYPERLINK("http://localhost:8111/import?url=http://api.openstreetmap.org/api/0.6/"&amp;Tableau4[[#This Row],[OBJET_OSM]]&amp;"/"&amp;Tableau4[[#This Row],[ID_RIVOLI]]&amp;"/full","JOSM"))</f>
        <v>JOSM</v>
      </c>
    </row>
    <row r="259" spans="1:16">
      <c r="A259">
        <v>840039</v>
      </c>
      <c r="B259" t="s">
        <v>8155</v>
      </c>
      <c r="C259" t="s">
        <v>14753</v>
      </c>
      <c r="G259" t="s">
        <v>4492</v>
      </c>
      <c r="H259" t="s">
        <v>8156</v>
      </c>
      <c r="I259" t="s">
        <v>8157</v>
      </c>
      <c r="J259" t="s">
        <v>8158</v>
      </c>
      <c r="K259" t="s">
        <v>14754</v>
      </c>
      <c r="L259" t="s">
        <v>14755</v>
      </c>
      <c r="M259" t="s">
        <v>14260</v>
      </c>
      <c r="N259" s="19" t="str">
        <f>IF(Tableau4[[#This Row],[ID_RIVOLI]]="Non trouvé","Pas de lien",HYPERLINK(("http://www.openstreetmap.org/?"&amp;Tableau4[[#This Row],[OBJET_OSM]]&amp;"="&amp;Tableau4[[#This Row],[ID_RIVOLI]]),"Localiser"))</f>
        <v>Localiser</v>
      </c>
      <c r="O259" s="11" t="s">
        <v>8644</v>
      </c>
      <c r="P259" s="12" t="str">
        <f>IF(Tableau4[[#This Row],[ID_RIVOLI]]="Non trouvé","Pas de lien",HYPERLINK("http://localhost:8111/import?url=http://api.openstreetmap.org/api/0.6/"&amp;Tableau4[[#This Row],[OBJET_OSM]]&amp;"/"&amp;Tableau4[[#This Row],[ID_RIVOLI]]&amp;"/full","JOSM"))</f>
        <v>JOSM</v>
      </c>
    </row>
    <row r="260" spans="1:16">
      <c r="A260">
        <v>840039</v>
      </c>
      <c r="B260" t="s">
        <v>8159</v>
      </c>
      <c r="C260" t="s">
        <v>14753</v>
      </c>
      <c r="G260" t="s">
        <v>4492</v>
      </c>
      <c r="H260" t="s">
        <v>8156</v>
      </c>
      <c r="I260" t="s">
        <v>8157</v>
      </c>
      <c r="J260" t="s">
        <v>8158</v>
      </c>
      <c r="K260" t="s">
        <v>14754</v>
      </c>
      <c r="L260" t="s">
        <v>14755</v>
      </c>
      <c r="M260" t="s">
        <v>14260</v>
      </c>
      <c r="N260" s="19" t="str">
        <f>IF(Tableau4[[#This Row],[ID_RIVOLI]]="Non trouvé","Pas de lien",HYPERLINK(("http://www.openstreetmap.org/?"&amp;Tableau4[[#This Row],[OBJET_OSM]]&amp;"="&amp;Tableau4[[#This Row],[ID_RIVOLI]]),"Localiser"))</f>
        <v>Localiser</v>
      </c>
      <c r="O260" s="11" t="s">
        <v>8644</v>
      </c>
      <c r="P260" s="12" t="str">
        <f>IF(Tableau4[[#This Row],[ID_RIVOLI]]="Non trouvé","Pas de lien",HYPERLINK("http://localhost:8111/import?url=http://api.openstreetmap.org/api/0.6/"&amp;Tableau4[[#This Row],[OBJET_OSM]]&amp;"/"&amp;Tableau4[[#This Row],[ID_RIVOLI]]&amp;"/full","JOSM"))</f>
        <v>JOSM</v>
      </c>
    </row>
    <row r="261" spans="1:16">
      <c r="A261">
        <v>840039</v>
      </c>
      <c r="B261" t="s">
        <v>8171</v>
      </c>
      <c r="C261" t="s">
        <v>14765</v>
      </c>
      <c r="G261" t="s">
        <v>4492</v>
      </c>
      <c r="H261" t="s">
        <v>2332</v>
      </c>
      <c r="I261" t="s">
        <v>7358</v>
      </c>
      <c r="J261" t="s">
        <v>7359</v>
      </c>
      <c r="K261" t="s">
        <v>14763</v>
      </c>
      <c r="L261" t="s">
        <v>14762</v>
      </c>
      <c r="M261" t="s">
        <v>14260</v>
      </c>
      <c r="N261" s="19" t="str">
        <f>IF(Tableau4[[#This Row],[ID_RIVOLI]]="Non trouvé","Pas de lien",HYPERLINK(("http://www.openstreetmap.org/?"&amp;Tableau4[[#This Row],[OBJET_OSM]]&amp;"="&amp;Tableau4[[#This Row],[ID_RIVOLI]]),"Localiser"))</f>
        <v>Localiser</v>
      </c>
      <c r="O261" s="11" t="s">
        <v>8644</v>
      </c>
      <c r="P261" s="12" t="str">
        <f>IF(Tableau4[[#This Row],[ID_RIVOLI]]="Non trouvé","Pas de lien",HYPERLINK("http://localhost:8111/import?url=http://api.openstreetmap.org/api/0.6/"&amp;Tableau4[[#This Row],[OBJET_OSM]]&amp;"/"&amp;Tableau4[[#This Row],[ID_RIVOLI]]&amp;"/full","JOSM"))</f>
        <v>JOSM</v>
      </c>
    </row>
    <row r="262" spans="1:16">
      <c r="A262">
        <v>840039</v>
      </c>
      <c r="B262" t="s">
        <v>8170</v>
      </c>
      <c r="C262" t="s">
        <v>14765</v>
      </c>
      <c r="G262" t="s">
        <v>4492</v>
      </c>
      <c r="H262" t="s">
        <v>2332</v>
      </c>
      <c r="I262" t="s">
        <v>7358</v>
      </c>
      <c r="J262" t="s">
        <v>7359</v>
      </c>
      <c r="K262" t="s">
        <v>14763</v>
      </c>
      <c r="L262" t="s">
        <v>14762</v>
      </c>
      <c r="M262" t="s">
        <v>14260</v>
      </c>
      <c r="N262" s="19" t="str">
        <f>IF(Tableau4[[#This Row],[ID_RIVOLI]]="Non trouvé","Pas de lien",HYPERLINK(("http://www.openstreetmap.org/?"&amp;Tableau4[[#This Row],[OBJET_OSM]]&amp;"="&amp;Tableau4[[#This Row],[ID_RIVOLI]]),"Localiser"))</f>
        <v>Localiser</v>
      </c>
      <c r="O262" s="11" t="s">
        <v>8644</v>
      </c>
      <c r="P262" s="12" t="str">
        <f>IF(Tableau4[[#This Row],[ID_RIVOLI]]="Non trouvé","Pas de lien",HYPERLINK("http://localhost:8111/import?url=http://api.openstreetmap.org/api/0.6/"&amp;Tableau4[[#This Row],[OBJET_OSM]]&amp;"/"&amp;Tableau4[[#This Row],[ID_RIVOLI]]&amp;"/full","JOSM"))</f>
        <v>JOSM</v>
      </c>
    </row>
    <row r="263" spans="1:16">
      <c r="A263">
        <v>840039</v>
      </c>
      <c r="B263" t="s">
        <v>8044</v>
      </c>
      <c r="C263" t="s">
        <v>14304</v>
      </c>
      <c r="G263" t="s">
        <v>5644</v>
      </c>
      <c r="H263" t="s">
        <v>9228</v>
      </c>
      <c r="I263" t="s">
        <v>14305</v>
      </c>
      <c r="J263" t="s">
        <v>8045</v>
      </c>
      <c r="K263" t="s">
        <v>8045</v>
      </c>
      <c r="L263" t="s">
        <v>14306</v>
      </c>
      <c r="M263" t="s">
        <v>14260</v>
      </c>
      <c r="N263" s="19" t="str">
        <f>IF(Tableau4[[#This Row],[ID_RIVOLI]]="Non trouvé","Pas de lien",HYPERLINK(("http://www.openstreetmap.org/?"&amp;Tableau4[[#This Row],[OBJET_OSM]]&amp;"="&amp;Tableau4[[#This Row],[ID_RIVOLI]]),"Localiser"))</f>
        <v>Localiser</v>
      </c>
      <c r="O263" s="11" t="s">
        <v>8644</v>
      </c>
      <c r="P263" s="12" t="str">
        <f>IF(Tableau4[[#This Row],[ID_RIVOLI]]="Non trouvé","Pas de lien",HYPERLINK("http://localhost:8111/import?url=http://api.openstreetmap.org/api/0.6/"&amp;Tableau4[[#This Row],[OBJET_OSM]]&amp;"/"&amp;Tableau4[[#This Row],[ID_RIVOLI]]&amp;"/full","JOSM"))</f>
        <v>JOSM</v>
      </c>
    </row>
    <row r="264" spans="1:16">
      <c r="A264">
        <v>840039</v>
      </c>
      <c r="B264" t="s">
        <v>8046</v>
      </c>
      <c r="C264" t="s">
        <v>14304</v>
      </c>
      <c r="G264" t="s">
        <v>5644</v>
      </c>
      <c r="H264" t="s">
        <v>9228</v>
      </c>
      <c r="I264" t="s">
        <v>14305</v>
      </c>
      <c r="J264" t="s">
        <v>8045</v>
      </c>
      <c r="K264" t="s">
        <v>8045</v>
      </c>
      <c r="L264" t="s">
        <v>14306</v>
      </c>
      <c r="M264" t="s">
        <v>14260</v>
      </c>
      <c r="N264" s="19" t="str">
        <f>IF(Tableau4[[#This Row],[ID_RIVOLI]]="Non trouvé","Pas de lien",HYPERLINK(("http://www.openstreetmap.org/?"&amp;Tableau4[[#This Row],[OBJET_OSM]]&amp;"="&amp;Tableau4[[#This Row],[ID_RIVOLI]]),"Localiser"))</f>
        <v>Localiser</v>
      </c>
      <c r="O264" s="11" t="s">
        <v>8644</v>
      </c>
      <c r="P264" s="12" t="str">
        <f>IF(Tableau4[[#This Row],[ID_RIVOLI]]="Non trouvé","Pas de lien",HYPERLINK("http://localhost:8111/import?url=http://api.openstreetmap.org/api/0.6/"&amp;Tableau4[[#This Row],[OBJET_OSM]]&amp;"/"&amp;Tableau4[[#This Row],[ID_RIVOLI]]&amp;"/full","JOSM"))</f>
        <v>JOSM</v>
      </c>
    </row>
    <row r="265" spans="1:16">
      <c r="A265">
        <v>840039</v>
      </c>
      <c r="B265" t="s">
        <v>8009</v>
      </c>
      <c r="C265" t="s">
        <v>15348</v>
      </c>
      <c r="H265" t="s">
        <v>8010</v>
      </c>
      <c r="I265" t="s">
        <v>8010</v>
      </c>
      <c r="J265" t="s">
        <v>8011</v>
      </c>
      <c r="K265" t="s">
        <v>15349</v>
      </c>
      <c r="L265" t="s">
        <v>15350</v>
      </c>
      <c r="M265" t="s">
        <v>14260</v>
      </c>
      <c r="N265" s="19" t="str">
        <f>IF(Tableau4[[#This Row],[ID_RIVOLI]]="Non trouvé","Pas de lien",HYPERLINK(("http://www.openstreetmap.org/?"&amp;Tableau4[[#This Row],[OBJET_OSM]]&amp;"="&amp;Tableau4[[#This Row],[ID_RIVOLI]]),"Localiser"))</f>
        <v>Localiser</v>
      </c>
      <c r="O265" s="11" t="s">
        <v>8644</v>
      </c>
      <c r="P265" s="12" t="str">
        <f>IF(Tableau4[[#This Row],[ID_RIVOLI]]="Non trouvé","Pas de lien",HYPERLINK("http://localhost:8111/import?url=http://api.openstreetmap.org/api/0.6/"&amp;Tableau4[[#This Row],[OBJET_OSM]]&amp;"/"&amp;Tableau4[[#This Row],[ID_RIVOLI]]&amp;"/full","JOSM"))</f>
        <v>JOSM</v>
      </c>
    </row>
    <row r="266" spans="1:16">
      <c r="A266">
        <v>840039</v>
      </c>
      <c r="B266" t="s">
        <v>8012</v>
      </c>
      <c r="C266" t="s">
        <v>15351</v>
      </c>
      <c r="H266" t="s">
        <v>8013</v>
      </c>
      <c r="I266" t="s">
        <v>8013</v>
      </c>
      <c r="J266" t="s">
        <v>8014</v>
      </c>
      <c r="K266" t="s">
        <v>15352</v>
      </c>
      <c r="L266" t="s">
        <v>15353</v>
      </c>
      <c r="M266" t="s">
        <v>14260</v>
      </c>
      <c r="N266" s="19" t="str">
        <f>IF(Tableau4[[#This Row],[ID_RIVOLI]]="Non trouvé","Pas de lien",HYPERLINK(("http://www.openstreetmap.org/?"&amp;Tableau4[[#This Row],[OBJET_OSM]]&amp;"="&amp;Tableau4[[#This Row],[ID_RIVOLI]]),"Localiser"))</f>
        <v>Localiser</v>
      </c>
      <c r="O266" s="11" t="s">
        <v>8644</v>
      </c>
      <c r="P266" s="12" t="str">
        <f>IF(Tableau4[[#This Row],[ID_RIVOLI]]="Non trouvé","Pas de lien",HYPERLINK("http://localhost:8111/import?url=http://api.openstreetmap.org/api/0.6/"&amp;Tableau4[[#This Row],[OBJET_OSM]]&amp;"/"&amp;Tableau4[[#This Row],[ID_RIVOLI]]&amp;"/full","JOSM"))</f>
        <v>JOSM</v>
      </c>
    </row>
    <row r="267" spans="1:16">
      <c r="A267">
        <v>840039</v>
      </c>
      <c r="B267" t="s">
        <v>8019</v>
      </c>
      <c r="C267" t="s">
        <v>15356</v>
      </c>
      <c r="H267" t="s">
        <v>8020</v>
      </c>
      <c r="I267" t="s">
        <v>8020</v>
      </c>
      <c r="J267" t="s">
        <v>8021</v>
      </c>
      <c r="K267" t="s">
        <v>15357</v>
      </c>
      <c r="L267" t="s">
        <v>15358</v>
      </c>
      <c r="M267" t="s">
        <v>14260</v>
      </c>
      <c r="N267" s="19" t="str">
        <f>IF(Tableau4[[#This Row],[ID_RIVOLI]]="Non trouvé","Pas de lien",HYPERLINK(("http://www.openstreetmap.org/?"&amp;Tableau4[[#This Row],[OBJET_OSM]]&amp;"="&amp;Tableau4[[#This Row],[ID_RIVOLI]]),"Localiser"))</f>
        <v>Localiser</v>
      </c>
      <c r="O267" s="11" t="s">
        <v>8644</v>
      </c>
      <c r="P267" s="12" t="str">
        <f>IF(Tableau4[[#This Row],[ID_RIVOLI]]="Non trouvé","Pas de lien",HYPERLINK("http://localhost:8111/import?url=http://api.openstreetmap.org/api/0.6/"&amp;Tableau4[[#This Row],[OBJET_OSM]]&amp;"/"&amp;Tableau4[[#This Row],[ID_RIVOLI]]&amp;"/full","JOSM"))</f>
        <v>JOSM</v>
      </c>
    </row>
    <row r="268" spans="1:16">
      <c r="A268">
        <v>840039</v>
      </c>
      <c r="B268" t="s">
        <v>8030</v>
      </c>
      <c r="C268" t="s">
        <v>751</v>
      </c>
      <c r="H268" t="s">
        <v>8031</v>
      </c>
      <c r="I268" t="s">
        <v>8031</v>
      </c>
      <c r="J268" t="s">
        <v>8032</v>
      </c>
      <c r="K268" t="s">
        <v>15359</v>
      </c>
      <c r="N268" s="19" t="str">
        <f>IF(Tableau4[[#This Row],[ID_RIVOLI]]="Non trouvé","Pas de lien",HYPERLINK(("http://www.openstreetmap.org/?"&amp;Tableau4[[#This Row],[OBJET_OSM]]&amp;"="&amp;Tableau4[[#This Row],[ID_RIVOLI]]),"Localiser"))</f>
        <v>Pas de lien</v>
      </c>
      <c r="O268" s="11" t="s">
        <v>8644</v>
      </c>
      <c r="P268" s="12" t="str">
        <f>IF(Tableau4[[#This Row],[ID_RIVOLI]]="Non trouvé","Pas de lien",HYPERLINK("http://localhost:8111/import?url=http://api.openstreetmap.org/api/0.6/"&amp;Tableau4[[#This Row],[OBJET_OSM]]&amp;"/"&amp;Tableau4[[#This Row],[ID_RIVOLI]]&amp;"/full","JOSM"))</f>
        <v>Pas de lien</v>
      </c>
    </row>
    <row r="269" spans="1:16">
      <c r="A269">
        <v>840039</v>
      </c>
      <c r="B269" t="s">
        <v>7953</v>
      </c>
      <c r="C269" t="s">
        <v>15366</v>
      </c>
      <c r="H269" t="s">
        <v>8047</v>
      </c>
      <c r="I269" t="s">
        <v>8047</v>
      </c>
      <c r="J269" t="s">
        <v>8048</v>
      </c>
      <c r="K269" t="s">
        <v>8048</v>
      </c>
      <c r="L269" t="s">
        <v>15367</v>
      </c>
      <c r="M269" t="s">
        <v>14260</v>
      </c>
      <c r="N269" s="19" t="str">
        <f>IF(Tableau4[[#This Row],[ID_RIVOLI]]="Non trouvé","Pas de lien",HYPERLINK(("http://www.openstreetmap.org/?"&amp;Tableau4[[#This Row],[OBJET_OSM]]&amp;"="&amp;Tableau4[[#This Row],[ID_RIVOLI]]),"Localiser"))</f>
        <v>Localiser</v>
      </c>
      <c r="O269" s="11" t="s">
        <v>8644</v>
      </c>
      <c r="P269" s="12" t="str">
        <f>IF(Tableau4[[#This Row],[ID_RIVOLI]]="Non trouvé","Pas de lien",HYPERLINK("http://localhost:8111/import?url=http://api.openstreetmap.org/api/0.6/"&amp;Tableau4[[#This Row],[OBJET_OSM]]&amp;"/"&amp;Tableau4[[#This Row],[ID_RIVOLI]]&amp;"/full","JOSM"))</f>
        <v>JOSM</v>
      </c>
    </row>
    <row r="270" spans="1:16">
      <c r="A270">
        <v>840039</v>
      </c>
      <c r="B270" t="s">
        <v>8055</v>
      </c>
      <c r="C270" t="s">
        <v>15377</v>
      </c>
      <c r="H270" t="s">
        <v>11098</v>
      </c>
      <c r="I270" t="s">
        <v>11098</v>
      </c>
      <c r="J270" t="s">
        <v>8056</v>
      </c>
      <c r="K270" t="s">
        <v>8056</v>
      </c>
      <c r="L270" t="s">
        <v>15378</v>
      </c>
      <c r="M270" t="s">
        <v>14260</v>
      </c>
      <c r="N270" s="19" t="str">
        <f>IF(Tableau4[[#This Row],[ID_RIVOLI]]="Non trouvé","Pas de lien",HYPERLINK(("http://www.openstreetmap.org/?"&amp;Tableau4[[#This Row],[OBJET_OSM]]&amp;"="&amp;Tableau4[[#This Row],[ID_RIVOLI]]),"Localiser"))</f>
        <v>Localiser</v>
      </c>
      <c r="O270" s="11" t="s">
        <v>8644</v>
      </c>
      <c r="P270" s="12" t="str">
        <f>IF(Tableau4[[#This Row],[ID_RIVOLI]]="Non trouvé","Pas de lien",HYPERLINK("http://localhost:8111/import?url=http://api.openstreetmap.org/api/0.6/"&amp;Tableau4[[#This Row],[OBJET_OSM]]&amp;"/"&amp;Tableau4[[#This Row],[ID_RIVOLI]]&amp;"/full","JOSM"))</f>
        <v>JOSM</v>
      </c>
    </row>
    <row r="271" spans="1:16">
      <c r="A271">
        <v>840039</v>
      </c>
      <c r="B271" t="s">
        <v>8057</v>
      </c>
      <c r="C271" t="s">
        <v>15377</v>
      </c>
      <c r="H271" t="s">
        <v>11098</v>
      </c>
      <c r="I271" t="s">
        <v>11098</v>
      </c>
      <c r="J271" t="s">
        <v>8056</v>
      </c>
      <c r="K271" t="s">
        <v>8056</v>
      </c>
      <c r="L271" t="s">
        <v>15378</v>
      </c>
      <c r="M271" t="s">
        <v>14260</v>
      </c>
      <c r="N271" s="19" t="str">
        <f>IF(Tableau4[[#This Row],[ID_RIVOLI]]="Non trouvé","Pas de lien",HYPERLINK(("http://www.openstreetmap.org/?"&amp;Tableau4[[#This Row],[OBJET_OSM]]&amp;"="&amp;Tableau4[[#This Row],[ID_RIVOLI]]),"Localiser"))</f>
        <v>Localiser</v>
      </c>
      <c r="O271" s="11" t="s">
        <v>8644</v>
      </c>
      <c r="P271" s="12" t="str">
        <f>IF(Tableau4[[#This Row],[ID_RIVOLI]]="Non trouvé","Pas de lien",HYPERLINK("http://localhost:8111/import?url=http://api.openstreetmap.org/api/0.6/"&amp;Tableau4[[#This Row],[OBJET_OSM]]&amp;"/"&amp;Tableau4[[#This Row],[ID_RIVOLI]]&amp;"/full","JOSM"))</f>
        <v>JOSM</v>
      </c>
    </row>
    <row r="272" spans="1:16">
      <c r="A272">
        <v>840039</v>
      </c>
      <c r="B272" t="s">
        <v>8058</v>
      </c>
      <c r="C272" t="s">
        <v>751</v>
      </c>
      <c r="H272" t="s">
        <v>8059</v>
      </c>
      <c r="I272" t="s">
        <v>8059</v>
      </c>
      <c r="J272" t="s">
        <v>8060</v>
      </c>
      <c r="K272" t="s">
        <v>15382</v>
      </c>
      <c r="N272" s="19" t="str">
        <f>IF(Tableau4[[#This Row],[ID_RIVOLI]]="Non trouvé","Pas de lien",HYPERLINK(("http://www.openstreetmap.org/?"&amp;Tableau4[[#This Row],[OBJET_OSM]]&amp;"="&amp;Tableau4[[#This Row],[ID_RIVOLI]]),"Localiser"))</f>
        <v>Pas de lien</v>
      </c>
      <c r="O272" s="11" t="s">
        <v>8644</v>
      </c>
      <c r="P272" s="12" t="str">
        <f>IF(Tableau4[[#This Row],[ID_RIVOLI]]="Non trouvé","Pas de lien",HYPERLINK("http://localhost:8111/import?url=http://api.openstreetmap.org/api/0.6/"&amp;Tableau4[[#This Row],[OBJET_OSM]]&amp;"/"&amp;Tableau4[[#This Row],[ID_RIVOLI]]&amp;"/full","JOSM"))</f>
        <v>Pas de lien</v>
      </c>
    </row>
    <row r="273" spans="1:16">
      <c r="A273">
        <v>840039</v>
      </c>
      <c r="B273" t="s">
        <v>8061</v>
      </c>
      <c r="C273" t="s">
        <v>15383</v>
      </c>
      <c r="H273" t="s">
        <v>8062</v>
      </c>
      <c r="I273" t="s">
        <v>8062</v>
      </c>
      <c r="J273" t="s">
        <v>8063</v>
      </c>
      <c r="K273" t="s">
        <v>15384</v>
      </c>
      <c r="L273" t="s">
        <v>15385</v>
      </c>
      <c r="M273" t="s">
        <v>14260</v>
      </c>
      <c r="N273" s="19" t="str">
        <f>IF(Tableau4[[#This Row],[ID_RIVOLI]]="Non trouvé","Pas de lien",HYPERLINK(("http://www.openstreetmap.org/?"&amp;Tableau4[[#This Row],[OBJET_OSM]]&amp;"="&amp;Tableau4[[#This Row],[ID_RIVOLI]]),"Localiser"))</f>
        <v>Localiser</v>
      </c>
      <c r="O273" s="11" t="s">
        <v>8644</v>
      </c>
      <c r="P273" s="12" t="str">
        <f>IF(Tableau4[[#This Row],[ID_RIVOLI]]="Non trouvé","Pas de lien",HYPERLINK("http://localhost:8111/import?url=http://api.openstreetmap.org/api/0.6/"&amp;Tableau4[[#This Row],[OBJET_OSM]]&amp;"/"&amp;Tableau4[[#This Row],[ID_RIVOLI]]&amp;"/full","JOSM"))</f>
        <v>JOSM</v>
      </c>
    </row>
    <row r="274" spans="1:16">
      <c r="A274">
        <v>840039</v>
      </c>
      <c r="B274" t="s">
        <v>8064</v>
      </c>
      <c r="C274" t="s">
        <v>15386</v>
      </c>
      <c r="H274" t="s">
        <v>8065</v>
      </c>
      <c r="I274" t="s">
        <v>8065</v>
      </c>
      <c r="J274" t="s">
        <v>8066</v>
      </c>
      <c r="K274" t="s">
        <v>15387</v>
      </c>
      <c r="L274" t="s">
        <v>15388</v>
      </c>
      <c r="M274" t="s">
        <v>14260</v>
      </c>
      <c r="N274" s="19" t="str">
        <f>IF(Tableau4[[#This Row],[ID_RIVOLI]]="Non trouvé","Pas de lien",HYPERLINK(("http://www.openstreetmap.org/?"&amp;Tableau4[[#This Row],[OBJET_OSM]]&amp;"="&amp;Tableau4[[#This Row],[ID_RIVOLI]]),"Localiser"))</f>
        <v>Localiser</v>
      </c>
      <c r="O274" s="11" t="s">
        <v>8644</v>
      </c>
      <c r="P274" s="12" t="str">
        <f>IF(Tableau4[[#This Row],[ID_RIVOLI]]="Non trouvé","Pas de lien",HYPERLINK("http://localhost:8111/import?url=http://api.openstreetmap.org/api/0.6/"&amp;Tableau4[[#This Row],[OBJET_OSM]]&amp;"/"&amp;Tableau4[[#This Row],[ID_RIVOLI]]&amp;"/full","JOSM"))</f>
        <v>JOSM</v>
      </c>
    </row>
    <row r="275" spans="1:16">
      <c r="A275">
        <v>840039</v>
      </c>
      <c r="B275" t="s">
        <v>8067</v>
      </c>
      <c r="C275" t="s">
        <v>15411</v>
      </c>
      <c r="H275" t="s">
        <v>7811</v>
      </c>
      <c r="I275" t="s">
        <v>7811</v>
      </c>
      <c r="J275" t="s">
        <v>7812</v>
      </c>
      <c r="K275" t="s">
        <v>7812</v>
      </c>
      <c r="L275" t="s">
        <v>15410</v>
      </c>
      <c r="M275" t="s">
        <v>14260</v>
      </c>
      <c r="N275" s="19" t="str">
        <f>IF(Tableau4[[#This Row],[ID_RIVOLI]]="Non trouvé","Pas de lien",HYPERLINK(("http://www.openstreetmap.org/?"&amp;Tableau4[[#This Row],[OBJET_OSM]]&amp;"="&amp;Tableau4[[#This Row],[ID_RIVOLI]]),"Localiser"))</f>
        <v>Localiser</v>
      </c>
      <c r="O275" s="11" t="s">
        <v>8644</v>
      </c>
      <c r="P275" s="12" t="str">
        <f>IF(Tableau4[[#This Row],[ID_RIVOLI]]="Non trouvé","Pas de lien",HYPERLINK("http://localhost:8111/import?url=http://api.openstreetmap.org/api/0.6/"&amp;Tableau4[[#This Row],[OBJET_OSM]]&amp;"/"&amp;Tableau4[[#This Row],[ID_RIVOLI]]&amp;"/full","JOSM"))</f>
        <v>JOSM</v>
      </c>
    </row>
    <row r="276" spans="1:16">
      <c r="A276">
        <v>840039</v>
      </c>
      <c r="B276" t="s">
        <v>8040</v>
      </c>
      <c r="C276" t="s">
        <v>15412</v>
      </c>
      <c r="H276" t="s">
        <v>8068</v>
      </c>
      <c r="I276" t="s">
        <v>8068</v>
      </c>
      <c r="J276" t="s">
        <v>8069</v>
      </c>
      <c r="K276" t="s">
        <v>8069</v>
      </c>
      <c r="L276" t="s">
        <v>15413</v>
      </c>
      <c r="M276" t="s">
        <v>14260</v>
      </c>
      <c r="N276" s="19" t="str">
        <f>IF(Tableau4[[#This Row],[ID_RIVOLI]]="Non trouvé","Pas de lien",HYPERLINK(("http://www.openstreetmap.org/?"&amp;Tableau4[[#This Row],[OBJET_OSM]]&amp;"="&amp;Tableau4[[#This Row],[ID_RIVOLI]]),"Localiser"))</f>
        <v>Localiser</v>
      </c>
      <c r="O276" s="11" t="s">
        <v>8644</v>
      </c>
      <c r="P276" s="12" t="str">
        <f>IF(Tableau4[[#This Row],[ID_RIVOLI]]="Non trouvé","Pas de lien",HYPERLINK("http://localhost:8111/import?url=http://api.openstreetmap.org/api/0.6/"&amp;Tableau4[[#This Row],[OBJET_OSM]]&amp;"/"&amp;Tableau4[[#This Row],[ID_RIVOLI]]&amp;"/full","JOSM"))</f>
        <v>JOSM</v>
      </c>
    </row>
    <row r="277" spans="1:16">
      <c r="A277">
        <v>840039</v>
      </c>
      <c r="B277" t="s">
        <v>8040</v>
      </c>
      <c r="C277" t="s">
        <v>15414</v>
      </c>
      <c r="H277" t="s">
        <v>8075</v>
      </c>
      <c r="I277" t="s">
        <v>8075</v>
      </c>
      <c r="J277" t="s">
        <v>8076</v>
      </c>
      <c r="K277" t="s">
        <v>15415</v>
      </c>
      <c r="L277" t="s">
        <v>15416</v>
      </c>
      <c r="M277" t="s">
        <v>14260</v>
      </c>
      <c r="N277" s="19" t="str">
        <f>IF(Tableau4[[#This Row],[ID_RIVOLI]]="Non trouvé","Pas de lien",HYPERLINK(("http://www.openstreetmap.org/?"&amp;Tableau4[[#This Row],[OBJET_OSM]]&amp;"="&amp;Tableau4[[#This Row],[ID_RIVOLI]]),"Localiser"))</f>
        <v>Localiser</v>
      </c>
      <c r="O277" s="11" t="s">
        <v>8644</v>
      </c>
      <c r="P277" s="12" t="str">
        <f>IF(Tableau4[[#This Row],[ID_RIVOLI]]="Non trouvé","Pas de lien",HYPERLINK("http://localhost:8111/import?url=http://api.openstreetmap.org/api/0.6/"&amp;Tableau4[[#This Row],[OBJET_OSM]]&amp;"/"&amp;Tableau4[[#This Row],[ID_RIVOLI]]&amp;"/full","JOSM"))</f>
        <v>JOSM</v>
      </c>
    </row>
    <row r="278" spans="1:16">
      <c r="A278">
        <v>840039</v>
      </c>
      <c r="B278" t="s">
        <v>8093</v>
      </c>
      <c r="C278" t="s">
        <v>751</v>
      </c>
      <c r="H278" t="s">
        <v>8094</v>
      </c>
      <c r="I278" t="s">
        <v>8094</v>
      </c>
      <c r="J278" t="s">
        <v>8095</v>
      </c>
      <c r="K278" t="s">
        <v>15419</v>
      </c>
      <c r="N278" s="19" t="str">
        <f>IF(Tableau4[[#This Row],[ID_RIVOLI]]="Non trouvé","Pas de lien",HYPERLINK(("http://www.openstreetmap.org/?"&amp;Tableau4[[#This Row],[OBJET_OSM]]&amp;"="&amp;Tableau4[[#This Row],[ID_RIVOLI]]),"Localiser"))</f>
        <v>Pas de lien</v>
      </c>
      <c r="O278" s="11" t="s">
        <v>8644</v>
      </c>
      <c r="P278" s="12" t="str">
        <f>IF(Tableau4[[#This Row],[ID_RIVOLI]]="Non trouvé","Pas de lien",HYPERLINK("http://localhost:8111/import?url=http://api.openstreetmap.org/api/0.6/"&amp;Tableau4[[#This Row],[OBJET_OSM]]&amp;"/"&amp;Tableau4[[#This Row],[ID_RIVOLI]]&amp;"/full","JOSM"))</f>
        <v>Pas de lien</v>
      </c>
    </row>
    <row r="279" spans="1:16">
      <c r="A279">
        <v>840039</v>
      </c>
      <c r="B279" t="s">
        <v>8096</v>
      </c>
      <c r="C279" t="s">
        <v>751</v>
      </c>
      <c r="H279" t="s">
        <v>8094</v>
      </c>
      <c r="I279" t="s">
        <v>8094</v>
      </c>
      <c r="J279" t="s">
        <v>8095</v>
      </c>
      <c r="K279" t="s">
        <v>15419</v>
      </c>
      <c r="N279" s="19" t="str">
        <f>IF(Tableau4[[#This Row],[ID_RIVOLI]]="Non trouvé","Pas de lien",HYPERLINK(("http://www.openstreetmap.org/?"&amp;Tableau4[[#This Row],[OBJET_OSM]]&amp;"="&amp;Tableau4[[#This Row],[ID_RIVOLI]]),"Localiser"))</f>
        <v>Pas de lien</v>
      </c>
      <c r="O279" s="11" t="s">
        <v>8644</v>
      </c>
      <c r="P279" s="12" t="str">
        <f>IF(Tableau4[[#This Row],[ID_RIVOLI]]="Non trouvé","Pas de lien",HYPERLINK("http://localhost:8111/import?url=http://api.openstreetmap.org/api/0.6/"&amp;Tableau4[[#This Row],[OBJET_OSM]]&amp;"/"&amp;Tableau4[[#This Row],[ID_RIVOLI]]&amp;"/full","JOSM"))</f>
        <v>Pas de lien</v>
      </c>
    </row>
    <row r="280" spans="1:16">
      <c r="A280">
        <v>840039</v>
      </c>
      <c r="B280" t="s">
        <v>8097</v>
      </c>
      <c r="C280" t="s">
        <v>15420</v>
      </c>
      <c r="H280" t="s">
        <v>8098</v>
      </c>
      <c r="I280" t="s">
        <v>8098</v>
      </c>
      <c r="J280" t="s">
        <v>8099</v>
      </c>
      <c r="K280" t="s">
        <v>15421</v>
      </c>
      <c r="L280" t="s">
        <v>15422</v>
      </c>
      <c r="M280" t="s">
        <v>14260</v>
      </c>
      <c r="N280" s="19" t="str">
        <f>IF(Tableau4[[#This Row],[ID_RIVOLI]]="Non trouvé","Pas de lien",HYPERLINK(("http://www.openstreetmap.org/?"&amp;Tableau4[[#This Row],[OBJET_OSM]]&amp;"="&amp;Tableau4[[#This Row],[ID_RIVOLI]]),"Localiser"))</f>
        <v>Localiser</v>
      </c>
      <c r="O280" s="11" t="s">
        <v>8644</v>
      </c>
      <c r="P280" s="12" t="str">
        <f>IF(Tableau4[[#This Row],[ID_RIVOLI]]="Non trouvé","Pas de lien",HYPERLINK("http://localhost:8111/import?url=http://api.openstreetmap.org/api/0.6/"&amp;Tableau4[[#This Row],[OBJET_OSM]]&amp;"/"&amp;Tableau4[[#This Row],[ID_RIVOLI]]&amp;"/full","JOSM"))</f>
        <v>JOSM</v>
      </c>
    </row>
    <row r="281" spans="1:16">
      <c r="A281">
        <v>840039</v>
      </c>
      <c r="B281" t="s">
        <v>8104</v>
      </c>
      <c r="C281" t="s">
        <v>15456</v>
      </c>
      <c r="H281" t="s">
        <v>15457</v>
      </c>
      <c r="I281" t="s">
        <v>15457</v>
      </c>
      <c r="J281" t="s">
        <v>8105</v>
      </c>
      <c r="K281" t="s">
        <v>15458</v>
      </c>
      <c r="L281" t="s">
        <v>15459</v>
      </c>
      <c r="M281" t="s">
        <v>14271</v>
      </c>
      <c r="N281" s="19" t="str">
        <f>IF(Tableau4[[#This Row],[ID_RIVOLI]]="Non trouvé","Pas de lien",HYPERLINK(("http://www.openstreetmap.org/?"&amp;Tableau4[[#This Row],[OBJET_OSM]]&amp;"="&amp;Tableau4[[#This Row],[ID_RIVOLI]]),"Localiser"))</f>
        <v>Localiser</v>
      </c>
      <c r="O281" s="11" t="s">
        <v>8644</v>
      </c>
      <c r="P281" s="12" t="str">
        <f>IF(Tableau4[[#This Row],[ID_RIVOLI]]="Non trouvé","Pas de lien",HYPERLINK("http://localhost:8111/import?url=http://api.openstreetmap.org/api/0.6/"&amp;Tableau4[[#This Row],[OBJET_OSM]]&amp;"/"&amp;Tableau4[[#This Row],[ID_RIVOLI]]&amp;"/full","JOSM"))</f>
        <v>JOSM</v>
      </c>
    </row>
    <row r="282" spans="1:16">
      <c r="A282">
        <v>840039</v>
      </c>
      <c r="B282" t="s">
        <v>8106</v>
      </c>
      <c r="C282" t="s">
        <v>15456</v>
      </c>
      <c r="H282" t="s">
        <v>15457</v>
      </c>
      <c r="I282" t="s">
        <v>15457</v>
      </c>
      <c r="J282" t="s">
        <v>8105</v>
      </c>
      <c r="K282" t="s">
        <v>15458</v>
      </c>
      <c r="L282" t="s">
        <v>15459</v>
      </c>
      <c r="M282" t="s">
        <v>14271</v>
      </c>
      <c r="N282" s="19" t="str">
        <f>IF(Tableau4[[#This Row],[ID_RIVOLI]]="Non trouvé","Pas de lien",HYPERLINK(("http://www.openstreetmap.org/?"&amp;Tableau4[[#This Row],[OBJET_OSM]]&amp;"="&amp;Tableau4[[#This Row],[ID_RIVOLI]]),"Localiser"))</f>
        <v>Localiser</v>
      </c>
      <c r="O282" s="11" t="s">
        <v>8644</v>
      </c>
      <c r="P282" s="12" t="str">
        <f>IF(Tableau4[[#This Row],[ID_RIVOLI]]="Non trouvé","Pas de lien",HYPERLINK("http://localhost:8111/import?url=http://api.openstreetmap.org/api/0.6/"&amp;Tableau4[[#This Row],[OBJET_OSM]]&amp;"/"&amp;Tableau4[[#This Row],[ID_RIVOLI]]&amp;"/full","JOSM"))</f>
        <v>JOSM</v>
      </c>
    </row>
    <row r="283" spans="1:16">
      <c r="A283">
        <v>840039</v>
      </c>
      <c r="B283" t="s">
        <v>8109</v>
      </c>
      <c r="C283" t="s">
        <v>15463</v>
      </c>
      <c r="H283" t="s">
        <v>8110</v>
      </c>
      <c r="I283" t="s">
        <v>8110</v>
      </c>
      <c r="J283" t="s">
        <v>11465</v>
      </c>
      <c r="K283" t="s">
        <v>15464</v>
      </c>
      <c r="L283" t="s">
        <v>15465</v>
      </c>
      <c r="M283" t="s">
        <v>14260</v>
      </c>
      <c r="N283" s="19" t="str">
        <f>IF(Tableau4[[#This Row],[ID_RIVOLI]]="Non trouvé","Pas de lien",HYPERLINK(("http://www.openstreetmap.org/?"&amp;Tableau4[[#This Row],[OBJET_OSM]]&amp;"="&amp;Tableau4[[#This Row],[ID_RIVOLI]]),"Localiser"))</f>
        <v>Localiser</v>
      </c>
      <c r="O283" s="11" t="s">
        <v>8644</v>
      </c>
      <c r="P283" s="12" t="str">
        <f>IF(Tableau4[[#This Row],[ID_RIVOLI]]="Non trouvé","Pas de lien",HYPERLINK("http://localhost:8111/import?url=http://api.openstreetmap.org/api/0.6/"&amp;Tableau4[[#This Row],[OBJET_OSM]]&amp;"/"&amp;Tableau4[[#This Row],[ID_RIVOLI]]&amp;"/full","JOSM"))</f>
        <v>JOSM</v>
      </c>
    </row>
    <row r="284" spans="1:16">
      <c r="A284">
        <v>840039</v>
      </c>
      <c r="B284" t="s">
        <v>8111</v>
      </c>
      <c r="C284" t="s">
        <v>15463</v>
      </c>
      <c r="H284" t="s">
        <v>8110</v>
      </c>
      <c r="I284" t="s">
        <v>8110</v>
      </c>
      <c r="J284" t="s">
        <v>11465</v>
      </c>
      <c r="K284" t="s">
        <v>15464</v>
      </c>
      <c r="L284" t="s">
        <v>15465</v>
      </c>
      <c r="M284" t="s">
        <v>14260</v>
      </c>
      <c r="N284" s="19" t="str">
        <f>IF(Tableau4[[#This Row],[ID_RIVOLI]]="Non trouvé","Pas de lien",HYPERLINK(("http://www.openstreetmap.org/?"&amp;Tableau4[[#This Row],[OBJET_OSM]]&amp;"="&amp;Tableau4[[#This Row],[ID_RIVOLI]]),"Localiser"))</f>
        <v>Localiser</v>
      </c>
      <c r="O284" s="11" t="s">
        <v>8644</v>
      </c>
      <c r="P284" s="12" t="str">
        <f>IF(Tableau4[[#This Row],[ID_RIVOLI]]="Non trouvé","Pas de lien",HYPERLINK("http://localhost:8111/import?url=http://api.openstreetmap.org/api/0.6/"&amp;Tableau4[[#This Row],[OBJET_OSM]]&amp;"/"&amp;Tableau4[[#This Row],[ID_RIVOLI]]&amp;"/full","JOSM"))</f>
        <v>JOSM</v>
      </c>
    </row>
    <row r="285" spans="1:16">
      <c r="A285">
        <v>840039</v>
      </c>
      <c r="B285" t="s">
        <v>8112</v>
      </c>
      <c r="C285" t="s">
        <v>15477</v>
      </c>
      <c r="H285" t="s">
        <v>10997</v>
      </c>
      <c r="I285" t="s">
        <v>10997</v>
      </c>
      <c r="J285" t="s">
        <v>8113</v>
      </c>
      <c r="K285" t="s">
        <v>15478</v>
      </c>
      <c r="L285" t="s">
        <v>15479</v>
      </c>
      <c r="M285" t="s">
        <v>14260</v>
      </c>
      <c r="N285" s="19" t="str">
        <f>IF(Tableau4[[#This Row],[ID_RIVOLI]]="Non trouvé","Pas de lien",HYPERLINK(("http://www.openstreetmap.org/?"&amp;Tableau4[[#This Row],[OBJET_OSM]]&amp;"="&amp;Tableau4[[#This Row],[ID_RIVOLI]]),"Localiser"))</f>
        <v>Localiser</v>
      </c>
      <c r="O285" s="11" t="s">
        <v>8644</v>
      </c>
      <c r="P285" s="12" t="str">
        <f>IF(Tableau4[[#This Row],[ID_RIVOLI]]="Non trouvé","Pas de lien",HYPERLINK("http://localhost:8111/import?url=http://api.openstreetmap.org/api/0.6/"&amp;Tableau4[[#This Row],[OBJET_OSM]]&amp;"/"&amp;Tableau4[[#This Row],[ID_RIVOLI]]&amp;"/full","JOSM"))</f>
        <v>JOSM</v>
      </c>
    </row>
    <row r="286" spans="1:16">
      <c r="A286">
        <v>840039</v>
      </c>
      <c r="B286" t="s">
        <v>8114</v>
      </c>
      <c r="C286" t="s">
        <v>15482</v>
      </c>
      <c r="H286" t="s">
        <v>11120</v>
      </c>
      <c r="I286" t="s">
        <v>11120</v>
      </c>
      <c r="J286" t="s">
        <v>7355</v>
      </c>
      <c r="K286" t="s">
        <v>15480</v>
      </c>
      <c r="L286" t="s">
        <v>15481</v>
      </c>
      <c r="M286" t="s">
        <v>14271</v>
      </c>
      <c r="N286" s="19" t="str">
        <f>IF(Tableau4[[#This Row],[ID_RIVOLI]]="Non trouvé","Pas de lien",HYPERLINK(("http://www.openstreetmap.org/?"&amp;Tableau4[[#This Row],[OBJET_OSM]]&amp;"="&amp;Tableau4[[#This Row],[ID_RIVOLI]]),"Localiser"))</f>
        <v>Localiser</v>
      </c>
      <c r="O286" s="11" t="s">
        <v>8644</v>
      </c>
      <c r="P286" s="12" t="str">
        <f>IF(Tableau4[[#This Row],[ID_RIVOLI]]="Non trouvé","Pas de lien",HYPERLINK("http://localhost:8111/import?url=http://api.openstreetmap.org/api/0.6/"&amp;Tableau4[[#This Row],[OBJET_OSM]]&amp;"/"&amp;Tableau4[[#This Row],[ID_RIVOLI]]&amp;"/full","JOSM"))</f>
        <v>JOSM</v>
      </c>
    </row>
    <row r="287" spans="1:16">
      <c r="A287">
        <v>840039</v>
      </c>
      <c r="B287" t="s">
        <v>7937</v>
      </c>
      <c r="C287" t="s">
        <v>15482</v>
      </c>
      <c r="H287" t="s">
        <v>11120</v>
      </c>
      <c r="I287" t="s">
        <v>11120</v>
      </c>
      <c r="J287" t="s">
        <v>7355</v>
      </c>
      <c r="K287" t="s">
        <v>15480</v>
      </c>
      <c r="L287" t="s">
        <v>15481</v>
      </c>
      <c r="M287" t="s">
        <v>14271</v>
      </c>
      <c r="N287" s="19" t="str">
        <f>IF(Tableau4[[#This Row],[ID_RIVOLI]]="Non trouvé","Pas de lien",HYPERLINK(("http://www.openstreetmap.org/?"&amp;Tableau4[[#This Row],[OBJET_OSM]]&amp;"="&amp;Tableau4[[#This Row],[ID_RIVOLI]]),"Localiser"))</f>
        <v>Localiser</v>
      </c>
      <c r="O287" s="11" t="s">
        <v>8644</v>
      </c>
      <c r="P287" s="12" t="str">
        <f>IF(Tableau4[[#This Row],[ID_RIVOLI]]="Non trouvé","Pas de lien",HYPERLINK("http://localhost:8111/import?url=http://api.openstreetmap.org/api/0.6/"&amp;Tableau4[[#This Row],[OBJET_OSM]]&amp;"/"&amp;Tableau4[[#This Row],[ID_RIVOLI]]&amp;"/full","JOSM"))</f>
        <v>JOSM</v>
      </c>
    </row>
    <row r="288" spans="1:16">
      <c r="A288">
        <v>840039</v>
      </c>
      <c r="B288" t="s">
        <v>8115</v>
      </c>
      <c r="C288" t="s">
        <v>15485</v>
      </c>
      <c r="H288" t="s">
        <v>15486</v>
      </c>
      <c r="I288" t="s">
        <v>15486</v>
      </c>
      <c r="J288" t="s">
        <v>8116</v>
      </c>
      <c r="K288" t="s">
        <v>15487</v>
      </c>
      <c r="L288" t="s">
        <v>15488</v>
      </c>
      <c r="M288" t="s">
        <v>14260</v>
      </c>
      <c r="N288" s="19" t="str">
        <f>IF(Tableau4[[#This Row],[ID_RIVOLI]]="Non trouvé","Pas de lien",HYPERLINK(("http://www.openstreetmap.org/?"&amp;Tableau4[[#This Row],[OBJET_OSM]]&amp;"="&amp;Tableau4[[#This Row],[ID_RIVOLI]]),"Localiser"))</f>
        <v>Localiser</v>
      </c>
      <c r="O288" s="11" t="s">
        <v>8644</v>
      </c>
      <c r="P288" s="12" t="str">
        <f>IF(Tableau4[[#This Row],[ID_RIVOLI]]="Non trouvé","Pas de lien",HYPERLINK("http://localhost:8111/import?url=http://api.openstreetmap.org/api/0.6/"&amp;Tableau4[[#This Row],[OBJET_OSM]]&amp;"/"&amp;Tableau4[[#This Row],[ID_RIVOLI]]&amp;"/full","JOSM"))</f>
        <v>JOSM</v>
      </c>
    </row>
    <row r="289" spans="1:16">
      <c r="A289">
        <v>840039</v>
      </c>
      <c r="B289" t="s">
        <v>8117</v>
      </c>
      <c r="C289" t="s">
        <v>15489</v>
      </c>
      <c r="H289" t="s">
        <v>15490</v>
      </c>
      <c r="I289" t="s">
        <v>15490</v>
      </c>
      <c r="J289" t="s">
        <v>8118</v>
      </c>
      <c r="K289" t="s">
        <v>15491</v>
      </c>
      <c r="L289" t="s">
        <v>15492</v>
      </c>
      <c r="M289" t="s">
        <v>14260</v>
      </c>
      <c r="N289" s="19" t="str">
        <f>IF(Tableau4[[#This Row],[ID_RIVOLI]]="Non trouvé","Pas de lien",HYPERLINK(("http://www.openstreetmap.org/?"&amp;Tableau4[[#This Row],[OBJET_OSM]]&amp;"="&amp;Tableau4[[#This Row],[ID_RIVOLI]]),"Localiser"))</f>
        <v>Localiser</v>
      </c>
      <c r="O289" s="11" t="s">
        <v>8644</v>
      </c>
      <c r="P289" s="12" t="str">
        <f>IF(Tableau4[[#This Row],[ID_RIVOLI]]="Non trouvé","Pas de lien",HYPERLINK("http://localhost:8111/import?url=http://api.openstreetmap.org/api/0.6/"&amp;Tableau4[[#This Row],[OBJET_OSM]]&amp;"/"&amp;Tableau4[[#This Row],[ID_RIVOLI]]&amp;"/full","JOSM"))</f>
        <v>JOSM</v>
      </c>
    </row>
    <row r="290" spans="1:16">
      <c r="A290">
        <v>840039</v>
      </c>
      <c r="B290" t="s">
        <v>8119</v>
      </c>
      <c r="C290" t="s">
        <v>15497</v>
      </c>
      <c r="H290" t="s">
        <v>15498</v>
      </c>
      <c r="I290" t="s">
        <v>15498</v>
      </c>
      <c r="J290" t="s">
        <v>8120</v>
      </c>
      <c r="K290" t="s">
        <v>15499</v>
      </c>
      <c r="L290" t="s">
        <v>15500</v>
      </c>
      <c r="M290" t="s">
        <v>14260</v>
      </c>
      <c r="N290" s="19" t="str">
        <f>IF(Tableau4[[#This Row],[ID_RIVOLI]]="Non trouvé","Pas de lien",HYPERLINK(("http://www.openstreetmap.org/?"&amp;Tableau4[[#This Row],[OBJET_OSM]]&amp;"="&amp;Tableau4[[#This Row],[ID_RIVOLI]]),"Localiser"))</f>
        <v>Localiser</v>
      </c>
      <c r="O290" s="11" t="s">
        <v>8644</v>
      </c>
      <c r="P290" s="12" t="str">
        <f>IF(Tableau4[[#This Row],[ID_RIVOLI]]="Non trouvé","Pas de lien",HYPERLINK("http://localhost:8111/import?url=http://api.openstreetmap.org/api/0.6/"&amp;Tableau4[[#This Row],[OBJET_OSM]]&amp;"/"&amp;Tableau4[[#This Row],[ID_RIVOLI]]&amp;"/full","JOSM"))</f>
        <v>JOSM</v>
      </c>
    </row>
    <row r="291" spans="1:16">
      <c r="A291">
        <v>840039</v>
      </c>
      <c r="B291" t="s">
        <v>8121</v>
      </c>
      <c r="C291" t="s">
        <v>15501</v>
      </c>
      <c r="H291" t="s">
        <v>15502</v>
      </c>
      <c r="I291" t="s">
        <v>15502</v>
      </c>
      <c r="J291" t="s">
        <v>8122</v>
      </c>
      <c r="K291" t="s">
        <v>15503</v>
      </c>
      <c r="L291" t="s">
        <v>15504</v>
      </c>
      <c r="M291" t="s">
        <v>14260</v>
      </c>
      <c r="N291" s="19" t="str">
        <f>IF(Tableau4[[#This Row],[ID_RIVOLI]]="Non trouvé","Pas de lien",HYPERLINK(("http://www.openstreetmap.org/?"&amp;Tableau4[[#This Row],[OBJET_OSM]]&amp;"="&amp;Tableau4[[#This Row],[ID_RIVOLI]]),"Localiser"))</f>
        <v>Localiser</v>
      </c>
      <c r="O291" s="11" t="s">
        <v>8644</v>
      </c>
      <c r="P291" s="12" t="str">
        <f>IF(Tableau4[[#This Row],[ID_RIVOLI]]="Non trouvé","Pas de lien",HYPERLINK("http://localhost:8111/import?url=http://api.openstreetmap.org/api/0.6/"&amp;Tableau4[[#This Row],[OBJET_OSM]]&amp;"/"&amp;Tableau4[[#This Row],[ID_RIVOLI]]&amp;"/full","JOSM"))</f>
        <v>JOSM</v>
      </c>
    </row>
    <row r="292" spans="1:16">
      <c r="A292">
        <v>840039</v>
      </c>
      <c r="B292" t="s">
        <v>8123</v>
      </c>
      <c r="C292" t="s">
        <v>15507</v>
      </c>
      <c r="H292" t="s">
        <v>1081</v>
      </c>
      <c r="I292" t="s">
        <v>1081</v>
      </c>
      <c r="J292" t="s">
        <v>7356</v>
      </c>
      <c r="K292" t="s">
        <v>15505</v>
      </c>
      <c r="L292" t="s">
        <v>15506</v>
      </c>
      <c r="M292" t="s">
        <v>14260</v>
      </c>
      <c r="N292" s="19" t="str">
        <f>IF(Tableau4[[#This Row],[ID_RIVOLI]]="Non trouvé","Pas de lien",HYPERLINK(("http://www.openstreetmap.org/?"&amp;Tableau4[[#This Row],[OBJET_OSM]]&amp;"="&amp;Tableau4[[#This Row],[ID_RIVOLI]]),"Localiser"))</f>
        <v>Localiser</v>
      </c>
      <c r="O292" s="11" t="s">
        <v>8644</v>
      </c>
      <c r="P292" s="12" t="str">
        <f>IF(Tableau4[[#This Row],[ID_RIVOLI]]="Non trouvé","Pas de lien",HYPERLINK("http://localhost:8111/import?url=http://api.openstreetmap.org/api/0.6/"&amp;Tableau4[[#This Row],[OBJET_OSM]]&amp;"/"&amp;Tableau4[[#This Row],[ID_RIVOLI]]&amp;"/full","JOSM"))</f>
        <v>JOSM</v>
      </c>
    </row>
    <row r="293" spans="1:16">
      <c r="A293">
        <v>840039</v>
      </c>
      <c r="B293" t="s">
        <v>8089</v>
      </c>
      <c r="C293" t="s">
        <v>15511</v>
      </c>
      <c r="H293" t="s">
        <v>1416</v>
      </c>
      <c r="I293" t="s">
        <v>1416</v>
      </c>
      <c r="J293" t="s">
        <v>7547</v>
      </c>
      <c r="K293" t="s">
        <v>15509</v>
      </c>
      <c r="L293" t="s">
        <v>15510</v>
      </c>
      <c r="M293" t="s">
        <v>14260</v>
      </c>
      <c r="N293" s="19" t="str">
        <f>IF(Tableau4[[#This Row],[ID_RIVOLI]]="Non trouvé","Pas de lien",HYPERLINK(("http://www.openstreetmap.org/?"&amp;Tableau4[[#This Row],[OBJET_OSM]]&amp;"="&amp;Tableau4[[#This Row],[ID_RIVOLI]]),"Localiser"))</f>
        <v>Localiser</v>
      </c>
      <c r="O293" s="11" t="s">
        <v>8644</v>
      </c>
      <c r="P293" s="12" t="str">
        <f>IF(Tableau4[[#This Row],[ID_RIVOLI]]="Non trouvé","Pas de lien",HYPERLINK("http://localhost:8111/import?url=http://api.openstreetmap.org/api/0.6/"&amp;Tableau4[[#This Row],[OBJET_OSM]]&amp;"/"&amp;Tableau4[[#This Row],[ID_RIVOLI]]&amp;"/full","JOSM"))</f>
        <v>JOSM</v>
      </c>
    </row>
    <row r="294" spans="1:16">
      <c r="A294">
        <v>840039</v>
      </c>
      <c r="B294" t="s">
        <v>8131</v>
      </c>
      <c r="C294" t="s">
        <v>15017</v>
      </c>
      <c r="G294" t="s">
        <v>5674</v>
      </c>
      <c r="H294" t="s">
        <v>8137</v>
      </c>
      <c r="I294" t="s">
        <v>8138</v>
      </c>
      <c r="J294" t="s">
        <v>8139</v>
      </c>
      <c r="K294" t="s">
        <v>8132</v>
      </c>
      <c r="L294" t="s">
        <v>15018</v>
      </c>
      <c r="M294" t="s">
        <v>14260</v>
      </c>
      <c r="N294" s="19" t="str">
        <f>IF(Tableau4[[#This Row],[ID_RIVOLI]]="Non trouvé","Pas de lien",HYPERLINK(("http://www.openstreetmap.org/?"&amp;Tableau4[[#This Row],[OBJET_OSM]]&amp;"="&amp;Tableau4[[#This Row],[ID_RIVOLI]]),"Localiser"))</f>
        <v>Localiser</v>
      </c>
      <c r="O294" s="11" t="s">
        <v>8644</v>
      </c>
      <c r="P294" s="12" t="str">
        <f>IF(Tableau4[[#This Row],[ID_RIVOLI]]="Non trouvé","Pas de lien",HYPERLINK("http://localhost:8111/import?url=http://api.openstreetmap.org/api/0.6/"&amp;Tableau4[[#This Row],[OBJET_OSM]]&amp;"/"&amp;Tableau4[[#This Row],[ID_RIVOLI]]&amp;"/full","JOSM"))</f>
        <v>JOSM</v>
      </c>
    </row>
    <row r="295" spans="1:16">
      <c r="A295">
        <v>840039</v>
      </c>
      <c r="B295" t="s">
        <v>8147</v>
      </c>
      <c r="C295" t="s">
        <v>15537</v>
      </c>
      <c r="H295" t="s">
        <v>14745</v>
      </c>
      <c r="I295" t="s">
        <v>14745</v>
      </c>
      <c r="J295" t="s">
        <v>8148</v>
      </c>
      <c r="K295" t="s">
        <v>8148</v>
      </c>
      <c r="L295" t="s">
        <v>15538</v>
      </c>
      <c r="M295" t="s">
        <v>14260</v>
      </c>
      <c r="N295" s="19" t="str">
        <f>IF(Tableau4[[#This Row],[ID_RIVOLI]]="Non trouvé","Pas de lien",HYPERLINK(("http://www.openstreetmap.org/?"&amp;Tableau4[[#This Row],[OBJET_OSM]]&amp;"="&amp;Tableau4[[#This Row],[ID_RIVOLI]]),"Localiser"))</f>
        <v>Localiser</v>
      </c>
      <c r="O295" s="11" t="s">
        <v>8644</v>
      </c>
      <c r="P295" s="12" t="str">
        <f>IF(Tableau4[[#This Row],[ID_RIVOLI]]="Non trouvé","Pas de lien",HYPERLINK("http://localhost:8111/import?url=http://api.openstreetmap.org/api/0.6/"&amp;Tableau4[[#This Row],[OBJET_OSM]]&amp;"/"&amp;Tableau4[[#This Row],[ID_RIVOLI]]&amp;"/full","JOSM"))</f>
        <v>JOSM</v>
      </c>
    </row>
    <row r="296" spans="1:16">
      <c r="A296">
        <v>840039</v>
      </c>
      <c r="B296" t="s">
        <v>8162</v>
      </c>
      <c r="C296" t="s">
        <v>15544</v>
      </c>
      <c r="H296" t="s">
        <v>8163</v>
      </c>
      <c r="I296" t="s">
        <v>8163</v>
      </c>
      <c r="J296" t="s">
        <v>8164</v>
      </c>
      <c r="K296" t="s">
        <v>8164</v>
      </c>
      <c r="L296" t="s">
        <v>15545</v>
      </c>
      <c r="M296" t="s">
        <v>14260</v>
      </c>
      <c r="N296" s="19" t="str">
        <f>IF(Tableau4[[#This Row],[ID_RIVOLI]]="Non trouvé","Pas de lien",HYPERLINK(("http://www.openstreetmap.org/?"&amp;Tableau4[[#This Row],[OBJET_OSM]]&amp;"="&amp;Tableau4[[#This Row],[ID_RIVOLI]]),"Localiser"))</f>
        <v>Localiser</v>
      </c>
      <c r="O296" s="11" t="s">
        <v>8644</v>
      </c>
      <c r="P296" s="12" t="str">
        <f>IF(Tableau4[[#This Row],[ID_RIVOLI]]="Non trouvé","Pas de lien",HYPERLINK("http://localhost:8111/import?url=http://api.openstreetmap.org/api/0.6/"&amp;Tableau4[[#This Row],[OBJET_OSM]]&amp;"/"&amp;Tableau4[[#This Row],[ID_RIVOLI]]&amp;"/full","JOSM"))</f>
        <v>JOSM</v>
      </c>
    </row>
    <row r="297" spans="1:16">
      <c r="A297">
        <v>840039</v>
      </c>
      <c r="B297" t="s">
        <v>8165</v>
      </c>
      <c r="C297" t="s">
        <v>15544</v>
      </c>
      <c r="H297" t="s">
        <v>8163</v>
      </c>
      <c r="I297" t="s">
        <v>8163</v>
      </c>
      <c r="J297" t="s">
        <v>8164</v>
      </c>
      <c r="K297" t="s">
        <v>8164</v>
      </c>
      <c r="L297" t="s">
        <v>15545</v>
      </c>
      <c r="M297" t="s">
        <v>14260</v>
      </c>
      <c r="N297" s="19" t="str">
        <f>IF(Tableau4[[#This Row],[ID_RIVOLI]]="Non trouvé","Pas de lien",HYPERLINK(("http://www.openstreetmap.org/?"&amp;Tableau4[[#This Row],[OBJET_OSM]]&amp;"="&amp;Tableau4[[#This Row],[ID_RIVOLI]]),"Localiser"))</f>
        <v>Localiser</v>
      </c>
      <c r="O297" s="11" t="s">
        <v>8644</v>
      </c>
      <c r="P297" s="12" t="str">
        <f>IF(Tableau4[[#This Row],[ID_RIVOLI]]="Non trouvé","Pas de lien",HYPERLINK("http://localhost:8111/import?url=http://api.openstreetmap.org/api/0.6/"&amp;Tableau4[[#This Row],[OBJET_OSM]]&amp;"/"&amp;Tableau4[[#This Row],[ID_RIVOLI]]&amp;"/full","JOSM"))</f>
        <v>JOSM</v>
      </c>
    </row>
    <row r="298" spans="1:16">
      <c r="A298">
        <v>840039</v>
      </c>
      <c r="B298" t="s">
        <v>8166</v>
      </c>
      <c r="C298" t="s">
        <v>15548</v>
      </c>
      <c r="H298" t="s">
        <v>8168</v>
      </c>
      <c r="I298" t="s">
        <v>8168</v>
      </c>
      <c r="J298" t="s">
        <v>8169</v>
      </c>
      <c r="K298" t="s">
        <v>8167</v>
      </c>
      <c r="L298" t="s">
        <v>15549</v>
      </c>
      <c r="M298" t="s">
        <v>14271</v>
      </c>
      <c r="N298" s="19" t="str">
        <f>IF(Tableau4[[#This Row],[ID_RIVOLI]]="Non trouvé","Pas de lien",HYPERLINK(("http://www.openstreetmap.org/?"&amp;Tableau4[[#This Row],[OBJET_OSM]]&amp;"="&amp;Tableau4[[#This Row],[ID_RIVOLI]]),"Localiser"))</f>
        <v>Localiser</v>
      </c>
      <c r="O298" s="11" t="s">
        <v>8644</v>
      </c>
      <c r="P298" s="12" t="str">
        <f>IF(Tableau4[[#This Row],[ID_RIVOLI]]="Non trouvé","Pas de lien",HYPERLINK("http://localhost:8111/import?url=http://api.openstreetmap.org/api/0.6/"&amp;Tableau4[[#This Row],[OBJET_OSM]]&amp;"/"&amp;Tableau4[[#This Row],[ID_RIVOLI]]&amp;"/full","JOSM"))</f>
        <v>JOSM</v>
      </c>
    </row>
    <row r="299" spans="1:16">
      <c r="A299">
        <v>840056</v>
      </c>
      <c r="B299" t="s">
        <v>8172</v>
      </c>
      <c r="C299" t="s">
        <v>15052</v>
      </c>
      <c r="H299" t="s">
        <v>8173</v>
      </c>
      <c r="I299" t="s">
        <v>8173</v>
      </c>
      <c r="J299" t="s">
        <v>8174</v>
      </c>
      <c r="K299" t="s">
        <v>8174</v>
      </c>
      <c r="L299" t="s">
        <v>15053</v>
      </c>
      <c r="M299" t="s">
        <v>14260</v>
      </c>
      <c r="N299" s="19" t="str">
        <f>IF(Tableau4[[#This Row],[ID_RIVOLI]]="Non trouvé","Pas de lien",HYPERLINK(("http://www.openstreetmap.org/?"&amp;Tableau4[[#This Row],[OBJET_OSM]]&amp;"="&amp;Tableau4[[#This Row],[ID_RIVOLI]]),"Localiser"))</f>
        <v>Localiser</v>
      </c>
      <c r="O299" s="11" t="s">
        <v>8644</v>
      </c>
      <c r="P299" s="12" t="str">
        <f>IF(Tableau4[[#This Row],[ID_RIVOLI]]="Non trouvé","Pas de lien",HYPERLINK("http://localhost:8111/import?url=http://api.openstreetmap.org/api/0.6/"&amp;Tableau4[[#This Row],[OBJET_OSM]]&amp;"/"&amp;Tableau4[[#This Row],[ID_RIVOLI]]&amp;"/full","JOSM"))</f>
        <v>JOSM</v>
      </c>
    </row>
    <row r="300" spans="1:16">
      <c r="A300">
        <v>840056</v>
      </c>
      <c r="B300" t="s">
        <v>8188</v>
      </c>
      <c r="C300" t="s">
        <v>15129</v>
      </c>
      <c r="H300" t="s">
        <v>8189</v>
      </c>
      <c r="I300" t="s">
        <v>8189</v>
      </c>
      <c r="J300" t="s">
        <v>8190</v>
      </c>
      <c r="K300" t="s">
        <v>8190</v>
      </c>
      <c r="L300" t="s">
        <v>15130</v>
      </c>
      <c r="M300" t="s">
        <v>14271</v>
      </c>
      <c r="N300" s="19" t="str">
        <f>IF(Tableau4[[#This Row],[ID_RIVOLI]]="Non trouvé","Pas de lien",HYPERLINK(("http://www.openstreetmap.org/?"&amp;Tableau4[[#This Row],[OBJET_OSM]]&amp;"="&amp;Tableau4[[#This Row],[ID_RIVOLI]]),"Localiser"))</f>
        <v>Localiser</v>
      </c>
      <c r="O300" s="11" t="s">
        <v>8644</v>
      </c>
      <c r="P300" s="12" t="str">
        <f>IF(Tableau4[[#This Row],[ID_RIVOLI]]="Non trouvé","Pas de lien",HYPERLINK("http://localhost:8111/import?url=http://api.openstreetmap.org/api/0.6/"&amp;Tableau4[[#This Row],[OBJET_OSM]]&amp;"/"&amp;Tableau4[[#This Row],[ID_RIVOLI]]&amp;"/full","JOSM"))</f>
        <v>JOSM</v>
      </c>
    </row>
    <row r="301" spans="1:16">
      <c r="A301">
        <v>840056</v>
      </c>
      <c r="B301" t="s">
        <v>8191</v>
      </c>
      <c r="C301" t="s">
        <v>15129</v>
      </c>
      <c r="H301" t="s">
        <v>8189</v>
      </c>
      <c r="I301" t="s">
        <v>8189</v>
      </c>
      <c r="J301" t="s">
        <v>8190</v>
      </c>
      <c r="K301" t="s">
        <v>8190</v>
      </c>
      <c r="L301" t="s">
        <v>15130</v>
      </c>
      <c r="M301" t="s">
        <v>14271</v>
      </c>
      <c r="N301" s="19" t="str">
        <f>IF(Tableau4[[#This Row],[ID_RIVOLI]]="Non trouvé","Pas de lien",HYPERLINK(("http://www.openstreetmap.org/?"&amp;Tableau4[[#This Row],[OBJET_OSM]]&amp;"="&amp;Tableau4[[#This Row],[ID_RIVOLI]]),"Localiser"))</f>
        <v>Localiser</v>
      </c>
      <c r="O301" s="11" t="s">
        <v>8644</v>
      </c>
      <c r="P301" s="12" t="str">
        <f>IF(Tableau4[[#This Row],[ID_RIVOLI]]="Non trouvé","Pas de lien",HYPERLINK("http://localhost:8111/import?url=http://api.openstreetmap.org/api/0.6/"&amp;Tableau4[[#This Row],[OBJET_OSM]]&amp;"/"&amp;Tableau4[[#This Row],[ID_RIVOLI]]&amp;"/full","JOSM"))</f>
        <v>JOSM</v>
      </c>
    </row>
    <row r="302" spans="1:16">
      <c r="A302">
        <v>840056</v>
      </c>
      <c r="B302" t="s">
        <v>8192</v>
      </c>
      <c r="C302" t="s">
        <v>15129</v>
      </c>
      <c r="H302" t="s">
        <v>8189</v>
      </c>
      <c r="I302" t="s">
        <v>8189</v>
      </c>
      <c r="J302" t="s">
        <v>8190</v>
      </c>
      <c r="K302" t="s">
        <v>8190</v>
      </c>
      <c r="L302" t="s">
        <v>15130</v>
      </c>
      <c r="M302" t="s">
        <v>14271</v>
      </c>
      <c r="N302" s="19" t="str">
        <f>IF(Tableau4[[#This Row],[ID_RIVOLI]]="Non trouvé","Pas de lien",HYPERLINK(("http://www.openstreetmap.org/?"&amp;Tableau4[[#This Row],[OBJET_OSM]]&amp;"="&amp;Tableau4[[#This Row],[ID_RIVOLI]]),"Localiser"))</f>
        <v>Localiser</v>
      </c>
      <c r="O302" s="11" t="s">
        <v>8644</v>
      </c>
      <c r="P302" s="12" t="str">
        <f>IF(Tableau4[[#This Row],[ID_RIVOLI]]="Non trouvé","Pas de lien",HYPERLINK("http://localhost:8111/import?url=http://api.openstreetmap.org/api/0.6/"&amp;Tableau4[[#This Row],[OBJET_OSM]]&amp;"/"&amp;Tableau4[[#This Row],[ID_RIVOLI]]&amp;"/full","JOSM"))</f>
        <v>JOSM</v>
      </c>
    </row>
    <row r="303" spans="1:16">
      <c r="A303">
        <v>840056</v>
      </c>
      <c r="B303" t="s">
        <v>8197</v>
      </c>
      <c r="C303" t="s">
        <v>15154</v>
      </c>
      <c r="H303" t="s">
        <v>8198</v>
      </c>
      <c r="I303" t="s">
        <v>8198</v>
      </c>
      <c r="J303" t="s">
        <v>8199</v>
      </c>
      <c r="K303" t="s">
        <v>15155</v>
      </c>
      <c r="L303" t="s">
        <v>15156</v>
      </c>
      <c r="M303" t="s">
        <v>14260</v>
      </c>
      <c r="N303" s="19" t="str">
        <f>IF(Tableau4[[#This Row],[ID_RIVOLI]]="Non trouvé","Pas de lien",HYPERLINK(("http://www.openstreetmap.org/?"&amp;Tableau4[[#This Row],[OBJET_OSM]]&amp;"="&amp;Tableau4[[#This Row],[ID_RIVOLI]]),"Localiser"))</f>
        <v>Localiser</v>
      </c>
      <c r="O303" s="11" t="s">
        <v>8644</v>
      </c>
      <c r="P303" s="12" t="str">
        <f>IF(Tableau4[[#This Row],[ID_RIVOLI]]="Non trouvé","Pas de lien",HYPERLINK("http://localhost:8111/import?url=http://api.openstreetmap.org/api/0.6/"&amp;Tableau4[[#This Row],[OBJET_OSM]]&amp;"/"&amp;Tableau4[[#This Row],[ID_RIVOLI]]&amp;"/full","JOSM"))</f>
        <v>JOSM</v>
      </c>
    </row>
    <row r="304" spans="1:16">
      <c r="A304">
        <v>840056</v>
      </c>
      <c r="B304" t="s">
        <v>8200</v>
      </c>
      <c r="C304" t="s">
        <v>15157</v>
      </c>
      <c r="H304" t="s">
        <v>8201</v>
      </c>
      <c r="I304" t="s">
        <v>8201</v>
      </c>
      <c r="J304" t="s">
        <v>8202</v>
      </c>
      <c r="K304" t="s">
        <v>15158</v>
      </c>
      <c r="L304" t="s">
        <v>15159</v>
      </c>
      <c r="M304" t="s">
        <v>14260</v>
      </c>
      <c r="N304" s="19" t="str">
        <f>IF(Tableau4[[#This Row],[ID_RIVOLI]]="Non trouvé","Pas de lien",HYPERLINK(("http://www.openstreetmap.org/?"&amp;Tableau4[[#This Row],[OBJET_OSM]]&amp;"="&amp;Tableau4[[#This Row],[ID_RIVOLI]]),"Localiser"))</f>
        <v>Localiser</v>
      </c>
      <c r="O304" s="11" t="s">
        <v>8644</v>
      </c>
      <c r="P304" s="12" t="str">
        <f>IF(Tableau4[[#This Row],[ID_RIVOLI]]="Non trouvé","Pas de lien",HYPERLINK("http://localhost:8111/import?url=http://api.openstreetmap.org/api/0.6/"&amp;Tableau4[[#This Row],[OBJET_OSM]]&amp;"/"&amp;Tableau4[[#This Row],[ID_RIVOLI]]&amp;"/full","JOSM"))</f>
        <v>JOSM</v>
      </c>
    </row>
    <row r="305" spans="1:16">
      <c r="A305">
        <v>840056</v>
      </c>
      <c r="B305" t="s">
        <v>8203</v>
      </c>
      <c r="C305" t="s">
        <v>15180</v>
      </c>
      <c r="H305" t="s">
        <v>15181</v>
      </c>
      <c r="I305" t="s">
        <v>15181</v>
      </c>
      <c r="J305" t="s">
        <v>8204</v>
      </c>
      <c r="K305" t="s">
        <v>15182</v>
      </c>
      <c r="L305" t="s">
        <v>15183</v>
      </c>
      <c r="M305" t="s">
        <v>14271</v>
      </c>
      <c r="N305" s="19" t="str">
        <f>IF(Tableau4[[#This Row],[ID_RIVOLI]]="Non trouvé","Pas de lien",HYPERLINK(("http://www.openstreetmap.org/?"&amp;Tableau4[[#This Row],[OBJET_OSM]]&amp;"="&amp;Tableau4[[#This Row],[ID_RIVOLI]]),"Localiser"))</f>
        <v>Localiser</v>
      </c>
      <c r="O305" s="11" t="s">
        <v>8644</v>
      </c>
      <c r="P305" s="12" t="str">
        <f>IF(Tableau4[[#This Row],[ID_RIVOLI]]="Non trouvé","Pas de lien",HYPERLINK("http://localhost:8111/import?url=http://api.openstreetmap.org/api/0.6/"&amp;Tableau4[[#This Row],[OBJET_OSM]]&amp;"/"&amp;Tableau4[[#This Row],[ID_RIVOLI]]&amp;"/full","JOSM"))</f>
        <v>JOSM</v>
      </c>
    </row>
    <row r="306" spans="1:16">
      <c r="A306">
        <v>840056</v>
      </c>
      <c r="B306" t="s">
        <v>8239</v>
      </c>
      <c r="C306" t="s">
        <v>15273</v>
      </c>
      <c r="H306" t="s">
        <v>8240</v>
      </c>
      <c r="I306" t="s">
        <v>8240</v>
      </c>
      <c r="J306" t="s">
        <v>8241</v>
      </c>
      <c r="K306" t="s">
        <v>8241</v>
      </c>
      <c r="L306" t="s">
        <v>15274</v>
      </c>
      <c r="M306" t="s">
        <v>14271</v>
      </c>
      <c r="N306" s="19" t="str">
        <f>IF(Tableau4[[#This Row],[ID_RIVOLI]]="Non trouvé","Pas de lien",HYPERLINK(("http://www.openstreetmap.org/?"&amp;Tableau4[[#This Row],[OBJET_OSM]]&amp;"="&amp;Tableau4[[#This Row],[ID_RIVOLI]]),"Localiser"))</f>
        <v>Localiser</v>
      </c>
      <c r="O306" s="11" t="s">
        <v>8644</v>
      </c>
      <c r="P306" s="12" t="str">
        <f>IF(Tableau4[[#This Row],[ID_RIVOLI]]="Non trouvé","Pas de lien",HYPERLINK("http://localhost:8111/import?url=http://api.openstreetmap.org/api/0.6/"&amp;Tableau4[[#This Row],[OBJET_OSM]]&amp;"/"&amp;Tableau4[[#This Row],[ID_RIVOLI]]&amp;"/full","JOSM"))</f>
        <v>JOSM</v>
      </c>
    </row>
    <row r="307" spans="1:16">
      <c r="A307">
        <v>840056</v>
      </c>
      <c r="B307" t="s">
        <v>8178</v>
      </c>
      <c r="C307" t="s">
        <v>14264</v>
      </c>
      <c r="G307" t="s">
        <v>5644</v>
      </c>
      <c r="H307" t="s">
        <v>14265</v>
      </c>
      <c r="I307" t="s">
        <v>14266</v>
      </c>
      <c r="J307" t="s">
        <v>8179</v>
      </c>
      <c r="K307" t="s">
        <v>14267</v>
      </c>
      <c r="L307" t="s">
        <v>14268</v>
      </c>
      <c r="M307" t="s">
        <v>14260</v>
      </c>
      <c r="N307" s="19" t="str">
        <f>IF(Tableau4[[#This Row],[ID_RIVOLI]]="Non trouvé","Pas de lien",HYPERLINK(("http://www.openstreetmap.org/?"&amp;Tableau4[[#This Row],[OBJET_OSM]]&amp;"="&amp;Tableau4[[#This Row],[ID_RIVOLI]]),"Localiser"))</f>
        <v>Localiser</v>
      </c>
      <c r="O307" s="11" t="s">
        <v>8644</v>
      </c>
      <c r="P307" s="12" t="str">
        <f>IF(Tableau4[[#This Row],[ID_RIVOLI]]="Non trouvé","Pas de lien",HYPERLINK("http://localhost:8111/import?url=http://api.openstreetmap.org/api/0.6/"&amp;Tableau4[[#This Row],[OBJET_OSM]]&amp;"/"&amp;Tableau4[[#This Row],[ID_RIVOLI]]&amp;"/full","JOSM"))</f>
        <v>JOSM</v>
      </c>
    </row>
    <row r="308" spans="1:16">
      <c r="A308">
        <v>840056</v>
      </c>
      <c r="B308" t="s">
        <v>8246</v>
      </c>
      <c r="C308" t="s">
        <v>14415</v>
      </c>
      <c r="G308" t="s">
        <v>4327</v>
      </c>
      <c r="H308" t="s">
        <v>8247</v>
      </c>
      <c r="I308" t="s">
        <v>8248</v>
      </c>
      <c r="J308" t="s">
        <v>8249</v>
      </c>
      <c r="K308" t="s">
        <v>14416</v>
      </c>
      <c r="L308" t="s">
        <v>14417</v>
      </c>
      <c r="M308" t="s">
        <v>14271</v>
      </c>
      <c r="N308" s="19" t="str">
        <f>IF(Tableau4[[#This Row],[ID_RIVOLI]]="Non trouvé","Pas de lien",HYPERLINK(("http://www.openstreetmap.org/?"&amp;Tableau4[[#This Row],[OBJET_OSM]]&amp;"="&amp;Tableau4[[#This Row],[ID_RIVOLI]]),"Localiser"))</f>
        <v>Localiser</v>
      </c>
      <c r="O308" s="11" t="s">
        <v>8644</v>
      </c>
      <c r="P308" s="12" t="str">
        <f>IF(Tableau4[[#This Row],[ID_RIVOLI]]="Non trouvé","Pas de lien",HYPERLINK("http://localhost:8111/import?url=http://api.openstreetmap.org/api/0.6/"&amp;Tableau4[[#This Row],[OBJET_OSM]]&amp;"/"&amp;Tableau4[[#This Row],[ID_RIVOLI]]&amp;"/full","JOSM"))</f>
        <v>JOSM</v>
      </c>
    </row>
    <row r="309" spans="1:16">
      <c r="A309">
        <v>840056</v>
      </c>
      <c r="B309" t="s">
        <v>8216</v>
      </c>
      <c r="C309" t="s">
        <v>14355</v>
      </c>
      <c r="G309" t="s">
        <v>4327</v>
      </c>
      <c r="H309" t="s">
        <v>14356</v>
      </c>
      <c r="I309" t="s">
        <v>14357</v>
      </c>
      <c r="J309" t="s">
        <v>8217</v>
      </c>
      <c r="K309" t="s">
        <v>14358</v>
      </c>
      <c r="L309" t="s">
        <v>14359</v>
      </c>
      <c r="M309" t="s">
        <v>14271</v>
      </c>
      <c r="N309" s="19" t="str">
        <f>IF(Tableau4[[#This Row],[ID_RIVOLI]]="Non trouvé","Pas de lien",HYPERLINK(("http://www.openstreetmap.org/?"&amp;Tableau4[[#This Row],[OBJET_OSM]]&amp;"="&amp;Tableau4[[#This Row],[ID_RIVOLI]]),"Localiser"))</f>
        <v>Localiser</v>
      </c>
      <c r="O309" s="11" t="s">
        <v>8644</v>
      </c>
      <c r="P309" s="12" t="str">
        <f>IF(Tableau4[[#This Row],[ID_RIVOLI]]="Non trouvé","Pas de lien",HYPERLINK("http://localhost:8111/import?url=http://api.openstreetmap.org/api/0.6/"&amp;Tableau4[[#This Row],[OBJET_OSM]]&amp;"/"&amp;Tableau4[[#This Row],[ID_RIVOLI]]&amp;"/full","JOSM"))</f>
        <v>JOSM</v>
      </c>
    </row>
    <row r="310" spans="1:16">
      <c r="A310">
        <v>840056</v>
      </c>
      <c r="B310" t="s">
        <v>8225</v>
      </c>
      <c r="C310" t="s">
        <v>14379</v>
      </c>
      <c r="G310" t="s">
        <v>4327</v>
      </c>
      <c r="H310" t="s">
        <v>8226</v>
      </c>
      <c r="I310" t="s">
        <v>8227</v>
      </c>
      <c r="J310" t="s">
        <v>8228</v>
      </c>
      <c r="K310" t="s">
        <v>14380</v>
      </c>
      <c r="L310" t="s">
        <v>14381</v>
      </c>
      <c r="M310" t="s">
        <v>14260</v>
      </c>
      <c r="N310" s="19" t="str">
        <f>IF(Tableau4[[#This Row],[ID_RIVOLI]]="Non trouvé","Pas de lien",HYPERLINK(("http://www.openstreetmap.org/?"&amp;Tableau4[[#This Row],[OBJET_OSM]]&amp;"="&amp;Tableau4[[#This Row],[ID_RIVOLI]]),"Localiser"))</f>
        <v>Localiser</v>
      </c>
      <c r="O310" s="11" t="s">
        <v>8644</v>
      </c>
      <c r="P310" s="12" t="str">
        <f>IF(Tableau4[[#This Row],[ID_RIVOLI]]="Non trouvé","Pas de lien",HYPERLINK("http://localhost:8111/import?url=http://api.openstreetmap.org/api/0.6/"&amp;Tableau4[[#This Row],[OBJET_OSM]]&amp;"/"&amp;Tableau4[[#This Row],[ID_RIVOLI]]&amp;"/full","JOSM"))</f>
        <v>JOSM</v>
      </c>
    </row>
    <row r="311" spans="1:16">
      <c r="A311">
        <v>840056</v>
      </c>
      <c r="B311" t="s">
        <v>8266</v>
      </c>
      <c r="C311" t="s">
        <v>14451</v>
      </c>
      <c r="G311" t="s">
        <v>4327</v>
      </c>
      <c r="H311" t="s">
        <v>8267</v>
      </c>
      <c r="I311" t="s">
        <v>8268</v>
      </c>
      <c r="J311" t="s">
        <v>8269</v>
      </c>
      <c r="K311" t="s">
        <v>14452</v>
      </c>
      <c r="L311" t="s">
        <v>14453</v>
      </c>
      <c r="M311" t="s">
        <v>14271</v>
      </c>
      <c r="N311" s="19" t="str">
        <f>IF(Tableau4[[#This Row],[ID_RIVOLI]]="Non trouvé","Pas de lien",HYPERLINK(("http://www.openstreetmap.org/?"&amp;Tableau4[[#This Row],[OBJET_OSM]]&amp;"="&amp;Tableau4[[#This Row],[ID_RIVOLI]]),"Localiser"))</f>
        <v>Localiser</v>
      </c>
      <c r="O311" s="11" t="s">
        <v>8644</v>
      </c>
      <c r="P311" s="12" t="str">
        <f>IF(Tableau4[[#This Row],[ID_RIVOLI]]="Non trouvé","Pas de lien",HYPERLINK("http://localhost:8111/import?url=http://api.openstreetmap.org/api/0.6/"&amp;Tableau4[[#This Row],[OBJET_OSM]]&amp;"/"&amp;Tableau4[[#This Row],[ID_RIVOLI]]&amp;"/full","JOSM"))</f>
        <v>JOSM</v>
      </c>
    </row>
    <row r="312" spans="1:16">
      <c r="A312">
        <v>840056</v>
      </c>
      <c r="B312" t="s">
        <v>8187</v>
      </c>
      <c r="C312" t="s">
        <v>14530</v>
      </c>
      <c r="G312" t="s">
        <v>4492</v>
      </c>
      <c r="H312" t="s">
        <v>7893</v>
      </c>
      <c r="I312" t="s">
        <v>7894</v>
      </c>
      <c r="J312" t="s">
        <v>7895</v>
      </c>
      <c r="K312" t="s">
        <v>14531</v>
      </c>
      <c r="L312" t="s">
        <v>14532</v>
      </c>
      <c r="M312" t="s">
        <v>14271</v>
      </c>
      <c r="N312" s="19" t="str">
        <f>IF(Tableau4[[#This Row],[ID_RIVOLI]]="Non trouvé","Pas de lien",HYPERLINK(("http://www.openstreetmap.org/?"&amp;Tableau4[[#This Row],[OBJET_OSM]]&amp;"="&amp;Tableau4[[#This Row],[ID_RIVOLI]]),"Localiser"))</f>
        <v>Localiser</v>
      </c>
      <c r="O312" s="11" t="s">
        <v>8644</v>
      </c>
      <c r="P312" s="12" t="str">
        <f>IF(Tableau4[[#This Row],[ID_RIVOLI]]="Non trouvé","Pas de lien",HYPERLINK("http://localhost:8111/import?url=http://api.openstreetmap.org/api/0.6/"&amp;Tableau4[[#This Row],[OBJET_OSM]]&amp;"/"&amp;Tableau4[[#This Row],[ID_RIVOLI]]&amp;"/full","JOSM"))</f>
        <v>JOSM</v>
      </c>
    </row>
    <row r="313" spans="1:16">
      <c r="A313">
        <v>840056</v>
      </c>
      <c r="B313" t="s">
        <v>8229</v>
      </c>
      <c r="C313" t="s">
        <v>14595</v>
      </c>
      <c r="G313" t="s">
        <v>4492</v>
      </c>
      <c r="H313" t="s">
        <v>9444</v>
      </c>
      <c r="I313" t="s">
        <v>14596</v>
      </c>
      <c r="J313" t="s">
        <v>8230</v>
      </c>
      <c r="K313" t="s">
        <v>14531</v>
      </c>
      <c r="L313" t="s">
        <v>14597</v>
      </c>
      <c r="M313" t="s">
        <v>14260</v>
      </c>
      <c r="N313" s="19" t="str">
        <f>IF(Tableau4[[#This Row],[ID_RIVOLI]]="Non trouvé","Pas de lien",HYPERLINK(("http://www.openstreetmap.org/?"&amp;Tableau4[[#This Row],[OBJET_OSM]]&amp;"="&amp;Tableau4[[#This Row],[ID_RIVOLI]]),"Localiser"))</f>
        <v>Localiser</v>
      </c>
      <c r="O313" s="11" t="s">
        <v>8644</v>
      </c>
      <c r="P313" s="12" t="str">
        <f>IF(Tableau4[[#This Row],[ID_RIVOLI]]="Non trouvé","Pas de lien",HYPERLINK("http://localhost:8111/import?url=http://api.openstreetmap.org/api/0.6/"&amp;Tableau4[[#This Row],[OBJET_OSM]]&amp;"/"&amp;Tableau4[[#This Row],[ID_RIVOLI]]&amp;"/full","JOSM"))</f>
        <v>JOSM</v>
      </c>
    </row>
    <row r="314" spans="1:16">
      <c r="A314">
        <v>840056</v>
      </c>
      <c r="B314" t="s">
        <v>8263</v>
      </c>
      <c r="C314" t="s">
        <v>14645</v>
      </c>
      <c r="G314" t="s">
        <v>4492</v>
      </c>
      <c r="H314" t="s">
        <v>9450</v>
      </c>
      <c r="I314" t="s">
        <v>14646</v>
      </c>
      <c r="J314" t="s">
        <v>8251</v>
      </c>
      <c r="K314" t="s">
        <v>14531</v>
      </c>
      <c r="L314" t="s">
        <v>14647</v>
      </c>
      <c r="M314" t="s">
        <v>14271</v>
      </c>
      <c r="N314" s="19" t="str">
        <f>IF(Tableau4[[#This Row],[ID_RIVOLI]]="Non trouvé","Pas de lien",HYPERLINK(("http://www.openstreetmap.org/?"&amp;Tableau4[[#This Row],[OBJET_OSM]]&amp;"="&amp;Tableau4[[#This Row],[ID_RIVOLI]]),"Localiser"))</f>
        <v>Localiser</v>
      </c>
      <c r="O314" s="11" t="s">
        <v>8644</v>
      </c>
      <c r="P314" s="12" t="str">
        <f>IF(Tableau4[[#This Row],[ID_RIVOLI]]="Non trouvé","Pas de lien",HYPERLINK("http://localhost:8111/import?url=http://api.openstreetmap.org/api/0.6/"&amp;Tableau4[[#This Row],[OBJET_OSM]]&amp;"/"&amp;Tableau4[[#This Row],[ID_RIVOLI]]&amp;"/full","JOSM"))</f>
        <v>JOSM</v>
      </c>
    </row>
    <row r="315" spans="1:16">
      <c r="A315">
        <v>840056</v>
      </c>
      <c r="B315" t="s">
        <v>8193</v>
      </c>
      <c r="C315" t="s">
        <v>14545</v>
      </c>
      <c r="G315" t="s">
        <v>4492</v>
      </c>
      <c r="H315" t="s">
        <v>8194</v>
      </c>
      <c r="I315" t="s">
        <v>8195</v>
      </c>
      <c r="J315" t="s">
        <v>8196</v>
      </c>
      <c r="K315" t="s">
        <v>14546</v>
      </c>
      <c r="L315" t="s">
        <v>14547</v>
      </c>
      <c r="M315" t="s">
        <v>14271</v>
      </c>
      <c r="N315" s="19" t="str">
        <f>IF(Tableau4[[#This Row],[ID_RIVOLI]]="Non trouvé","Pas de lien",HYPERLINK(("http://www.openstreetmap.org/?"&amp;Tableau4[[#This Row],[OBJET_OSM]]&amp;"="&amp;Tableau4[[#This Row],[ID_RIVOLI]]),"Localiser"))</f>
        <v>Localiser</v>
      </c>
      <c r="O315" s="11" t="s">
        <v>8644</v>
      </c>
      <c r="P315" s="12" t="str">
        <f>IF(Tableau4[[#This Row],[ID_RIVOLI]]="Non trouvé","Pas de lien",HYPERLINK("http://localhost:8111/import?url=http://api.openstreetmap.org/api/0.6/"&amp;Tableau4[[#This Row],[OBJET_OSM]]&amp;"/"&amp;Tableau4[[#This Row],[ID_RIVOLI]]&amp;"/full","JOSM"))</f>
        <v>JOSM</v>
      </c>
    </row>
    <row r="316" spans="1:16">
      <c r="A316">
        <v>840056</v>
      </c>
      <c r="B316" t="s">
        <v>8205</v>
      </c>
      <c r="C316" t="s">
        <v>14557</v>
      </c>
      <c r="G316" t="s">
        <v>4492</v>
      </c>
      <c r="H316" t="s">
        <v>8206</v>
      </c>
      <c r="I316" t="s">
        <v>8207</v>
      </c>
      <c r="J316" t="s">
        <v>8208</v>
      </c>
      <c r="K316" t="s">
        <v>14558</v>
      </c>
      <c r="L316" t="s">
        <v>14559</v>
      </c>
      <c r="M316" t="s">
        <v>14271</v>
      </c>
      <c r="N316" s="19" t="str">
        <f>IF(Tableau4[[#This Row],[ID_RIVOLI]]="Non trouvé","Pas de lien",HYPERLINK(("http://www.openstreetmap.org/?"&amp;Tableau4[[#This Row],[OBJET_OSM]]&amp;"="&amp;Tableau4[[#This Row],[ID_RIVOLI]]),"Localiser"))</f>
        <v>Localiser</v>
      </c>
      <c r="O316" s="11" t="s">
        <v>8644</v>
      </c>
      <c r="P316" s="12" t="str">
        <f>IF(Tableau4[[#This Row],[ID_RIVOLI]]="Non trouvé","Pas de lien",HYPERLINK("http://localhost:8111/import?url=http://api.openstreetmap.org/api/0.6/"&amp;Tableau4[[#This Row],[OBJET_OSM]]&amp;"/"&amp;Tableau4[[#This Row],[ID_RIVOLI]]&amp;"/full","JOSM"))</f>
        <v>JOSM</v>
      </c>
    </row>
    <row r="317" spans="1:16">
      <c r="A317">
        <v>840056</v>
      </c>
      <c r="B317" t="s">
        <v>8209</v>
      </c>
      <c r="C317" t="s">
        <v>14564</v>
      </c>
      <c r="G317" t="s">
        <v>4492</v>
      </c>
      <c r="H317" t="s">
        <v>8210</v>
      </c>
      <c r="I317" t="s">
        <v>8212</v>
      </c>
      <c r="J317" t="s">
        <v>8211</v>
      </c>
      <c r="K317" t="s">
        <v>14565</v>
      </c>
      <c r="L317" t="s">
        <v>14566</v>
      </c>
      <c r="M317" t="s">
        <v>14271</v>
      </c>
      <c r="N317" s="19" t="str">
        <f>IF(Tableau4[[#This Row],[ID_RIVOLI]]="Non trouvé","Pas de lien",HYPERLINK(("http://www.openstreetmap.org/?"&amp;Tableau4[[#This Row],[OBJET_OSM]]&amp;"="&amp;Tableau4[[#This Row],[ID_RIVOLI]]),"Localiser"))</f>
        <v>Localiser</v>
      </c>
      <c r="O317" s="11" t="s">
        <v>8644</v>
      </c>
      <c r="P317" s="12" t="str">
        <f>IF(Tableau4[[#This Row],[ID_RIVOLI]]="Non trouvé","Pas de lien",HYPERLINK("http://localhost:8111/import?url=http://api.openstreetmap.org/api/0.6/"&amp;Tableau4[[#This Row],[OBJET_OSM]]&amp;"/"&amp;Tableau4[[#This Row],[ID_RIVOLI]]&amp;"/full","JOSM"))</f>
        <v>JOSM</v>
      </c>
    </row>
    <row r="318" spans="1:16">
      <c r="A318">
        <v>840056</v>
      </c>
      <c r="B318" t="s">
        <v>8213</v>
      </c>
      <c r="C318" t="s">
        <v>751</v>
      </c>
      <c r="G318" t="s">
        <v>4492</v>
      </c>
      <c r="H318" t="s">
        <v>8214</v>
      </c>
      <c r="I318" t="s">
        <v>8215</v>
      </c>
      <c r="J318" t="s">
        <v>14567</v>
      </c>
      <c r="K318" t="s">
        <v>14568</v>
      </c>
      <c r="N318" s="19" t="str">
        <f>IF(Tableau4[[#This Row],[ID_RIVOLI]]="Non trouvé","Pas de lien",HYPERLINK(("http://www.openstreetmap.org/?"&amp;Tableau4[[#This Row],[OBJET_OSM]]&amp;"="&amp;Tableau4[[#This Row],[ID_RIVOLI]]),"Localiser"))</f>
        <v>Pas de lien</v>
      </c>
      <c r="O318" s="11" t="s">
        <v>8644</v>
      </c>
      <c r="P318" s="12" t="str">
        <f>IF(Tableau4[[#This Row],[ID_RIVOLI]]="Non trouvé","Pas de lien",HYPERLINK("http://localhost:8111/import?url=http://api.openstreetmap.org/api/0.6/"&amp;Tableau4[[#This Row],[OBJET_OSM]]&amp;"/"&amp;Tableau4[[#This Row],[ID_RIVOLI]]&amp;"/full","JOSM"))</f>
        <v>Pas de lien</v>
      </c>
    </row>
    <row r="319" spans="1:16">
      <c r="A319">
        <v>840056</v>
      </c>
      <c r="B319" t="s">
        <v>8242</v>
      </c>
      <c r="C319" t="s">
        <v>14619</v>
      </c>
      <c r="G319" t="s">
        <v>4492</v>
      </c>
      <c r="H319" t="s">
        <v>8243</v>
      </c>
      <c r="I319" t="s">
        <v>8244</v>
      </c>
      <c r="J319" t="s">
        <v>8245</v>
      </c>
      <c r="K319" t="s">
        <v>14620</v>
      </c>
      <c r="L319" t="s">
        <v>14621</v>
      </c>
      <c r="M319" t="s">
        <v>14271</v>
      </c>
      <c r="N319" s="19" t="str">
        <f>IF(Tableau4[[#This Row],[ID_RIVOLI]]="Non trouvé","Pas de lien",HYPERLINK(("http://www.openstreetmap.org/?"&amp;Tableau4[[#This Row],[OBJET_OSM]]&amp;"="&amp;Tableau4[[#This Row],[ID_RIVOLI]]),"Localiser"))</f>
        <v>Localiser</v>
      </c>
      <c r="O319" s="11" t="s">
        <v>8644</v>
      </c>
      <c r="P319" s="12" t="str">
        <f>IF(Tableau4[[#This Row],[ID_RIVOLI]]="Non trouvé","Pas de lien",HYPERLINK("http://localhost:8111/import?url=http://api.openstreetmap.org/api/0.6/"&amp;Tableau4[[#This Row],[OBJET_OSM]]&amp;"/"&amp;Tableau4[[#This Row],[ID_RIVOLI]]&amp;"/full","JOSM"))</f>
        <v>JOSM</v>
      </c>
    </row>
    <row r="320" spans="1:16">
      <c r="A320">
        <v>840056</v>
      </c>
      <c r="B320" t="s">
        <v>14622</v>
      </c>
      <c r="C320" t="s">
        <v>14619</v>
      </c>
      <c r="G320" t="s">
        <v>4492</v>
      </c>
      <c r="H320" t="s">
        <v>8243</v>
      </c>
      <c r="I320" t="s">
        <v>8244</v>
      </c>
      <c r="J320" t="s">
        <v>8245</v>
      </c>
      <c r="K320" t="s">
        <v>14620</v>
      </c>
      <c r="L320" t="s">
        <v>14621</v>
      </c>
      <c r="M320" t="s">
        <v>14271</v>
      </c>
      <c r="N320" s="19" t="str">
        <f>IF(Tableau4[[#This Row],[ID_RIVOLI]]="Non trouvé","Pas de lien",HYPERLINK(("http://www.openstreetmap.org/?"&amp;Tableau4[[#This Row],[OBJET_OSM]]&amp;"="&amp;Tableau4[[#This Row],[ID_RIVOLI]]),"Localiser"))</f>
        <v>Localiser</v>
      </c>
      <c r="O320" s="11" t="s">
        <v>8644</v>
      </c>
      <c r="P320" s="12" t="str">
        <f>IF(Tableau4[[#This Row],[ID_RIVOLI]]="Non trouvé","Pas de lien",HYPERLINK("http://localhost:8111/import?url=http://api.openstreetmap.org/api/0.6/"&amp;Tableau4[[#This Row],[OBJET_OSM]]&amp;"/"&amp;Tableau4[[#This Row],[ID_RIVOLI]]&amp;"/full","JOSM"))</f>
        <v>JOSM</v>
      </c>
    </row>
    <row r="321" spans="1:16">
      <c r="A321">
        <v>840056</v>
      </c>
      <c r="B321" t="s">
        <v>14650</v>
      </c>
      <c r="C321" t="s">
        <v>14651</v>
      </c>
      <c r="G321" t="s">
        <v>4492</v>
      </c>
      <c r="H321" t="s">
        <v>7349</v>
      </c>
      <c r="I321" t="s">
        <v>7350</v>
      </c>
      <c r="J321" t="s">
        <v>7351</v>
      </c>
      <c r="K321" t="s">
        <v>14648</v>
      </c>
      <c r="L321" t="s">
        <v>14649</v>
      </c>
      <c r="M321" t="s">
        <v>14271</v>
      </c>
      <c r="N321" s="19" t="str">
        <f>IF(Tableau4[[#This Row],[ID_RIVOLI]]="Non trouvé","Pas de lien",HYPERLINK(("http://www.openstreetmap.org/?"&amp;Tableau4[[#This Row],[OBJET_OSM]]&amp;"="&amp;Tableau4[[#This Row],[ID_RIVOLI]]),"Localiser"))</f>
        <v>Localiser</v>
      </c>
      <c r="O321" s="11" t="s">
        <v>8644</v>
      </c>
      <c r="P321" s="12" t="str">
        <f>IF(Tableau4[[#This Row],[ID_RIVOLI]]="Non trouvé","Pas de lien",HYPERLINK("http://localhost:8111/import?url=http://api.openstreetmap.org/api/0.6/"&amp;Tableau4[[#This Row],[OBJET_OSM]]&amp;"/"&amp;Tableau4[[#This Row],[ID_RIVOLI]]&amp;"/full","JOSM"))</f>
        <v>JOSM</v>
      </c>
    </row>
    <row r="322" spans="1:16">
      <c r="A322">
        <v>840056</v>
      </c>
      <c r="B322" t="s">
        <v>8257</v>
      </c>
      <c r="C322" t="s">
        <v>14652</v>
      </c>
      <c r="G322" t="s">
        <v>4492</v>
      </c>
      <c r="H322" t="s">
        <v>6424</v>
      </c>
      <c r="I322" t="s">
        <v>8258</v>
      </c>
      <c r="J322" t="s">
        <v>5395</v>
      </c>
      <c r="K322" t="s">
        <v>14653</v>
      </c>
      <c r="L322" t="s">
        <v>14654</v>
      </c>
      <c r="M322" t="s">
        <v>14271</v>
      </c>
      <c r="N322" s="19" t="str">
        <f>IF(Tableau4[[#This Row],[ID_RIVOLI]]="Non trouvé","Pas de lien",HYPERLINK(("http://www.openstreetmap.org/?"&amp;Tableau4[[#This Row],[OBJET_OSM]]&amp;"="&amp;Tableau4[[#This Row],[ID_RIVOLI]]),"Localiser"))</f>
        <v>Localiser</v>
      </c>
      <c r="O322" s="11" t="s">
        <v>8644</v>
      </c>
      <c r="P322" s="12" t="str">
        <f>IF(Tableau4[[#This Row],[ID_RIVOLI]]="Non trouvé","Pas de lien",HYPERLINK("http://localhost:8111/import?url=http://api.openstreetmap.org/api/0.6/"&amp;Tableau4[[#This Row],[OBJET_OSM]]&amp;"/"&amp;Tableau4[[#This Row],[ID_RIVOLI]]&amp;"/full","JOSM"))</f>
        <v>JOSM</v>
      </c>
    </row>
    <row r="323" spans="1:16">
      <c r="A323">
        <v>840056</v>
      </c>
      <c r="B323" t="s">
        <v>8259</v>
      </c>
      <c r="C323" t="s">
        <v>15296</v>
      </c>
      <c r="H323" t="s">
        <v>8260</v>
      </c>
      <c r="I323" t="s">
        <v>8260</v>
      </c>
      <c r="J323" t="s">
        <v>5373</v>
      </c>
      <c r="K323" t="s">
        <v>15297</v>
      </c>
      <c r="L323" t="s">
        <v>15298</v>
      </c>
      <c r="M323" t="s">
        <v>14260</v>
      </c>
      <c r="N323" s="19" t="str">
        <f>IF(Tableau4[[#This Row],[ID_RIVOLI]]="Non trouvé","Pas de lien",HYPERLINK(("http://www.openstreetmap.org/?"&amp;Tableau4[[#This Row],[OBJET_OSM]]&amp;"="&amp;Tableau4[[#This Row],[ID_RIVOLI]]),"Localiser"))</f>
        <v>Localiser</v>
      </c>
      <c r="O323" s="11" t="s">
        <v>8644</v>
      </c>
      <c r="P323" s="12" t="str">
        <f>IF(Tableau4[[#This Row],[ID_RIVOLI]]="Non trouvé","Pas de lien",HYPERLINK("http://localhost:8111/import?url=http://api.openstreetmap.org/api/0.6/"&amp;Tableau4[[#This Row],[OBJET_OSM]]&amp;"/"&amp;Tableau4[[#This Row],[ID_RIVOLI]]&amp;"/full","JOSM"))</f>
        <v>JOSM</v>
      </c>
    </row>
    <row r="324" spans="1:16">
      <c r="A324">
        <v>840056</v>
      </c>
      <c r="B324" t="s">
        <v>8294</v>
      </c>
      <c r="C324" t="s">
        <v>14975</v>
      </c>
      <c r="G324" t="s">
        <v>5674</v>
      </c>
      <c r="H324" t="s">
        <v>8295</v>
      </c>
      <c r="I324" t="s">
        <v>8296</v>
      </c>
      <c r="J324" t="s">
        <v>8297</v>
      </c>
      <c r="K324" t="s">
        <v>14769</v>
      </c>
      <c r="L324" t="s">
        <v>14976</v>
      </c>
      <c r="M324" t="s">
        <v>14260</v>
      </c>
      <c r="N324" s="19" t="str">
        <f>IF(Tableau4[[#This Row],[ID_RIVOLI]]="Non trouvé","Pas de lien",HYPERLINK(("http://www.openstreetmap.org/?"&amp;Tableau4[[#This Row],[OBJET_OSM]]&amp;"="&amp;Tableau4[[#This Row],[ID_RIVOLI]]),"Localiser"))</f>
        <v>Localiser</v>
      </c>
      <c r="O324" s="11" t="s">
        <v>8644</v>
      </c>
      <c r="P324" s="12" t="str">
        <f>IF(Tableau4[[#This Row],[ID_RIVOLI]]="Non trouvé","Pas de lien",HYPERLINK("http://localhost:8111/import?url=http://api.openstreetmap.org/api/0.6/"&amp;Tableau4[[#This Row],[OBJET_OSM]]&amp;"/"&amp;Tableau4[[#This Row],[ID_RIVOLI]]&amp;"/full","JOSM"))</f>
        <v>JOSM</v>
      </c>
    </row>
    <row r="325" spans="1:16">
      <c r="A325">
        <v>840056</v>
      </c>
      <c r="B325" t="s">
        <v>8311</v>
      </c>
      <c r="C325" t="s">
        <v>15000</v>
      </c>
      <c r="G325" t="s">
        <v>5674</v>
      </c>
      <c r="H325" t="s">
        <v>8312</v>
      </c>
      <c r="I325" t="s">
        <v>8313</v>
      </c>
      <c r="J325" t="s">
        <v>8314</v>
      </c>
      <c r="K325" t="s">
        <v>14769</v>
      </c>
      <c r="L325" t="s">
        <v>15001</v>
      </c>
      <c r="M325" t="s">
        <v>14271</v>
      </c>
      <c r="N325" s="19" t="str">
        <f>IF(Tableau4[[#This Row],[ID_RIVOLI]]="Non trouvé","Pas de lien",HYPERLINK(("http://www.openstreetmap.org/?"&amp;Tableau4[[#This Row],[OBJET_OSM]]&amp;"="&amp;Tableau4[[#This Row],[ID_RIVOLI]]),"Localiser"))</f>
        <v>Localiser</v>
      </c>
      <c r="O325" s="11" t="s">
        <v>8644</v>
      </c>
      <c r="P325" s="12" t="str">
        <f>IF(Tableau4[[#This Row],[ID_RIVOLI]]="Non trouvé","Pas de lien",HYPERLINK("http://localhost:8111/import?url=http://api.openstreetmap.org/api/0.6/"&amp;Tableau4[[#This Row],[OBJET_OSM]]&amp;"/"&amp;Tableau4[[#This Row],[ID_RIVOLI]]&amp;"/full","JOSM"))</f>
        <v>JOSM</v>
      </c>
    </row>
    <row r="326" spans="1:16">
      <c r="A326">
        <v>840056</v>
      </c>
      <c r="B326" t="s">
        <v>8315</v>
      </c>
      <c r="C326" t="s">
        <v>15002</v>
      </c>
      <c r="G326" t="s">
        <v>5674</v>
      </c>
      <c r="H326" t="s">
        <v>8316</v>
      </c>
      <c r="I326" t="s">
        <v>8317</v>
      </c>
      <c r="J326" t="s">
        <v>8318</v>
      </c>
      <c r="K326" t="s">
        <v>14769</v>
      </c>
      <c r="L326" t="s">
        <v>15003</v>
      </c>
      <c r="M326" t="s">
        <v>14271</v>
      </c>
      <c r="N326" s="19" t="str">
        <f>IF(Tableau4[[#This Row],[ID_RIVOLI]]="Non trouvé","Pas de lien",HYPERLINK(("http://www.openstreetmap.org/?"&amp;Tableau4[[#This Row],[OBJET_OSM]]&amp;"="&amp;Tableau4[[#This Row],[ID_RIVOLI]]),"Localiser"))</f>
        <v>Localiser</v>
      </c>
      <c r="O326" s="11" t="s">
        <v>8644</v>
      </c>
      <c r="P326" s="12" t="str">
        <f>IF(Tableau4[[#This Row],[ID_RIVOLI]]="Non trouvé","Pas de lien",HYPERLINK("http://localhost:8111/import?url=http://api.openstreetmap.org/api/0.6/"&amp;Tableau4[[#This Row],[OBJET_OSM]]&amp;"/"&amp;Tableau4[[#This Row],[ID_RIVOLI]]&amp;"/full","JOSM"))</f>
        <v>JOSM</v>
      </c>
    </row>
    <row r="327" spans="1:16">
      <c r="A327">
        <v>840056</v>
      </c>
      <c r="B327" t="s">
        <v>8290</v>
      </c>
      <c r="C327" t="s">
        <v>751</v>
      </c>
      <c r="G327" t="s">
        <v>5674</v>
      </c>
      <c r="I327" t="s">
        <v>5674</v>
      </c>
      <c r="J327" t="s">
        <v>14768</v>
      </c>
      <c r="K327" t="s">
        <v>14769</v>
      </c>
      <c r="N327" s="19" t="str">
        <f>IF(Tableau4[[#This Row],[ID_RIVOLI]]="Non trouvé","Pas de lien",HYPERLINK(("http://www.openstreetmap.org/?"&amp;Tableau4[[#This Row],[OBJET_OSM]]&amp;"="&amp;Tableau4[[#This Row],[ID_RIVOLI]]),"Localiser"))</f>
        <v>Pas de lien</v>
      </c>
      <c r="O327" s="11" t="s">
        <v>8644</v>
      </c>
      <c r="P327" s="12" t="str">
        <f>IF(Tableau4[[#This Row],[ID_RIVOLI]]="Non trouvé","Pas de lien",HYPERLINK("http://localhost:8111/import?url=http://api.openstreetmap.org/api/0.6/"&amp;Tableau4[[#This Row],[OBJET_OSM]]&amp;"/"&amp;Tableau4[[#This Row],[ID_RIVOLI]]&amp;"/full","JOSM"))</f>
        <v>Pas de lien</v>
      </c>
    </row>
    <row r="328" spans="1:16">
      <c r="A328">
        <v>840056</v>
      </c>
      <c r="B328" t="s">
        <v>8180</v>
      </c>
      <c r="C328" t="s">
        <v>14775</v>
      </c>
      <c r="G328" t="s">
        <v>5674</v>
      </c>
      <c r="H328" t="s">
        <v>9310</v>
      </c>
      <c r="I328" t="s">
        <v>14776</v>
      </c>
      <c r="J328" t="s">
        <v>8181</v>
      </c>
      <c r="K328" t="s">
        <v>14777</v>
      </c>
      <c r="L328" t="s">
        <v>14778</v>
      </c>
      <c r="M328" t="s">
        <v>14271</v>
      </c>
      <c r="N328" s="19" t="str">
        <f>IF(Tableau4[[#This Row],[ID_RIVOLI]]="Non trouvé","Pas de lien",HYPERLINK(("http://www.openstreetmap.org/?"&amp;Tableau4[[#This Row],[OBJET_OSM]]&amp;"="&amp;Tableau4[[#This Row],[ID_RIVOLI]]),"Localiser"))</f>
        <v>Localiser</v>
      </c>
      <c r="O328" s="11" t="s">
        <v>8644</v>
      </c>
      <c r="P328" s="12" t="str">
        <f>IF(Tableau4[[#This Row],[ID_RIVOLI]]="Non trouvé","Pas de lien",HYPERLINK("http://localhost:8111/import?url=http://api.openstreetmap.org/api/0.6/"&amp;Tableau4[[#This Row],[OBJET_OSM]]&amp;"/"&amp;Tableau4[[#This Row],[ID_RIVOLI]]&amp;"/full","JOSM"))</f>
        <v>JOSM</v>
      </c>
    </row>
    <row r="329" spans="1:16">
      <c r="A329">
        <v>840056</v>
      </c>
      <c r="B329" t="s">
        <v>8182</v>
      </c>
      <c r="C329" t="s">
        <v>14779</v>
      </c>
      <c r="G329" t="s">
        <v>5674</v>
      </c>
      <c r="H329" t="s">
        <v>14780</v>
      </c>
      <c r="I329" t="s">
        <v>14781</v>
      </c>
      <c r="J329" t="s">
        <v>8183</v>
      </c>
      <c r="K329" t="s">
        <v>14782</v>
      </c>
      <c r="L329" t="s">
        <v>14783</v>
      </c>
      <c r="M329" t="s">
        <v>14260</v>
      </c>
      <c r="N329" s="19" t="str">
        <f>IF(Tableau4[[#This Row],[ID_RIVOLI]]="Non trouvé","Pas de lien",HYPERLINK(("http://www.openstreetmap.org/?"&amp;Tableau4[[#This Row],[OBJET_OSM]]&amp;"="&amp;Tableau4[[#This Row],[ID_RIVOLI]]),"Localiser"))</f>
        <v>Localiser</v>
      </c>
      <c r="O329" s="11" t="s">
        <v>8644</v>
      </c>
      <c r="P329" s="12" t="str">
        <f>IF(Tableau4[[#This Row],[ID_RIVOLI]]="Non trouvé","Pas de lien",HYPERLINK("http://localhost:8111/import?url=http://api.openstreetmap.org/api/0.6/"&amp;Tableau4[[#This Row],[OBJET_OSM]]&amp;"/"&amp;Tableau4[[#This Row],[ID_RIVOLI]]&amp;"/full","JOSM"))</f>
        <v>JOSM</v>
      </c>
    </row>
    <row r="330" spans="1:16">
      <c r="A330">
        <v>840056</v>
      </c>
      <c r="B330" t="s">
        <v>8184</v>
      </c>
      <c r="C330" t="s">
        <v>14779</v>
      </c>
      <c r="G330" t="s">
        <v>5674</v>
      </c>
      <c r="H330" t="s">
        <v>14780</v>
      </c>
      <c r="I330" t="s">
        <v>14781</v>
      </c>
      <c r="J330" t="s">
        <v>8183</v>
      </c>
      <c r="K330" t="s">
        <v>14782</v>
      </c>
      <c r="L330" t="s">
        <v>14783</v>
      </c>
      <c r="M330" t="s">
        <v>14260</v>
      </c>
      <c r="N330" s="19" t="str">
        <f>IF(Tableau4[[#This Row],[ID_RIVOLI]]="Non trouvé","Pas de lien",HYPERLINK(("http://www.openstreetmap.org/?"&amp;Tableau4[[#This Row],[OBJET_OSM]]&amp;"="&amp;Tableau4[[#This Row],[ID_RIVOLI]]),"Localiser"))</f>
        <v>Localiser</v>
      </c>
      <c r="O330" s="11" t="s">
        <v>8644</v>
      </c>
      <c r="P330" s="12" t="str">
        <f>IF(Tableau4[[#This Row],[ID_RIVOLI]]="Non trouvé","Pas de lien",HYPERLINK("http://localhost:8111/import?url=http://api.openstreetmap.org/api/0.6/"&amp;Tableau4[[#This Row],[OBJET_OSM]]&amp;"/"&amp;Tableau4[[#This Row],[ID_RIVOLI]]&amp;"/full","JOSM"))</f>
        <v>JOSM</v>
      </c>
    </row>
    <row r="331" spans="1:16">
      <c r="A331">
        <v>840056</v>
      </c>
      <c r="B331" t="s">
        <v>8231</v>
      </c>
      <c r="C331" t="s">
        <v>14276</v>
      </c>
      <c r="G331" t="s">
        <v>5644</v>
      </c>
      <c r="H331" t="s">
        <v>8232</v>
      </c>
      <c r="I331" t="s">
        <v>8233</v>
      </c>
      <c r="J331" t="s">
        <v>8234</v>
      </c>
      <c r="K331" t="s">
        <v>8234</v>
      </c>
      <c r="L331" t="s">
        <v>14277</v>
      </c>
      <c r="M331" t="s">
        <v>14271</v>
      </c>
      <c r="N331" s="19" t="str">
        <f>IF(Tableau4[[#This Row],[ID_RIVOLI]]="Non trouvé","Pas de lien",HYPERLINK(("http://www.openstreetmap.org/?"&amp;Tableau4[[#This Row],[OBJET_OSM]]&amp;"="&amp;Tableau4[[#This Row],[ID_RIVOLI]]),"Localiser"))</f>
        <v>Localiser</v>
      </c>
      <c r="O331" s="11" t="s">
        <v>8644</v>
      </c>
      <c r="P331" s="12" t="str">
        <f>IF(Tableau4[[#This Row],[ID_RIVOLI]]="Non trouvé","Pas de lien",HYPERLINK("http://localhost:8111/import?url=http://api.openstreetmap.org/api/0.6/"&amp;Tableau4[[#This Row],[OBJET_OSM]]&amp;"/"&amp;Tableau4[[#This Row],[ID_RIVOLI]]&amp;"/full","JOSM"))</f>
        <v>JOSM</v>
      </c>
    </row>
    <row r="332" spans="1:16">
      <c r="A332">
        <v>840056</v>
      </c>
      <c r="B332" t="s">
        <v>8218</v>
      </c>
      <c r="C332" t="s">
        <v>14852</v>
      </c>
      <c r="G332" t="s">
        <v>5674</v>
      </c>
      <c r="H332" t="s">
        <v>8219</v>
      </c>
      <c r="I332" t="s">
        <v>8220</v>
      </c>
      <c r="J332" t="s">
        <v>8221</v>
      </c>
      <c r="K332" t="s">
        <v>14853</v>
      </c>
      <c r="L332" t="s">
        <v>14854</v>
      </c>
      <c r="M332" t="s">
        <v>14260</v>
      </c>
      <c r="N332" s="19" t="str">
        <f>IF(Tableau4[[#This Row],[ID_RIVOLI]]="Non trouvé","Pas de lien",HYPERLINK(("http://www.openstreetmap.org/?"&amp;Tableau4[[#This Row],[OBJET_OSM]]&amp;"="&amp;Tableau4[[#This Row],[ID_RIVOLI]]),"Localiser"))</f>
        <v>Localiser</v>
      </c>
      <c r="O332" s="11" t="s">
        <v>8644</v>
      </c>
      <c r="P332" s="12" t="str">
        <f>IF(Tableau4[[#This Row],[ID_RIVOLI]]="Non trouvé","Pas de lien",HYPERLINK("http://localhost:8111/import?url=http://api.openstreetmap.org/api/0.6/"&amp;Tableau4[[#This Row],[OBJET_OSM]]&amp;"/"&amp;Tableau4[[#This Row],[ID_RIVOLI]]&amp;"/full","JOSM"))</f>
        <v>JOSM</v>
      </c>
    </row>
    <row r="333" spans="1:16">
      <c r="A333">
        <v>840056</v>
      </c>
      <c r="B333" t="s">
        <v>8323</v>
      </c>
      <c r="C333" t="s">
        <v>14744</v>
      </c>
      <c r="G333" t="s">
        <v>4492</v>
      </c>
      <c r="H333" t="s">
        <v>14745</v>
      </c>
      <c r="I333" t="s">
        <v>14746</v>
      </c>
      <c r="J333" t="s">
        <v>8324</v>
      </c>
      <c r="K333" t="s">
        <v>14747</v>
      </c>
      <c r="L333" t="s">
        <v>14748</v>
      </c>
      <c r="M333" t="s">
        <v>14260</v>
      </c>
      <c r="N333" s="19" t="str">
        <f>IF(Tableau4[[#This Row],[ID_RIVOLI]]="Non trouvé","Pas de lien",HYPERLINK(("http://www.openstreetmap.org/?"&amp;Tableau4[[#This Row],[OBJET_OSM]]&amp;"="&amp;Tableau4[[#This Row],[ID_RIVOLI]]),"Localiser"))</f>
        <v>Localiser</v>
      </c>
      <c r="O333" s="11" t="s">
        <v>8644</v>
      </c>
      <c r="P333" s="12" t="str">
        <f>IF(Tableau4[[#This Row],[ID_RIVOLI]]="Non trouvé","Pas de lien",HYPERLINK("http://localhost:8111/import?url=http://api.openstreetmap.org/api/0.6/"&amp;Tableau4[[#This Row],[OBJET_OSM]]&amp;"/"&amp;Tableau4[[#This Row],[ID_RIVOLI]]&amp;"/full","JOSM"))</f>
        <v>JOSM</v>
      </c>
    </row>
    <row r="334" spans="1:16">
      <c r="A334">
        <v>840056</v>
      </c>
      <c r="B334" t="s">
        <v>8252</v>
      </c>
      <c r="C334" t="s">
        <v>14902</v>
      </c>
      <c r="G334" t="s">
        <v>5674</v>
      </c>
      <c r="H334" t="s">
        <v>8253</v>
      </c>
      <c r="I334" t="s">
        <v>8254</v>
      </c>
      <c r="J334" t="s">
        <v>8255</v>
      </c>
      <c r="K334" t="s">
        <v>14903</v>
      </c>
      <c r="L334" t="s">
        <v>14904</v>
      </c>
      <c r="M334" t="s">
        <v>14260</v>
      </c>
      <c r="N334" s="19" t="str">
        <f>IF(Tableau4[[#This Row],[ID_RIVOLI]]="Non trouvé","Pas de lien",HYPERLINK(("http://www.openstreetmap.org/?"&amp;Tableau4[[#This Row],[OBJET_OSM]]&amp;"="&amp;Tableau4[[#This Row],[ID_RIVOLI]]),"Localiser"))</f>
        <v>Localiser</v>
      </c>
      <c r="O334" s="11" t="s">
        <v>8644</v>
      </c>
      <c r="P334" s="12" t="str">
        <f>IF(Tableau4[[#This Row],[ID_RIVOLI]]="Non trouvé","Pas de lien",HYPERLINK("http://localhost:8111/import?url=http://api.openstreetmap.org/api/0.6/"&amp;Tableau4[[#This Row],[OBJET_OSM]]&amp;"/"&amp;Tableau4[[#This Row],[ID_RIVOLI]]&amp;"/full","JOSM"))</f>
        <v>JOSM</v>
      </c>
    </row>
    <row r="335" spans="1:16">
      <c r="A335">
        <v>840056</v>
      </c>
      <c r="B335" t="s">
        <v>8270</v>
      </c>
      <c r="C335" t="s">
        <v>14925</v>
      </c>
      <c r="G335" t="s">
        <v>5674</v>
      </c>
      <c r="H335" t="s">
        <v>8271</v>
      </c>
      <c r="I335" t="s">
        <v>8272</v>
      </c>
      <c r="J335" t="s">
        <v>8273</v>
      </c>
      <c r="K335" t="s">
        <v>14926</v>
      </c>
      <c r="L335" t="s">
        <v>14927</v>
      </c>
      <c r="M335" t="s">
        <v>14271</v>
      </c>
      <c r="N335" s="19" t="str">
        <f>IF(Tableau4[[#This Row],[ID_RIVOLI]]="Non trouvé","Pas de lien",HYPERLINK(("http://www.openstreetmap.org/?"&amp;Tableau4[[#This Row],[OBJET_OSM]]&amp;"="&amp;Tableau4[[#This Row],[ID_RIVOLI]]),"Localiser"))</f>
        <v>Localiser</v>
      </c>
      <c r="O335" s="11" t="s">
        <v>8644</v>
      </c>
      <c r="P335" s="12" t="str">
        <f>IF(Tableau4[[#This Row],[ID_RIVOLI]]="Non trouvé","Pas de lien",HYPERLINK("http://localhost:8111/import?url=http://api.openstreetmap.org/api/0.6/"&amp;Tableau4[[#This Row],[OBJET_OSM]]&amp;"/"&amp;Tableau4[[#This Row],[ID_RIVOLI]]&amp;"/full","JOSM"))</f>
        <v>JOSM</v>
      </c>
    </row>
    <row r="336" spans="1:16">
      <c r="A336">
        <v>840056</v>
      </c>
      <c r="B336" t="s">
        <v>8274</v>
      </c>
      <c r="C336" t="s">
        <v>14938</v>
      </c>
      <c r="G336" t="s">
        <v>5674</v>
      </c>
      <c r="H336" t="s">
        <v>8275</v>
      </c>
      <c r="I336" t="s">
        <v>8276</v>
      </c>
      <c r="J336" t="s">
        <v>8277</v>
      </c>
      <c r="K336" t="s">
        <v>14939</v>
      </c>
      <c r="L336" t="s">
        <v>14940</v>
      </c>
      <c r="M336" t="s">
        <v>14260</v>
      </c>
      <c r="N336" s="19" t="str">
        <f>IF(Tableau4[[#This Row],[ID_RIVOLI]]="Non trouvé","Pas de lien",HYPERLINK(("http://www.openstreetmap.org/?"&amp;Tableau4[[#This Row],[OBJET_OSM]]&amp;"="&amp;Tableau4[[#This Row],[ID_RIVOLI]]),"Localiser"))</f>
        <v>Localiser</v>
      </c>
      <c r="O336" s="11" t="s">
        <v>8644</v>
      </c>
      <c r="P336" s="12" t="str">
        <f>IF(Tableau4[[#This Row],[ID_RIVOLI]]="Non trouvé","Pas de lien",HYPERLINK("http://localhost:8111/import?url=http://api.openstreetmap.org/api/0.6/"&amp;Tableau4[[#This Row],[OBJET_OSM]]&amp;"/"&amp;Tableau4[[#This Row],[ID_RIVOLI]]&amp;"/full","JOSM"))</f>
        <v>JOSM</v>
      </c>
    </row>
    <row r="337" spans="1:16">
      <c r="A337">
        <v>840056</v>
      </c>
      <c r="B337" t="s">
        <v>8278</v>
      </c>
      <c r="C337" t="s">
        <v>14952</v>
      </c>
      <c r="G337" t="s">
        <v>5674</v>
      </c>
      <c r="H337" t="s">
        <v>8279</v>
      </c>
      <c r="I337" t="s">
        <v>8280</v>
      </c>
      <c r="J337" t="s">
        <v>8281</v>
      </c>
      <c r="K337" t="s">
        <v>14953</v>
      </c>
      <c r="L337" t="s">
        <v>14954</v>
      </c>
      <c r="M337" t="s">
        <v>14260</v>
      </c>
      <c r="N337" s="19" t="str">
        <f>IF(Tableau4[[#This Row],[ID_RIVOLI]]="Non trouvé","Pas de lien",HYPERLINK(("http://www.openstreetmap.org/?"&amp;Tableau4[[#This Row],[OBJET_OSM]]&amp;"="&amp;Tableau4[[#This Row],[ID_RIVOLI]]),"Localiser"))</f>
        <v>Localiser</v>
      </c>
      <c r="O337" s="11" t="s">
        <v>8644</v>
      </c>
      <c r="P337" s="12" t="str">
        <f>IF(Tableau4[[#This Row],[ID_RIVOLI]]="Non trouvé","Pas de lien",HYPERLINK("http://localhost:8111/import?url=http://api.openstreetmap.org/api/0.6/"&amp;Tableau4[[#This Row],[OBJET_OSM]]&amp;"/"&amp;Tableau4[[#This Row],[ID_RIVOLI]]&amp;"/full","JOSM"))</f>
        <v>JOSM</v>
      </c>
    </row>
    <row r="338" spans="1:16">
      <c r="A338">
        <v>840056</v>
      </c>
      <c r="B338" t="s">
        <v>8282</v>
      </c>
      <c r="C338" t="s">
        <v>14955</v>
      </c>
      <c r="G338" t="s">
        <v>5674</v>
      </c>
      <c r="H338" t="s">
        <v>8283</v>
      </c>
      <c r="I338" t="s">
        <v>8284</v>
      </c>
      <c r="J338" t="s">
        <v>8285</v>
      </c>
      <c r="K338" t="s">
        <v>14956</v>
      </c>
      <c r="L338" t="s">
        <v>14957</v>
      </c>
      <c r="M338" t="s">
        <v>14260</v>
      </c>
      <c r="N338" s="19" t="str">
        <f>IF(Tableau4[[#This Row],[ID_RIVOLI]]="Non trouvé","Pas de lien",HYPERLINK(("http://www.openstreetmap.org/?"&amp;Tableau4[[#This Row],[OBJET_OSM]]&amp;"="&amp;Tableau4[[#This Row],[ID_RIVOLI]]),"Localiser"))</f>
        <v>Localiser</v>
      </c>
      <c r="O338" s="11" t="s">
        <v>8644</v>
      </c>
      <c r="P338" s="12" t="str">
        <f>IF(Tableau4[[#This Row],[ID_RIVOLI]]="Non trouvé","Pas de lien",HYPERLINK("http://localhost:8111/import?url=http://api.openstreetmap.org/api/0.6/"&amp;Tableau4[[#This Row],[OBJET_OSM]]&amp;"/"&amp;Tableau4[[#This Row],[ID_RIVOLI]]&amp;"/full","JOSM"))</f>
        <v>JOSM</v>
      </c>
    </row>
    <row r="339" spans="1:16">
      <c r="A339">
        <v>840056</v>
      </c>
      <c r="B339" t="s">
        <v>8298</v>
      </c>
      <c r="C339" t="s">
        <v>14983</v>
      </c>
      <c r="G339" t="s">
        <v>5674</v>
      </c>
      <c r="H339" t="s">
        <v>8299</v>
      </c>
      <c r="I339" t="s">
        <v>8300</v>
      </c>
      <c r="J339" t="s">
        <v>8301</v>
      </c>
      <c r="K339" t="s">
        <v>14984</v>
      </c>
      <c r="L339" t="s">
        <v>14985</v>
      </c>
      <c r="M339" t="s">
        <v>14271</v>
      </c>
      <c r="N339" s="19" t="str">
        <f>IF(Tableau4[[#This Row],[ID_RIVOLI]]="Non trouvé","Pas de lien",HYPERLINK(("http://www.openstreetmap.org/?"&amp;Tableau4[[#This Row],[OBJET_OSM]]&amp;"="&amp;Tableau4[[#This Row],[ID_RIVOLI]]),"Localiser"))</f>
        <v>Localiser</v>
      </c>
      <c r="O339" s="11" t="s">
        <v>8644</v>
      </c>
      <c r="P339" s="12" t="str">
        <f>IF(Tableau4[[#This Row],[ID_RIVOLI]]="Non trouvé","Pas de lien",HYPERLINK("http://localhost:8111/import?url=http://api.openstreetmap.org/api/0.6/"&amp;Tableau4[[#This Row],[OBJET_OSM]]&amp;"/"&amp;Tableau4[[#This Row],[ID_RIVOLI]]&amp;"/full","JOSM"))</f>
        <v>JOSM</v>
      </c>
    </row>
    <row r="340" spans="1:16">
      <c r="A340">
        <v>840056</v>
      </c>
      <c r="B340" t="s">
        <v>8235</v>
      </c>
      <c r="C340" t="s">
        <v>14280</v>
      </c>
      <c r="G340" t="s">
        <v>5644</v>
      </c>
      <c r="H340" t="s">
        <v>8236</v>
      </c>
      <c r="I340" t="s">
        <v>8237</v>
      </c>
      <c r="J340" t="s">
        <v>8238</v>
      </c>
      <c r="K340" t="s">
        <v>8238</v>
      </c>
      <c r="L340" t="s">
        <v>14281</v>
      </c>
      <c r="M340" t="s">
        <v>14260</v>
      </c>
      <c r="N340" s="19" t="str">
        <f>IF(Tableau4[[#This Row],[ID_RIVOLI]]="Non trouvé","Pas de lien",HYPERLINK(("http://www.openstreetmap.org/?"&amp;Tableau4[[#This Row],[OBJET_OSM]]&amp;"="&amp;Tableau4[[#This Row],[ID_RIVOLI]]),"Localiser"))</f>
        <v>Localiser</v>
      </c>
      <c r="O340" s="11" t="s">
        <v>8644</v>
      </c>
      <c r="P340" s="12" t="str">
        <f>IF(Tableau4[[#This Row],[ID_RIVOLI]]="Non trouvé","Pas de lien",HYPERLINK("http://localhost:8111/import?url=http://api.openstreetmap.org/api/0.6/"&amp;Tableau4[[#This Row],[OBJET_OSM]]&amp;"/"&amp;Tableau4[[#This Row],[ID_RIVOLI]]&amp;"/full","JOSM"))</f>
        <v>JOSM</v>
      </c>
    </row>
    <row r="341" spans="1:16">
      <c r="A341">
        <v>840056</v>
      </c>
      <c r="B341" t="s">
        <v>14299</v>
      </c>
      <c r="C341" t="s">
        <v>14300</v>
      </c>
      <c r="G341" t="s">
        <v>5644</v>
      </c>
      <c r="H341" t="s">
        <v>14301</v>
      </c>
      <c r="I341" t="s">
        <v>14302</v>
      </c>
      <c r="J341" t="s">
        <v>8256</v>
      </c>
      <c r="K341" t="s">
        <v>8256</v>
      </c>
      <c r="L341" t="s">
        <v>14303</v>
      </c>
      <c r="M341" t="s">
        <v>14271</v>
      </c>
      <c r="N341" s="19" t="str">
        <f>IF(Tableau4[[#This Row],[ID_RIVOLI]]="Non trouvé","Pas de lien",HYPERLINK(("http://www.openstreetmap.org/?"&amp;Tableau4[[#This Row],[OBJET_OSM]]&amp;"="&amp;Tableau4[[#This Row],[ID_RIVOLI]]),"Localiser"))</f>
        <v>Localiser</v>
      </c>
      <c r="O341" s="11" t="s">
        <v>8644</v>
      </c>
      <c r="P341" s="12" t="str">
        <f>IF(Tableau4[[#This Row],[ID_RIVOLI]]="Non trouvé","Pas de lien",HYPERLINK("http://localhost:8111/import?url=http://api.openstreetmap.org/api/0.6/"&amp;Tableau4[[#This Row],[OBJET_OSM]]&amp;"/"&amp;Tableau4[[#This Row],[ID_RIVOLI]]&amp;"/full","JOSM"))</f>
        <v>JOSM</v>
      </c>
    </row>
    <row r="342" spans="1:16">
      <c r="A342">
        <v>840056</v>
      </c>
      <c r="B342" t="s">
        <v>15299</v>
      </c>
      <c r="C342" t="s">
        <v>15300</v>
      </c>
      <c r="H342" t="s">
        <v>8264</v>
      </c>
      <c r="I342" t="s">
        <v>8264</v>
      </c>
      <c r="J342" t="s">
        <v>8265</v>
      </c>
      <c r="K342" t="s">
        <v>8265</v>
      </c>
      <c r="L342" t="s">
        <v>15301</v>
      </c>
      <c r="M342" t="s">
        <v>14271</v>
      </c>
      <c r="N342" s="19" t="str">
        <f>IF(Tableau4[[#This Row],[ID_RIVOLI]]="Non trouvé","Pas de lien",HYPERLINK(("http://www.openstreetmap.org/?"&amp;Tableau4[[#This Row],[OBJET_OSM]]&amp;"="&amp;Tableau4[[#This Row],[ID_RIVOLI]]),"Localiser"))</f>
        <v>Localiser</v>
      </c>
      <c r="O342" s="11" t="s">
        <v>8644</v>
      </c>
      <c r="P342" s="12" t="str">
        <f>IF(Tableau4[[#This Row],[ID_RIVOLI]]="Non trouvé","Pas de lien",HYPERLINK("http://localhost:8111/import?url=http://api.openstreetmap.org/api/0.6/"&amp;Tableau4[[#This Row],[OBJET_OSM]]&amp;"/"&amp;Tableau4[[#This Row],[ID_RIVOLI]]&amp;"/full","JOSM"))</f>
        <v>JOSM</v>
      </c>
    </row>
    <row r="343" spans="1:16">
      <c r="A343">
        <v>840056</v>
      </c>
      <c r="B343" t="s">
        <v>8286</v>
      </c>
      <c r="C343" t="s">
        <v>15379</v>
      </c>
      <c r="H343" t="s">
        <v>11098</v>
      </c>
      <c r="I343" t="s">
        <v>11098</v>
      </c>
      <c r="J343" t="s">
        <v>8056</v>
      </c>
      <c r="K343" t="s">
        <v>8056</v>
      </c>
      <c r="L343" t="s">
        <v>15378</v>
      </c>
      <c r="M343" t="s">
        <v>14271</v>
      </c>
      <c r="N343" s="19" t="str">
        <f>IF(Tableau4[[#This Row],[ID_RIVOLI]]="Non trouvé","Pas de lien",HYPERLINK(("http://www.openstreetmap.org/?"&amp;Tableau4[[#This Row],[OBJET_OSM]]&amp;"="&amp;Tableau4[[#This Row],[ID_RIVOLI]]),"Localiser"))</f>
        <v>Localiser</v>
      </c>
      <c r="O343" s="11" t="s">
        <v>8644</v>
      </c>
      <c r="P343" s="12" t="str">
        <f>IF(Tableau4[[#This Row],[ID_RIVOLI]]="Non trouvé","Pas de lien",HYPERLINK("http://localhost:8111/import?url=http://api.openstreetmap.org/api/0.6/"&amp;Tableau4[[#This Row],[OBJET_OSM]]&amp;"/"&amp;Tableau4[[#This Row],[ID_RIVOLI]]&amp;"/full","JOSM"))</f>
        <v>JOSM</v>
      </c>
    </row>
    <row r="344" spans="1:16">
      <c r="A344">
        <v>840056</v>
      </c>
      <c r="B344" t="s">
        <v>8287</v>
      </c>
      <c r="C344" t="s">
        <v>15395</v>
      </c>
      <c r="H344" t="s">
        <v>8288</v>
      </c>
      <c r="I344" t="s">
        <v>8288</v>
      </c>
      <c r="J344" t="s">
        <v>8289</v>
      </c>
      <c r="K344" t="s">
        <v>15396</v>
      </c>
      <c r="L344" t="s">
        <v>15397</v>
      </c>
      <c r="M344" t="s">
        <v>14271</v>
      </c>
      <c r="N344" s="19" t="str">
        <f>IF(Tableau4[[#This Row],[ID_RIVOLI]]="Non trouvé","Pas de lien",HYPERLINK(("http://www.openstreetmap.org/?"&amp;Tableau4[[#This Row],[OBJET_OSM]]&amp;"="&amp;Tableau4[[#This Row],[ID_RIVOLI]]),"Localiser"))</f>
        <v>Localiser</v>
      </c>
      <c r="O344" s="11" t="s">
        <v>8644</v>
      </c>
      <c r="P344" s="12" t="str">
        <f>IF(Tableau4[[#This Row],[ID_RIVOLI]]="Non trouvé","Pas de lien",HYPERLINK("http://localhost:8111/import?url=http://api.openstreetmap.org/api/0.6/"&amp;Tableau4[[#This Row],[OBJET_OSM]]&amp;"/"&amp;Tableau4[[#This Row],[ID_RIVOLI]]&amp;"/full","JOSM"))</f>
        <v>JOSM</v>
      </c>
    </row>
    <row r="345" spans="1:16">
      <c r="A345">
        <v>840056</v>
      </c>
      <c r="B345" t="s">
        <v>8319</v>
      </c>
      <c r="C345" t="s">
        <v>15473</v>
      </c>
      <c r="H345" t="s">
        <v>15474</v>
      </c>
      <c r="I345" t="s">
        <v>15474</v>
      </c>
      <c r="J345" t="s">
        <v>8320</v>
      </c>
      <c r="K345" t="s">
        <v>15475</v>
      </c>
      <c r="L345" t="s">
        <v>15476</v>
      </c>
      <c r="M345" t="s">
        <v>14260</v>
      </c>
      <c r="N345" s="19" t="str">
        <f>IF(Tableau4[[#This Row],[ID_RIVOLI]]="Non trouvé","Pas de lien",HYPERLINK(("http://www.openstreetmap.org/?"&amp;Tableau4[[#This Row],[OBJET_OSM]]&amp;"="&amp;Tableau4[[#This Row],[ID_RIVOLI]]),"Localiser"))</f>
        <v>Localiser</v>
      </c>
      <c r="O345" s="11" t="s">
        <v>8644</v>
      </c>
      <c r="P345" s="12" t="str">
        <f>IF(Tableau4[[#This Row],[ID_RIVOLI]]="Non trouvé","Pas de lien",HYPERLINK("http://localhost:8111/import?url=http://api.openstreetmap.org/api/0.6/"&amp;Tableau4[[#This Row],[OBJET_OSM]]&amp;"/"&amp;Tableau4[[#This Row],[ID_RIVOLI]]&amp;"/full","JOSM"))</f>
        <v>JOSM</v>
      </c>
    </row>
    <row r="346" spans="1:16">
      <c r="A346">
        <v>840056</v>
      </c>
      <c r="B346" t="s">
        <v>8321</v>
      </c>
      <c r="C346" t="s">
        <v>15515</v>
      </c>
      <c r="H346" t="s">
        <v>15516</v>
      </c>
      <c r="I346" t="s">
        <v>15516</v>
      </c>
      <c r="J346" t="s">
        <v>8322</v>
      </c>
      <c r="K346" t="s">
        <v>15517</v>
      </c>
      <c r="L346" t="s">
        <v>15518</v>
      </c>
      <c r="M346" t="s">
        <v>14271</v>
      </c>
      <c r="N346" s="19" t="str">
        <f>IF(Tableau4[[#This Row],[ID_RIVOLI]]="Non trouvé","Pas de lien",HYPERLINK(("http://www.openstreetmap.org/?"&amp;Tableau4[[#This Row],[OBJET_OSM]]&amp;"="&amp;Tableau4[[#This Row],[ID_RIVOLI]]),"Localiser"))</f>
        <v>Localiser</v>
      </c>
      <c r="O346" s="11" t="s">
        <v>8644</v>
      </c>
      <c r="P346" s="12" t="str">
        <f>IF(Tableau4[[#This Row],[ID_RIVOLI]]="Non trouvé","Pas de lien",HYPERLINK("http://localhost:8111/import?url=http://api.openstreetmap.org/api/0.6/"&amp;Tableau4[[#This Row],[OBJET_OSM]]&amp;"/"&amp;Tableau4[[#This Row],[ID_RIVOLI]]&amp;"/full","JOSM"))</f>
        <v>JOSM</v>
      </c>
    </row>
    <row r="347" spans="1:16">
      <c r="A347">
        <v>840056</v>
      </c>
      <c r="B347" t="s">
        <v>15047</v>
      </c>
      <c r="C347" t="s">
        <v>751</v>
      </c>
      <c r="N347" s="19" t="str">
        <f>IF(Tableau4[[#This Row],[ID_RIVOLI]]="Non trouvé","Pas de lien",HYPERLINK(("http://www.openstreetmap.org/?"&amp;Tableau4[[#This Row],[OBJET_OSM]]&amp;"="&amp;Tableau4[[#This Row],[ID_RIVOLI]]),"Localiser"))</f>
        <v>Pas de lien</v>
      </c>
      <c r="O347" s="11" t="s">
        <v>8644</v>
      </c>
      <c r="P347" s="12" t="str">
        <f>IF(Tableau4[[#This Row],[ID_RIVOLI]]="Non trouvé","Pas de lien",HYPERLINK("http://localhost:8111/import?url=http://api.openstreetmap.org/api/0.6/"&amp;Tableau4[[#This Row],[OBJET_OSM]]&amp;"/"&amp;Tableau4[[#This Row],[ID_RIVOLI]]&amp;"/full","JOSM"))</f>
        <v>Pas de lien</v>
      </c>
    </row>
    <row r="348" spans="1:16">
      <c r="A348">
        <v>840056</v>
      </c>
      <c r="B348" t="s">
        <v>751</v>
      </c>
      <c r="C348" t="s">
        <v>15101</v>
      </c>
      <c r="H348" t="s">
        <v>8185</v>
      </c>
      <c r="I348" t="s">
        <v>8185</v>
      </c>
      <c r="J348" t="s">
        <v>8186</v>
      </c>
      <c r="L348" t="s">
        <v>15102</v>
      </c>
      <c r="M348" t="s">
        <v>14260</v>
      </c>
      <c r="N348" s="19" t="str">
        <f>IF(Tableau4[[#This Row],[ID_RIVOLI]]="Non trouvé","Pas de lien",HYPERLINK(("http://www.openstreetmap.org/?"&amp;Tableau4[[#This Row],[OBJET_OSM]]&amp;"="&amp;Tableau4[[#This Row],[ID_RIVOLI]]),"Localiser"))</f>
        <v>Localiser</v>
      </c>
      <c r="O348" s="11" t="s">
        <v>8644</v>
      </c>
      <c r="P348" s="12" t="str">
        <f>IF(Tableau4[[#This Row],[ID_RIVOLI]]="Non trouvé","Pas de lien",HYPERLINK("http://localhost:8111/import?url=http://api.openstreetmap.org/api/0.6/"&amp;Tableau4[[#This Row],[OBJET_OSM]]&amp;"/"&amp;Tableau4[[#This Row],[ID_RIVOLI]]&amp;"/full","JOSM"))</f>
        <v>JOSM</v>
      </c>
    </row>
    <row r="349" spans="1:16">
      <c r="A349">
        <v>840056</v>
      </c>
      <c r="B349" t="s">
        <v>751</v>
      </c>
      <c r="C349" t="s">
        <v>14258</v>
      </c>
      <c r="G349" t="s">
        <v>5644</v>
      </c>
      <c r="H349" t="s">
        <v>8175</v>
      </c>
      <c r="I349" t="s">
        <v>8176</v>
      </c>
      <c r="J349" t="s">
        <v>8177</v>
      </c>
      <c r="L349" t="s">
        <v>14259</v>
      </c>
      <c r="M349" t="s">
        <v>14260</v>
      </c>
      <c r="N349" s="19" t="str">
        <f>IF(Tableau4[[#This Row],[ID_RIVOLI]]="Non trouvé","Pas de lien",HYPERLINK(("http://www.openstreetmap.org/?"&amp;Tableau4[[#This Row],[OBJET_OSM]]&amp;"="&amp;Tableau4[[#This Row],[ID_RIVOLI]]),"Localiser"))</f>
        <v>Localiser</v>
      </c>
      <c r="O349" s="11" t="s">
        <v>8644</v>
      </c>
      <c r="P349" s="12" t="str">
        <f>IF(Tableau4[[#This Row],[ID_RIVOLI]]="Non trouvé","Pas de lien",HYPERLINK("http://localhost:8111/import?url=http://api.openstreetmap.org/api/0.6/"&amp;Tableau4[[#This Row],[OBJET_OSM]]&amp;"/"&amp;Tableau4[[#This Row],[ID_RIVOLI]]&amp;"/full","JOSM"))</f>
        <v>JOSM</v>
      </c>
    </row>
    <row r="350" spans="1:16">
      <c r="A350">
        <v>840056</v>
      </c>
      <c r="B350" t="s">
        <v>751</v>
      </c>
      <c r="C350" t="s">
        <v>14429</v>
      </c>
      <c r="G350" t="s">
        <v>4327</v>
      </c>
      <c r="H350" t="s">
        <v>491</v>
      </c>
      <c r="I350" t="s">
        <v>14430</v>
      </c>
      <c r="J350" t="s">
        <v>8250</v>
      </c>
      <c r="L350" t="s">
        <v>14431</v>
      </c>
      <c r="M350" t="s">
        <v>14260</v>
      </c>
      <c r="N350" s="19" t="str">
        <f>IF(Tableau4[[#This Row],[ID_RIVOLI]]="Non trouvé","Pas de lien",HYPERLINK(("http://www.openstreetmap.org/?"&amp;Tableau4[[#This Row],[OBJET_OSM]]&amp;"="&amp;Tableau4[[#This Row],[ID_RIVOLI]]),"Localiser"))</f>
        <v>Localiser</v>
      </c>
      <c r="O350" s="11" t="s">
        <v>8644</v>
      </c>
      <c r="P350" s="12" t="str">
        <f>IF(Tableau4[[#This Row],[ID_RIVOLI]]="Non trouvé","Pas de lien",HYPERLINK("http://localhost:8111/import?url=http://api.openstreetmap.org/api/0.6/"&amp;Tableau4[[#This Row],[OBJET_OSM]]&amp;"/"&amp;Tableau4[[#This Row],[ID_RIVOLI]]&amp;"/full","JOSM"))</f>
        <v>JOSM</v>
      </c>
    </row>
    <row r="351" spans="1:16">
      <c r="A351">
        <v>840056</v>
      </c>
      <c r="B351" t="s">
        <v>751</v>
      </c>
      <c r="C351" t="s">
        <v>14492</v>
      </c>
      <c r="G351" t="s">
        <v>4327</v>
      </c>
      <c r="H351" t="s">
        <v>8325</v>
      </c>
      <c r="I351" t="s">
        <v>8326</v>
      </c>
      <c r="J351" t="s">
        <v>8327</v>
      </c>
      <c r="L351" t="s">
        <v>14493</v>
      </c>
      <c r="M351" t="s">
        <v>14260</v>
      </c>
      <c r="N351" s="19" t="str">
        <f>IF(Tableau4[[#This Row],[ID_RIVOLI]]="Non trouvé","Pas de lien",HYPERLINK(("http://www.openstreetmap.org/?"&amp;Tableau4[[#This Row],[OBJET_OSM]]&amp;"="&amp;Tableau4[[#This Row],[ID_RIVOLI]]),"Localiser"))</f>
        <v>Localiser</v>
      </c>
      <c r="O351" s="11" t="s">
        <v>8644</v>
      </c>
      <c r="P351" s="12" t="str">
        <f>IF(Tableau4[[#This Row],[ID_RIVOLI]]="Non trouvé","Pas de lien",HYPERLINK("http://localhost:8111/import?url=http://api.openstreetmap.org/api/0.6/"&amp;Tableau4[[#This Row],[OBJET_OSM]]&amp;"/"&amp;Tableau4[[#This Row],[ID_RIVOLI]]&amp;"/full","JOSM"))</f>
        <v>JOSM</v>
      </c>
    </row>
    <row r="352" spans="1:16">
      <c r="A352">
        <v>840056</v>
      </c>
      <c r="B352" t="s">
        <v>751</v>
      </c>
      <c r="C352" t="s">
        <v>14590</v>
      </c>
      <c r="G352" t="s">
        <v>4492</v>
      </c>
      <c r="H352" t="s">
        <v>8222</v>
      </c>
      <c r="I352" t="s">
        <v>8223</v>
      </c>
      <c r="J352" t="s">
        <v>8224</v>
      </c>
      <c r="L352" t="s">
        <v>14591</v>
      </c>
      <c r="M352" t="s">
        <v>14271</v>
      </c>
      <c r="N352" s="19" t="str">
        <f>IF(Tableau4[[#This Row],[ID_RIVOLI]]="Non trouvé","Pas de lien",HYPERLINK(("http://www.openstreetmap.org/?"&amp;Tableau4[[#This Row],[OBJET_OSM]]&amp;"="&amp;Tableau4[[#This Row],[ID_RIVOLI]]),"Localiser"))</f>
        <v>Localiser</v>
      </c>
      <c r="O352" s="11" t="s">
        <v>8644</v>
      </c>
      <c r="P352" s="12" t="str">
        <f>IF(Tableau4[[#This Row],[ID_RIVOLI]]="Non trouvé","Pas de lien",HYPERLINK("http://localhost:8111/import?url=http://api.openstreetmap.org/api/0.6/"&amp;Tableau4[[#This Row],[OBJET_OSM]]&amp;"/"&amp;Tableau4[[#This Row],[ID_RIVOLI]]&amp;"/full","JOSM"))</f>
        <v>JOSM</v>
      </c>
    </row>
    <row r="353" spans="1:16">
      <c r="A353">
        <v>840056</v>
      </c>
      <c r="B353" t="s">
        <v>751</v>
      </c>
      <c r="C353" t="s">
        <v>14672</v>
      </c>
      <c r="G353" t="s">
        <v>4492</v>
      </c>
      <c r="H353" t="s">
        <v>1319</v>
      </c>
      <c r="I353" t="s">
        <v>7503</v>
      </c>
      <c r="J353" t="s">
        <v>7504</v>
      </c>
      <c r="L353" t="s">
        <v>14673</v>
      </c>
      <c r="M353" t="s">
        <v>14260</v>
      </c>
      <c r="N353" s="19" t="str">
        <f>IF(Tableau4[[#This Row],[ID_RIVOLI]]="Non trouvé","Pas de lien",HYPERLINK(("http://www.openstreetmap.org/?"&amp;Tableau4[[#This Row],[OBJET_OSM]]&amp;"="&amp;Tableau4[[#This Row],[ID_RIVOLI]]),"Localiser"))</f>
        <v>Localiser</v>
      </c>
      <c r="O353" s="11" t="s">
        <v>8644</v>
      </c>
      <c r="P353" s="12" t="str">
        <f>IF(Tableau4[[#This Row],[ID_RIVOLI]]="Non trouvé","Pas de lien",HYPERLINK("http://localhost:8111/import?url=http://api.openstreetmap.org/api/0.6/"&amp;Tableau4[[#This Row],[OBJET_OSM]]&amp;"/"&amp;Tableau4[[#This Row],[ID_RIVOLI]]&amp;"/full","JOSM"))</f>
        <v>JOSM</v>
      </c>
    </row>
    <row r="354" spans="1:16">
      <c r="A354">
        <v>840056</v>
      </c>
      <c r="B354" t="s">
        <v>751</v>
      </c>
      <c r="C354" t="s">
        <v>14756</v>
      </c>
      <c r="G354" t="s">
        <v>4492</v>
      </c>
      <c r="H354" t="s">
        <v>8328</v>
      </c>
      <c r="I354" t="s">
        <v>8329</v>
      </c>
      <c r="J354" t="s">
        <v>8330</v>
      </c>
      <c r="L354" t="s">
        <v>14757</v>
      </c>
      <c r="M354" t="s">
        <v>14271</v>
      </c>
      <c r="N354" s="19" t="str">
        <f>IF(Tableau4[[#This Row],[ID_RIVOLI]]="Non trouvé","Pas de lien",HYPERLINK(("http://www.openstreetmap.org/?"&amp;Tableau4[[#This Row],[OBJET_OSM]]&amp;"="&amp;Tableau4[[#This Row],[ID_RIVOLI]]),"Localiser"))</f>
        <v>Localiser</v>
      </c>
      <c r="O354" s="11" t="s">
        <v>8644</v>
      </c>
      <c r="P354" s="12" t="str">
        <f>IF(Tableau4[[#This Row],[ID_RIVOLI]]="Non trouvé","Pas de lien",HYPERLINK("http://localhost:8111/import?url=http://api.openstreetmap.org/api/0.6/"&amp;Tableau4[[#This Row],[OBJET_OSM]]&amp;"/"&amp;Tableau4[[#This Row],[ID_RIVOLI]]&amp;"/full","JOSM"))</f>
        <v>JOSM</v>
      </c>
    </row>
    <row r="355" spans="1:16">
      <c r="A355">
        <v>840056</v>
      </c>
      <c r="B355" t="s">
        <v>751</v>
      </c>
      <c r="C355" t="s">
        <v>14761</v>
      </c>
      <c r="G355" t="s">
        <v>4492</v>
      </c>
      <c r="H355" t="s">
        <v>2332</v>
      </c>
      <c r="I355" t="s">
        <v>7358</v>
      </c>
      <c r="J355" t="s">
        <v>7359</v>
      </c>
      <c r="L355" t="s">
        <v>14762</v>
      </c>
      <c r="M355" t="s">
        <v>14260</v>
      </c>
      <c r="N355" s="19" t="str">
        <f>IF(Tableau4[[#This Row],[ID_RIVOLI]]="Non trouvé","Pas de lien",HYPERLINK(("http://www.openstreetmap.org/?"&amp;Tableau4[[#This Row],[OBJET_OSM]]&amp;"="&amp;Tableau4[[#This Row],[ID_RIVOLI]]),"Localiser"))</f>
        <v>Localiser</v>
      </c>
      <c r="O355" s="11" t="s">
        <v>8644</v>
      </c>
      <c r="P355" s="12" t="str">
        <f>IF(Tableau4[[#This Row],[ID_RIVOLI]]="Non trouvé","Pas de lien",HYPERLINK("http://localhost:8111/import?url=http://api.openstreetmap.org/api/0.6/"&amp;Tableau4[[#This Row],[OBJET_OSM]]&amp;"/"&amp;Tableau4[[#This Row],[ID_RIVOLI]]&amp;"/full","JOSM"))</f>
        <v>JOSM</v>
      </c>
    </row>
    <row r="356" spans="1:16">
      <c r="A356">
        <v>840056</v>
      </c>
      <c r="B356" t="s">
        <v>751</v>
      </c>
      <c r="C356" t="s">
        <v>14766</v>
      </c>
      <c r="G356" t="s">
        <v>4492</v>
      </c>
      <c r="H356" t="s">
        <v>8331</v>
      </c>
      <c r="I356" t="s">
        <v>8332</v>
      </c>
      <c r="J356" t="s">
        <v>8333</v>
      </c>
      <c r="L356" t="s">
        <v>14767</v>
      </c>
      <c r="M356" t="s">
        <v>14260</v>
      </c>
      <c r="N356" s="19" t="str">
        <f>IF(Tableau4[[#This Row],[ID_RIVOLI]]="Non trouvé","Pas de lien",HYPERLINK(("http://www.openstreetmap.org/?"&amp;Tableau4[[#This Row],[OBJET_OSM]]&amp;"="&amp;Tableau4[[#This Row],[ID_RIVOLI]]),"Localiser"))</f>
        <v>Localiser</v>
      </c>
      <c r="O356" s="11" t="s">
        <v>8644</v>
      </c>
      <c r="P356" s="12" t="str">
        <f>IF(Tableau4[[#This Row],[ID_RIVOLI]]="Non trouvé","Pas de lien",HYPERLINK("http://localhost:8111/import?url=http://api.openstreetmap.org/api/0.6/"&amp;Tableau4[[#This Row],[OBJET_OSM]]&amp;"/"&amp;Tableau4[[#This Row],[ID_RIVOLI]]&amp;"/full","JOSM"))</f>
        <v>JOSM</v>
      </c>
    </row>
    <row r="357" spans="1:16">
      <c r="A357">
        <v>840056</v>
      </c>
      <c r="B357" t="s">
        <v>751</v>
      </c>
      <c r="C357" t="s">
        <v>14947</v>
      </c>
      <c r="G357" t="s">
        <v>5674</v>
      </c>
      <c r="H357" t="s">
        <v>8050</v>
      </c>
      <c r="I357" t="s">
        <v>8051</v>
      </c>
      <c r="J357" t="s">
        <v>8052</v>
      </c>
      <c r="L357" t="s">
        <v>14948</v>
      </c>
      <c r="M357" t="s">
        <v>14260</v>
      </c>
      <c r="N357" s="19" t="str">
        <f>IF(Tableau4[[#This Row],[ID_RIVOLI]]="Non trouvé","Pas de lien",HYPERLINK(("http://www.openstreetmap.org/?"&amp;Tableau4[[#This Row],[OBJET_OSM]]&amp;"="&amp;Tableau4[[#This Row],[ID_RIVOLI]]),"Localiser"))</f>
        <v>Localiser</v>
      </c>
      <c r="O357" s="11" t="s">
        <v>8644</v>
      </c>
      <c r="P357" s="12" t="str">
        <f>IF(Tableau4[[#This Row],[ID_RIVOLI]]="Non trouvé","Pas de lien",HYPERLINK("http://localhost:8111/import?url=http://api.openstreetmap.org/api/0.6/"&amp;Tableau4[[#This Row],[OBJET_OSM]]&amp;"/"&amp;Tableau4[[#This Row],[ID_RIVOLI]]&amp;"/full","JOSM"))</f>
        <v>JOSM</v>
      </c>
    </row>
    <row r="358" spans="1:16">
      <c r="A358">
        <v>840056</v>
      </c>
      <c r="B358" t="s">
        <v>751</v>
      </c>
      <c r="C358" t="s">
        <v>14973</v>
      </c>
      <c r="G358" t="s">
        <v>5674</v>
      </c>
      <c r="H358" t="s">
        <v>8291</v>
      </c>
      <c r="I358" t="s">
        <v>8292</v>
      </c>
      <c r="J358" t="s">
        <v>8293</v>
      </c>
      <c r="L358" t="s">
        <v>14974</v>
      </c>
      <c r="M358" t="s">
        <v>14260</v>
      </c>
      <c r="N358" s="19" t="str">
        <f>IF(Tableau4[[#This Row],[ID_RIVOLI]]="Non trouvé","Pas de lien",HYPERLINK(("http://www.openstreetmap.org/?"&amp;Tableau4[[#This Row],[OBJET_OSM]]&amp;"="&amp;Tableau4[[#This Row],[ID_RIVOLI]]),"Localiser"))</f>
        <v>Localiser</v>
      </c>
      <c r="O358" s="11" t="s">
        <v>8644</v>
      </c>
      <c r="P358" s="12" t="str">
        <f>IF(Tableau4[[#This Row],[ID_RIVOLI]]="Non trouvé","Pas de lien",HYPERLINK("http://localhost:8111/import?url=http://api.openstreetmap.org/api/0.6/"&amp;Tableau4[[#This Row],[OBJET_OSM]]&amp;"/"&amp;Tableau4[[#This Row],[ID_RIVOLI]]&amp;"/full","JOSM"))</f>
        <v>JOSM</v>
      </c>
    </row>
    <row r="359" spans="1:16">
      <c r="A359">
        <v>840056</v>
      </c>
      <c r="B359" t="s">
        <v>751</v>
      </c>
      <c r="C359" t="s">
        <v>14986</v>
      </c>
      <c r="G359" t="s">
        <v>5674</v>
      </c>
      <c r="H359" t="s">
        <v>8302</v>
      </c>
      <c r="I359" t="s">
        <v>8303</v>
      </c>
      <c r="J359" t="s">
        <v>8304</v>
      </c>
      <c r="L359" t="s">
        <v>14987</v>
      </c>
      <c r="M359" t="s">
        <v>14260</v>
      </c>
      <c r="N359" s="19" t="str">
        <f>IF(Tableau4[[#This Row],[ID_RIVOLI]]="Non trouvé","Pas de lien",HYPERLINK(("http://www.openstreetmap.org/?"&amp;Tableau4[[#This Row],[OBJET_OSM]]&amp;"="&amp;Tableau4[[#This Row],[ID_RIVOLI]]),"Localiser"))</f>
        <v>Localiser</v>
      </c>
      <c r="O359" s="11" t="s">
        <v>8644</v>
      </c>
      <c r="P359" s="12" t="str">
        <f>IF(Tableau4[[#This Row],[ID_RIVOLI]]="Non trouvé","Pas de lien",HYPERLINK("http://localhost:8111/import?url=http://api.openstreetmap.org/api/0.6/"&amp;Tableau4[[#This Row],[OBJET_OSM]]&amp;"/"&amp;Tableau4[[#This Row],[ID_RIVOLI]]&amp;"/full","JOSM"))</f>
        <v>JOSM</v>
      </c>
    </row>
    <row r="360" spans="1:16">
      <c r="A360">
        <v>840056</v>
      </c>
      <c r="B360" t="s">
        <v>751</v>
      </c>
      <c r="C360" t="s">
        <v>14988</v>
      </c>
      <c r="G360" t="s">
        <v>5674</v>
      </c>
      <c r="H360" t="s">
        <v>8305</v>
      </c>
      <c r="I360" t="s">
        <v>8306</v>
      </c>
      <c r="J360" t="s">
        <v>8307</v>
      </c>
      <c r="L360" t="s">
        <v>14989</v>
      </c>
      <c r="M360" t="s">
        <v>14260</v>
      </c>
      <c r="N360" s="19" t="str">
        <f>IF(Tableau4[[#This Row],[ID_RIVOLI]]="Non trouvé","Pas de lien",HYPERLINK(("http://www.openstreetmap.org/?"&amp;Tableau4[[#This Row],[OBJET_OSM]]&amp;"="&amp;Tableau4[[#This Row],[ID_RIVOLI]]),"Localiser"))</f>
        <v>Localiser</v>
      </c>
      <c r="O360" s="11" t="s">
        <v>8644</v>
      </c>
      <c r="P360" s="12" t="str">
        <f>IF(Tableau4[[#This Row],[ID_RIVOLI]]="Non trouvé","Pas de lien",HYPERLINK("http://localhost:8111/import?url=http://api.openstreetmap.org/api/0.6/"&amp;Tableau4[[#This Row],[OBJET_OSM]]&amp;"/"&amp;Tableau4[[#This Row],[ID_RIVOLI]]&amp;"/full","JOSM"))</f>
        <v>JOSM</v>
      </c>
    </row>
    <row r="361" spans="1:16">
      <c r="A361">
        <v>840056</v>
      </c>
      <c r="B361" t="s">
        <v>751</v>
      </c>
      <c r="C361" t="s">
        <v>14994</v>
      </c>
      <c r="G361" t="s">
        <v>5674</v>
      </c>
      <c r="H361" t="s">
        <v>8308</v>
      </c>
      <c r="I361" t="s">
        <v>8309</v>
      </c>
      <c r="J361" t="s">
        <v>8310</v>
      </c>
      <c r="L361" t="s">
        <v>14995</v>
      </c>
      <c r="M361" t="s">
        <v>14271</v>
      </c>
      <c r="N361" s="19" t="str">
        <f>IF(Tableau4[[#This Row],[ID_RIVOLI]]="Non trouvé","Pas de lien",HYPERLINK(("http://www.openstreetmap.org/?"&amp;Tableau4[[#This Row],[OBJET_OSM]]&amp;"="&amp;Tableau4[[#This Row],[ID_RIVOLI]]),"Localiser"))</f>
        <v>Localiser</v>
      </c>
      <c r="O361" s="11" t="s">
        <v>8644</v>
      </c>
      <c r="P361" s="12" t="str">
        <f>IF(Tableau4[[#This Row],[ID_RIVOLI]]="Non trouvé","Pas de lien",HYPERLINK("http://localhost:8111/import?url=http://api.openstreetmap.org/api/0.6/"&amp;Tableau4[[#This Row],[OBJET_OSM]]&amp;"/"&amp;Tableau4[[#This Row],[ID_RIVOLI]]&amp;"/full","JOSM"))</f>
        <v>JOSM</v>
      </c>
    </row>
    <row r="362" spans="1:16">
      <c r="A362">
        <v>840087</v>
      </c>
      <c r="B362" t="s">
        <v>8334</v>
      </c>
      <c r="C362" t="s">
        <v>15050</v>
      </c>
      <c r="H362" t="s">
        <v>8335</v>
      </c>
      <c r="I362" t="s">
        <v>8335</v>
      </c>
      <c r="J362" t="s">
        <v>5505</v>
      </c>
      <c r="K362" t="s">
        <v>5505</v>
      </c>
      <c r="L362" t="s">
        <v>15051</v>
      </c>
      <c r="M362" t="s">
        <v>14271</v>
      </c>
      <c r="N362" s="19" t="str">
        <f>IF(Tableau4[[#This Row],[ID_RIVOLI]]="Non trouvé","Pas de lien",HYPERLINK(("http://www.openstreetmap.org/?"&amp;Tableau4[[#This Row],[OBJET_OSM]]&amp;"="&amp;Tableau4[[#This Row],[ID_RIVOLI]]),"Localiser"))</f>
        <v>Localiser</v>
      </c>
      <c r="O362" s="11" t="s">
        <v>8644</v>
      </c>
      <c r="P362" s="12" t="str">
        <f>IF(Tableau4[[#This Row],[ID_RIVOLI]]="Non trouvé","Pas de lien",HYPERLINK("http://localhost:8111/import?url=http://api.openstreetmap.org/api/0.6/"&amp;Tableau4[[#This Row],[OBJET_OSM]]&amp;"/"&amp;Tableau4[[#This Row],[ID_RIVOLI]]&amp;"/full","JOSM"))</f>
        <v>JOSM</v>
      </c>
    </row>
    <row r="363" spans="1:16">
      <c r="A363">
        <v>840087</v>
      </c>
      <c r="B363" t="s">
        <v>8339</v>
      </c>
      <c r="C363" t="s">
        <v>15054</v>
      </c>
      <c r="H363" t="s">
        <v>8341</v>
      </c>
      <c r="I363" t="s">
        <v>8341</v>
      </c>
      <c r="J363" t="s">
        <v>5379</v>
      </c>
      <c r="K363" t="s">
        <v>5379</v>
      </c>
      <c r="L363" t="s">
        <v>15055</v>
      </c>
      <c r="M363" t="s">
        <v>14260</v>
      </c>
      <c r="N363" s="19" t="str">
        <f>IF(Tableau4[[#This Row],[ID_RIVOLI]]="Non trouvé","Pas de lien",HYPERLINK(("http://www.openstreetmap.org/?"&amp;Tableau4[[#This Row],[OBJET_OSM]]&amp;"="&amp;Tableau4[[#This Row],[ID_RIVOLI]]),"Localiser"))</f>
        <v>Localiser</v>
      </c>
      <c r="O363" s="11" t="s">
        <v>8644</v>
      </c>
      <c r="P363" s="12" t="str">
        <f>IF(Tableau4[[#This Row],[ID_RIVOLI]]="Non trouvé","Pas de lien",HYPERLINK("http://localhost:8111/import?url=http://api.openstreetmap.org/api/0.6/"&amp;Tableau4[[#This Row],[OBJET_OSM]]&amp;"/"&amp;Tableau4[[#This Row],[ID_RIVOLI]]&amp;"/full","JOSM"))</f>
        <v>JOSM</v>
      </c>
    </row>
    <row r="364" spans="1:16">
      <c r="A364">
        <v>840087</v>
      </c>
      <c r="B364" t="s">
        <v>8342</v>
      </c>
      <c r="C364" t="s">
        <v>15056</v>
      </c>
      <c r="H364" t="s">
        <v>8343</v>
      </c>
      <c r="I364" t="s">
        <v>8343</v>
      </c>
      <c r="J364" t="s">
        <v>5409</v>
      </c>
      <c r="K364" t="s">
        <v>5409</v>
      </c>
      <c r="L364" t="s">
        <v>15057</v>
      </c>
      <c r="M364" t="s">
        <v>14271</v>
      </c>
      <c r="N364" s="19" t="str">
        <f>IF(Tableau4[[#This Row],[ID_RIVOLI]]="Non trouvé","Pas de lien",HYPERLINK(("http://www.openstreetmap.org/?"&amp;Tableau4[[#This Row],[OBJET_OSM]]&amp;"="&amp;Tableau4[[#This Row],[ID_RIVOLI]]),"Localiser"))</f>
        <v>Localiser</v>
      </c>
      <c r="O364" s="11" t="s">
        <v>8644</v>
      </c>
      <c r="P364" s="12" t="str">
        <f>IF(Tableau4[[#This Row],[ID_RIVOLI]]="Non trouvé","Pas de lien",HYPERLINK("http://localhost:8111/import?url=http://api.openstreetmap.org/api/0.6/"&amp;Tableau4[[#This Row],[OBJET_OSM]]&amp;"/"&amp;Tableau4[[#This Row],[ID_RIVOLI]]&amp;"/full","JOSM"))</f>
        <v>JOSM</v>
      </c>
    </row>
    <row r="365" spans="1:16">
      <c r="A365">
        <v>840087</v>
      </c>
      <c r="B365" t="s">
        <v>8344</v>
      </c>
      <c r="C365" t="s">
        <v>15058</v>
      </c>
      <c r="H365" t="s">
        <v>8345</v>
      </c>
      <c r="I365" t="s">
        <v>8345</v>
      </c>
      <c r="J365" t="s">
        <v>5486</v>
      </c>
      <c r="K365" t="s">
        <v>5486</v>
      </c>
      <c r="L365" t="s">
        <v>15059</v>
      </c>
      <c r="M365" t="s">
        <v>14260</v>
      </c>
      <c r="N365" s="19" t="str">
        <f>IF(Tableau4[[#This Row],[ID_RIVOLI]]="Non trouvé","Pas de lien",HYPERLINK(("http://www.openstreetmap.org/?"&amp;Tableau4[[#This Row],[OBJET_OSM]]&amp;"="&amp;Tableau4[[#This Row],[ID_RIVOLI]]),"Localiser"))</f>
        <v>Localiser</v>
      </c>
      <c r="O365" s="11" t="s">
        <v>8644</v>
      </c>
      <c r="P365" s="12" t="str">
        <f>IF(Tableau4[[#This Row],[ID_RIVOLI]]="Non trouvé","Pas de lien",HYPERLINK("http://localhost:8111/import?url=http://api.openstreetmap.org/api/0.6/"&amp;Tableau4[[#This Row],[OBJET_OSM]]&amp;"/"&amp;Tableau4[[#This Row],[ID_RIVOLI]]&amp;"/full","JOSM"))</f>
        <v>JOSM</v>
      </c>
    </row>
    <row r="366" spans="1:16">
      <c r="A366">
        <v>840087</v>
      </c>
      <c r="B366" t="s">
        <v>8346</v>
      </c>
      <c r="C366" t="s">
        <v>15060</v>
      </c>
      <c r="H366" t="s">
        <v>8347</v>
      </c>
      <c r="I366" t="s">
        <v>8347</v>
      </c>
      <c r="J366" t="s">
        <v>5383</v>
      </c>
      <c r="K366" t="s">
        <v>5383</v>
      </c>
      <c r="L366" t="s">
        <v>15061</v>
      </c>
      <c r="M366" t="s">
        <v>14271</v>
      </c>
      <c r="N366" s="19" t="str">
        <f>IF(Tableau4[[#This Row],[ID_RIVOLI]]="Non trouvé","Pas de lien",HYPERLINK(("http://www.openstreetmap.org/?"&amp;Tableau4[[#This Row],[OBJET_OSM]]&amp;"="&amp;Tableau4[[#This Row],[ID_RIVOLI]]),"Localiser"))</f>
        <v>Localiser</v>
      </c>
      <c r="O366" s="11" t="s">
        <v>8644</v>
      </c>
      <c r="P366" s="12" t="str">
        <f>IF(Tableau4[[#This Row],[ID_RIVOLI]]="Non trouvé","Pas de lien",HYPERLINK("http://localhost:8111/import?url=http://api.openstreetmap.org/api/0.6/"&amp;Tableau4[[#This Row],[OBJET_OSM]]&amp;"/"&amp;Tableau4[[#This Row],[ID_RIVOLI]]&amp;"/full","JOSM"))</f>
        <v>JOSM</v>
      </c>
    </row>
    <row r="367" spans="1:16">
      <c r="A367">
        <v>840087</v>
      </c>
      <c r="B367" t="s">
        <v>15062</v>
      </c>
      <c r="C367" t="s">
        <v>15063</v>
      </c>
      <c r="H367" t="s">
        <v>8348</v>
      </c>
      <c r="I367" t="s">
        <v>8348</v>
      </c>
      <c r="J367" t="s">
        <v>8349</v>
      </c>
      <c r="K367" t="s">
        <v>15064</v>
      </c>
      <c r="L367" t="s">
        <v>15065</v>
      </c>
      <c r="M367" t="s">
        <v>14271</v>
      </c>
      <c r="N367" s="19" t="str">
        <f>IF(Tableau4[[#This Row],[ID_RIVOLI]]="Non trouvé","Pas de lien",HYPERLINK(("http://www.openstreetmap.org/?"&amp;Tableau4[[#This Row],[OBJET_OSM]]&amp;"="&amp;Tableau4[[#This Row],[ID_RIVOLI]]),"Localiser"))</f>
        <v>Localiser</v>
      </c>
      <c r="O367" s="11" t="s">
        <v>8644</v>
      </c>
      <c r="P367" s="12" t="str">
        <f>IF(Tableau4[[#This Row],[ID_RIVOLI]]="Non trouvé","Pas de lien",HYPERLINK("http://localhost:8111/import?url=http://api.openstreetmap.org/api/0.6/"&amp;Tableau4[[#This Row],[OBJET_OSM]]&amp;"/"&amp;Tableau4[[#This Row],[ID_RIVOLI]]&amp;"/full","JOSM"))</f>
        <v>JOSM</v>
      </c>
    </row>
    <row r="368" spans="1:16">
      <c r="A368">
        <v>840087</v>
      </c>
      <c r="B368" t="s">
        <v>15066</v>
      </c>
      <c r="C368" t="s">
        <v>15067</v>
      </c>
      <c r="H368" t="s">
        <v>8350</v>
      </c>
      <c r="I368" t="s">
        <v>8350</v>
      </c>
      <c r="J368" t="s">
        <v>8351</v>
      </c>
      <c r="K368" t="s">
        <v>15068</v>
      </c>
      <c r="L368" t="s">
        <v>15069</v>
      </c>
      <c r="M368" t="s">
        <v>14271</v>
      </c>
      <c r="N368" s="19" t="str">
        <f>IF(Tableau4[[#This Row],[ID_RIVOLI]]="Non trouvé","Pas de lien",HYPERLINK(("http://www.openstreetmap.org/?"&amp;Tableau4[[#This Row],[OBJET_OSM]]&amp;"="&amp;Tableau4[[#This Row],[ID_RIVOLI]]),"Localiser"))</f>
        <v>Localiser</v>
      </c>
      <c r="O368" s="11" t="s">
        <v>8644</v>
      </c>
      <c r="P368" s="12" t="str">
        <f>IF(Tableau4[[#This Row],[ID_RIVOLI]]="Non trouvé","Pas de lien",HYPERLINK("http://localhost:8111/import?url=http://api.openstreetmap.org/api/0.6/"&amp;Tableau4[[#This Row],[OBJET_OSM]]&amp;"/"&amp;Tableau4[[#This Row],[ID_RIVOLI]]&amp;"/full","JOSM"))</f>
        <v>JOSM</v>
      </c>
    </row>
    <row r="369" spans="1:16">
      <c r="A369">
        <v>840087</v>
      </c>
      <c r="B369" t="s">
        <v>8352</v>
      </c>
      <c r="C369" t="s">
        <v>15070</v>
      </c>
      <c r="H369" t="s">
        <v>1094</v>
      </c>
      <c r="I369" t="s">
        <v>1094</v>
      </c>
      <c r="J369" t="s">
        <v>5403</v>
      </c>
      <c r="K369" t="s">
        <v>5403</v>
      </c>
      <c r="L369" t="s">
        <v>15071</v>
      </c>
      <c r="M369" t="s">
        <v>14260</v>
      </c>
      <c r="N369" s="19" t="str">
        <f>IF(Tableau4[[#This Row],[ID_RIVOLI]]="Non trouvé","Pas de lien",HYPERLINK(("http://www.openstreetmap.org/?"&amp;Tableau4[[#This Row],[OBJET_OSM]]&amp;"="&amp;Tableau4[[#This Row],[ID_RIVOLI]]),"Localiser"))</f>
        <v>Localiser</v>
      </c>
      <c r="O369" s="11" t="s">
        <v>8644</v>
      </c>
      <c r="P369" s="12" t="str">
        <f>IF(Tableau4[[#This Row],[ID_RIVOLI]]="Non trouvé","Pas de lien",HYPERLINK("http://localhost:8111/import?url=http://api.openstreetmap.org/api/0.6/"&amp;Tableau4[[#This Row],[OBJET_OSM]]&amp;"/"&amp;Tableau4[[#This Row],[ID_RIVOLI]]&amp;"/full","JOSM"))</f>
        <v>JOSM</v>
      </c>
    </row>
    <row r="370" spans="1:16">
      <c r="A370">
        <v>840087</v>
      </c>
      <c r="B370" t="s">
        <v>8354</v>
      </c>
      <c r="C370" t="s">
        <v>14513</v>
      </c>
      <c r="G370" t="s">
        <v>4492</v>
      </c>
      <c r="H370" t="s">
        <v>5726</v>
      </c>
      <c r="I370" t="s">
        <v>8355</v>
      </c>
      <c r="J370" t="s">
        <v>8356</v>
      </c>
      <c r="K370" t="s">
        <v>5384</v>
      </c>
      <c r="L370" t="s">
        <v>14514</v>
      </c>
      <c r="M370" t="s">
        <v>14260</v>
      </c>
      <c r="N370" s="19" t="str">
        <f>IF(Tableau4[[#This Row],[ID_RIVOLI]]="Non trouvé","Pas de lien",HYPERLINK(("http://www.openstreetmap.org/?"&amp;Tableau4[[#This Row],[OBJET_OSM]]&amp;"="&amp;Tableau4[[#This Row],[ID_RIVOLI]]),"Localiser"))</f>
        <v>Localiser</v>
      </c>
      <c r="O370" s="11" t="s">
        <v>8644</v>
      </c>
      <c r="P370" s="12" t="str">
        <f>IF(Tableau4[[#This Row],[ID_RIVOLI]]="Non trouvé","Pas de lien",HYPERLINK("http://localhost:8111/import?url=http://api.openstreetmap.org/api/0.6/"&amp;Tableau4[[#This Row],[OBJET_OSM]]&amp;"/"&amp;Tableau4[[#This Row],[ID_RIVOLI]]&amp;"/full","JOSM"))</f>
        <v>JOSM</v>
      </c>
    </row>
    <row r="371" spans="1:16">
      <c r="A371">
        <v>840087</v>
      </c>
      <c r="B371" t="s">
        <v>8359</v>
      </c>
      <c r="C371" t="s">
        <v>15084</v>
      </c>
      <c r="H371" t="s">
        <v>8360</v>
      </c>
      <c r="I371" t="s">
        <v>8360</v>
      </c>
      <c r="J371" t="s">
        <v>8361</v>
      </c>
      <c r="K371" t="s">
        <v>15085</v>
      </c>
      <c r="L371" t="s">
        <v>15086</v>
      </c>
      <c r="M371" t="s">
        <v>14271</v>
      </c>
      <c r="N371" s="19" t="str">
        <f>IF(Tableau4[[#This Row],[ID_RIVOLI]]="Non trouvé","Pas de lien",HYPERLINK(("http://www.openstreetmap.org/?"&amp;Tableau4[[#This Row],[OBJET_OSM]]&amp;"="&amp;Tableau4[[#This Row],[ID_RIVOLI]]),"Localiser"))</f>
        <v>Localiser</v>
      </c>
      <c r="O371" s="11" t="s">
        <v>8644</v>
      </c>
      <c r="P371" s="12" t="str">
        <f>IF(Tableau4[[#This Row],[ID_RIVOLI]]="Non trouvé","Pas de lien",HYPERLINK("http://localhost:8111/import?url=http://api.openstreetmap.org/api/0.6/"&amp;Tableau4[[#This Row],[OBJET_OSM]]&amp;"/"&amp;Tableau4[[#This Row],[ID_RIVOLI]]&amp;"/full","JOSM"))</f>
        <v>JOSM</v>
      </c>
    </row>
    <row r="372" spans="1:16">
      <c r="A372">
        <v>840087</v>
      </c>
      <c r="B372" t="s">
        <v>8362</v>
      </c>
      <c r="C372" t="s">
        <v>15087</v>
      </c>
      <c r="H372" t="s">
        <v>8363</v>
      </c>
      <c r="I372" t="s">
        <v>8363</v>
      </c>
      <c r="J372" t="s">
        <v>8364</v>
      </c>
      <c r="K372" t="s">
        <v>15088</v>
      </c>
      <c r="L372" t="s">
        <v>15089</v>
      </c>
      <c r="M372" t="s">
        <v>14271</v>
      </c>
      <c r="N372" s="19" t="str">
        <f>IF(Tableau4[[#This Row],[ID_RIVOLI]]="Non trouvé","Pas de lien",HYPERLINK(("http://www.openstreetmap.org/?"&amp;Tableau4[[#This Row],[OBJET_OSM]]&amp;"="&amp;Tableau4[[#This Row],[ID_RIVOLI]]),"Localiser"))</f>
        <v>Localiser</v>
      </c>
      <c r="O372" s="11" t="s">
        <v>8644</v>
      </c>
      <c r="P372" s="12" t="str">
        <f>IF(Tableau4[[#This Row],[ID_RIVOLI]]="Non trouvé","Pas de lien",HYPERLINK("http://localhost:8111/import?url=http://api.openstreetmap.org/api/0.6/"&amp;Tableau4[[#This Row],[OBJET_OSM]]&amp;"/"&amp;Tableau4[[#This Row],[ID_RIVOLI]]&amp;"/full","JOSM"))</f>
        <v>JOSM</v>
      </c>
    </row>
    <row r="373" spans="1:16">
      <c r="A373">
        <v>840087</v>
      </c>
      <c r="B373" t="s">
        <v>15091</v>
      </c>
      <c r="C373" t="s">
        <v>751</v>
      </c>
      <c r="H373" t="s">
        <v>8365</v>
      </c>
      <c r="I373" t="s">
        <v>8365</v>
      </c>
      <c r="J373" t="s">
        <v>8366</v>
      </c>
      <c r="K373" t="s">
        <v>15092</v>
      </c>
      <c r="N373" s="19" t="str">
        <f>IF(Tableau4[[#This Row],[ID_RIVOLI]]="Non trouvé","Pas de lien",HYPERLINK(("http://www.openstreetmap.org/?"&amp;Tableau4[[#This Row],[OBJET_OSM]]&amp;"="&amp;Tableau4[[#This Row],[ID_RIVOLI]]),"Localiser"))</f>
        <v>Pas de lien</v>
      </c>
      <c r="O373" s="11" t="s">
        <v>8644</v>
      </c>
      <c r="P373" s="12" t="str">
        <f>IF(Tableau4[[#This Row],[ID_RIVOLI]]="Non trouvé","Pas de lien",HYPERLINK("http://localhost:8111/import?url=http://api.openstreetmap.org/api/0.6/"&amp;Tableau4[[#This Row],[OBJET_OSM]]&amp;"/"&amp;Tableau4[[#This Row],[ID_RIVOLI]]&amp;"/full","JOSM"))</f>
        <v>Pas de lien</v>
      </c>
    </row>
    <row r="374" spans="1:16">
      <c r="A374">
        <v>840087</v>
      </c>
      <c r="B374" t="s">
        <v>8615</v>
      </c>
      <c r="C374" t="s">
        <v>751</v>
      </c>
      <c r="H374" t="s">
        <v>8365</v>
      </c>
      <c r="I374" t="s">
        <v>8365</v>
      </c>
      <c r="J374" t="s">
        <v>8366</v>
      </c>
      <c r="K374" t="s">
        <v>15090</v>
      </c>
      <c r="N374" s="19" t="str">
        <f>IF(Tableau4[[#This Row],[ID_RIVOLI]]="Non trouvé","Pas de lien",HYPERLINK(("http://www.openstreetmap.org/?"&amp;Tableau4[[#This Row],[OBJET_OSM]]&amp;"="&amp;Tableau4[[#This Row],[ID_RIVOLI]]),"Localiser"))</f>
        <v>Pas de lien</v>
      </c>
      <c r="O374" s="11" t="s">
        <v>8644</v>
      </c>
      <c r="P374" s="12" t="str">
        <f>IF(Tableau4[[#This Row],[ID_RIVOLI]]="Non trouvé","Pas de lien",HYPERLINK("http://localhost:8111/import?url=http://api.openstreetmap.org/api/0.6/"&amp;Tableau4[[#This Row],[OBJET_OSM]]&amp;"/"&amp;Tableau4[[#This Row],[ID_RIVOLI]]&amp;"/full","JOSM"))</f>
        <v>Pas de lien</v>
      </c>
    </row>
    <row r="375" spans="1:16">
      <c r="A375">
        <v>840087</v>
      </c>
      <c r="B375" t="s">
        <v>8374</v>
      </c>
      <c r="C375" t="s">
        <v>15119</v>
      </c>
      <c r="H375" t="s">
        <v>8375</v>
      </c>
      <c r="I375" t="s">
        <v>8375</v>
      </c>
      <c r="J375" t="s">
        <v>8376</v>
      </c>
      <c r="K375" t="s">
        <v>15120</v>
      </c>
      <c r="L375" t="s">
        <v>15121</v>
      </c>
      <c r="M375" t="s">
        <v>14271</v>
      </c>
      <c r="N375" s="19" t="str">
        <f>IF(Tableau4[[#This Row],[ID_RIVOLI]]="Non trouvé","Pas de lien",HYPERLINK(("http://www.openstreetmap.org/?"&amp;Tableau4[[#This Row],[OBJET_OSM]]&amp;"="&amp;Tableau4[[#This Row],[ID_RIVOLI]]),"Localiser"))</f>
        <v>Localiser</v>
      </c>
      <c r="O375" s="11" t="s">
        <v>8644</v>
      </c>
      <c r="P375" s="12" t="str">
        <f>IF(Tableau4[[#This Row],[ID_RIVOLI]]="Non trouvé","Pas de lien",HYPERLINK("http://localhost:8111/import?url=http://api.openstreetmap.org/api/0.6/"&amp;Tableau4[[#This Row],[OBJET_OSM]]&amp;"/"&amp;Tableau4[[#This Row],[ID_RIVOLI]]&amp;"/full","JOSM"))</f>
        <v>JOSM</v>
      </c>
    </row>
    <row r="376" spans="1:16">
      <c r="A376">
        <v>840087</v>
      </c>
      <c r="B376" t="s">
        <v>8370</v>
      </c>
      <c r="C376" t="s">
        <v>15109</v>
      </c>
      <c r="H376" t="s">
        <v>8371</v>
      </c>
      <c r="I376" t="s">
        <v>8371</v>
      </c>
      <c r="J376" t="s">
        <v>5510</v>
      </c>
      <c r="K376" t="s">
        <v>15110</v>
      </c>
      <c r="L376" t="s">
        <v>15111</v>
      </c>
      <c r="M376" t="s">
        <v>14260</v>
      </c>
      <c r="N376" s="19" t="str">
        <f>IF(Tableau4[[#This Row],[ID_RIVOLI]]="Non trouvé","Pas de lien",HYPERLINK(("http://www.openstreetmap.org/?"&amp;Tableau4[[#This Row],[OBJET_OSM]]&amp;"="&amp;Tableau4[[#This Row],[ID_RIVOLI]]),"Localiser"))</f>
        <v>Localiser</v>
      </c>
      <c r="O376" s="11" t="s">
        <v>8644</v>
      </c>
      <c r="P376" s="12" t="str">
        <f>IF(Tableau4[[#This Row],[ID_RIVOLI]]="Non trouvé","Pas de lien",HYPERLINK("http://localhost:8111/import?url=http://api.openstreetmap.org/api/0.6/"&amp;Tableau4[[#This Row],[OBJET_OSM]]&amp;"/"&amp;Tableau4[[#This Row],[ID_RIVOLI]]&amp;"/full","JOSM"))</f>
        <v>JOSM</v>
      </c>
    </row>
    <row r="377" spans="1:16">
      <c r="A377">
        <v>840087</v>
      </c>
      <c r="B377" t="s">
        <v>8377</v>
      </c>
      <c r="C377" t="s">
        <v>15122</v>
      </c>
      <c r="H377" t="s">
        <v>8378</v>
      </c>
      <c r="I377" t="s">
        <v>8378</v>
      </c>
      <c r="J377" t="s">
        <v>8379</v>
      </c>
      <c r="K377" t="s">
        <v>15123</v>
      </c>
      <c r="L377" t="s">
        <v>15124</v>
      </c>
      <c r="M377" t="s">
        <v>14271</v>
      </c>
      <c r="N377" s="19" t="str">
        <f>IF(Tableau4[[#This Row],[ID_RIVOLI]]="Non trouvé","Pas de lien",HYPERLINK(("http://www.openstreetmap.org/?"&amp;Tableau4[[#This Row],[OBJET_OSM]]&amp;"="&amp;Tableau4[[#This Row],[ID_RIVOLI]]),"Localiser"))</f>
        <v>Localiser</v>
      </c>
      <c r="O377" s="11" t="s">
        <v>8644</v>
      </c>
      <c r="P377" s="12" t="str">
        <f>IF(Tableau4[[#This Row],[ID_RIVOLI]]="Non trouvé","Pas de lien",HYPERLINK("http://localhost:8111/import?url=http://api.openstreetmap.org/api/0.6/"&amp;Tableau4[[#This Row],[OBJET_OSM]]&amp;"/"&amp;Tableau4[[#This Row],[ID_RIVOLI]]&amp;"/full","JOSM"))</f>
        <v>JOSM</v>
      </c>
    </row>
    <row r="378" spans="1:16">
      <c r="A378">
        <v>840087</v>
      </c>
      <c r="B378" t="s">
        <v>8372</v>
      </c>
      <c r="C378" t="s">
        <v>15112</v>
      </c>
      <c r="H378" t="s">
        <v>620</v>
      </c>
      <c r="I378" t="s">
        <v>620</v>
      </c>
      <c r="J378" t="s">
        <v>8373</v>
      </c>
      <c r="K378" t="s">
        <v>15113</v>
      </c>
      <c r="L378" t="s">
        <v>15114</v>
      </c>
      <c r="M378" t="s">
        <v>14271</v>
      </c>
      <c r="N378" s="19" t="str">
        <f>IF(Tableau4[[#This Row],[ID_RIVOLI]]="Non trouvé","Pas de lien",HYPERLINK(("http://www.openstreetmap.org/?"&amp;Tableau4[[#This Row],[OBJET_OSM]]&amp;"="&amp;Tableau4[[#This Row],[ID_RIVOLI]]),"Localiser"))</f>
        <v>Localiser</v>
      </c>
      <c r="O378" s="11" t="s">
        <v>8644</v>
      </c>
      <c r="P378" s="12" t="str">
        <f>IF(Tableau4[[#This Row],[ID_RIVOLI]]="Non trouvé","Pas de lien",HYPERLINK("http://localhost:8111/import?url=http://api.openstreetmap.org/api/0.6/"&amp;Tableau4[[#This Row],[OBJET_OSM]]&amp;"/"&amp;Tableau4[[#This Row],[ID_RIVOLI]]&amp;"/full","JOSM"))</f>
        <v>JOSM</v>
      </c>
    </row>
    <row r="379" spans="1:16">
      <c r="A379">
        <v>840087</v>
      </c>
      <c r="B379" t="s">
        <v>15125</v>
      </c>
      <c r="C379" t="s">
        <v>15126</v>
      </c>
      <c r="H379" t="s">
        <v>316</v>
      </c>
      <c r="I379" t="s">
        <v>316</v>
      </c>
      <c r="J379" t="s">
        <v>5382</v>
      </c>
      <c r="K379" t="s">
        <v>15127</v>
      </c>
      <c r="L379" t="s">
        <v>15128</v>
      </c>
      <c r="M379" t="s">
        <v>14271</v>
      </c>
      <c r="N379" s="19" t="str">
        <f>IF(Tableau4[[#This Row],[ID_RIVOLI]]="Non trouvé","Pas de lien",HYPERLINK(("http://www.openstreetmap.org/?"&amp;Tableau4[[#This Row],[OBJET_OSM]]&amp;"="&amp;Tableau4[[#This Row],[ID_RIVOLI]]),"Localiser"))</f>
        <v>Localiser</v>
      </c>
      <c r="O379" s="11" t="s">
        <v>8644</v>
      </c>
      <c r="P379" s="12" t="str">
        <f>IF(Tableau4[[#This Row],[ID_RIVOLI]]="Non trouvé","Pas de lien",HYPERLINK("http://localhost:8111/import?url=http://api.openstreetmap.org/api/0.6/"&amp;Tableau4[[#This Row],[OBJET_OSM]]&amp;"/"&amp;Tableau4[[#This Row],[ID_RIVOLI]]&amp;"/full","JOSM"))</f>
        <v>JOSM</v>
      </c>
    </row>
    <row r="380" spans="1:16">
      <c r="A380">
        <v>840087</v>
      </c>
      <c r="B380" t="s">
        <v>8384</v>
      </c>
      <c r="C380" t="s">
        <v>15139</v>
      </c>
      <c r="H380" t="s">
        <v>8385</v>
      </c>
      <c r="I380" t="s">
        <v>8385</v>
      </c>
      <c r="J380" t="s">
        <v>5440</v>
      </c>
      <c r="K380" t="s">
        <v>5440</v>
      </c>
      <c r="L380" t="s">
        <v>15138</v>
      </c>
      <c r="M380" t="s">
        <v>14271</v>
      </c>
      <c r="N380" s="19" t="str">
        <f>IF(Tableau4[[#This Row],[ID_RIVOLI]]="Non trouvé","Pas de lien",HYPERLINK(("http://www.openstreetmap.org/?"&amp;Tableau4[[#This Row],[OBJET_OSM]]&amp;"="&amp;Tableau4[[#This Row],[ID_RIVOLI]]),"Localiser"))</f>
        <v>Localiser</v>
      </c>
      <c r="O380" s="11" t="s">
        <v>8644</v>
      </c>
      <c r="P380" s="12" t="str">
        <f>IF(Tableau4[[#This Row],[ID_RIVOLI]]="Non trouvé","Pas de lien",HYPERLINK("http://localhost:8111/import?url=http://api.openstreetmap.org/api/0.6/"&amp;Tableau4[[#This Row],[OBJET_OSM]]&amp;"/"&amp;Tableau4[[#This Row],[ID_RIVOLI]]&amp;"/full","JOSM"))</f>
        <v>JOSM</v>
      </c>
    </row>
    <row r="381" spans="1:16">
      <c r="A381">
        <v>840087</v>
      </c>
      <c r="B381" t="s">
        <v>8392</v>
      </c>
      <c r="C381" t="s">
        <v>15160</v>
      </c>
      <c r="H381" t="s">
        <v>8393</v>
      </c>
      <c r="I381" t="s">
        <v>8393</v>
      </c>
      <c r="J381" t="s">
        <v>5448</v>
      </c>
      <c r="K381" t="s">
        <v>5448</v>
      </c>
      <c r="L381" t="s">
        <v>15161</v>
      </c>
      <c r="M381" t="s">
        <v>14260</v>
      </c>
      <c r="N381" s="19" t="str">
        <f>IF(Tableau4[[#This Row],[ID_RIVOLI]]="Non trouvé","Pas de lien",HYPERLINK(("http://www.openstreetmap.org/?"&amp;Tableau4[[#This Row],[OBJET_OSM]]&amp;"="&amp;Tableau4[[#This Row],[ID_RIVOLI]]),"Localiser"))</f>
        <v>Localiser</v>
      </c>
      <c r="O381" s="11" t="s">
        <v>8644</v>
      </c>
      <c r="P381" s="12" t="str">
        <f>IF(Tableau4[[#This Row],[ID_RIVOLI]]="Non trouvé","Pas de lien",HYPERLINK("http://localhost:8111/import?url=http://api.openstreetmap.org/api/0.6/"&amp;Tableau4[[#This Row],[OBJET_OSM]]&amp;"/"&amp;Tableau4[[#This Row],[ID_RIVOLI]]&amp;"/full","JOSM"))</f>
        <v>JOSM</v>
      </c>
    </row>
    <row r="382" spans="1:16">
      <c r="A382">
        <v>840087</v>
      </c>
      <c r="B382" t="s">
        <v>8394</v>
      </c>
      <c r="C382" t="s">
        <v>15162</v>
      </c>
      <c r="H382" t="s">
        <v>8395</v>
      </c>
      <c r="I382" t="s">
        <v>8395</v>
      </c>
      <c r="J382" t="s">
        <v>5423</v>
      </c>
      <c r="K382" t="s">
        <v>5423</v>
      </c>
      <c r="L382" t="s">
        <v>15163</v>
      </c>
      <c r="M382" t="s">
        <v>14260</v>
      </c>
      <c r="N382" s="19" t="str">
        <f>IF(Tableau4[[#This Row],[ID_RIVOLI]]="Non trouvé","Pas de lien",HYPERLINK(("http://www.openstreetmap.org/?"&amp;Tableau4[[#This Row],[OBJET_OSM]]&amp;"="&amp;Tableau4[[#This Row],[ID_RIVOLI]]),"Localiser"))</f>
        <v>Localiser</v>
      </c>
      <c r="O382" s="11" t="s">
        <v>8644</v>
      </c>
      <c r="P382" s="12" t="str">
        <f>IF(Tableau4[[#This Row],[ID_RIVOLI]]="Non trouvé","Pas de lien",HYPERLINK("http://localhost:8111/import?url=http://api.openstreetmap.org/api/0.6/"&amp;Tableau4[[#This Row],[OBJET_OSM]]&amp;"/"&amp;Tableau4[[#This Row],[ID_RIVOLI]]&amp;"/full","JOSM"))</f>
        <v>JOSM</v>
      </c>
    </row>
    <row r="383" spans="1:16">
      <c r="A383">
        <v>840087</v>
      </c>
      <c r="B383" t="s">
        <v>8396</v>
      </c>
      <c r="C383" t="s">
        <v>15164</v>
      </c>
      <c r="H383" t="s">
        <v>8397</v>
      </c>
      <c r="I383" t="s">
        <v>8397</v>
      </c>
      <c r="J383" t="s">
        <v>5389</v>
      </c>
      <c r="K383" t="s">
        <v>5389</v>
      </c>
      <c r="L383" t="s">
        <v>15165</v>
      </c>
      <c r="M383" t="s">
        <v>14260</v>
      </c>
      <c r="N383" s="19" t="str">
        <f>IF(Tableau4[[#This Row],[ID_RIVOLI]]="Non trouvé","Pas de lien",HYPERLINK(("http://www.openstreetmap.org/?"&amp;Tableau4[[#This Row],[OBJET_OSM]]&amp;"="&amp;Tableau4[[#This Row],[ID_RIVOLI]]),"Localiser"))</f>
        <v>Localiser</v>
      </c>
      <c r="O383" s="11" t="s">
        <v>8644</v>
      </c>
      <c r="P383" s="12" t="str">
        <f>IF(Tableau4[[#This Row],[ID_RIVOLI]]="Non trouvé","Pas de lien",HYPERLINK("http://localhost:8111/import?url=http://api.openstreetmap.org/api/0.6/"&amp;Tableau4[[#This Row],[OBJET_OSM]]&amp;"/"&amp;Tableau4[[#This Row],[ID_RIVOLI]]&amp;"/full","JOSM"))</f>
        <v>JOSM</v>
      </c>
    </row>
    <row r="384" spans="1:16">
      <c r="A384">
        <v>840087</v>
      </c>
      <c r="B384" t="s">
        <v>8398</v>
      </c>
      <c r="C384" t="s">
        <v>15166</v>
      </c>
      <c r="H384" t="s">
        <v>8399</v>
      </c>
      <c r="I384" t="s">
        <v>8399</v>
      </c>
      <c r="J384" t="s">
        <v>5424</v>
      </c>
      <c r="K384" t="s">
        <v>5424</v>
      </c>
      <c r="L384" t="s">
        <v>15167</v>
      </c>
      <c r="M384" t="s">
        <v>14260</v>
      </c>
      <c r="N384" s="19" t="str">
        <f>IF(Tableau4[[#This Row],[ID_RIVOLI]]="Non trouvé","Pas de lien",HYPERLINK(("http://www.openstreetmap.org/?"&amp;Tableau4[[#This Row],[OBJET_OSM]]&amp;"="&amp;Tableau4[[#This Row],[ID_RIVOLI]]),"Localiser"))</f>
        <v>Localiser</v>
      </c>
      <c r="O384" s="11" t="s">
        <v>8644</v>
      </c>
      <c r="P384" s="12" t="str">
        <f>IF(Tableau4[[#This Row],[ID_RIVOLI]]="Non trouvé","Pas de lien",HYPERLINK("http://localhost:8111/import?url=http://api.openstreetmap.org/api/0.6/"&amp;Tableau4[[#This Row],[OBJET_OSM]]&amp;"/"&amp;Tableau4[[#This Row],[ID_RIVOLI]]&amp;"/full","JOSM"))</f>
        <v>JOSM</v>
      </c>
    </row>
    <row r="385" spans="1:16">
      <c r="A385">
        <v>840087</v>
      </c>
      <c r="B385" t="s">
        <v>8400</v>
      </c>
      <c r="C385" t="s">
        <v>15168</v>
      </c>
      <c r="H385" t="s">
        <v>8401</v>
      </c>
      <c r="I385" t="s">
        <v>8401</v>
      </c>
      <c r="J385" t="s">
        <v>8402</v>
      </c>
      <c r="K385" t="s">
        <v>8402</v>
      </c>
      <c r="L385" t="s">
        <v>15169</v>
      </c>
      <c r="M385" t="s">
        <v>14271</v>
      </c>
      <c r="N385" s="19" t="str">
        <f>IF(Tableau4[[#This Row],[ID_RIVOLI]]="Non trouvé","Pas de lien",HYPERLINK(("http://www.openstreetmap.org/?"&amp;Tableau4[[#This Row],[OBJET_OSM]]&amp;"="&amp;Tableau4[[#This Row],[ID_RIVOLI]]),"Localiser"))</f>
        <v>Localiser</v>
      </c>
      <c r="O385" s="11" t="s">
        <v>8644</v>
      </c>
      <c r="P385" s="12" t="str">
        <f>IF(Tableau4[[#This Row],[ID_RIVOLI]]="Non trouvé","Pas de lien",HYPERLINK("http://localhost:8111/import?url=http://api.openstreetmap.org/api/0.6/"&amp;Tableau4[[#This Row],[OBJET_OSM]]&amp;"/"&amp;Tableau4[[#This Row],[ID_RIVOLI]]&amp;"/full","JOSM"))</f>
        <v>JOSM</v>
      </c>
    </row>
    <row r="386" spans="1:16">
      <c r="A386">
        <v>840087</v>
      </c>
      <c r="B386" t="s">
        <v>8403</v>
      </c>
      <c r="C386" t="s">
        <v>15170</v>
      </c>
      <c r="H386" t="s">
        <v>916</v>
      </c>
      <c r="I386" t="s">
        <v>916</v>
      </c>
      <c r="J386" t="s">
        <v>8404</v>
      </c>
      <c r="K386" t="s">
        <v>8404</v>
      </c>
      <c r="L386" t="s">
        <v>15171</v>
      </c>
      <c r="M386" t="s">
        <v>14271</v>
      </c>
      <c r="N386" s="19" t="str">
        <f>IF(Tableau4[[#This Row],[ID_RIVOLI]]="Non trouvé","Pas de lien",HYPERLINK(("http://www.openstreetmap.org/?"&amp;Tableau4[[#This Row],[OBJET_OSM]]&amp;"="&amp;Tableau4[[#This Row],[ID_RIVOLI]]),"Localiser"))</f>
        <v>Localiser</v>
      </c>
      <c r="O386" s="11" t="s">
        <v>8644</v>
      </c>
      <c r="P386" s="12" t="str">
        <f>IF(Tableau4[[#This Row],[ID_RIVOLI]]="Non trouvé","Pas de lien",HYPERLINK("http://localhost:8111/import?url=http://api.openstreetmap.org/api/0.6/"&amp;Tableau4[[#This Row],[OBJET_OSM]]&amp;"/"&amp;Tableau4[[#This Row],[ID_RIVOLI]]&amp;"/full","JOSM"))</f>
        <v>JOSM</v>
      </c>
    </row>
    <row r="387" spans="1:16">
      <c r="A387">
        <v>840087</v>
      </c>
      <c r="B387" t="s">
        <v>15192</v>
      </c>
      <c r="C387" t="s">
        <v>15193</v>
      </c>
      <c r="H387" t="s">
        <v>3253</v>
      </c>
      <c r="I387" t="s">
        <v>3253</v>
      </c>
      <c r="J387" t="s">
        <v>5347</v>
      </c>
      <c r="K387" t="s">
        <v>5347</v>
      </c>
      <c r="L387" t="s">
        <v>15194</v>
      </c>
      <c r="M387" t="s">
        <v>14260</v>
      </c>
      <c r="N387" s="19" t="str">
        <f>IF(Tableau4[[#This Row],[ID_RIVOLI]]="Non trouvé","Pas de lien",HYPERLINK(("http://www.openstreetmap.org/?"&amp;Tableau4[[#This Row],[OBJET_OSM]]&amp;"="&amp;Tableau4[[#This Row],[ID_RIVOLI]]),"Localiser"))</f>
        <v>Localiser</v>
      </c>
      <c r="O387" s="11" t="s">
        <v>8644</v>
      </c>
      <c r="P387" s="12" t="str">
        <f>IF(Tableau4[[#This Row],[ID_RIVOLI]]="Non trouvé","Pas de lien",HYPERLINK("http://localhost:8111/import?url=http://api.openstreetmap.org/api/0.6/"&amp;Tableau4[[#This Row],[OBJET_OSM]]&amp;"/"&amp;Tableau4[[#This Row],[ID_RIVOLI]]&amp;"/full","JOSM"))</f>
        <v>JOSM</v>
      </c>
    </row>
    <row r="388" spans="1:16">
      <c r="A388">
        <v>840087</v>
      </c>
      <c r="B388" t="s">
        <v>8405</v>
      </c>
      <c r="C388" t="s">
        <v>15200</v>
      </c>
      <c r="H388" t="s">
        <v>1551</v>
      </c>
      <c r="I388" t="s">
        <v>1551</v>
      </c>
      <c r="J388" t="s">
        <v>5470</v>
      </c>
      <c r="K388" t="s">
        <v>5470</v>
      </c>
      <c r="L388" t="s">
        <v>15201</v>
      </c>
      <c r="M388" t="s">
        <v>14271</v>
      </c>
      <c r="N388" s="19" t="str">
        <f>IF(Tableau4[[#This Row],[ID_RIVOLI]]="Non trouvé","Pas de lien",HYPERLINK(("http://www.openstreetmap.org/?"&amp;Tableau4[[#This Row],[OBJET_OSM]]&amp;"="&amp;Tableau4[[#This Row],[ID_RIVOLI]]),"Localiser"))</f>
        <v>Localiser</v>
      </c>
      <c r="O388" s="11" t="s">
        <v>8644</v>
      </c>
      <c r="P388" s="12" t="str">
        <f>IF(Tableau4[[#This Row],[ID_RIVOLI]]="Non trouvé","Pas de lien",HYPERLINK("http://localhost:8111/import?url=http://api.openstreetmap.org/api/0.6/"&amp;Tableau4[[#This Row],[OBJET_OSM]]&amp;"/"&amp;Tableau4[[#This Row],[ID_RIVOLI]]&amp;"/full","JOSM"))</f>
        <v>JOSM</v>
      </c>
    </row>
    <row r="389" spans="1:16">
      <c r="A389">
        <v>840087</v>
      </c>
      <c r="B389" t="s">
        <v>8406</v>
      </c>
      <c r="C389" t="s">
        <v>15202</v>
      </c>
      <c r="H389" t="s">
        <v>8407</v>
      </c>
      <c r="I389" t="s">
        <v>8407</v>
      </c>
      <c r="J389" t="s">
        <v>5338</v>
      </c>
      <c r="K389" t="s">
        <v>5338</v>
      </c>
      <c r="L389" t="s">
        <v>15203</v>
      </c>
      <c r="M389" t="s">
        <v>14271</v>
      </c>
      <c r="N389" s="19" t="str">
        <f>IF(Tableau4[[#This Row],[ID_RIVOLI]]="Non trouvé","Pas de lien",HYPERLINK(("http://www.openstreetmap.org/?"&amp;Tableau4[[#This Row],[OBJET_OSM]]&amp;"="&amp;Tableau4[[#This Row],[ID_RIVOLI]]),"Localiser"))</f>
        <v>Localiser</v>
      </c>
      <c r="O389" s="11" t="s">
        <v>8644</v>
      </c>
      <c r="P389" s="12" t="str">
        <f>IF(Tableau4[[#This Row],[ID_RIVOLI]]="Non trouvé","Pas de lien",HYPERLINK("http://localhost:8111/import?url=http://api.openstreetmap.org/api/0.6/"&amp;Tableau4[[#This Row],[OBJET_OSM]]&amp;"/"&amp;Tableau4[[#This Row],[ID_RIVOLI]]&amp;"/full","JOSM"))</f>
        <v>JOSM</v>
      </c>
    </row>
    <row r="390" spans="1:16">
      <c r="A390">
        <v>840087</v>
      </c>
      <c r="B390" t="s">
        <v>8408</v>
      </c>
      <c r="C390" t="s">
        <v>15204</v>
      </c>
      <c r="H390" t="s">
        <v>1034</v>
      </c>
      <c r="I390" t="s">
        <v>1034</v>
      </c>
      <c r="J390" t="s">
        <v>5474</v>
      </c>
      <c r="K390" t="s">
        <v>1034</v>
      </c>
      <c r="L390" t="s">
        <v>15205</v>
      </c>
      <c r="M390" t="s">
        <v>14271</v>
      </c>
      <c r="N390" s="19" t="str">
        <f>IF(Tableau4[[#This Row],[ID_RIVOLI]]="Non trouvé","Pas de lien",HYPERLINK(("http://www.openstreetmap.org/?"&amp;Tableau4[[#This Row],[OBJET_OSM]]&amp;"="&amp;Tableau4[[#This Row],[ID_RIVOLI]]),"Localiser"))</f>
        <v>Localiser</v>
      </c>
      <c r="O390" s="11" t="s">
        <v>8644</v>
      </c>
      <c r="P390" s="12" t="str">
        <f>IF(Tableau4[[#This Row],[ID_RIVOLI]]="Non trouvé","Pas de lien",HYPERLINK("http://localhost:8111/import?url=http://api.openstreetmap.org/api/0.6/"&amp;Tableau4[[#This Row],[OBJET_OSM]]&amp;"/"&amp;Tableau4[[#This Row],[ID_RIVOLI]]&amp;"/full","JOSM"))</f>
        <v>JOSM</v>
      </c>
    </row>
    <row r="391" spans="1:16">
      <c r="A391">
        <v>840087</v>
      </c>
      <c r="B391" t="s">
        <v>8409</v>
      </c>
      <c r="C391" t="s">
        <v>751</v>
      </c>
      <c r="H391" t="s">
        <v>8410</v>
      </c>
      <c r="I391" t="s">
        <v>8410</v>
      </c>
      <c r="J391" t="s">
        <v>5545</v>
      </c>
      <c r="K391" t="s">
        <v>5545</v>
      </c>
      <c r="N391" s="19" t="str">
        <f>IF(Tableau4[[#This Row],[ID_RIVOLI]]="Non trouvé","Pas de lien",HYPERLINK(("http://www.openstreetmap.org/?"&amp;Tableau4[[#This Row],[OBJET_OSM]]&amp;"="&amp;Tableau4[[#This Row],[ID_RIVOLI]]),"Localiser"))</f>
        <v>Pas de lien</v>
      </c>
      <c r="O391" s="11" t="s">
        <v>8644</v>
      </c>
      <c r="P391" s="12" t="str">
        <f>IF(Tableau4[[#This Row],[ID_RIVOLI]]="Non trouvé","Pas de lien",HYPERLINK("http://localhost:8111/import?url=http://api.openstreetmap.org/api/0.6/"&amp;Tableau4[[#This Row],[OBJET_OSM]]&amp;"/"&amp;Tableau4[[#This Row],[ID_RIVOLI]]&amp;"/full","JOSM"))</f>
        <v>Pas de lien</v>
      </c>
    </row>
    <row r="392" spans="1:16">
      <c r="A392">
        <v>840087</v>
      </c>
      <c r="B392" t="s">
        <v>8413</v>
      </c>
      <c r="C392" t="s">
        <v>14577</v>
      </c>
      <c r="G392" t="s">
        <v>4492</v>
      </c>
      <c r="H392" t="s">
        <v>8414</v>
      </c>
      <c r="I392" t="s">
        <v>8415</v>
      </c>
      <c r="J392" t="s">
        <v>8416</v>
      </c>
      <c r="K392" t="s">
        <v>5458</v>
      </c>
      <c r="L392" t="s">
        <v>14578</v>
      </c>
      <c r="M392" t="s">
        <v>14260</v>
      </c>
      <c r="N392" s="19" t="str">
        <f>IF(Tableau4[[#This Row],[ID_RIVOLI]]="Non trouvé","Pas de lien",HYPERLINK(("http://www.openstreetmap.org/?"&amp;Tableau4[[#This Row],[OBJET_OSM]]&amp;"="&amp;Tableau4[[#This Row],[ID_RIVOLI]]),"Localiser"))</f>
        <v>Localiser</v>
      </c>
      <c r="O392" s="11" t="s">
        <v>8644</v>
      </c>
      <c r="P392" s="12" t="str">
        <f>IF(Tableau4[[#This Row],[ID_RIVOLI]]="Non trouvé","Pas de lien",HYPERLINK("http://localhost:8111/import?url=http://api.openstreetmap.org/api/0.6/"&amp;Tableau4[[#This Row],[OBJET_OSM]]&amp;"/"&amp;Tableau4[[#This Row],[ID_RIVOLI]]&amp;"/full","JOSM"))</f>
        <v>JOSM</v>
      </c>
    </row>
    <row r="393" spans="1:16">
      <c r="A393">
        <v>840087</v>
      </c>
      <c r="B393" t="s">
        <v>15219</v>
      </c>
      <c r="C393" t="s">
        <v>15220</v>
      </c>
      <c r="H393" t="s">
        <v>3800</v>
      </c>
      <c r="I393" t="s">
        <v>3800</v>
      </c>
      <c r="J393" t="s">
        <v>5483</v>
      </c>
      <c r="K393" t="s">
        <v>5483</v>
      </c>
      <c r="L393" t="s">
        <v>15221</v>
      </c>
      <c r="M393" t="s">
        <v>14260</v>
      </c>
      <c r="N393" s="19" t="str">
        <f>IF(Tableau4[[#This Row],[ID_RIVOLI]]="Non trouvé","Pas de lien",HYPERLINK(("http://www.openstreetmap.org/?"&amp;Tableau4[[#This Row],[OBJET_OSM]]&amp;"="&amp;Tableau4[[#This Row],[ID_RIVOLI]]),"Localiser"))</f>
        <v>Localiser</v>
      </c>
      <c r="O393" s="11" t="s">
        <v>8644</v>
      </c>
      <c r="P393" s="12" t="str">
        <f>IF(Tableau4[[#This Row],[ID_RIVOLI]]="Non trouvé","Pas de lien",HYPERLINK("http://localhost:8111/import?url=http://api.openstreetmap.org/api/0.6/"&amp;Tableau4[[#This Row],[OBJET_OSM]]&amp;"/"&amp;Tableau4[[#This Row],[ID_RIVOLI]]&amp;"/full","JOSM"))</f>
        <v>JOSM</v>
      </c>
    </row>
    <row r="394" spans="1:16">
      <c r="A394">
        <v>840087</v>
      </c>
      <c r="B394" t="s">
        <v>15225</v>
      </c>
      <c r="C394" t="s">
        <v>15226</v>
      </c>
      <c r="H394" t="s">
        <v>8421</v>
      </c>
      <c r="I394" t="s">
        <v>8421</v>
      </c>
      <c r="J394" t="s">
        <v>5415</v>
      </c>
      <c r="K394" t="s">
        <v>15227</v>
      </c>
      <c r="L394" t="s">
        <v>15228</v>
      </c>
      <c r="M394" t="s">
        <v>14271</v>
      </c>
      <c r="N394" s="19" t="str">
        <f>IF(Tableau4[[#This Row],[ID_RIVOLI]]="Non trouvé","Pas de lien",HYPERLINK(("http://www.openstreetmap.org/?"&amp;Tableau4[[#This Row],[OBJET_OSM]]&amp;"="&amp;Tableau4[[#This Row],[ID_RIVOLI]]),"Localiser"))</f>
        <v>Localiser</v>
      </c>
      <c r="O394" s="11" t="s">
        <v>8644</v>
      </c>
      <c r="P394" s="12" t="str">
        <f>IF(Tableau4[[#This Row],[ID_RIVOLI]]="Non trouvé","Pas de lien",HYPERLINK("http://localhost:8111/import?url=http://api.openstreetmap.org/api/0.6/"&amp;Tableau4[[#This Row],[OBJET_OSM]]&amp;"/"&amp;Tableau4[[#This Row],[ID_RIVOLI]]&amp;"/full","JOSM"))</f>
        <v>JOSM</v>
      </c>
    </row>
    <row r="395" spans="1:16">
      <c r="A395">
        <v>840087</v>
      </c>
      <c r="B395" t="s">
        <v>8422</v>
      </c>
      <c r="C395" t="s">
        <v>15229</v>
      </c>
      <c r="H395" t="s">
        <v>8423</v>
      </c>
      <c r="I395" t="s">
        <v>8423</v>
      </c>
      <c r="J395" t="s">
        <v>5477</v>
      </c>
      <c r="K395" t="s">
        <v>15230</v>
      </c>
      <c r="L395" t="s">
        <v>15231</v>
      </c>
      <c r="M395" t="s">
        <v>14260</v>
      </c>
      <c r="N395" s="19" t="str">
        <f>IF(Tableau4[[#This Row],[ID_RIVOLI]]="Non trouvé","Pas de lien",HYPERLINK(("http://www.openstreetmap.org/?"&amp;Tableau4[[#This Row],[OBJET_OSM]]&amp;"="&amp;Tableau4[[#This Row],[ID_RIVOLI]]),"Localiser"))</f>
        <v>Localiser</v>
      </c>
      <c r="O395" s="11" t="s">
        <v>8644</v>
      </c>
      <c r="P395" s="12" t="str">
        <f>IF(Tableau4[[#This Row],[ID_RIVOLI]]="Non trouvé","Pas de lien",HYPERLINK("http://localhost:8111/import?url=http://api.openstreetmap.org/api/0.6/"&amp;Tableau4[[#This Row],[OBJET_OSM]]&amp;"/"&amp;Tableau4[[#This Row],[ID_RIVOLI]]&amp;"/full","JOSM"))</f>
        <v>JOSM</v>
      </c>
    </row>
    <row r="396" spans="1:16">
      <c r="A396">
        <v>840087</v>
      </c>
      <c r="B396" t="s">
        <v>8424</v>
      </c>
      <c r="C396" t="s">
        <v>15232</v>
      </c>
      <c r="H396" t="s">
        <v>8425</v>
      </c>
      <c r="I396" t="s">
        <v>8425</v>
      </c>
      <c r="J396" t="s">
        <v>5481</v>
      </c>
      <c r="K396" t="s">
        <v>8425</v>
      </c>
      <c r="L396" t="s">
        <v>15233</v>
      </c>
      <c r="M396" t="s">
        <v>14260</v>
      </c>
      <c r="N396" s="19" t="str">
        <f>IF(Tableau4[[#This Row],[ID_RIVOLI]]="Non trouvé","Pas de lien",HYPERLINK(("http://www.openstreetmap.org/?"&amp;Tableau4[[#This Row],[OBJET_OSM]]&amp;"="&amp;Tableau4[[#This Row],[ID_RIVOLI]]),"Localiser"))</f>
        <v>Localiser</v>
      </c>
      <c r="O396" s="11" t="s">
        <v>8644</v>
      </c>
      <c r="P396" s="12" t="str">
        <f>IF(Tableau4[[#This Row],[ID_RIVOLI]]="Non trouvé","Pas de lien",HYPERLINK("http://localhost:8111/import?url=http://api.openstreetmap.org/api/0.6/"&amp;Tableau4[[#This Row],[OBJET_OSM]]&amp;"/"&amp;Tableau4[[#This Row],[ID_RIVOLI]]&amp;"/full","JOSM"))</f>
        <v>JOSM</v>
      </c>
    </row>
    <row r="397" spans="1:16">
      <c r="A397">
        <v>840087</v>
      </c>
      <c r="B397" t="s">
        <v>15236</v>
      </c>
      <c r="C397" t="s">
        <v>15237</v>
      </c>
      <c r="H397" t="s">
        <v>7939</v>
      </c>
      <c r="I397" t="s">
        <v>7939</v>
      </c>
      <c r="J397" t="s">
        <v>5354</v>
      </c>
      <c r="K397" t="s">
        <v>5354</v>
      </c>
      <c r="L397" t="s">
        <v>15235</v>
      </c>
      <c r="M397" t="s">
        <v>14271</v>
      </c>
      <c r="N397" s="19" t="str">
        <f>IF(Tableau4[[#This Row],[ID_RIVOLI]]="Non trouvé","Pas de lien",HYPERLINK(("http://www.openstreetmap.org/?"&amp;Tableau4[[#This Row],[OBJET_OSM]]&amp;"="&amp;Tableau4[[#This Row],[ID_RIVOLI]]),"Localiser"))</f>
        <v>Localiser</v>
      </c>
      <c r="O397" s="11" t="s">
        <v>8644</v>
      </c>
      <c r="P397" s="12" t="str">
        <f>IF(Tableau4[[#This Row],[ID_RIVOLI]]="Non trouvé","Pas de lien",HYPERLINK("http://localhost:8111/import?url=http://api.openstreetmap.org/api/0.6/"&amp;Tableau4[[#This Row],[OBJET_OSM]]&amp;"/"&amp;Tableau4[[#This Row],[ID_RIVOLI]]&amp;"/full","JOSM"))</f>
        <v>JOSM</v>
      </c>
    </row>
    <row r="398" spans="1:16">
      <c r="A398">
        <v>840087</v>
      </c>
      <c r="B398" t="s">
        <v>15238</v>
      </c>
      <c r="C398" t="s">
        <v>15239</v>
      </c>
      <c r="H398" t="s">
        <v>8426</v>
      </c>
      <c r="I398" t="s">
        <v>8426</v>
      </c>
      <c r="J398" t="s">
        <v>8427</v>
      </c>
      <c r="K398" t="s">
        <v>15240</v>
      </c>
      <c r="L398" t="s">
        <v>15241</v>
      </c>
      <c r="M398" t="s">
        <v>14271</v>
      </c>
      <c r="N398" s="19" t="str">
        <f>IF(Tableau4[[#This Row],[ID_RIVOLI]]="Non trouvé","Pas de lien",HYPERLINK(("http://www.openstreetmap.org/?"&amp;Tableau4[[#This Row],[OBJET_OSM]]&amp;"="&amp;Tableau4[[#This Row],[ID_RIVOLI]]),"Localiser"))</f>
        <v>Localiser</v>
      </c>
      <c r="O398" s="11" t="s">
        <v>8644</v>
      </c>
      <c r="P398" s="12" t="str">
        <f>IF(Tableau4[[#This Row],[ID_RIVOLI]]="Non trouvé","Pas de lien",HYPERLINK("http://localhost:8111/import?url=http://api.openstreetmap.org/api/0.6/"&amp;Tableau4[[#This Row],[OBJET_OSM]]&amp;"/"&amp;Tableau4[[#This Row],[ID_RIVOLI]]&amp;"/full","JOSM"))</f>
        <v>JOSM</v>
      </c>
    </row>
    <row r="399" spans="1:16">
      <c r="A399">
        <v>840087</v>
      </c>
      <c r="B399" t="s">
        <v>15242</v>
      </c>
      <c r="C399" t="s">
        <v>15243</v>
      </c>
      <c r="H399" t="s">
        <v>8428</v>
      </c>
      <c r="I399" t="s">
        <v>8428</v>
      </c>
      <c r="J399" t="s">
        <v>8429</v>
      </c>
      <c r="K399" t="s">
        <v>15244</v>
      </c>
      <c r="L399" t="s">
        <v>15245</v>
      </c>
      <c r="M399" t="s">
        <v>14271</v>
      </c>
      <c r="N399" s="19" t="str">
        <f>IF(Tableau4[[#This Row],[ID_RIVOLI]]="Non trouvé","Pas de lien",HYPERLINK(("http://www.openstreetmap.org/?"&amp;Tableau4[[#This Row],[OBJET_OSM]]&amp;"="&amp;Tableau4[[#This Row],[ID_RIVOLI]]),"Localiser"))</f>
        <v>Localiser</v>
      </c>
      <c r="O399" s="11" t="s">
        <v>8644</v>
      </c>
      <c r="P399" s="12" t="str">
        <f>IF(Tableau4[[#This Row],[ID_RIVOLI]]="Non trouvé","Pas de lien",HYPERLINK("http://localhost:8111/import?url=http://api.openstreetmap.org/api/0.6/"&amp;Tableau4[[#This Row],[OBJET_OSM]]&amp;"/"&amp;Tableau4[[#This Row],[ID_RIVOLI]]&amp;"/full","JOSM"))</f>
        <v>JOSM</v>
      </c>
    </row>
    <row r="400" spans="1:16">
      <c r="A400">
        <v>840087</v>
      </c>
      <c r="B400" t="s">
        <v>8430</v>
      </c>
      <c r="C400" t="s">
        <v>14858</v>
      </c>
      <c r="G400" t="s">
        <v>5674</v>
      </c>
      <c r="H400" t="s">
        <v>8431</v>
      </c>
      <c r="I400" t="s">
        <v>8432</v>
      </c>
      <c r="J400" t="s">
        <v>7944</v>
      </c>
      <c r="K400" t="s">
        <v>5492</v>
      </c>
      <c r="L400" t="s">
        <v>14859</v>
      </c>
      <c r="M400" t="s">
        <v>14260</v>
      </c>
      <c r="N400" s="19" t="str">
        <f>IF(Tableau4[[#This Row],[ID_RIVOLI]]="Non trouvé","Pas de lien",HYPERLINK(("http://www.openstreetmap.org/?"&amp;Tableau4[[#This Row],[OBJET_OSM]]&amp;"="&amp;Tableau4[[#This Row],[ID_RIVOLI]]),"Localiser"))</f>
        <v>Localiser</v>
      </c>
      <c r="O400" s="11" t="s">
        <v>8644</v>
      </c>
      <c r="P400" s="12" t="str">
        <f>IF(Tableau4[[#This Row],[ID_RIVOLI]]="Non trouvé","Pas de lien",HYPERLINK("http://localhost:8111/import?url=http://api.openstreetmap.org/api/0.6/"&amp;Tableau4[[#This Row],[OBJET_OSM]]&amp;"/"&amp;Tableau4[[#This Row],[ID_RIVOLI]]&amp;"/full","JOSM"))</f>
        <v>JOSM</v>
      </c>
    </row>
    <row r="401" spans="1:16">
      <c r="A401">
        <v>840087</v>
      </c>
      <c r="B401" t="s">
        <v>8433</v>
      </c>
      <c r="C401" t="s">
        <v>14862</v>
      </c>
      <c r="G401" t="s">
        <v>5674</v>
      </c>
      <c r="H401" t="s">
        <v>8434</v>
      </c>
      <c r="I401" t="s">
        <v>8435</v>
      </c>
      <c r="J401" t="s">
        <v>7946</v>
      </c>
      <c r="K401" t="s">
        <v>5367</v>
      </c>
      <c r="L401" t="s">
        <v>14863</v>
      </c>
      <c r="M401" t="s">
        <v>14260</v>
      </c>
      <c r="N401" s="19" t="str">
        <f>IF(Tableau4[[#This Row],[ID_RIVOLI]]="Non trouvé","Pas de lien",HYPERLINK(("http://www.openstreetmap.org/?"&amp;Tableau4[[#This Row],[OBJET_OSM]]&amp;"="&amp;Tableau4[[#This Row],[ID_RIVOLI]]),"Localiser"))</f>
        <v>Localiser</v>
      </c>
      <c r="O401" s="11" t="s">
        <v>8644</v>
      </c>
      <c r="P401" s="12" t="str">
        <f>IF(Tableau4[[#This Row],[ID_RIVOLI]]="Non trouvé","Pas de lien",HYPERLINK("http://localhost:8111/import?url=http://api.openstreetmap.org/api/0.6/"&amp;Tableau4[[#This Row],[OBJET_OSM]]&amp;"/"&amp;Tableau4[[#This Row],[ID_RIVOLI]]&amp;"/full","JOSM"))</f>
        <v>JOSM</v>
      </c>
    </row>
    <row r="402" spans="1:16">
      <c r="A402">
        <v>840087</v>
      </c>
      <c r="B402" t="s">
        <v>8438</v>
      </c>
      <c r="C402" t="s">
        <v>15251</v>
      </c>
      <c r="H402" t="s">
        <v>8439</v>
      </c>
      <c r="I402" t="s">
        <v>8439</v>
      </c>
      <c r="J402" t="s">
        <v>5416</v>
      </c>
      <c r="K402" t="s">
        <v>5416</v>
      </c>
      <c r="L402" t="s">
        <v>15252</v>
      </c>
      <c r="M402" t="s">
        <v>14260</v>
      </c>
      <c r="N402" s="19" t="str">
        <f>IF(Tableau4[[#This Row],[ID_RIVOLI]]="Non trouvé","Pas de lien",HYPERLINK(("http://www.openstreetmap.org/?"&amp;Tableau4[[#This Row],[OBJET_OSM]]&amp;"="&amp;Tableau4[[#This Row],[ID_RIVOLI]]),"Localiser"))</f>
        <v>Localiser</v>
      </c>
      <c r="O402" s="11" t="s">
        <v>8644</v>
      </c>
      <c r="P402" s="12" t="str">
        <f>IF(Tableau4[[#This Row],[ID_RIVOLI]]="Non trouvé","Pas de lien",HYPERLINK("http://localhost:8111/import?url=http://api.openstreetmap.org/api/0.6/"&amp;Tableau4[[#This Row],[OBJET_OSM]]&amp;"/"&amp;Tableau4[[#This Row],[ID_RIVOLI]]&amp;"/full","JOSM"))</f>
        <v>JOSM</v>
      </c>
    </row>
    <row r="403" spans="1:16">
      <c r="A403">
        <v>840087</v>
      </c>
      <c r="B403" t="s">
        <v>15253</v>
      </c>
      <c r="C403" t="s">
        <v>15254</v>
      </c>
      <c r="H403" t="s">
        <v>8440</v>
      </c>
      <c r="I403" t="s">
        <v>8440</v>
      </c>
      <c r="J403" t="s">
        <v>8441</v>
      </c>
      <c r="K403" t="s">
        <v>15255</v>
      </c>
      <c r="L403" t="s">
        <v>15256</v>
      </c>
      <c r="M403" t="s">
        <v>14271</v>
      </c>
      <c r="N403" s="19" t="str">
        <f>IF(Tableau4[[#This Row],[ID_RIVOLI]]="Non trouvé","Pas de lien",HYPERLINK(("http://www.openstreetmap.org/?"&amp;Tableau4[[#This Row],[OBJET_OSM]]&amp;"="&amp;Tableau4[[#This Row],[ID_RIVOLI]]),"Localiser"))</f>
        <v>Localiser</v>
      </c>
      <c r="O403" s="11" t="s">
        <v>8644</v>
      </c>
      <c r="P403" s="12" t="str">
        <f>IF(Tableau4[[#This Row],[ID_RIVOLI]]="Non trouvé","Pas de lien",HYPERLINK("http://localhost:8111/import?url=http://api.openstreetmap.org/api/0.6/"&amp;Tableau4[[#This Row],[OBJET_OSM]]&amp;"/"&amp;Tableau4[[#This Row],[ID_RIVOLI]]&amp;"/full","JOSM"))</f>
        <v>JOSM</v>
      </c>
    </row>
    <row r="404" spans="1:16">
      <c r="A404">
        <v>840087</v>
      </c>
      <c r="B404" t="s">
        <v>8442</v>
      </c>
      <c r="C404" t="s">
        <v>15257</v>
      </c>
      <c r="H404" t="s">
        <v>8443</v>
      </c>
      <c r="I404" t="s">
        <v>8443</v>
      </c>
      <c r="J404" t="s">
        <v>8444</v>
      </c>
      <c r="K404" t="s">
        <v>15258</v>
      </c>
      <c r="L404" t="s">
        <v>15259</v>
      </c>
      <c r="M404" t="s">
        <v>14271</v>
      </c>
      <c r="N404" s="19" t="str">
        <f>IF(Tableau4[[#This Row],[ID_RIVOLI]]="Non trouvé","Pas de lien",HYPERLINK(("http://www.openstreetmap.org/?"&amp;Tableau4[[#This Row],[OBJET_OSM]]&amp;"="&amp;Tableau4[[#This Row],[ID_RIVOLI]]),"Localiser"))</f>
        <v>Localiser</v>
      </c>
      <c r="O404" s="11" t="s">
        <v>8644</v>
      </c>
      <c r="P404" s="12" t="str">
        <f>IF(Tableau4[[#This Row],[ID_RIVOLI]]="Non trouvé","Pas de lien",HYPERLINK("http://localhost:8111/import?url=http://api.openstreetmap.org/api/0.6/"&amp;Tableau4[[#This Row],[OBJET_OSM]]&amp;"/"&amp;Tableau4[[#This Row],[ID_RIVOLI]]&amp;"/full","JOSM"))</f>
        <v>JOSM</v>
      </c>
    </row>
    <row r="405" spans="1:16">
      <c r="A405">
        <v>840087</v>
      </c>
      <c r="B405" t="s">
        <v>8463</v>
      </c>
      <c r="C405" t="s">
        <v>15268</v>
      </c>
      <c r="H405" t="s">
        <v>8464</v>
      </c>
      <c r="I405" t="s">
        <v>8464</v>
      </c>
      <c r="J405" t="s">
        <v>8465</v>
      </c>
      <c r="K405" t="s">
        <v>15269</v>
      </c>
      <c r="L405" t="s">
        <v>15270</v>
      </c>
      <c r="M405" t="s">
        <v>14260</v>
      </c>
      <c r="N405" s="19" t="str">
        <f>IF(Tableau4[[#This Row],[ID_RIVOLI]]="Non trouvé","Pas de lien",HYPERLINK(("http://www.openstreetmap.org/?"&amp;Tableau4[[#This Row],[OBJET_OSM]]&amp;"="&amp;Tableau4[[#This Row],[ID_RIVOLI]]),"Localiser"))</f>
        <v>Localiser</v>
      </c>
      <c r="O405" s="11" t="s">
        <v>8644</v>
      </c>
      <c r="P405" s="12" t="str">
        <f>IF(Tableau4[[#This Row],[ID_RIVOLI]]="Non trouvé","Pas de lien",HYPERLINK("http://localhost:8111/import?url=http://api.openstreetmap.org/api/0.6/"&amp;Tableau4[[#This Row],[OBJET_OSM]]&amp;"/"&amp;Tableau4[[#This Row],[ID_RIVOLI]]&amp;"/full","JOSM"))</f>
        <v>JOSM</v>
      </c>
    </row>
    <row r="406" spans="1:16">
      <c r="A406">
        <v>840087</v>
      </c>
      <c r="B406" t="s">
        <v>8478</v>
      </c>
      <c r="C406" t="s">
        <v>15275</v>
      </c>
      <c r="H406" t="s">
        <v>8479</v>
      </c>
      <c r="I406" t="s">
        <v>8479</v>
      </c>
      <c r="J406" t="s">
        <v>5364</v>
      </c>
      <c r="K406" t="s">
        <v>5364</v>
      </c>
      <c r="L406" t="s">
        <v>15276</v>
      </c>
      <c r="M406" t="s">
        <v>14260</v>
      </c>
      <c r="N406" s="19" t="str">
        <f>IF(Tableau4[[#This Row],[ID_RIVOLI]]="Non trouvé","Pas de lien",HYPERLINK(("http://www.openstreetmap.org/?"&amp;Tableau4[[#This Row],[OBJET_OSM]]&amp;"="&amp;Tableau4[[#This Row],[ID_RIVOLI]]),"Localiser"))</f>
        <v>Localiser</v>
      </c>
      <c r="O406" s="11" t="s">
        <v>8644</v>
      </c>
      <c r="P406" s="12" t="str">
        <f>IF(Tableau4[[#This Row],[ID_RIVOLI]]="Non trouvé","Pas de lien",HYPERLINK("http://localhost:8111/import?url=http://api.openstreetmap.org/api/0.6/"&amp;Tableau4[[#This Row],[OBJET_OSM]]&amp;"/"&amp;Tableau4[[#This Row],[ID_RIVOLI]]&amp;"/full","JOSM"))</f>
        <v>JOSM</v>
      </c>
    </row>
    <row r="407" spans="1:16">
      <c r="A407">
        <v>840087</v>
      </c>
      <c r="B407" t="s">
        <v>8487</v>
      </c>
      <c r="C407" t="s">
        <v>15277</v>
      </c>
      <c r="H407" t="s">
        <v>8488</v>
      </c>
      <c r="I407" t="s">
        <v>8488</v>
      </c>
      <c r="J407" t="s">
        <v>8489</v>
      </c>
      <c r="K407" t="s">
        <v>8489</v>
      </c>
      <c r="L407" t="s">
        <v>15278</v>
      </c>
      <c r="M407" t="s">
        <v>14271</v>
      </c>
      <c r="N407" s="19" t="str">
        <f>IF(Tableau4[[#This Row],[ID_RIVOLI]]="Non trouvé","Pas de lien",HYPERLINK(("http://www.openstreetmap.org/?"&amp;Tableau4[[#This Row],[OBJET_OSM]]&amp;"="&amp;Tableau4[[#This Row],[ID_RIVOLI]]),"Localiser"))</f>
        <v>Localiser</v>
      </c>
      <c r="O407" s="11" t="s">
        <v>8644</v>
      </c>
      <c r="P407" s="12" t="str">
        <f>IF(Tableau4[[#This Row],[ID_RIVOLI]]="Non trouvé","Pas de lien",HYPERLINK("http://localhost:8111/import?url=http://api.openstreetmap.org/api/0.6/"&amp;Tableau4[[#This Row],[OBJET_OSM]]&amp;"/"&amp;Tableau4[[#This Row],[ID_RIVOLI]]&amp;"/full","JOSM"))</f>
        <v>JOSM</v>
      </c>
    </row>
    <row r="408" spans="1:16">
      <c r="A408">
        <v>840087</v>
      </c>
      <c r="B408" t="s">
        <v>15284</v>
      </c>
      <c r="C408" t="s">
        <v>15285</v>
      </c>
      <c r="H408" t="s">
        <v>8493</v>
      </c>
      <c r="I408" t="s">
        <v>8493</v>
      </c>
      <c r="J408" t="s">
        <v>5577</v>
      </c>
      <c r="K408" t="s">
        <v>5577</v>
      </c>
      <c r="L408" t="s">
        <v>15286</v>
      </c>
      <c r="M408" t="s">
        <v>14271</v>
      </c>
      <c r="N408" s="19" t="str">
        <f>IF(Tableau4[[#This Row],[ID_RIVOLI]]="Non trouvé","Pas de lien",HYPERLINK(("http://www.openstreetmap.org/?"&amp;Tableau4[[#This Row],[OBJET_OSM]]&amp;"="&amp;Tableau4[[#This Row],[ID_RIVOLI]]),"Localiser"))</f>
        <v>Localiser</v>
      </c>
      <c r="O408" s="11" t="s">
        <v>8644</v>
      </c>
      <c r="P408" s="12" t="str">
        <f>IF(Tableau4[[#This Row],[ID_RIVOLI]]="Non trouvé","Pas de lien",HYPERLINK("http://localhost:8111/import?url=http://api.openstreetmap.org/api/0.6/"&amp;Tableau4[[#This Row],[OBJET_OSM]]&amp;"/"&amp;Tableau4[[#This Row],[ID_RIVOLI]]&amp;"/full","JOSM"))</f>
        <v>JOSM</v>
      </c>
    </row>
    <row r="409" spans="1:16">
      <c r="A409">
        <v>840087</v>
      </c>
      <c r="B409" t="s">
        <v>8498</v>
      </c>
      <c r="C409" t="s">
        <v>15287</v>
      </c>
      <c r="H409" t="s">
        <v>1294</v>
      </c>
      <c r="I409" t="s">
        <v>1294</v>
      </c>
      <c r="J409" t="s">
        <v>5330</v>
      </c>
      <c r="K409" t="s">
        <v>15288</v>
      </c>
      <c r="L409" t="s">
        <v>15289</v>
      </c>
      <c r="M409" t="s">
        <v>14271</v>
      </c>
      <c r="N409" s="19" t="str">
        <f>IF(Tableau4[[#This Row],[ID_RIVOLI]]="Non trouvé","Pas de lien",HYPERLINK(("http://www.openstreetmap.org/?"&amp;Tableau4[[#This Row],[OBJET_OSM]]&amp;"="&amp;Tableau4[[#This Row],[ID_RIVOLI]]),"Localiser"))</f>
        <v>Localiser</v>
      </c>
      <c r="O409" s="11" t="s">
        <v>8644</v>
      </c>
      <c r="P409" s="12" t="str">
        <f>IF(Tableau4[[#This Row],[ID_RIVOLI]]="Non trouvé","Pas de lien",HYPERLINK("http://localhost:8111/import?url=http://api.openstreetmap.org/api/0.6/"&amp;Tableau4[[#This Row],[OBJET_OSM]]&amp;"/"&amp;Tableau4[[#This Row],[ID_RIVOLI]]&amp;"/full","JOSM"))</f>
        <v>JOSM</v>
      </c>
    </row>
    <row r="410" spans="1:16">
      <c r="A410">
        <v>840087</v>
      </c>
      <c r="B410" t="s">
        <v>8636</v>
      </c>
      <c r="C410" t="s">
        <v>751</v>
      </c>
      <c r="H410" t="s">
        <v>8260</v>
      </c>
      <c r="I410" t="s">
        <v>8260</v>
      </c>
      <c r="J410" t="s">
        <v>5373</v>
      </c>
      <c r="K410" t="s">
        <v>5373</v>
      </c>
      <c r="N410" s="19" t="str">
        <f>IF(Tableau4[[#This Row],[ID_RIVOLI]]="Non trouvé","Pas de lien",HYPERLINK(("http://www.openstreetmap.org/?"&amp;Tableau4[[#This Row],[OBJET_OSM]]&amp;"="&amp;Tableau4[[#This Row],[ID_RIVOLI]]),"Localiser"))</f>
        <v>Pas de lien</v>
      </c>
      <c r="O410" s="11" t="s">
        <v>8644</v>
      </c>
      <c r="P410" s="12" t="str">
        <f>IF(Tableau4[[#This Row],[ID_RIVOLI]]="Non trouvé","Pas de lien",HYPERLINK("http://localhost:8111/import?url=http://api.openstreetmap.org/api/0.6/"&amp;Tableau4[[#This Row],[OBJET_OSM]]&amp;"/"&amp;Tableau4[[#This Row],[ID_RIVOLI]]&amp;"/full","JOSM"))</f>
        <v>Pas de lien</v>
      </c>
    </row>
    <row r="411" spans="1:16">
      <c r="A411">
        <v>840087</v>
      </c>
      <c r="B411" t="s">
        <v>8449</v>
      </c>
      <c r="C411" t="s">
        <v>751</v>
      </c>
      <c r="G411" t="s">
        <v>5644</v>
      </c>
      <c r="H411" t="s">
        <v>3055</v>
      </c>
      <c r="I411" t="s">
        <v>8450</v>
      </c>
      <c r="J411" t="s">
        <v>7960</v>
      </c>
      <c r="K411" t="s">
        <v>14284</v>
      </c>
      <c r="N411" s="19" t="str">
        <f>IF(Tableau4[[#This Row],[ID_RIVOLI]]="Non trouvé","Pas de lien",HYPERLINK(("http://www.openstreetmap.org/?"&amp;Tableau4[[#This Row],[OBJET_OSM]]&amp;"="&amp;Tableau4[[#This Row],[ID_RIVOLI]]),"Localiser"))</f>
        <v>Pas de lien</v>
      </c>
      <c r="O411" s="11" t="s">
        <v>8644</v>
      </c>
      <c r="P411" s="12" t="str">
        <f>IF(Tableau4[[#This Row],[ID_RIVOLI]]="Non trouvé","Pas de lien",HYPERLINK("http://localhost:8111/import?url=http://api.openstreetmap.org/api/0.6/"&amp;Tableau4[[#This Row],[OBJET_OSM]]&amp;"/"&amp;Tableau4[[#This Row],[ID_RIVOLI]]&amp;"/full","JOSM"))</f>
        <v>Pas de lien</v>
      </c>
    </row>
    <row r="412" spans="1:16">
      <c r="A412">
        <v>840087</v>
      </c>
      <c r="B412" t="s">
        <v>8451</v>
      </c>
      <c r="C412" t="s">
        <v>14285</v>
      </c>
      <c r="G412" t="s">
        <v>5644</v>
      </c>
      <c r="H412" t="s">
        <v>8452</v>
      </c>
      <c r="I412" t="s">
        <v>8453</v>
      </c>
      <c r="J412" t="s">
        <v>8454</v>
      </c>
      <c r="K412" t="s">
        <v>14286</v>
      </c>
      <c r="L412" t="s">
        <v>14287</v>
      </c>
      <c r="M412" t="s">
        <v>14260</v>
      </c>
      <c r="N412" s="19" t="str">
        <f>IF(Tableau4[[#This Row],[ID_RIVOLI]]="Non trouvé","Pas de lien",HYPERLINK(("http://www.openstreetmap.org/?"&amp;Tableau4[[#This Row],[OBJET_OSM]]&amp;"="&amp;Tableau4[[#This Row],[ID_RIVOLI]]),"Localiser"))</f>
        <v>Localiser</v>
      </c>
      <c r="O412" s="11" t="s">
        <v>8644</v>
      </c>
      <c r="P412" s="12" t="str">
        <f>IF(Tableau4[[#This Row],[ID_RIVOLI]]="Non trouvé","Pas de lien",HYPERLINK("http://localhost:8111/import?url=http://api.openstreetmap.org/api/0.6/"&amp;Tableau4[[#This Row],[OBJET_OSM]]&amp;"/"&amp;Tableau4[[#This Row],[ID_RIVOLI]]&amp;"/full","JOSM"))</f>
        <v>JOSM</v>
      </c>
    </row>
    <row r="413" spans="1:16">
      <c r="A413">
        <v>840087</v>
      </c>
      <c r="B413" t="s">
        <v>8455</v>
      </c>
      <c r="C413" t="s">
        <v>14288</v>
      </c>
      <c r="G413" t="s">
        <v>5644</v>
      </c>
      <c r="H413" t="s">
        <v>8456</v>
      </c>
      <c r="I413" t="s">
        <v>8457</v>
      </c>
      <c r="J413" t="s">
        <v>8458</v>
      </c>
      <c r="K413" t="s">
        <v>14289</v>
      </c>
      <c r="L413" t="s">
        <v>14290</v>
      </c>
      <c r="M413" t="s">
        <v>14271</v>
      </c>
      <c r="N413" s="19" t="str">
        <f>IF(Tableau4[[#This Row],[ID_RIVOLI]]="Non trouvé","Pas de lien",HYPERLINK(("http://www.openstreetmap.org/?"&amp;Tableau4[[#This Row],[OBJET_OSM]]&amp;"="&amp;Tableau4[[#This Row],[ID_RIVOLI]]),"Localiser"))</f>
        <v>Localiser</v>
      </c>
      <c r="O413" s="11" t="s">
        <v>8644</v>
      </c>
      <c r="P413" s="12" t="str">
        <f>IF(Tableau4[[#This Row],[ID_RIVOLI]]="Non trouvé","Pas de lien",HYPERLINK("http://localhost:8111/import?url=http://api.openstreetmap.org/api/0.6/"&amp;Tableau4[[#This Row],[OBJET_OSM]]&amp;"/"&amp;Tableau4[[#This Row],[ID_RIVOLI]]&amp;"/full","JOSM"))</f>
        <v>JOSM</v>
      </c>
    </row>
    <row r="414" spans="1:16">
      <c r="A414">
        <v>840087</v>
      </c>
      <c r="B414" t="s">
        <v>8357</v>
      </c>
      <c r="C414" t="s">
        <v>14315</v>
      </c>
      <c r="G414" t="s">
        <v>4327</v>
      </c>
      <c r="H414" t="s">
        <v>1027</v>
      </c>
      <c r="I414" t="s">
        <v>8358</v>
      </c>
      <c r="J414" t="s">
        <v>7869</v>
      </c>
      <c r="K414" t="s">
        <v>7869</v>
      </c>
      <c r="L414" t="s">
        <v>14314</v>
      </c>
      <c r="M414" t="s">
        <v>14271</v>
      </c>
      <c r="N414" s="19" t="str">
        <f>IF(Tableau4[[#This Row],[ID_RIVOLI]]="Non trouvé","Pas de lien",HYPERLINK(("http://www.openstreetmap.org/?"&amp;Tableau4[[#This Row],[OBJET_OSM]]&amp;"="&amp;Tableau4[[#This Row],[ID_RIVOLI]]),"Localiser"))</f>
        <v>Localiser</v>
      </c>
      <c r="O414" s="11" t="s">
        <v>8644</v>
      </c>
      <c r="P414" s="12" t="str">
        <f>IF(Tableau4[[#This Row],[ID_RIVOLI]]="Non trouvé","Pas de lien",HYPERLINK("http://localhost:8111/import?url=http://api.openstreetmap.org/api/0.6/"&amp;Tableau4[[#This Row],[OBJET_OSM]]&amp;"/"&amp;Tableau4[[#This Row],[ID_RIVOLI]]&amp;"/full","JOSM"))</f>
        <v>JOSM</v>
      </c>
    </row>
    <row r="415" spans="1:16">
      <c r="A415">
        <v>840087</v>
      </c>
      <c r="B415" t="s">
        <v>8367</v>
      </c>
      <c r="C415" t="s">
        <v>14318</v>
      </c>
      <c r="G415" t="s">
        <v>4327</v>
      </c>
      <c r="H415" t="s">
        <v>410</v>
      </c>
      <c r="I415" t="s">
        <v>8368</v>
      </c>
      <c r="J415" t="s">
        <v>8369</v>
      </c>
      <c r="K415" t="s">
        <v>8369</v>
      </c>
      <c r="L415" t="s">
        <v>14319</v>
      </c>
      <c r="M415" t="s">
        <v>14271</v>
      </c>
      <c r="N415" s="19" t="str">
        <f>IF(Tableau4[[#This Row],[ID_RIVOLI]]="Non trouvé","Pas de lien",HYPERLINK(("http://www.openstreetmap.org/?"&amp;Tableau4[[#This Row],[OBJET_OSM]]&amp;"="&amp;Tableau4[[#This Row],[ID_RIVOLI]]),"Localiser"))</f>
        <v>Localiser</v>
      </c>
      <c r="O415" s="11" t="s">
        <v>8644</v>
      </c>
      <c r="P415" s="12" t="str">
        <f>IF(Tableau4[[#This Row],[ID_RIVOLI]]="Non trouvé","Pas de lien",HYPERLINK("http://localhost:8111/import?url=http://api.openstreetmap.org/api/0.6/"&amp;Tableau4[[#This Row],[OBJET_OSM]]&amp;"/"&amp;Tableau4[[#This Row],[ID_RIVOLI]]&amp;"/full","JOSM"))</f>
        <v>JOSM</v>
      </c>
    </row>
    <row r="416" spans="1:16">
      <c r="A416">
        <v>840087</v>
      </c>
      <c r="B416" t="s">
        <v>8380</v>
      </c>
      <c r="C416" t="s">
        <v>14326</v>
      </c>
      <c r="G416" t="s">
        <v>4327</v>
      </c>
      <c r="H416" t="s">
        <v>8381</v>
      </c>
      <c r="I416" t="s">
        <v>8382</v>
      </c>
      <c r="J416" t="s">
        <v>8383</v>
      </c>
      <c r="K416" t="s">
        <v>8383</v>
      </c>
      <c r="L416" t="s">
        <v>14327</v>
      </c>
      <c r="M416" t="s">
        <v>14271</v>
      </c>
      <c r="N416" s="19" t="str">
        <f>IF(Tableau4[[#This Row],[ID_RIVOLI]]="Non trouvé","Pas de lien",HYPERLINK(("http://www.openstreetmap.org/?"&amp;Tableau4[[#This Row],[OBJET_OSM]]&amp;"="&amp;Tableau4[[#This Row],[ID_RIVOLI]]),"Localiser"))</f>
        <v>Localiser</v>
      </c>
      <c r="O416" s="11" t="s">
        <v>8644</v>
      </c>
      <c r="P416" s="12" t="str">
        <f>IF(Tableau4[[#This Row],[ID_RIVOLI]]="Non trouvé","Pas de lien",HYPERLINK("http://localhost:8111/import?url=http://api.openstreetmap.org/api/0.6/"&amp;Tableau4[[#This Row],[OBJET_OSM]]&amp;"/"&amp;Tableau4[[#This Row],[ID_RIVOLI]]&amp;"/full","JOSM"))</f>
        <v>JOSM</v>
      </c>
    </row>
    <row r="417" spans="1:16">
      <c r="A417">
        <v>840087</v>
      </c>
      <c r="B417" t="s">
        <v>8386</v>
      </c>
      <c r="C417" t="s">
        <v>14334</v>
      </c>
      <c r="G417" t="s">
        <v>4327</v>
      </c>
      <c r="H417" t="s">
        <v>8387</v>
      </c>
      <c r="I417" t="s">
        <v>8388</v>
      </c>
      <c r="J417" t="s">
        <v>5378</v>
      </c>
      <c r="K417" t="s">
        <v>5378</v>
      </c>
      <c r="L417" t="s">
        <v>14335</v>
      </c>
      <c r="M417" t="s">
        <v>14260</v>
      </c>
      <c r="N417" s="19" t="str">
        <f>IF(Tableau4[[#This Row],[ID_RIVOLI]]="Non trouvé","Pas de lien",HYPERLINK(("http://www.openstreetmap.org/?"&amp;Tableau4[[#This Row],[OBJET_OSM]]&amp;"="&amp;Tableau4[[#This Row],[ID_RIVOLI]]),"Localiser"))</f>
        <v>Localiser</v>
      </c>
      <c r="O417" s="11" t="s">
        <v>8644</v>
      </c>
      <c r="P417" s="12" t="str">
        <f>IF(Tableau4[[#This Row],[ID_RIVOLI]]="Non trouvé","Pas de lien",HYPERLINK("http://localhost:8111/import?url=http://api.openstreetmap.org/api/0.6/"&amp;Tableau4[[#This Row],[OBJET_OSM]]&amp;"/"&amp;Tableau4[[#This Row],[ID_RIVOLI]]&amp;"/full","JOSM"))</f>
        <v>JOSM</v>
      </c>
    </row>
    <row r="418" spans="1:16">
      <c r="A418">
        <v>840087</v>
      </c>
      <c r="B418" t="s">
        <v>8389</v>
      </c>
      <c r="C418" t="s">
        <v>14336</v>
      </c>
      <c r="G418" t="s">
        <v>4327</v>
      </c>
      <c r="H418" t="s">
        <v>430</v>
      </c>
      <c r="I418" t="s">
        <v>8390</v>
      </c>
      <c r="J418" t="s">
        <v>8391</v>
      </c>
      <c r="K418" t="s">
        <v>8391</v>
      </c>
      <c r="L418" t="s">
        <v>14337</v>
      </c>
      <c r="M418" t="s">
        <v>14271</v>
      </c>
      <c r="N418" s="19" t="str">
        <f>IF(Tableau4[[#This Row],[ID_RIVOLI]]="Non trouvé","Pas de lien",HYPERLINK(("http://www.openstreetmap.org/?"&amp;Tableau4[[#This Row],[OBJET_OSM]]&amp;"="&amp;Tableau4[[#This Row],[ID_RIVOLI]]),"Localiser"))</f>
        <v>Localiser</v>
      </c>
      <c r="O418" s="11" t="s">
        <v>8644</v>
      </c>
      <c r="P418" s="12" t="str">
        <f>IF(Tableau4[[#This Row],[ID_RIVOLI]]="Non trouvé","Pas de lien",HYPERLINK("http://localhost:8111/import?url=http://api.openstreetmap.org/api/0.6/"&amp;Tableau4[[#This Row],[OBJET_OSM]]&amp;"/"&amp;Tableau4[[#This Row],[ID_RIVOLI]]&amp;"/full","JOSM"))</f>
        <v>JOSM</v>
      </c>
    </row>
    <row r="419" spans="1:16">
      <c r="A419">
        <v>840087</v>
      </c>
      <c r="B419" t="s">
        <v>8417</v>
      </c>
      <c r="C419" t="s">
        <v>14351</v>
      </c>
      <c r="G419" t="s">
        <v>4327</v>
      </c>
      <c r="H419" t="s">
        <v>1584</v>
      </c>
      <c r="I419" t="s">
        <v>8418</v>
      </c>
      <c r="J419" t="s">
        <v>8419</v>
      </c>
      <c r="K419" t="s">
        <v>8418</v>
      </c>
      <c r="L419" t="s">
        <v>14352</v>
      </c>
      <c r="M419" t="s">
        <v>14271</v>
      </c>
      <c r="N419" s="19" t="str">
        <f>IF(Tableau4[[#This Row],[ID_RIVOLI]]="Non trouvé","Pas de lien",HYPERLINK(("http://www.openstreetmap.org/?"&amp;Tableau4[[#This Row],[OBJET_OSM]]&amp;"="&amp;Tableau4[[#This Row],[ID_RIVOLI]]),"Localiser"))</f>
        <v>Localiser</v>
      </c>
      <c r="O419" s="11" t="s">
        <v>8644</v>
      </c>
      <c r="P419" s="12" t="str">
        <f>IF(Tableau4[[#This Row],[ID_RIVOLI]]="Non trouvé","Pas de lien",HYPERLINK("http://localhost:8111/import?url=http://api.openstreetmap.org/api/0.6/"&amp;Tableau4[[#This Row],[OBJET_OSM]]&amp;"/"&amp;Tableau4[[#This Row],[ID_RIVOLI]]&amp;"/full","JOSM"))</f>
        <v>JOSM</v>
      </c>
    </row>
    <row r="420" spans="1:16">
      <c r="A420">
        <v>840087</v>
      </c>
      <c r="B420" t="s">
        <v>14372</v>
      </c>
      <c r="C420" t="s">
        <v>14373</v>
      </c>
      <c r="G420" t="s">
        <v>4327</v>
      </c>
      <c r="H420" t="s">
        <v>444</v>
      </c>
      <c r="I420" t="s">
        <v>8436</v>
      </c>
      <c r="J420" t="s">
        <v>8437</v>
      </c>
      <c r="K420" t="s">
        <v>14374</v>
      </c>
      <c r="L420" t="s">
        <v>14375</v>
      </c>
      <c r="M420" t="s">
        <v>14271</v>
      </c>
      <c r="N420" s="19" t="str">
        <f>IF(Tableau4[[#This Row],[ID_RIVOLI]]="Non trouvé","Pas de lien",HYPERLINK(("http://www.openstreetmap.org/?"&amp;Tableau4[[#This Row],[OBJET_OSM]]&amp;"="&amp;Tableau4[[#This Row],[ID_RIVOLI]]),"Localiser"))</f>
        <v>Localiser</v>
      </c>
      <c r="O420" s="11" t="s">
        <v>8644</v>
      </c>
      <c r="P420" s="12" t="str">
        <f>IF(Tableau4[[#This Row],[ID_RIVOLI]]="Non trouvé","Pas de lien",HYPERLINK("http://localhost:8111/import?url=http://api.openstreetmap.org/api/0.6/"&amp;Tableau4[[#This Row],[OBJET_OSM]]&amp;"/"&amp;Tableau4[[#This Row],[ID_RIVOLI]]&amp;"/full","JOSM"))</f>
        <v>JOSM</v>
      </c>
    </row>
    <row r="421" spans="1:16">
      <c r="A421">
        <v>840087</v>
      </c>
      <c r="B421" t="s">
        <v>8445</v>
      </c>
      <c r="C421" t="s">
        <v>14382</v>
      </c>
      <c r="G421" t="s">
        <v>4327</v>
      </c>
      <c r="H421" t="s">
        <v>8446</v>
      </c>
      <c r="I421" t="s">
        <v>8447</v>
      </c>
      <c r="J421" t="s">
        <v>8448</v>
      </c>
      <c r="K421" t="s">
        <v>8448</v>
      </c>
      <c r="L421" t="s">
        <v>14383</v>
      </c>
      <c r="M421" t="s">
        <v>14271</v>
      </c>
      <c r="N421" s="19" t="str">
        <f>IF(Tableau4[[#This Row],[ID_RIVOLI]]="Non trouvé","Pas de lien",HYPERLINK(("http://www.openstreetmap.org/?"&amp;Tableau4[[#This Row],[OBJET_OSM]]&amp;"="&amp;Tableau4[[#This Row],[ID_RIVOLI]]),"Localiser"))</f>
        <v>Localiser</v>
      </c>
      <c r="O421" s="11" t="s">
        <v>8644</v>
      </c>
      <c r="P421" s="12" t="str">
        <f>IF(Tableau4[[#This Row],[ID_RIVOLI]]="Non trouvé","Pas de lien",HYPERLINK("http://localhost:8111/import?url=http://api.openstreetmap.org/api/0.6/"&amp;Tableau4[[#This Row],[OBJET_OSM]]&amp;"/"&amp;Tableau4[[#This Row],[ID_RIVOLI]]&amp;"/full","JOSM"))</f>
        <v>JOSM</v>
      </c>
    </row>
    <row r="422" spans="1:16">
      <c r="A422">
        <v>840087</v>
      </c>
      <c r="B422" t="s">
        <v>8616</v>
      </c>
      <c r="C422" t="s">
        <v>14382</v>
      </c>
      <c r="G422" t="s">
        <v>4327</v>
      </c>
      <c r="H422" t="s">
        <v>8446</v>
      </c>
      <c r="I422" t="s">
        <v>8447</v>
      </c>
      <c r="J422" t="s">
        <v>8448</v>
      </c>
      <c r="K422" t="s">
        <v>8448</v>
      </c>
      <c r="L422" t="s">
        <v>14383</v>
      </c>
      <c r="M422" t="s">
        <v>14271</v>
      </c>
      <c r="N422" s="19" t="str">
        <f>IF(Tableau4[[#This Row],[ID_RIVOLI]]="Non trouvé","Pas de lien",HYPERLINK(("http://www.openstreetmap.org/?"&amp;Tableau4[[#This Row],[OBJET_OSM]]&amp;"="&amp;Tableau4[[#This Row],[ID_RIVOLI]]),"Localiser"))</f>
        <v>Localiser</v>
      </c>
      <c r="O422" s="11" t="s">
        <v>8644</v>
      </c>
      <c r="P422" s="12" t="str">
        <f>IF(Tableau4[[#This Row],[ID_RIVOLI]]="Non trouvé","Pas de lien",HYPERLINK("http://localhost:8111/import?url=http://api.openstreetmap.org/api/0.6/"&amp;Tableau4[[#This Row],[OBJET_OSM]]&amp;"/"&amp;Tableau4[[#This Row],[ID_RIVOLI]]&amp;"/full","JOSM"))</f>
        <v>JOSM</v>
      </c>
    </row>
    <row r="423" spans="1:16">
      <c r="A423">
        <v>840087</v>
      </c>
      <c r="B423" t="s">
        <v>8459</v>
      </c>
      <c r="C423" t="s">
        <v>14384</v>
      </c>
      <c r="G423" t="s">
        <v>4327</v>
      </c>
      <c r="H423" t="s">
        <v>8460</v>
      </c>
      <c r="I423" t="s">
        <v>8461</v>
      </c>
      <c r="J423" t="s">
        <v>8462</v>
      </c>
      <c r="K423" t="s">
        <v>8462</v>
      </c>
      <c r="L423" t="s">
        <v>14385</v>
      </c>
      <c r="M423" t="s">
        <v>14271</v>
      </c>
      <c r="N423" s="19" t="str">
        <f>IF(Tableau4[[#This Row],[ID_RIVOLI]]="Non trouvé","Pas de lien",HYPERLINK(("http://www.openstreetmap.org/?"&amp;Tableau4[[#This Row],[OBJET_OSM]]&amp;"="&amp;Tableau4[[#This Row],[ID_RIVOLI]]),"Localiser"))</f>
        <v>Localiser</v>
      </c>
      <c r="O423" s="11" t="s">
        <v>8644</v>
      </c>
      <c r="P423" s="12" t="str">
        <f>IF(Tableau4[[#This Row],[ID_RIVOLI]]="Non trouvé","Pas de lien",HYPERLINK("http://localhost:8111/import?url=http://api.openstreetmap.org/api/0.6/"&amp;Tableau4[[#This Row],[OBJET_OSM]]&amp;"/"&amp;Tableau4[[#This Row],[ID_RIVOLI]]&amp;"/full","JOSM"))</f>
        <v>JOSM</v>
      </c>
    </row>
    <row r="424" spans="1:16">
      <c r="A424">
        <v>840087</v>
      </c>
      <c r="B424" t="s">
        <v>8473</v>
      </c>
      <c r="C424" t="s">
        <v>14403</v>
      </c>
      <c r="G424" t="s">
        <v>4327</v>
      </c>
      <c r="H424" t="s">
        <v>8474</v>
      </c>
      <c r="I424" t="s">
        <v>8475</v>
      </c>
      <c r="J424" t="s">
        <v>8476</v>
      </c>
      <c r="K424" t="s">
        <v>8476</v>
      </c>
      <c r="L424" t="s">
        <v>14404</v>
      </c>
      <c r="M424" t="s">
        <v>14271</v>
      </c>
      <c r="N424" s="19" t="str">
        <f>IF(Tableau4[[#This Row],[ID_RIVOLI]]="Non trouvé","Pas de lien",HYPERLINK(("http://www.openstreetmap.org/?"&amp;Tableau4[[#This Row],[OBJET_OSM]]&amp;"="&amp;Tableau4[[#This Row],[ID_RIVOLI]]),"Localiser"))</f>
        <v>Localiser</v>
      </c>
      <c r="O424" s="11" t="s">
        <v>8644</v>
      </c>
      <c r="P424" s="12" t="str">
        <f>IF(Tableau4[[#This Row],[ID_RIVOLI]]="Non trouvé","Pas de lien",HYPERLINK("http://localhost:8111/import?url=http://api.openstreetmap.org/api/0.6/"&amp;Tableau4[[#This Row],[OBJET_OSM]]&amp;"/"&amp;Tableau4[[#This Row],[ID_RIVOLI]]&amp;"/full","JOSM"))</f>
        <v>JOSM</v>
      </c>
    </row>
    <row r="425" spans="1:16">
      <c r="A425">
        <v>840087</v>
      </c>
      <c r="B425" t="s">
        <v>8617</v>
      </c>
      <c r="C425" t="s">
        <v>14403</v>
      </c>
      <c r="G425" t="s">
        <v>4327</v>
      </c>
      <c r="H425" t="s">
        <v>8474</v>
      </c>
      <c r="I425" t="s">
        <v>8475</v>
      </c>
      <c r="J425" t="s">
        <v>8476</v>
      </c>
      <c r="K425" t="s">
        <v>8476</v>
      </c>
      <c r="L425" t="s">
        <v>14404</v>
      </c>
      <c r="M425" t="s">
        <v>14271</v>
      </c>
      <c r="N425" s="19" t="str">
        <f>IF(Tableau4[[#This Row],[ID_RIVOLI]]="Non trouvé","Pas de lien",HYPERLINK(("http://www.openstreetmap.org/?"&amp;Tableau4[[#This Row],[OBJET_OSM]]&amp;"="&amp;Tableau4[[#This Row],[ID_RIVOLI]]),"Localiser"))</f>
        <v>Localiser</v>
      </c>
      <c r="O425" s="11" t="s">
        <v>8644</v>
      </c>
      <c r="P425" s="12" t="str">
        <f>IF(Tableau4[[#This Row],[ID_RIVOLI]]="Non trouvé","Pas de lien",HYPERLINK("http://localhost:8111/import?url=http://api.openstreetmap.org/api/0.6/"&amp;Tableau4[[#This Row],[OBJET_OSM]]&amp;"/"&amp;Tableau4[[#This Row],[ID_RIVOLI]]&amp;"/full","JOSM"))</f>
        <v>JOSM</v>
      </c>
    </row>
    <row r="426" spans="1:16">
      <c r="A426">
        <v>840087</v>
      </c>
      <c r="B426" t="s">
        <v>8477</v>
      </c>
      <c r="C426" t="s">
        <v>14411</v>
      </c>
      <c r="G426" t="s">
        <v>4327</v>
      </c>
      <c r="H426" t="s">
        <v>6173</v>
      </c>
      <c r="I426" t="s">
        <v>6174</v>
      </c>
      <c r="J426" t="s">
        <v>5386</v>
      </c>
      <c r="K426" t="s">
        <v>5386</v>
      </c>
      <c r="L426" t="s">
        <v>14412</v>
      </c>
      <c r="M426" t="s">
        <v>14260</v>
      </c>
      <c r="N426" s="19" t="str">
        <f>IF(Tableau4[[#This Row],[ID_RIVOLI]]="Non trouvé","Pas de lien",HYPERLINK(("http://www.openstreetmap.org/?"&amp;Tableau4[[#This Row],[OBJET_OSM]]&amp;"="&amp;Tableau4[[#This Row],[ID_RIVOLI]]),"Localiser"))</f>
        <v>Localiser</v>
      </c>
      <c r="O426" s="11" t="s">
        <v>8644</v>
      </c>
      <c r="P426" s="12" t="str">
        <f>IF(Tableau4[[#This Row],[ID_RIVOLI]]="Non trouvé","Pas de lien",HYPERLINK("http://localhost:8111/import?url=http://api.openstreetmap.org/api/0.6/"&amp;Tableau4[[#This Row],[OBJET_OSM]]&amp;"/"&amp;Tableau4[[#This Row],[ID_RIVOLI]]&amp;"/full","JOSM"))</f>
        <v>JOSM</v>
      </c>
    </row>
    <row r="427" spans="1:16">
      <c r="A427">
        <v>840087</v>
      </c>
      <c r="B427" t="s">
        <v>8480</v>
      </c>
      <c r="C427" t="s">
        <v>14413</v>
      </c>
      <c r="G427" t="s">
        <v>4327</v>
      </c>
      <c r="H427" t="s">
        <v>478</v>
      </c>
      <c r="I427" t="s">
        <v>8481</v>
      </c>
      <c r="J427" t="s">
        <v>8482</v>
      </c>
      <c r="K427" t="s">
        <v>8482</v>
      </c>
      <c r="L427" t="s">
        <v>14414</v>
      </c>
      <c r="M427" t="s">
        <v>14271</v>
      </c>
      <c r="N427" s="19" t="str">
        <f>IF(Tableau4[[#This Row],[ID_RIVOLI]]="Non trouvé","Pas de lien",HYPERLINK(("http://www.openstreetmap.org/?"&amp;Tableau4[[#This Row],[OBJET_OSM]]&amp;"="&amp;Tableau4[[#This Row],[ID_RIVOLI]]),"Localiser"))</f>
        <v>Localiser</v>
      </c>
      <c r="O427" s="11" t="s">
        <v>8644</v>
      </c>
      <c r="P427" s="12" t="str">
        <f>IF(Tableau4[[#This Row],[ID_RIVOLI]]="Non trouvé","Pas de lien",HYPERLINK("http://localhost:8111/import?url=http://api.openstreetmap.org/api/0.6/"&amp;Tableau4[[#This Row],[OBJET_OSM]]&amp;"/"&amp;Tableau4[[#This Row],[ID_RIVOLI]]&amp;"/full","JOSM"))</f>
        <v>JOSM</v>
      </c>
    </row>
    <row r="428" spans="1:16">
      <c r="A428">
        <v>840087</v>
      </c>
      <c r="B428" t="s">
        <v>8618</v>
      </c>
      <c r="C428" t="s">
        <v>14413</v>
      </c>
      <c r="G428" t="s">
        <v>4327</v>
      </c>
      <c r="H428" t="s">
        <v>478</v>
      </c>
      <c r="I428" t="s">
        <v>8481</v>
      </c>
      <c r="J428" t="s">
        <v>8482</v>
      </c>
      <c r="K428" t="s">
        <v>8482</v>
      </c>
      <c r="L428" t="s">
        <v>14414</v>
      </c>
      <c r="M428" t="s">
        <v>14271</v>
      </c>
      <c r="N428" s="19" t="str">
        <f>IF(Tableau4[[#This Row],[ID_RIVOLI]]="Non trouvé","Pas de lien",HYPERLINK(("http://www.openstreetmap.org/?"&amp;Tableau4[[#This Row],[OBJET_OSM]]&amp;"="&amp;Tableau4[[#This Row],[ID_RIVOLI]]),"Localiser"))</f>
        <v>Localiser</v>
      </c>
      <c r="O428" s="11" t="s">
        <v>8644</v>
      </c>
      <c r="P428" s="12" t="str">
        <f>IF(Tableau4[[#This Row],[ID_RIVOLI]]="Non trouvé","Pas de lien",HYPERLINK("http://localhost:8111/import?url=http://api.openstreetmap.org/api/0.6/"&amp;Tableau4[[#This Row],[OBJET_OSM]]&amp;"/"&amp;Tableau4[[#This Row],[ID_RIVOLI]]&amp;"/full","JOSM"))</f>
        <v>JOSM</v>
      </c>
    </row>
    <row r="429" spans="1:16">
      <c r="A429">
        <v>840087</v>
      </c>
      <c r="B429" t="s">
        <v>8494</v>
      </c>
      <c r="C429" t="s">
        <v>14435</v>
      </c>
      <c r="G429" t="s">
        <v>4327</v>
      </c>
      <c r="H429" t="s">
        <v>8495</v>
      </c>
      <c r="I429" t="s">
        <v>8496</v>
      </c>
      <c r="J429" t="s">
        <v>8497</v>
      </c>
      <c r="K429" t="s">
        <v>8497</v>
      </c>
      <c r="L429" t="s">
        <v>14436</v>
      </c>
      <c r="M429" t="s">
        <v>14271</v>
      </c>
      <c r="N429" s="19" t="str">
        <f>IF(Tableau4[[#This Row],[ID_RIVOLI]]="Non trouvé","Pas de lien",HYPERLINK(("http://www.openstreetmap.org/?"&amp;Tableau4[[#This Row],[OBJET_OSM]]&amp;"="&amp;Tableau4[[#This Row],[ID_RIVOLI]]),"Localiser"))</f>
        <v>Localiser</v>
      </c>
      <c r="O429" s="11" t="s">
        <v>8644</v>
      </c>
      <c r="P429" s="12" t="str">
        <f>IF(Tableau4[[#This Row],[ID_RIVOLI]]="Non trouvé","Pas de lien",HYPERLINK("http://localhost:8111/import?url=http://api.openstreetmap.org/api/0.6/"&amp;Tableau4[[#This Row],[OBJET_OSM]]&amp;"/"&amp;Tableau4[[#This Row],[ID_RIVOLI]]&amp;"/full","JOSM"))</f>
        <v>JOSM</v>
      </c>
    </row>
    <row r="430" spans="1:16">
      <c r="A430">
        <v>840087</v>
      </c>
      <c r="B430" t="s">
        <v>8612</v>
      </c>
      <c r="C430" t="s">
        <v>14509</v>
      </c>
      <c r="G430" t="s">
        <v>4327</v>
      </c>
      <c r="H430" t="s">
        <v>222</v>
      </c>
      <c r="I430" t="s">
        <v>8613</v>
      </c>
      <c r="J430" t="s">
        <v>8614</v>
      </c>
      <c r="K430" t="s">
        <v>8614</v>
      </c>
      <c r="L430" t="s">
        <v>14510</v>
      </c>
      <c r="M430" t="s">
        <v>14271</v>
      </c>
      <c r="N430" s="19" t="str">
        <f>IF(Tableau4[[#This Row],[ID_RIVOLI]]="Non trouvé","Pas de lien",HYPERLINK(("http://www.openstreetmap.org/?"&amp;Tableau4[[#This Row],[OBJET_OSM]]&amp;"="&amp;Tableau4[[#This Row],[ID_RIVOLI]]),"Localiser"))</f>
        <v>Localiser</v>
      </c>
      <c r="O430" s="11" t="s">
        <v>8644</v>
      </c>
      <c r="P430" s="12" t="str">
        <f>IF(Tableau4[[#This Row],[ID_RIVOLI]]="Non trouvé","Pas de lien",HYPERLINK("http://localhost:8111/import?url=http://api.openstreetmap.org/api/0.6/"&amp;Tableau4[[#This Row],[OBJET_OSM]]&amp;"/"&amp;Tableau4[[#This Row],[ID_RIVOLI]]&amp;"/full","JOSM"))</f>
        <v>JOSM</v>
      </c>
    </row>
    <row r="431" spans="1:16">
      <c r="A431">
        <v>840087</v>
      </c>
      <c r="B431" t="s">
        <v>8510</v>
      </c>
      <c r="C431" t="s">
        <v>15048</v>
      </c>
      <c r="H431" t="s">
        <v>330</v>
      </c>
      <c r="I431" t="s">
        <v>330</v>
      </c>
      <c r="J431" t="s">
        <v>8511</v>
      </c>
      <c r="K431" t="s">
        <v>8511</v>
      </c>
      <c r="L431" t="s">
        <v>15049</v>
      </c>
      <c r="M431" t="s">
        <v>14271</v>
      </c>
      <c r="N431" s="19" t="str">
        <f>IF(Tableau4[[#This Row],[ID_RIVOLI]]="Non trouvé","Pas de lien",HYPERLINK(("http://www.openstreetmap.org/?"&amp;Tableau4[[#This Row],[OBJET_OSM]]&amp;"="&amp;Tableau4[[#This Row],[ID_RIVOLI]]),"Localiser"))</f>
        <v>Localiser</v>
      </c>
      <c r="O431" s="11" t="s">
        <v>8644</v>
      </c>
      <c r="P431" s="12" t="str">
        <f>IF(Tableau4[[#This Row],[ID_RIVOLI]]="Non trouvé","Pas de lien",HYPERLINK("http://localhost:8111/import?url=http://api.openstreetmap.org/api/0.6/"&amp;Tableau4[[#This Row],[OBJET_OSM]]&amp;"/"&amp;Tableau4[[#This Row],[ID_RIVOLI]]&amp;"/full","JOSM"))</f>
        <v>JOSM</v>
      </c>
    </row>
    <row r="432" spans="1:16">
      <c r="A432">
        <v>840087</v>
      </c>
      <c r="B432" t="s">
        <v>8619</v>
      </c>
      <c r="C432" t="s">
        <v>14575</v>
      </c>
      <c r="G432" t="s">
        <v>4492</v>
      </c>
      <c r="H432" t="s">
        <v>8410</v>
      </c>
      <c r="I432" t="s">
        <v>8411</v>
      </c>
      <c r="J432" t="s">
        <v>8412</v>
      </c>
      <c r="K432" t="s">
        <v>8412</v>
      </c>
      <c r="L432" t="s">
        <v>14576</v>
      </c>
      <c r="M432" t="s">
        <v>14271</v>
      </c>
      <c r="N432" s="19" t="str">
        <f>IF(Tableau4[[#This Row],[ID_RIVOLI]]="Non trouvé","Pas de lien",HYPERLINK(("http://www.openstreetmap.org/?"&amp;Tableau4[[#This Row],[OBJET_OSM]]&amp;"="&amp;Tableau4[[#This Row],[ID_RIVOLI]]),"Localiser"))</f>
        <v>Localiser</v>
      </c>
      <c r="O432" s="11" t="s">
        <v>8644</v>
      </c>
      <c r="P432" s="12" t="str">
        <f>IF(Tableau4[[#This Row],[ID_RIVOLI]]="Non trouvé","Pas de lien",HYPERLINK("http://localhost:8111/import?url=http://api.openstreetmap.org/api/0.6/"&amp;Tableau4[[#This Row],[OBJET_OSM]]&amp;"/"&amp;Tableau4[[#This Row],[ID_RIVOLI]]&amp;"/full","JOSM"))</f>
        <v>JOSM</v>
      </c>
    </row>
    <row r="433" spans="1:16">
      <c r="A433">
        <v>840087</v>
      </c>
      <c r="B433" t="s">
        <v>14582</v>
      </c>
      <c r="C433" t="s">
        <v>751</v>
      </c>
      <c r="G433" t="s">
        <v>4492</v>
      </c>
      <c r="H433" t="s">
        <v>8426</v>
      </c>
      <c r="I433" t="s">
        <v>14583</v>
      </c>
      <c r="J433" t="s">
        <v>14584</v>
      </c>
      <c r="K433" t="s">
        <v>14585</v>
      </c>
      <c r="N433" s="19" t="str">
        <f>IF(Tableau4[[#This Row],[ID_RIVOLI]]="Non trouvé","Pas de lien",HYPERLINK(("http://www.openstreetmap.org/?"&amp;Tableau4[[#This Row],[OBJET_OSM]]&amp;"="&amp;Tableau4[[#This Row],[ID_RIVOLI]]),"Localiser"))</f>
        <v>Pas de lien</v>
      </c>
      <c r="O433" s="11" t="s">
        <v>8644</v>
      </c>
      <c r="P433" s="12" t="str">
        <f>IF(Tableau4[[#This Row],[ID_RIVOLI]]="Non trouvé","Pas de lien",HYPERLINK("http://localhost:8111/import?url=http://api.openstreetmap.org/api/0.6/"&amp;Tableau4[[#This Row],[OBJET_OSM]]&amp;"/"&amp;Tableau4[[#This Row],[ID_RIVOLI]]&amp;"/full","JOSM"))</f>
        <v>Pas de lien</v>
      </c>
    </row>
    <row r="434" spans="1:16">
      <c r="A434">
        <v>840087</v>
      </c>
      <c r="B434" t="s">
        <v>14586</v>
      </c>
      <c r="C434" t="s">
        <v>751</v>
      </c>
      <c r="G434" t="s">
        <v>4492</v>
      </c>
      <c r="H434" t="s">
        <v>8428</v>
      </c>
      <c r="I434" t="s">
        <v>14587</v>
      </c>
      <c r="J434" t="s">
        <v>14588</v>
      </c>
      <c r="K434" t="s">
        <v>14589</v>
      </c>
      <c r="N434" s="19" t="str">
        <f>IF(Tableau4[[#This Row],[ID_RIVOLI]]="Non trouvé","Pas de lien",HYPERLINK(("http://www.openstreetmap.org/?"&amp;Tableau4[[#This Row],[OBJET_OSM]]&amp;"="&amp;Tableau4[[#This Row],[ID_RIVOLI]]),"Localiser"))</f>
        <v>Pas de lien</v>
      </c>
      <c r="O434" s="11" t="s">
        <v>8644</v>
      </c>
      <c r="P434" s="12" t="str">
        <f>IF(Tableau4[[#This Row],[ID_RIVOLI]]="Non trouvé","Pas de lien",HYPERLINK("http://localhost:8111/import?url=http://api.openstreetmap.org/api/0.6/"&amp;Tableau4[[#This Row],[OBJET_OSM]]&amp;"/"&amp;Tableau4[[#This Row],[ID_RIVOLI]]&amp;"/full","JOSM"))</f>
        <v>Pas de lien</v>
      </c>
    </row>
    <row r="435" spans="1:16">
      <c r="A435">
        <v>840087</v>
      </c>
      <c r="B435" t="s">
        <v>14616</v>
      </c>
      <c r="C435" t="s">
        <v>14617</v>
      </c>
      <c r="G435" t="s">
        <v>4492</v>
      </c>
      <c r="H435" t="s">
        <v>8470</v>
      </c>
      <c r="I435" t="s">
        <v>8471</v>
      </c>
      <c r="J435" t="s">
        <v>8472</v>
      </c>
      <c r="K435" t="s">
        <v>8471</v>
      </c>
      <c r="L435" t="s">
        <v>14618</v>
      </c>
      <c r="M435" t="s">
        <v>14271</v>
      </c>
      <c r="N435" s="19" t="str">
        <f>IF(Tableau4[[#This Row],[ID_RIVOLI]]="Non trouvé","Pas de lien",HYPERLINK(("http://www.openstreetmap.org/?"&amp;Tableau4[[#This Row],[OBJET_OSM]]&amp;"="&amp;Tableau4[[#This Row],[ID_RIVOLI]]),"Localiser"))</f>
        <v>Localiser</v>
      </c>
      <c r="O435" s="11" t="s">
        <v>8644</v>
      </c>
      <c r="P435" s="12" t="str">
        <f>IF(Tableau4[[#This Row],[ID_RIVOLI]]="Non trouvé","Pas de lien",HYPERLINK("http://localhost:8111/import?url=http://api.openstreetmap.org/api/0.6/"&amp;Tableau4[[#This Row],[OBJET_OSM]]&amp;"/"&amp;Tableau4[[#This Row],[ID_RIVOLI]]&amp;"/full","JOSM"))</f>
        <v>JOSM</v>
      </c>
    </row>
    <row r="436" spans="1:16">
      <c r="A436">
        <v>840087</v>
      </c>
      <c r="B436" t="s">
        <v>14612</v>
      </c>
      <c r="C436" t="s">
        <v>14613</v>
      </c>
      <c r="G436" t="s">
        <v>4492</v>
      </c>
      <c r="H436" t="s">
        <v>8466</v>
      </c>
      <c r="I436" t="s">
        <v>8467</v>
      </c>
      <c r="J436" t="s">
        <v>8468</v>
      </c>
      <c r="K436" t="s">
        <v>14614</v>
      </c>
      <c r="L436" t="s">
        <v>14615</v>
      </c>
      <c r="M436" t="s">
        <v>14271</v>
      </c>
      <c r="N436" s="19" t="str">
        <f>IF(Tableau4[[#This Row],[ID_RIVOLI]]="Non trouvé","Pas de lien",HYPERLINK(("http://www.openstreetmap.org/?"&amp;Tableau4[[#This Row],[OBJET_OSM]]&amp;"="&amp;Tableau4[[#This Row],[ID_RIVOLI]]),"Localiser"))</f>
        <v>Localiser</v>
      </c>
      <c r="O436" s="11" t="s">
        <v>8644</v>
      </c>
      <c r="P436" s="12" t="str">
        <f>IF(Tableau4[[#This Row],[ID_RIVOLI]]="Non trouvé","Pas de lien",HYPERLINK("http://localhost:8111/import?url=http://api.openstreetmap.org/api/0.6/"&amp;Tableau4[[#This Row],[OBJET_OSM]]&amp;"/"&amp;Tableau4[[#This Row],[ID_RIVOLI]]&amp;"/full","JOSM"))</f>
        <v>JOSM</v>
      </c>
    </row>
    <row r="437" spans="1:16">
      <c r="A437">
        <v>840087</v>
      </c>
      <c r="B437" t="s">
        <v>8483</v>
      </c>
      <c r="C437" t="s">
        <v>14623</v>
      </c>
      <c r="G437" t="s">
        <v>4492</v>
      </c>
      <c r="H437" t="s">
        <v>8484</v>
      </c>
      <c r="I437" t="s">
        <v>8485</v>
      </c>
      <c r="J437" t="s">
        <v>8486</v>
      </c>
      <c r="K437" t="s">
        <v>14624</v>
      </c>
      <c r="L437" t="s">
        <v>14625</v>
      </c>
      <c r="M437" t="s">
        <v>14271</v>
      </c>
      <c r="N437" s="19" t="str">
        <f>IF(Tableau4[[#This Row],[ID_RIVOLI]]="Non trouvé","Pas de lien",HYPERLINK(("http://www.openstreetmap.org/?"&amp;Tableau4[[#This Row],[OBJET_OSM]]&amp;"="&amp;Tableau4[[#This Row],[ID_RIVOLI]]),"Localiser"))</f>
        <v>Localiser</v>
      </c>
      <c r="O437" s="11" t="s">
        <v>8644</v>
      </c>
      <c r="P437" s="12" t="str">
        <f>IF(Tableau4[[#This Row],[ID_RIVOLI]]="Non trouvé","Pas de lien",HYPERLINK("http://localhost:8111/import?url=http://api.openstreetmap.org/api/0.6/"&amp;Tableau4[[#This Row],[OBJET_OSM]]&amp;"/"&amp;Tableau4[[#This Row],[ID_RIVOLI]]&amp;"/full","JOSM"))</f>
        <v>JOSM</v>
      </c>
    </row>
    <row r="438" spans="1:16">
      <c r="A438">
        <v>840087</v>
      </c>
      <c r="B438" t="s">
        <v>8490</v>
      </c>
      <c r="C438" t="s">
        <v>14633</v>
      </c>
      <c r="G438" t="s">
        <v>4492</v>
      </c>
      <c r="H438" t="s">
        <v>5157</v>
      </c>
      <c r="I438" t="s">
        <v>6201</v>
      </c>
      <c r="J438" t="s">
        <v>5479</v>
      </c>
      <c r="K438" t="s">
        <v>5479</v>
      </c>
      <c r="L438" t="s">
        <v>14634</v>
      </c>
      <c r="M438" t="s">
        <v>14260</v>
      </c>
      <c r="N438" s="19" t="str">
        <f>IF(Tableau4[[#This Row],[ID_RIVOLI]]="Non trouvé","Pas de lien",HYPERLINK(("http://www.openstreetmap.org/?"&amp;Tableau4[[#This Row],[OBJET_OSM]]&amp;"="&amp;Tableau4[[#This Row],[ID_RIVOLI]]),"Localiser"))</f>
        <v>Localiser</v>
      </c>
      <c r="O438" s="11" t="s">
        <v>8644</v>
      </c>
      <c r="P438" s="12" t="str">
        <f>IF(Tableau4[[#This Row],[ID_RIVOLI]]="Non trouvé","Pas de lien",HYPERLINK("http://localhost:8111/import?url=http://api.openstreetmap.org/api/0.6/"&amp;Tableau4[[#This Row],[OBJET_OSM]]&amp;"/"&amp;Tableau4[[#This Row],[ID_RIVOLI]]&amp;"/full","JOSM"))</f>
        <v>JOSM</v>
      </c>
    </row>
    <row r="439" spans="1:16">
      <c r="A439">
        <v>840087</v>
      </c>
      <c r="B439" t="s">
        <v>14655</v>
      </c>
      <c r="C439" t="s">
        <v>14656</v>
      </c>
      <c r="G439" t="s">
        <v>4492</v>
      </c>
      <c r="H439" t="s">
        <v>6424</v>
      </c>
      <c r="I439" t="s">
        <v>8258</v>
      </c>
      <c r="J439" t="s">
        <v>5395</v>
      </c>
      <c r="K439" t="s">
        <v>5395</v>
      </c>
      <c r="L439" t="s">
        <v>14654</v>
      </c>
      <c r="M439" t="s">
        <v>14271</v>
      </c>
      <c r="N439" s="19" t="str">
        <f>IF(Tableau4[[#This Row],[ID_RIVOLI]]="Non trouvé","Pas de lien",HYPERLINK(("http://www.openstreetmap.org/?"&amp;Tableau4[[#This Row],[OBJET_OSM]]&amp;"="&amp;Tableau4[[#This Row],[ID_RIVOLI]]),"Localiser"))</f>
        <v>Localiser</v>
      </c>
      <c r="O439" s="11" t="s">
        <v>8644</v>
      </c>
      <c r="P439" s="12" t="str">
        <f>IF(Tableau4[[#This Row],[ID_RIVOLI]]="Non trouvé","Pas de lien",HYPERLINK("http://localhost:8111/import?url=http://api.openstreetmap.org/api/0.6/"&amp;Tableau4[[#This Row],[OBJET_OSM]]&amp;"/"&amp;Tableau4[[#This Row],[ID_RIVOLI]]&amp;"/full","JOSM"))</f>
        <v>JOSM</v>
      </c>
    </row>
    <row r="440" spans="1:16">
      <c r="A440">
        <v>840087</v>
      </c>
      <c r="B440" t="s">
        <v>8503</v>
      </c>
      <c r="C440" t="s">
        <v>14657</v>
      </c>
      <c r="G440" t="s">
        <v>4492</v>
      </c>
      <c r="H440" t="s">
        <v>8504</v>
      </c>
      <c r="I440" t="s">
        <v>8505</v>
      </c>
      <c r="J440" t="s">
        <v>8506</v>
      </c>
      <c r="K440" t="s">
        <v>8506</v>
      </c>
      <c r="L440" t="s">
        <v>14658</v>
      </c>
      <c r="M440" t="s">
        <v>14260</v>
      </c>
      <c r="N440" s="19" t="str">
        <f>IF(Tableau4[[#This Row],[ID_RIVOLI]]="Non trouvé","Pas de lien",HYPERLINK(("http://www.openstreetmap.org/?"&amp;Tableau4[[#This Row],[OBJET_OSM]]&amp;"="&amp;Tableau4[[#This Row],[ID_RIVOLI]]),"Localiser"))</f>
        <v>Localiser</v>
      </c>
      <c r="O440" s="11" t="s">
        <v>8644</v>
      </c>
      <c r="P440" s="12" t="str">
        <f>IF(Tableau4[[#This Row],[ID_RIVOLI]]="Non trouvé","Pas de lien",HYPERLINK("http://localhost:8111/import?url=http://api.openstreetmap.org/api/0.6/"&amp;Tableau4[[#This Row],[OBJET_OSM]]&amp;"/"&amp;Tableau4[[#This Row],[ID_RIVOLI]]&amp;"/full","JOSM"))</f>
        <v>JOSM</v>
      </c>
    </row>
    <row r="441" spans="1:16">
      <c r="A441">
        <v>840087</v>
      </c>
      <c r="B441" t="s">
        <v>8620</v>
      </c>
      <c r="C441" t="s">
        <v>14659</v>
      </c>
      <c r="G441" t="s">
        <v>4492</v>
      </c>
      <c r="H441" t="s">
        <v>8260</v>
      </c>
      <c r="I441" t="s">
        <v>8261</v>
      </c>
      <c r="J441" t="s">
        <v>8262</v>
      </c>
      <c r="K441" t="s">
        <v>8262</v>
      </c>
      <c r="L441" t="s">
        <v>14660</v>
      </c>
      <c r="M441" t="s">
        <v>14271</v>
      </c>
      <c r="N441" s="19" t="str">
        <f>IF(Tableau4[[#This Row],[ID_RIVOLI]]="Non trouvé","Pas de lien",HYPERLINK(("http://www.openstreetmap.org/?"&amp;Tableau4[[#This Row],[OBJET_OSM]]&amp;"="&amp;Tableau4[[#This Row],[ID_RIVOLI]]),"Localiser"))</f>
        <v>Localiser</v>
      </c>
      <c r="O441" s="11" t="s">
        <v>8644</v>
      </c>
      <c r="P441" s="12" t="str">
        <f>IF(Tableau4[[#This Row],[ID_RIVOLI]]="Non trouvé","Pas de lien",HYPERLINK("http://localhost:8111/import?url=http://api.openstreetmap.org/api/0.6/"&amp;Tableau4[[#This Row],[OBJET_OSM]]&amp;"/"&amp;Tableau4[[#This Row],[ID_RIVOLI]]&amp;"/full","JOSM"))</f>
        <v>JOSM</v>
      </c>
    </row>
    <row r="442" spans="1:16">
      <c r="A442">
        <v>840087</v>
      </c>
      <c r="B442" t="s">
        <v>8507</v>
      </c>
      <c r="C442" t="s">
        <v>14664</v>
      </c>
      <c r="G442" t="s">
        <v>4492</v>
      </c>
      <c r="H442" t="s">
        <v>1300</v>
      </c>
      <c r="I442" t="s">
        <v>8508</v>
      </c>
      <c r="J442" t="s">
        <v>8509</v>
      </c>
      <c r="K442" t="s">
        <v>8509</v>
      </c>
      <c r="L442" t="s">
        <v>14665</v>
      </c>
      <c r="M442" t="s">
        <v>14271</v>
      </c>
      <c r="N442" s="19" t="str">
        <f>IF(Tableau4[[#This Row],[ID_RIVOLI]]="Non trouvé","Pas de lien",HYPERLINK(("http://www.openstreetmap.org/?"&amp;Tableau4[[#This Row],[OBJET_OSM]]&amp;"="&amp;Tableau4[[#This Row],[ID_RIVOLI]]),"Localiser"))</f>
        <v>Localiser</v>
      </c>
      <c r="O442" s="11" t="s">
        <v>8644</v>
      </c>
      <c r="P442" s="12" t="str">
        <f>IF(Tableau4[[#This Row],[ID_RIVOLI]]="Non trouvé","Pas de lien",HYPERLINK("http://localhost:8111/import?url=http://api.openstreetmap.org/api/0.6/"&amp;Tableau4[[#This Row],[OBJET_OSM]]&amp;"/"&amp;Tableau4[[#This Row],[ID_RIVOLI]]&amp;"/full","JOSM"))</f>
        <v>JOSM</v>
      </c>
    </row>
    <row r="443" spans="1:16">
      <c r="A443">
        <v>840087</v>
      </c>
      <c r="B443" t="s">
        <v>8545</v>
      </c>
      <c r="C443" t="s">
        <v>14703</v>
      </c>
      <c r="G443" t="s">
        <v>4492</v>
      </c>
      <c r="H443" t="s">
        <v>994</v>
      </c>
      <c r="I443" t="s">
        <v>8546</v>
      </c>
      <c r="J443" t="s">
        <v>8547</v>
      </c>
      <c r="K443" t="s">
        <v>8547</v>
      </c>
      <c r="L443" t="s">
        <v>14704</v>
      </c>
      <c r="M443" t="s">
        <v>14271</v>
      </c>
      <c r="N443" s="19" t="str">
        <f>IF(Tableau4[[#This Row],[ID_RIVOLI]]="Non trouvé","Pas de lien",HYPERLINK(("http://www.openstreetmap.org/?"&amp;Tableau4[[#This Row],[OBJET_OSM]]&amp;"="&amp;Tableau4[[#This Row],[ID_RIVOLI]]),"Localiser"))</f>
        <v>Localiser</v>
      </c>
      <c r="O443" s="11" t="s">
        <v>8644</v>
      </c>
      <c r="P443" s="12" t="str">
        <f>IF(Tableau4[[#This Row],[ID_RIVOLI]]="Non trouvé","Pas de lien",HYPERLINK("http://localhost:8111/import?url=http://api.openstreetmap.org/api/0.6/"&amp;Tableau4[[#This Row],[OBJET_OSM]]&amp;"/"&amp;Tableau4[[#This Row],[ID_RIVOLI]]&amp;"/full","JOSM"))</f>
        <v>JOSM</v>
      </c>
    </row>
    <row r="444" spans="1:16">
      <c r="A444">
        <v>840087</v>
      </c>
      <c r="B444" t="s">
        <v>14705</v>
      </c>
      <c r="C444" t="s">
        <v>14706</v>
      </c>
      <c r="G444" t="s">
        <v>4492</v>
      </c>
      <c r="H444" t="s">
        <v>8551</v>
      </c>
      <c r="I444" t="s">
        <v>8552</v>
      </c>
      <c r="J444" t="s">
        <v>8553</v>
      </c>
      <c r="K444" t="s">
        <v>14707</v>
      </c>
      <c r="L444" t="s">
        <v>14708</v>
      </c>
      <c r="M444" t="s">
        <v>14271</v>
      </c>
      <c r="N444" s="19" t="str">
        <f>IF(Tableau4[[#This Row],[ID_RIVOLI]]="Non trouvé","Pas de lien",HYPERLINK(("http://www.openstreetmap.org/?"&amp;Tableau4[[#This Row],[OBJET_OSM]]&amp;"="&amp;Tableau4[[#This Row],[ID_RIVOLI]]),"Localiser"))</f>
        <v>Localiser</v>
      </c>
      <c r="O444" s="11" t="s">
        <v>8644</v>
      </c>
      <c r="P444" s="12" t="str">
        <f>IF(Tableau4[[#This Row],[ID_RIVOLI]]="Non trouvé","Pas de lien",HYPERLINK("http://localhost:8111/import?url=http://api.openstreetmap.org/api/0.6/"&amp;Tableau4[[#This Row],[OBJET_OSM]]&amp;"/"&amp;Tableau4[[#This Row],[ID_RIVOLI]]&amp;"/full","JOSM"))</f>
        <v>JOSM</v>
      </c>
    </row>
    <row r="445" spans="1:16">
      <c r="A445">
        <v>840087</v>
      </c>
      <c r="B445" t="s">
        <v>14709</v>
      </c>
      <c r="C445" t="s">
        <v>14710</v>
      </c>
      <c r="G445" t="s">
        <v>4492</v>
      </c>
      <c r="H445" t="s">
        <v>8554</v>
      </c>
      <c r="I445" t="s">
        <v>8555</v>
      </c>
      <c r="J445" t="s">
        <v>8556</v>
      </c>
      <c r="K445" t="s">
        <v>14711</v>
      </c>
      <c r="L445" t="s">
        <v>14712</v>
      </c>
      <c r="M445" t="s">
        <v>14271</v>
      </c>
      <c r="N445" s="19" t="str">
        <f>IF(Tableau4[[#This Row],[ID_RIVOLI]]="Non trouvé","Pas de lien",HYPERLINK(("http://www.openstreetmap.org/?"&amp;Tableau4[[#This Row],[OBJET_OSM]]&amp;"="&amp;Tableau4[[#This Row],[ID_RIVOLI]]),"Localiser"))</f>
        <v>Localiser</v>
      </c>
      <c r="O445" s="11" t="s">
        <v>8644</v>
      </c>
      <c r="P445" s="12" t="str">
        <f>IF(Tableau4[[#This Row],[ID_RIVOLI]]="Non trouvé","Pas de lien",HYPERLINK("http://localhost:8111/import?url=http://api.openstreetmap.org/api/0.6/"&amp;Tableau4[[#This Row],[OBJET_OSM]]&amp;"/"&amp;Tableau4[[#This Row],[ID_RIVOLI]]&amp;"/full","JOSM"))</f>
        <v>JOSM</v>
      </c>
    </row>
    <row r="446" spans="1:16">
      <c r="A446">
        <v>840087</v>
      </c>
      <c r="B446" t="s">
        <v>8557</v>
      </c>
      <c r="C446" t="s">
        <v>15389</v>
      </c>
      <c r="H446" t="s">
        <v>8558</v>
      </c>
      <c r="I446" t="s">
        <v>8558</v>
      </c>
      <c r="J446" t="s">
        <v>8559</v>
      </c>
      <c r="K446" t="s">
        <v>15390</v>
      </c>
      <c r="L446" t="s">
        <v>15391</v>
      </c>
      <c r="M446" t="s">
        <v>14271</v>
      </c>
      <c r="N446" s="19" t="str">
        <f>IF(Tableau4[[#This Row],[ID_RIVOLI]]="Non trouvé","Pas de lien",HYPERLINK(("http://www.openstreetmap.org/?"&amp;Tableau4[[#This Row],[OBJET_OSM]]&amp;"="&amp;Tableau4[[#This Row],[ID_RIVOLI]]),"Localiser"))</f>
        <v>Localiser</v>
      </c>
      <c r="O446" s="11" t="s">
        <v>8644</v>
      </c>
      <c r="P446" s="12" t="str">
        <f>IF(Tableau4[[#This Row],[ID_RIVOLI]]="Non trouvé","Pas de lien",HYPERLINK("http://localhost:8111/import?url=http://api.openstreetmap.org/api/0.6/"&amp;Tableau4[[#This Row],[OBJET_OSM]]&amp;"/"&amp;Tableau4[[#This Row],[ID_RIVOLI]]&amp;"/full","JOSM"))</f>
        <v>JOSM</v>
      </c>
    </row>
    <row r="447" spans="1:16">
      <c r="A447">
        <v>840087</v>
      </c>
      <c r="B447" t="s">
        <v>8563</v>
      </c>
      <c r="C447" t="s">
        <v>14716</v>
      </c>
      <c r="G447" t="s">
        <v>4492</v>
      </c>
      <c r="H447" t="s">
        <v>613</v>
      </c>
      <c r="I447" t="s">
        <v>8564</v>
      </c>
      <c r="J447" t="s">
        <v>5357</v>
      </c>
      <c r="K447" t="s">
        <v>5357</v>
      </c>
      <c r="L447" t="s">
        <v>14717</v>
      </c>
      <c r="M447" t="s">
        <v>14271</v>
      </c>
      <c r="N447" s="19" t="str">
        <f>IF(Tableau4[[#This Row],[ID_RIVOLI]]="Non trouvé","Pas de lien",HYPERLINK(("http://www.openstreetmap.org/?"&amp;Tableau4[[#This Row],[OBJET_OSM]]&amp;"="&amp;Tableau4[[#This Row],[ID_RIVOLI]]),"Localiser"))</f>
        <v>Localiser</v>
      </c>
      <c r="O447" s="11" t="s">
        <v>8644</v>
      </c>
      <c r="P447" s="12" t="str">
        <f>IF(Tableau4[[#This Row],[ID_RIVOLI]]="Non trouvé","Pas de lien",HYPERLINK("http://localhost:8111/import?url=http://api.openstreetmap.org/api/0.6/"&amp;Tableau4[[#This Row],[OBJET_OSM]]&amp;"/"&amp;Tableau4[[#This Row],[ID_RIVOLI]]&amp;"/full","JOSM"))</f>
        <v>JOSM</v>
      </c>
    </row>
    <row r="448" spans="1:16">
      <c r="A448">
        <v>840087</v>
      </c>
      <c r="B448" t="s">
        <v>14738</v>
      </c>
      <c r="C448" t="s">
        <v>14739</v>
      </c>
      <c r="G448" t="s">
        <v>4492</v>
      </c>
      <c r="H448" t="s">
        <v>8578</v>
      </c>
      <c r="I448" t="s">
        <v>8579</v>
      </c>
      <c r="J448" t="s">
        <v>8580</v>
      </c>
      <c r="K448" t="s">
        <v>8580</v>
      </c>
      <c r="L448" t="s">
        <v>14740</v>
      </c>
      <c r="M448" t="s">
        <v>14271</v>
      </c>
      <c r="N448" s="19" t="str">
        <f>IF(Tableau4[[#This Row],[ID_RIVOLI]]="Non trouvé","Pas de lien",HYPERLINK(("http://www.openstreetmap.org/?"&amp;Tableau4[[#This Row],[OBJET_OSM]]&amp;"="&amp;Tableau4[[#This Row],[ID_RIVOLI]]),"Localiser"))</f>
        <v>Localiser</v>
      </c>
      <c r="O448" s="11" t="s">
        <v>8644</v>
      </c>
      <c r="P448" s="12" t="str">
        <f>IF(Tableau4[[#This Row],[ID_RIVOLI]]="Non trouvé","Pas de lien",HYPERLINK("http://localhost:8111/import?url=http://api.openstreetmap.org/api/0.6/"&amp;Tableau4[[#This Row],[OBJET_OSM]]&amp;"/"&amp;Tableau4[[#This Row],[ID_RIVOLI]]&amp;"/full","JOSM"))</f>
        <v>JOSM</v>
      </c>
    </row>
    <row r="449" spans="1:16">
      <c r="A449">
        <v>840087</v>
      </c>
      <c r="B449" t="s">
        <v>8536</v>
      </c>
      <c r="C449" t="s">
        <v>14935</v>
      </c>
      <c r="G449" t="s">
        <v>5674</v>
      </c>
      <c r="H449" t="s">
        <v>8537</v>
      </c>
      <c r="I449" t="s">
        <v>8538</v>
      </c>
      <c r="J449" t="s">
        <v>8539</v>
      </c>
      <c r="K449" t="s">
        <v>14936</v>
      </c>
      <c r="L449" t="s">
        <v>14937</v>
      </c>
      <c r="M449" t="s">
        <v>14271</v>
      </c>
      <c r="N449" s="19" t="str">
        <f>IF(Tableau4[[#This Row],[ID_RIVOLI]]="Non trouvé","Pas de lien",HYPERLINK(("http://www.openstreetmap.org/?"&amp;Tableau4[[#This Row],[OBJET_OSM]]&amp;"="&amp;Tableau4[[#This Row],[ID_RIVOLI]]),"Localiser"))</f>
        <v>Localiser</v>
      </c>
      <c r="O449" s="11" t="s">
        <v>8644</v>
      </c>
      <c r="P449" s="12" t="str">
        <f>IF(Tableau4[[#This Row],[ID_RIVOLI]]="Non trouvé","Pas de lien",HYPERLINK("http://localhost:8111/import?url=http://api.openstreetmap.org/api/0.6/"&amp;Tableau4[[#This Row],[OBJET_OSM]]&amp;"/"&amp;Tableau4[[#This Row],[ID_RIVOLI]]&amp;"/full","JOSM"))</f>
        <v>JOSM</v>
      </c>
    </row>
    <row r="450" spans="1:16">
      <c r="A450">
        <v>840087</v>
      </c>
      <c r="B450" t="s">
        <v>8336</v>
      </c>
      <c r="C450" t="s">
        <v>14770</v>
      </c>
      <c r="G450" t="s">
        <v>5674</v>
      </c>
      <c r="H450" t="s">
        <v>8337</v>
      </c>
      <c r="I450" t="s">
        <v>8338</v>
      </c>
      <c r="J450" t="s">
        <v>5370</v>
      </c>
      <c r="K450" t="s">
        <v>5370</v>
      </c>
      <c r="L450" t="s">
        <v>14771</v>
      </c>
      <c r="M450" t="s">
        <v>14260</v>
      </c>
      <c r="N450" s="19" t="str">
        <f>IF(Tableau4[[#This Row],[ID_RIVOLI]]="Non trouvé","Pas de lien",HYPERLINK(("http://www.openstreetmap.org/?"&amp;Tableau4[[#This Row],[OBJET_OSM]]&amp;"="&amp;Tableau4[[#This Row],[ID_RIVOLI]]),"Localiser"))</f>
        <v>Localiser</v>
      </c>
      <c r="O450" s="11" t="s">
        <v>8644</v>
      </c>
      <c r="P450" s="12" t="str">
        <f>IF(Tableau4[[#This Row],[ID_RIVOLI]]="Non trouvé","Pas de lien",HYPERLINK("http://localhost:8111/import?url=http://api.openstreetmap.org/api/0.6/"&amp;Tableau4[[#This Row],[OBJET_OSM]]&amp;"/"&amp;Tableau4[[#This Row],[ID_RIVOLI]]&amp;"/full","JOSM"))</f>
        <v>JOSM</v>
      </c>
    </row>
    <row r="451" spans="1:16">
      <c r="A451">
        <v>840087</v>
      </c>
      <c r="B451" t="s">
        <v>14897</v>
      </c>
      <c r="C451" t="s">
        <v>14898</v>
      </c>
      <c r="G451" t="s">
        <v>5674</v>
      </c>
      <c r="H451" t="s">
        <v>1181</v>
      </c>
      <c r="I451" t="s">
        <v>8491</v>
      </c>
      <c r="J451" t="s">
        <v>8492</v>
      </c>
      <c r="K451" t="s">
        <v>8492</v>
      </c>
      <c r="L451" t="s">
        <v>14899</v>
      </c>
      <c r="M451" t="s">
        <v>14271</v>
      </c>
      <c r="N451" s="19" t="str">
        <f>IF(Tableau4[[#This Row],[ID_RIVOLI]]="Non trouvé","Pas de lien",HYPERLINK(("http://www.openstreetmap.org/?"&amp;Tableau4[[#This Row],[OBJET_OSM]]&amp;"="&amp;Tableau4[[#This Row],[ID_RIVOLI]]),"Localiser"))</f>
        <v>Localiser</v>
      </c>
      <c r="O451" s="11" t="s">
        <v>8644</v>
      </c>
      <c r="P451" s="12" t="str">
        <f>IF(Tableau4[[#This Row],[ID_RIVOLI]]="Non trouvé","Pas de lien",HYPERLINK("http://localhost:8111/import?url=http://api.openstreetmap.org/api/0.6/"&amp;Tableau4[[#This Row],[OBJET_OSM]]&amp;"/"&amp;Tableau4[[#This Row],[ID_RIVOLI]]&amp;"/full","JOSM"))</f>
        <v>JOSM</v>
      </c>
    </row>
    <row r="452" spans="1:16">
      <c r="A452">
        <v>840087</v>
      </c>
      <c r="B452" t="s">
        <v>8499</v>
      </c>
      <c r="C452" t="s">
        <v>14900</v>
      </c>
      <c r="G452" t="s">
        <v>5674</v>
      </c>
      <c r="H452" t="s">
        <v>8500</v>
      </c>
      <c r="I452" t="s">
        <v>8501</v>
      </c>
      <c r="J452" t="s">
        <v>8502</v>
      </c>
      <c r="K452" t="s">
        <v>8502</v>
      </c>
      <c r="L452" t="s">
        <v>14901</v>
      </c>
      <c r="M452" t="s">
        <v>14271</v>
      </c>
      <c r="N452" s="19" t="str">
        <f>IF(Tableau4[[#This Row],[ID_RIVOLI]]="Non trouvé","Pas de lien",HYPERLINK(("http://www.openstreetmap.org/?"&amp;Tableau4[[#This Row],[OBJET_OSM]]&amp;"="&amp;Tableau4[[#This Row],[ID_RIVOLI]]),"Localiser"))</f>
        <v>Localiser</v>
      </c>
      <c r="O452" s="11" t="s">
        <v>8644</v>
      </c>
      <c r="P452" s="12" t="str">
        <f>IF(Tableau4[[#This Row],[ID_RIVOLI]]="Non trouvé","Pas de lien",HYPERLINK("http://localhost:8111/import?url=http://api.openstreetmap.org/api/0.6/"&amp;Tableau4[[#This Row],[OBJET_OSM]]&amp;"/"&amp;Tableau4[[#This Row],[ID_RIVOLI]]&amp;"/full","JOSM"))</f>
        <v>JOSM</v>
      </c>
    </row>
    <row r="453" spans="1:16">
      <c r="A453">
        <v>840087</v>
      </c>
      <c r="B453" t="s">
        <v>8532</v>
      </c>
      <c r="C453" t="s">
        <v>14932</v>
      </c>
      <c r="G453" t="s">
        <v>5674</v>
      </c>
      <c r="H453" t="s">
        <v>8533</v>
      </c>
      <c r="I453" t="s">
        <v>8534</v>
      </c>
      <c r="J453" t="s">
        <v>8535</v>
      </c>
      <c r="K453" t="s">
        <v>14933</v>
      </c>
      <c r="L453" t="s">
        <v>14934</v>
      </c>
      <c r="M453" t="s">
        <v>14271</v>
      </c>
      <c r="N453" s="19" t="str">
        <f>IF(Tableau4[[#This Row],[ID_RIVOLI]]="Non trouvé","Pas de lien",HYPERLINK(("http://www.openstreetmap.org/?"&amp;Tableau4[[#This Row],[OBJET_OSM]]&amp;"="&amp;Tableau4[[#This Row],[ID_RIVOLI]]),"Localiser"))</f>
        <v>Localiser</v>
      </c>
      <c r="O453" s="11" t="s">
        <v>8644</v>
      </c>
      <c r="P453" s="12" t="str">
        <f>IF(Tableau4[[#This Row],[ID_RIVOLI]]="Non trouvé","Pas de lien",HYPERLINK("http://localhost:8111/import?url=http://api.openstreetmap.org/api/0.6/"&amp;Tableau4[[#This Row],[OBJET_OSM]]&amp;"/"&amp;Tableau4[[#This Row],[ID_RIVOLI]]&amp;"/full","JOSM"))</f>
        <v>JOSM</v>
      </c>
    </row>
    <row r="454" spans="1:16">
      <c r="A454">
        <v>840087</v>
      </c>
      <c r="B454" t="s">
        <v>14964</v>
      </c>
      <c r="C454" t="s">
        <v>14965</v>
      </c>
      <c r="G454" t="s">
        <v>5674</v>
      </c>
      <c r="H454" t="s">
        <v>8560</v>
      </c>
      <c r="I454" t="s">
        <v>8561</v>
      </c>
      <c r="J454" t="s">
        <v>8562</v>
      </c>
      <c r="K454" t="s">
        <v>8562</v>
      </c>
      <c r="L454" t="s">
        <v>14966</v>
      </c>
      <c r="M454" t="s">
        <v>14271</v>
      </c>
      <c r="N454" s="19" t="str">
        <f>IF(Tableau4[[#This Row],[ID_RIVOLI]]="Non trouvé","Pas de lien",HYPERLINK(("http://www.openstreetmap.org/?"&amp;Tableau4[[#This Row],[OBJET_OSM]]&amp;"="&amp;Tableau4[[#This Row],[ID_RIVOLI]]),"Localiser"))</f>
        <v>Localiser</v>
      </c>
      <c r="O454" s="11" t="s">
        <v>8644</v>
      </c>
      <c r="P454" s="12" t="str">
        <f>IF(Tableau4[[#This Row],[ID_RIVOLI]]="Non trouvé","Pas de lien",HYPERLINK("http://localhost:8111/import?url=http://api.openstreetmap.org/api/0.6/"&amp;Tableau4[[#This Row],[OBJET_OSM]]&amp;"/"&amp;Tableau4[[#This Row],[ID_RIVOLI]]&amp;"/full","JOSM"))</f>
        <v>JOSM</v>
      </c>
    </row>
    <row r="455" spans="1:16">
      <c r="A455">
        <v>840087</v>
      </c>
      <c r="B455" t="s">
        <v>14967</v>
      </c>
      <c r="C455" t="s">
        <v>14968</v>
      </c>
      <c r="G455" t="s">
        <v>5674</v>
      </c>
      <c r="H455" t="s">
        <v>1221</v>
      </c>
      <c r="I455" t="s">
        <v>6617</v>
      </c>
      <c r="J455" t="s">
        <v>6618</v>
      </c>
      <c r="K455" t="s">
        <v>6618</v>
      </c>
      <c r="L455" t="s">
        <v>14969</v>
      </c>
      <c r="M455" t="s">
        <v>14271</v>
      </c>
      <c r="N455" s="19" t="str">
        <f>IF(Tableau4[[#This Row],[ID_RIVOLI]]="Non trouvé","Pas de lien",HYPERLINK(("http://www.openstreetmap.org/?"&amp;Tableau4[[#This Row],[OBJET_OSM]]&amp;"="&amp;Tableau4[[#This Row],[ID_RIVOLI]]),"Localiser"))</f>
        <v>Localiser</v>
      </c>
      <c r="O455" s="11" t="s">
        <v>8644</v>
      </c>
      <c r="P455" s="12" t="str">
        <f>IF(Tableau4[[#This Row],[ID_RIVOLI]]="Non trouvé","Pas de lien",HYPERLINK("http://localhost:8111/import?url=http://api.openstreetmap.org/api/0.6/"&amp;Tableau4[[#This Row],[OBJET_OSM]]&amp;"/"&amp;Tableau4[[#This Row],[ID_RIVOLI]]&amp;"/full","JOSM"))</f>
        <v>JOSM</v>
      </c>
    </row>
    <row r="456" spans="1:16">
      <c r="A456">
        <v>840087</v>
      </c>
      <c r="B456" t="s">
        <v>8417</v>
      </c>
      <c r="C456" t="s">
        <v>14977</v>
      </c>
      <c r="G456" t="s">
        <v>5674</v>
      </c>
      <c r="H456" t="s">
        <v>1565</v>
      </c>
      <c r="I456" t="s">
        <v>8570</v>
      </c>
      <c r="J456" t="s">
        <v>8571</v>
      </c>
      <c r="K456" t="s">
        <v>8570</v>
      </c>
      <c r="L456" t="s">
        <v>14978</v>
      </c>
      <c r="M456" t="s">
        <v>14271</v>
      </c>
      <c r="N456" s="19" t="str">
        <f>IF(Tableau4[[#This Row],[ID_RIVOLI]]="Non trouvé","Pas de lien",HYPERLINK(("http://www.openstreetmap.org/?"&amp;Tableau4[[#This Row],[OBJET_OSM]]&amp;"="&amp;Tableau4[[#This Row],[ID_RIVOLI]]),"Localiser"))</f>
        <v>Localiser</v>
      </c>
      <c r="O456" s="11" t="s">
        <v>8644</v>
      </c>
      <c r="P456" s="12" t="str">
        <f>IF(Tableau4[[#This Row],[ID_RIVOLI]]="Non trouvé","Pas de lien",HYPERLINK("http://localhost:8111/import?url=http://api.openstreetmap.org/api/0.6/"&amp;Tableau4[[#This Row],[OBJET_OSM]]&amp;"/"&amp;Tableau4[[#This Row],[ID_RIVOLI]]&amp;"/full","JOSM"))</f>
        <v>JOSM</v>
      </c>
    </row>
    <row r="457" spans="1:16">
      <c r="A457">
        <v>840087</v>
      </c>
      <c r="B457" t="s">
        <v>8522</v>
      </c>
      <c r="C457" t="s">
        <v>15025</v>
      </c>
      <c r="G457" t="s">
        <v>5674</v>
      </c>
      <c r="H457" t="s">
        <v>586</v>
      </c>
      <c r="I457" t="s">
        <v>8602</v>
      </c>
      <c r="J457" t="s">
        <v>8603</v>
      </c>
      <c r="K457" t="s">
        <v>8603</v>
      </c>
      <c r="L457" t="s">
        <v>15026</v>
      </c>
      <c r="M457" t="s">
        <v>14260</v>
      </c>
      <c r="N457" s="19" t="str">
        <f>IF(Tableau4[[#This Row],[ID_RIVOLI]]="Non trouvé","Pas de lien",HYPERLINK(("http://www.openstreetmap.org/?"&amp;Tableau4[[#This Row],[OBJET_OSM]]&amp;"="&amp;Tableau4[[#This Row],[ID_RIVOLI]]),"Localiser"))</f>
        <v>Localiser</v>
      </c>
      <c r="O457" s="11" t="s">
        <v>8644</v>
      </c>
      <c r="P457" s="12" t="str">
        <f>IF(Tableau4[[#This Row],[ID_RIVOLI]]="Non trouvé","Pas de lien",HYPERLINK("http://localhost:8111/import?url=http://api.openstreetmap.org/api/0.6/"&amp;Tableau4[[#This Row],[OBJET_OSM]]&amp;"/"&amp;Tableau4[[#This Row],[ID_RIVOLI]]&amp;"/full","JOSM"))</f>
        <v>JOSM</v>
      </c>
    </row>
    <row r="458" spans="1:16">
      <c r="A458">
        <v>840087</v>
      </c>
      <c r="B458" t="s">
        <v>8608</v>
      </c>
      <c r="C458" t="s">
        <v>15045</v>
      </c>
      <c r="G458" t="s">
        <v>5674</v>
      </c>
      <c r="H458" t="s">
        <v>2555</v>
      </c>
      <c r="I458" t="s">
        <v>8609</v>
      </c>
      <c r="J458" t="s">
        <v>8610</v>
      </c>
      <c r="K458" t="s">
        <v>8610</v>
      </c>
      <c r="L458" t="s">
        <v>15046</v>
      </c>
      <c r="M458" t="s">
        <v>14271</v>
      </c>
      <c r="N458" s="19" t="str">
        <f>IF(Tableau4[[#This Row],[ID_RIVOLI]]="Non trouvé","Pas de lien",HYPERLINK(("http://www.openstreetmap.org/?"&amp;Tableau4[[#This Row],[OBJET_OSM]]&amp;"="&amp;Tableau4[[#This Row],[ID_RIVOLI]]),"Localiser"))</f>
        <v>Localiser</v>
      </c>
      <c r="O458" s="11" t="s">
        <v>8644</v>
      </c>
      <c r="P458" s="12" t="str">
        <f>IF(Tableau4[[#This Row],[ID_RIVOLI]]="Non trouvé","Pas de lien",HYPERLINK("http://localhost:8111/import?url=http://api.openstreetmap.org/api/0.6/"&amp;Tableau4[[#This Row],[OBJET_OSM]]&amp;"/"&amp;Tableau4[[#This Row],[ID_RIVOLI]]&amp;"/full","JOSM"))</f>
        <v>JOSM</v>
      </c>
    </row>
    <row r="459" spans="1:16">
      <c r="A459">
        <v>840087</v>
      </c>
      <c r="B459" t="s">
        <v>8611</v>
      </c>
      <c r="C459" t="s">
        <v>15045</v>
      </c>
      <c r="G459" t="s">
        <v>5674</v>
      </c>
      <c r="H459" t="s">
        <v>2555</v>
      </c>
      <c r="I459" t="s">
        <v>8609</v>
      </c>
      <c r="J459" t="s">
        <v>8610</v>
      </c>
      <c r="K459" t="s">
        <v>8610</v>
      </c>
      <c r="L459" t="s">
        <v>15046</v>
      </c>
      <c r="M459" t="s">
        <v>14271</v>
      </c>
      <c r="N459" s="19" t="str">
        <f>IF(Tableau4[[#This Row],[ID_RIVOLI]]="Non trouvé","Pas de lien",HYPERLINK(("http://www.openstreetmap.org/?"&amp;Tableau4[[#This Row],[OBJET_OSM]]&amp;"="&amp;Tableau4[[#This Row],[ID_RIVOLI]]),"Localiser"))</f>
        <v>Localiser</v>
      </c>
      <c r="O459" s="11" t="s">
        <v>8644</v>
      </c>
      <c r="P459" s="12" t="str">
        <f>IF(Tableau4[[#This Row],[ID_RIVOLI]]="Non trouvé","Pas de lien",HYPERLINK("http://localhost:8111/import?url=http://api.openstreetmap.org/api/0.6/"&amp;Tableau4[[#This Row],[OBJET_OSM]]&amp;"/"&amp;Tableau4[[#This Row],[ID_RIVOLI]]&amp;"/full","JOSM"))</f>
        <v>JOSM</v>
      </c>
    </row>
    <row r="460" spans="1:16">
      <c r="A460">
        <v>840087</v>
      </c>
      <c r="B460" t="s">
        <v>8530</v>
      </c>
      <c r="C460" t="s">
        <v>15304</v>
      </c>
      <c r="H460" t="s">
        <v>8512</v>
      </c>
      <c r="I460" t="s">
        <v>8512</v>
      </c>
      <c r="J460" t="s">
        <v>8513</v>
      </c>
      <c r="K460" t="s">
        <v>15305</v>
      </c>
      <c r="L460" t="s">
        <v>15306</v>
      </c>
      <c r="M460" t="s">
        <v>14271</v>
      </c>
      <c r="N460" s="19" t="str">
        <f>IF(Tableau4[[#This Row],[ID_RIVOLI]]="Non trouvé","Pas de lien",HYPERLINK(("http://www.openstreetmap.org/?"&amp;Tableau4[[#This Row],[OBJET_OSM]]&amp;"="&amp;Tableau4[[#This Row],[ID_RIVOLI]]),"Localiser"))</f>
        <v>Localiser</v>
      </c>
      <c r="O460" s="11" t="s">
        <v>8644</v>
      </c>
      <c r="P460" s="12" t="str">
        <f>IF(Tableau4[[#This Row],[ID_RIVOLI]]="Non trouvé","Pas de lien",HYPERLINK("http://localhost:8111/import?url=http://api.openstreetmap.org/api/0.6/"&amp;Tableau4[[#This Row],[OBJET_OSM]]&amp;"/"&amp;Tableau4[[#This Row],[ID_RIVOLI]]&amp;"/full","JOSM"))</f>
        <v>JOSM</v>
      </c>
    </row>
    <row r="461" spans="1:16">
      <c r="A461">
        <v>840087</v>
      </c>
      <c r="B461" t="s">
        <v>15307</v>
      </c>
      <c r="C461" t="s">
        <v>15308</v>
      </c>
      <c r="H461" t="s">
        <v>8514</v>
      </c>
      <c r="I461" t="s">
        <v>8514</v>
      </c>
      <c r="J461" t="s">
        <v>8515</v>
      </c>
      <c r="K461" t="s">
        <v>15309</v>
      </c>
      <c r="L461" t="s">
        <v>15310</v>
      </c>
      <c r="M461" t="s">
        <v>14271</v>
      </c>
      <c r="N461" s="19" t="str">
        <f>IF(Tableau4[[#This Row],[ID_RIVOLI]]="Non trouvé","Pas de lien",HYPERLINK(("http://www.openstreetmap.org/?"&amp;Tableau4[[#This Row],[OBJET_OSM]]&amp;"="&amp;Tableau4[[#This Row],[ID_RIVOLI]]),"Localiser"))</f>
        <v>Localiser</v>
      </c>
      <c r="O461" s="11" t="s">
        <v>8644</v>
      </c>
      <c r="P461" s="12" t="str">
        <f>IF(Tableau4[[#This Row],[ID_RIVOLI]]="Non trouvé","Pas de lien",HYPERLINK("http://localhost:8111/import?url=http://api.openstreetmap.org/api/0.6/"&amp;Tableau4[[#This Row],[OBJET_OSM]]&amp;"/"&amp;Tableau4[[#This Row],[ID_RIVOLI]]&amp;"/full","JOSM"))</f>
        <v>JOSM</v>
      </c>
    </row>
    <row r="462" spans="1:16">
      <c r="A462">
        <v>840087</v>
      </c>
      <c r="B462" t="s">
        <v>8516</v>
      </c>
      <c r="C462" t="s">
        <v>15313</v>
      </c>
      <c r="H462" t="s">
        <v>8517</v>
      </c>
      <c r="I462" t="s">
        <v>8517</v>
      </c>
      <c r="J462" t="s">
        <v>8518</v>
      </c>
      <c r="K462" t="s">
        <v>15314</v>
      </c>
      <c r="L462" t="s">
        <v>15315</v>
      </c>
      <c r="M462" t="s">
        <v>14271</v>
      </c>
      <c r="N462" s="19" t="str">
        <f>IF(Tableau4[[#This Row],[ID_RIVOLI]]="Non trouvé","Pas de lien",HYPERLINK(("http://www.openstreetmap.org/?"&amp;Tableau4[[#This Row],[OBJET_OSM]]&amp;"="&amp;Tableau4[[#This Row],[ID_RIVOLI]]),"Localiser"))</f>
        <v>Localiser</v>
      </c>
      <c r="O462" s="11" t="s">
        <v>8644</v>
      </c>
      <c r="P462" s="12" t="str">
        <f>IF(Tableau4[[#This Row],[ID_RIVOLI]]="Non trouvé","Pas de lien",HYPERLINK("http://localhost:8111/import?url=http://api.openstreetmap.org/api/0.6/"&amp;Tableau4[[#This Row],[OBJET_OSM]]&amp;"/"&amp;Tableau4[[#This Row],[ID_RIVOLI]]&amp;"/full","JOSM"))</f>
        <v>JOSM</v>
      </c>
    </row>
    <row r="463" spans="1:16">
      <c r="A463">
        <v>840087</v>
      </c>
      <c r="B463" t="s">
        <v>8519</v>
      </c>
      <c r="C463" t="s">
        <v>15316</v>
      </c>
      <c r="H463" t="s">
        <v>8520</v>
      </c>
      <c r="I463" t="s">
        <v>8520</v>
      </c>
      <c r="J463" t="s">
        <v>8521</v>
      </c>
      <c r="K463" t="s">
        <v>15317</v>
      </c>
      <c r="L463" t="s">
        <v>15318</v>
      </c>
      <c r="M463" t="s">
        <v>14271</v>
      </c>
      <c r="N463" s="19" t="str">
        <f>IF(Tableau4[[#This Row],[ID_RIVOLI]]="Non trouvé","Pas de lien",HYPERLINK(("http://www.openstreetmap.org/?"&amp;Tableau4[[#This Row],[OBJET_OSM]]&amp;"="&amp;Tableau4[[#This Row],[ID_RIVOLI]]),"Localiser"))</f>
        <v>Localiser</v>
      </c>
      <c r="O463" s="11" t="s">
        <v>8644</v>
      </c>
      <c r="P463" s="12" t="str">
        <f>IF(Tableau4[[#This Row],[ID_RIVOLI]]="Non trouvé","Pas de lien",HYPERLINK("http://localhost:8111/import?url=http://api.openstreetmap.org/api/0.6/"&amp;Tableau4[[#This Row],[OBJET_OSM]]&amp;"/"&amp;Tableau4[[#This Row],[ID_RIVOLI]]&amp;"/full","JOSM"))</f>
        <v>JOSM</v>
      </c>
    </row>
    <row r="464" spans="1:16">
      <c r="A464">
        <v>840087</v>
      </c>
      <c r="B464" t="s">
        <v>8522</v>
      </c>
      <c r="C464" t="s">
        <v>15319</v>
      </c>
      <c r="H464" t="s">
        <v>164</v>
      </c>
      <c r="I464" t="s">
        <v>164</v>
      </c>
      <c r="J464" t="s">
        <v>5365</v>
      </c>
      <c r="K464" t="s">
        <v>5365</v>
      </c>
      <c r="L464" t="s">
        <v>15320</v>
      </c>
      <c r="M464" t="s">
        <v>14271</v>
      </c>
      <c r="N464" s="19" t="str">
        <f>IF(Tableau4[[#This Row],[ID_RIVOLI]]="Non trouvé","Pas de lien",HYPERLINK(("http://www.openstreetmap.org/?"&amp;Tableau4[[#This Row],[OBJET_OSM]]&amp;"="&amp;Tableau4[[#This Row],[ID_RIVOLI]]),"Localiser"))</f>
        <v>Localiser</v>
      </c>
      <c r="O464" s="11" t="s">
        <v>8644</v>
      </c>
      <c r="P464" s="12" t="str">
        <f>IF(Tableau4[[#This Row],[ID_RIVOLI]]="Non trouvé","Pas de lien",HYPERLINK("http://localhost:8111/import?url=http://api.openstreetmap.org/api/0.6/"&amp;Tableau4[[#This Row],[OBJET_OSM]]&amp;"/"&amp;Tableau4[[#This Row],[ID_RIVOLI]]&amp;"/full","JOSM"))</f>
        <v>JOSM</v>
      </c>
    </row>
    <row r="465" spans="1:16">
      <c r="A465">
        <v>840087</v>
      </c>
      <c r="B465" t="s">
        <v>8526</v>
      </c>
      <c r="C465" t="s">
        <v>15324</v>
      </c>
      <c r="H465" t="s">
        <v>8527</v>
      </c>
      <c r="I465" t="s">
        <v>8527</v>
      </c>
      <c r="J465" t="s">
        <v>8528</v>
      </c>
      <c r="K465" t="s">
        <v>15325</v>
      </c>
      <c r="L465" t="s">
        <v>15326</v>
      </c>
      <c r="M465" t="s">
        <v>14271</v>
      </c>
      <c r="N465" s="19" t="str">
        <f>IF(Tableau4[[#This Row],[ID_RIVOLI]]="Non trouvé","Pas de lien",HYPERLINK(("http://www.openstreetmap.org/?"&amp;Tableau4[[#This Row],[OBJET_OSM]]&amp;"="&amp;Tableau4[[#This Row],[ID_RIVOLI]]),"Localiser"))</f>
        <v>Localiser</v>
      </c>
      <c r="O465" s="11" t="s">
        <v>8644</v>
      </c>
      <c r="P465" s="12" t="str">
        <f>IF(Tableau4[[#This Row],[ID_RIVOLI]]="Non trouvé","Pas de lien",HYPERLINK("http://localhost:8111/import?url=http://api.openstreetmap.org/api/0.6/"&amp;Tableau4[[#This Row],[OBJET_OSM]]&amp;"/"&amp;Tableau4[[#This Row],[ID_RIVOLI]]&amp;"/full","JOSM"))</f>
        <v>JOSM</v>
      </c>
    </row>
    <row r="466" spans="1:16">
      <c r="A466">
        <v>840087</v>
      </c>
      <c r="B466" t="s">
        <v>8523</v>
      </c>
      <c r="C466" t="s">
        <v>15321</v>
      </c>
      <c r="H466" t="s">
        <v>8524</v>
      </c>
      <c r="I466" t="s">
        <v>8524</v>
      </c>
      <c r="J466" t="s">
        <v>8525</v>
      </c>
      <c r="K466" t="s">
        <v>15322</v>
      </c>
      <c r="L466" t="s">
        <v>15323</v>
      </c>
      <c r="M466" t="s">
        <v>14271</v>
      </c>
      <c r="N466" s="19" t="str">
        <f>IF(Tableau4[[#This Row],[ID_RIVOLI]]="Non trouvé","Pas de lien",HYPERLINK(("http://www.openstreetmap.org/?"&amp;Tableau4[[#This Row],[OBJET_OSM]]&amp;"="&amp;Tableau4[[#This Row],[ID_RIVOLI]]),"Localiser"))</f>
        <v>Localiser</v>
      </c>
      <c r="O466" s="11" t="s">
        <v>8644</v>
      </c>
      <c r="P466" s="12" t="str">
        <f>IF(Tableau4[[#This Row],[ID_RIVOLI]]="Non trouvé","Pas de lien",HYPERLINK("http://localhost:8111/import?url=http://api.openstreetmap.org/api/0.6/"&amp;Tableau4[[#This Row],[OBJET_OSM]]&amp;"/"&amp;Tableau4[[#This Row],[ID_RIVOLI]]&amp;"/full","JOSM"))</f>
        <v>JOSM</v>
      </c>
    </row>
    <row r="467" spans="1:16">
      <c r="A467">
        <v>840087</v>
      </c>
      <c r="B467" t="s">
        <v>15327</v>
      </c>
      <c r="C467" t="s">
        <v>15328</v>
      </c>
      <c r="H467" t="s">
        <v>1061</v>
      </c>
      <c r="I467" t="s">
        <v>1061</v>
      </c>
      <c r="J467" t="s">
        <v>8529</v>
      </c>
      <c r="K467" t="s">
        <v>15329</v>
      </c>
      <c r="L467" t="s">
        <v>15330</v>
      </c>
      <c r="M467" t="s">
        <v>14271</v>
      </c>
      <c r="N467" s="19" t="str">
        <f>IF(Tableau4[[#This Row],[ID_RIVOLI]]="Non trouvé","Pas de lien",HYPERLINK(("http://www.openstreetmap.org/?"&amp;Tableau4[[#This Row],[OBJET_OSM]]&amp;"="&amp;Tableau4[[#This Row],[ID_RIVOLI]]),"Localiser"))</f>
        <v>Localiser</v>
      </c>
      <c r="O467" s="11" t="s">
        <v>8644</v>
      </c>
      <c r="P467" s="12" t="str">
        <f>IF(Tableau4[[#This Row],[ID_RIVOLI]]="Non trouvé","Pas de lien",HYPERLINK("http://localhost:8111/import?url=http://api.openstreetmap.org/api/0.6/"&amp;Tableau4[[#This Row],[OBJET_OSM]]&amp;"/"&amp;Tableau4[[#This Row],[ID_RIVOLI]]&amp;"/full","JOSM"))</f>
        <v>JOSM</v>
      </c>
    </row>
    <row r="468" spans="1:16">
      <c r="A468">
        <v>840087</v>
      </c>
      <c r="B468" t="s">
        <v>15331</v>
      </c>
      <c r="C468" t="s">
        <v>15332</v>
      </c>
      <c r="H468" t="s">
        <v>350</v>
      </c>
      <c r="I468" t="s">
        <v>350</v>
      </c>
      <c r="J468" t="s">
        <v>8531</v>
      </c>
      <c r="K468" t="s">
        <v>15333</v>
      </c>
      <c r="L468" t="s">
        <v>15334</v>
      </c>
      <c r="M468" t="s">
        <v>14271</v>
      </c>
      <c r="N468" s="19" t="str">
        <f>IF(Tableau4[[#This Row],[ID_RIVOLI]]="Non trouvé","Pas de lien",HYPERLINK(("http://www.openstreetmap.org/?"&amp;Tableau4[[#This Row],[OBJET_OSM]]&amp;"="&amp;Tableau4[[#This Row],[ID_RIVOLI]]),"Localiser"))</f>
        <v>Localiser</v>
      </c>
      <c r="O468" s="11" t="s">
        <v>8644</v>
      </c>
      <c r="P468" s="12" t="str">
        <f>IF(Tableau4[[#This Row],[ID_RIVOLI]]="Non trouvé","Pas de lien",HYPERLINK("http://localhost:8111/import?url=http://api.openstreetmap.org/api/0.6/"&amp;Tableau4[[#This Row],[OBJET_OSM]]&amp;"/"&amp;Tableau4[[#This Row],[ID_RIVOLI]]&amp;"/full","JOSM"))</f>
        <v>JOSM</v>
      </c>
    </row>
    <row r="469" spans="1:16">
      <c r="A469">
        <v>840087</v>
      </c>
      <c r="B469" t="s">
        <v>8540</v>
      </c>
      <c r="C469" t="s">
        <v>15360</v>
      </c>
      <c r="H469" t="s">
        <v>854</v>
      </c>
      <c r="I469" t="s">
        <v>854</v>
      </c>
      <c r="J469" t="s">
        <v>5352</v>
      </c>
      <c r="K469" t="s">
        <v>5352</v>
      </c>
      <c r="L469" t="s">
        <v>15361</v>
      </c>
      <c r="M469" t="s">
        <v>14260</v>
      </c>
      <c r="N469" s="19" t="str">
        <f>IF(Tableau4[[#This Row],[ID_RIVOLI]]="Non trouvé","Pas de lien",HYPERLINK(("http://www.openstreetmap.org/?"&amp;Tableau4[[#This Row],[OBJET_OSM]]&amp;"="&amp;Tableau4[[#This Row],[ID_RIVOLI]]),"Localiser"))</f>
        <v>Localiser</v>
      </c>
      <c r="O469" s="11" t="s">
        <v>8644</v>
      </c>
      <c r="P469" s="12" t="str">
        <f>IF(Tableau4[[#This Row],[ID_RIVOLI]]="Non trouvé","Pas de lien",HYPERLINK("http://localhost:8111/import?url=http://api.openstreetmap.org/api/0.6/"&amp;Tableau4[[#This Row],[OBJET_OSM]]&amp;"/"&amp;Tableau4[[#This Row],[ID_RIVOLI]]&amp;"/full","JOSM"))</f>
        <v>JOSM</v>
      </c>
    </row>
    <row r="470" spans="1:16">
      <c r="A470">
        <v>840087</v>
      </c>
      <c r="B470" t="s">
        <v>8541</v>
      </c>
      <c r="C470" t="s">
        <v>15364</v>
      </c>
      <c r="H470" t="s">
        <v>1067</v>
      </c>
      <c r="I470" t="s">
        <v>1067</v>
      </c>
      <c r="J470" t="s">
        <v>5563</v>
      </c>
      <c r="K470" t="s">
        <v>5563</v>
      </c>
      <c r="L470" t="s">
        <v>15365</v>
      </c>
      <c r="M470" t="s">
        <v>14271</v>
      </c>
      <c r="N470" s="19" t="str">
        <f>IF(Tableau4[[#This Row],[ID_RIVOLI]]="Non trouvé","Pas de lien",HYPERLINK(("http://www.openstreetmap.org/?"&amp;Tableau4[[#This Row],[OBJET_OSM]]&amp;"="&amp;Tableau4[[#This Row],[ID_RIVOLI]]),"Localiser"))</f>
        <v>Localiser</v>
      </c>
      <c r="O470" s="11" t="s">
        <v>8644</v>
      </c>
      <c r="P470" s="12" t="str">
        <f>IF(Tableau4[[#This Row],[ID_RIVOLI]]="Non trouvé","Pas de lien",HYPERLINK("http://localhost:8111/import?url=http://api.openstreetmap.org/api/0.6/"&amp;Tableau4[[#This Row],[OBJET_OSM]]&amp;"/"&amp;Tableau4[[#This Row],[ID_RIVOLI]]&amp;"/full","JOSM"))</f>
        <v>JOSM</v>
      </c>
    </row>
    <row r="471" spans="1:16">
      <c r="A471">
        <v>840087</v>
      </c>
      <c r="B471" t="s">
        <v>8542</v>
      </c>
      <c r="C471" t="s">
        <v>15370</v>
      </c>
      <c r="H471" t="s">
        <v>8543</v>
      </c>
      <c r="I471" t="s">
        <v>8543</v>
      </c>
      <c r="J471" t="s">
        <v>5439</v>
      </c>
      <c r="K471" t="s">
        <v>5439</v>
      </c>
      <c r="L471" t="s">
        <v>15371</v>
      </c>
      <c r="M471" t="s">
        <v>14260</v>
      </c>
      <c r="N471" s="19" t="str">
        <f>IF(Tableau4[[#This Row],[ID_RIVOLI]]="Non trouvé","Pas de lien",HYPERLINK(("http://www.openstreetmap.org/?"&amp;Tableau4[[#This Row],[OBJET_OSM]]&amp;"="&amp;Tableau4[[#This Row],[ID_RIVOLI]]),"Localiser"))</f>
        <v>Localiser</v>
      </c>
      <c r="O471" s="11" t="s">
        <v>8644</v>
      </c>
      <c r="P471" s="12" t="str">
        <f>IF(Tableau4[[#This Row],[ID_RIVOLI]]="Non trouvé","Pas de lien",HYPERLINK("http://localhost:8111/import?url=http://api.openstreetmap.org/api/0.6/"&amp;Tableau4[[#This Row],[OBJET_OSM]]&amp;"/"&amp;Tableau4[[#This Row],[ID_RIVOLI]]&amp;"/full","JOSM"))</f>
        <v>JOSM</v>
      </c>
    </row>
    <row r="472" spans="1:16">
      <c r="A472">
        <v>840087</v>
      </c>
      <c r="B472" t="s">
        <v>15374</v>
      </c>
      <c r="C472" t="s">
        <v>15375</v>
      </c>
      <c r="H472" t="s">
        <v>8544</v>
      </c>
      <c r="I472" t="s">
        <v>8544</v>
      </c>
      <c r="J472" t="s">
        <v>5571</v>
      </c>
      <c r="K472" t="s">
        <v>5571</v>
      </c>
      <c r="L472" t="s">
        <v>15376</v>
      </c>
      <c r="M472" t="s">
        <v>14271</v>
      </c>
      <c r="N472" s="19" t="str">
        <f>IF(Tableau4[[#This Row],[ID_RIVOLI]]="Non trouvé","Pas de lien",HYPERLINK(("http://www.openstreetmap.org/?"&amp;Tableau4[[#This Row],[OBJET_OSM]]&amp;"="&amp;Tableau4[[#This Row],[ID_RIVOLI]]),"Localiser"))</f>
        <v>Localiser</v>
      </c>
      <c r="O472" s="11" t="s">
        <v>8644</v>
      </c>
      <c r="P472" s="12" t="str">
        <f>IF(Tableau4[[#This Row],[ID_RIVOLI]]="Non trouvé","Pas de lien",HYPERLINK("http://localhost:8111/import?url=http://api.openstreetmap.org/api/0.6/"&amp;Tableau4[[#This Row],[OBJET_OSM]]&amp;"/"&amp;Tableau4[[#This Row],[ID_RIVOLI]]&amp;"/full","JOSM"))</f>
        <v>JOSM</v>
      </c>
    </row>
    <row r="473" spans="1:16">
      <c r="A473">
        <v>840087</v>
      </c>
      <c r="B473" t="s">
        <v>8359</v>
      </c>
      <c r="C473" t="s">
        <v>15380</v>
      </c>
      <c r="H473" t="s">
        <v>8549</v>
      </c>
      <c r="I473" t="s">
        <v>8549</v>
      </c>
      <c r="J473" t="s">
        <v>8550</v>
      </c>
      <c r="K473" t="s">
        <v>8550</v>
      </c>
      <c r="L473" t="s">
        <v>15381</v>
      </c>
      <c r="M473" t="s">
        <v>14271</v>
      </c>
      <c r="N473" s="19" t="str">
        <f>IF(Tableau4[[#This Row],[ID_RIVOLI]]="Non trouvé","Pas de lien",HYPERLINK(("http://www.openstreetmap.org/?"&amp;Tableau4[[#This Row],[OBJET_OSM]]&amp;"="&amp;Tableau4[[#This Row],[ID_RIVOLI]]),"Localiser"))</f>
        <v>Localiser</v>
      </c>
      <c r="O473" s="11" t="s">
        <v>8644</v>
      </c>
      <c r="P473" s="12" t="str">
        <f>IF(Tableau4[[#This Row],[ID_RIVOLI]]="Non trouvé","Pas de lien",HYPERLINK("http://localhost:8111/import?url=http://api.openstreetmap.org/api/0.6/"&amp;Tableau4[[#This Row],[OBJET_OSM]]&amp;"/"&amp;Tableau4[[#This Row],[ID_RIVOLI]]&amp;"/full","JOSM"))</f>
        <v>JOSM</v>
      </c>
    </row>
    <row r="474" spans="1:16">
      <c r="A474">
        <v>840087</v>
      </c>
      <c r="B474" t="s">
        <v>8621</v>
      </c>
      <c r="C474" t="s">
        <v>751</v>
      </c>
      <c r="H474" t="s">
        <v>8560</v>
      </c>
      <c r="I474" t="s">
        <v>8560</v>
      </c>
      <c r="J474" t="s">
        <v>5615</v>
      </c>
      <c r="K474" t="s">
        <v>5615</v>
      </c>
      <c r="N474" s="19" t="str">
        <f>IF(Tableau4[[#This Row],[ID_RIVOLI]]="Non trouvé","Pas de lien",HYPERLINK(("http://www.openstreetmap.org/?"&amp;Tableau4[[#This Row],[OBJET_OSM]]&amp;"="&amp;Tableau4[[#This Row],[ID_RIVOLI]]),"Localiser"))</f>
        <v>Pas de lien</v>
      </c>
      <c r="O474" s="11" t="s">
        <v>8644</v>
      </c>
      <c r="P474" s="12" t="str">
        <f>IF(Tableau4[[#This Row],[ID_RIVOLI]]="Non trouvé","Pas de lien",HYPERLINK("http://localhost:8111/import?url=http://api.openstreetmap.org/api/0.6/"&amp;Tableau4[[#This Row],[OBJET_OSM]]&amp;"/"&amp;Tableau4[[#This Row],[ID_RIVOLI]]&amp;"/full","JOSM"))</f>
        <v>Pas de lien</v>
      </c>
    </row>
    <row r="475" spans="1:16">
      <c r="A475">
        <v>840087</v>
      </c>
      <c r="B475" t="s">
        <v>15401</v>
      </c>
      <c r="C475" t="s">
        <v>751</v>
      </c>
      <c r="H475" t="s">
        <v>15402</v>
      </c>
      <c r="I475" t="s">
        <v>15402</v>
      </c>
      <c r="J475" t="s">
        <v>15403</v>
      </c>
      <c r="K475" t="s">
        <v>15403</v>
      </c>
      <c r="N475" s="19" t="str">
        <f>IF(Tableau4[[#This Row],[ID_RIVOLI]]="Non trouvé","Pas de lien",HYPERLINK(("http://www.openstreetmap.org/?"&amp;Tableau4[[#This Row],[OBJET_OSM]]&amp;"="&amp;Tableau4[[#This Row],[ID_RIVOLI]]),"Localiser"))</f>
        <v>Pas de lien</v>
      </c>
      <c r="O475" s="11" t="s">
        <v>8644</v>
      </c>
      <c r="P475" s="12" t="str">
        <f>IF(Tableau4[[#This Row],[ID_RIVOLI]]="Non trouvé","Pas de lien",HYPERLINK("http://localhost:8111/import?url=http://api.openstreetmap.org/api/0.6/"&amp;Tableau4[[#This Row],[OBJET_OSM]]&amp;"/"&amp;Tableau4[[#This Row],[ID_RIVOLI]]&amp;"/full","JOSM"))</f>
        <v>Pas de lien</v>
      </c>
    </row>
    <row r="476" spans="1:16">
      <c r="A476">
        <v>840087</v>
      </c>
      <c r="B476" t="s">
        <v>8459</v>
      </c>
      <c r="C476" t="s">
        <v>15407</v>
      </c>
      <c r="H476" t="s">
        <v>8565</v>
      </c>
      <c r="I476" t="s">
        <v>8565</v>
      </c>
      <c r="J476" t="s">
        <v>8566</v>
      </c>
      <c r="K476" t="s">
        <v>8566</v>
      </c>
      <c r="L476" t="s">
        <v>15408</v>
      </c>
      <c r="M476" t="s">
        <v>14271</v>
      </c>
      <c r="N476" s="19" t="str">
        <f>IF(Tableau4[[#This Row],[ID_RIVOLI]]="Non trouvé","Pas de lien",HYPERLINK(("http://www.openstreetmap.org/?"&amp;Tableau4[[#This Row],[OBJET_OSM]]&amp;"="&amp;Tableau4[[#This Row],[ID_RIVOLI]]),"Localiser"))</f>
        <v>Localiser</v>
      </c>
      <c r="O476" s="11" t="s">
        <v>8644</v>
      </c>
      <c r="P476" s="12" t="str">
        <f>IF(Tableau4[[#This Row],[ID_RIVOLI]]="Non trouvé","Pas de lien",HYPERLINK("http://localhost:8111/import?url=http://api.openstreetmap.org/api/0.6/"&amp;Tableau4[[#This Row],[OBJET_OSM]]&amp;"/"&amp;Tableau4[[#This Row],[ID_RIVOLI]]&amp;"/full","JOSM"))</f>
        <v>JOSM</v>
      </c>
    </row>
    <row r="477" spans="1:16">
      <c r="A477">
        <v>840087</v>
      </c>
      <c r="B477" t="s">
        <v>8567</v>
      </c>
      <c r="C477" t="s">
        <v>15423</v>
      </c>
      <c r="H477" t="s">
        <v>6665</v>
      </c>
      <c r="I477" t="s">
        <v>6665</v>
      </c>
      <c r="J477" t="s">
        <v>15424</v>
      </c>
      <c r="K477" t="s">
        <v>15424</v>
      </c>
      <c r="L477" t="s">
        <v>15425</v>
      </c>
      <c r="M477" t="s">
        <v>14260</v>
      </c>
      <c r="N477" s="19" t="str">
        <f>IF(Tableau4[[#This Row],[ID_RIVOLI]]="Non trouvé","Pas de lien",HYPERLINK(("http://www.openstreetmap.org/?"&amp;Tableau4[[#This Row],[OBJET_OSM]]&amp;"="&amp;Tableau4[[#This Row],[ID_RIVOLI]]),"Localiser"))</f>
        <v>Localiser</v>
      </c>
      <c r="O477" s="11" t="s">
        <v>8644</v>
      </c>
      <c r="P477" s="12" t="str">
        <f>IF(Tableau4[[#This Row],[ID_RIVOLI]]="Non trouvé","Pas de lien",HYPERLINK("http://localhost:8111/import?url=http://api.openstreetmap.org/api/0.6/"&amp;Tableau4[[#This Row],[OBJET_OSM]]&amp;"/"&amp;Tableau4[[#This Row],[ID_RIVOLI]]&amp;"/full","JOSM"))</f>
        <v>JOSM</v>
      </c>
    </row>
    <row r="478" spans="1:16">
      <c r="A478">
        <v>840087</v>
      </c>
      <c r="B478" t="s">
        <v>8569</v>
      </c>
      <c r="C478" t="s">
        <v>15426</v>
      </c>
      <c r="H478" t="s">
        <v>364</v>
      </c>
      <c r="I478" t="s">
        <v>364</v>
      </c>
      <c r="J478" t="s">
        <v>5491</v>
      </c>
      <c r="K478" t="s">
        <v>364</v>
      </c>
      <c r="L478" t="s">
        <v>15427</v>
      </c>
      <c r="M478" t="s">
        <v>14271</v>
      </c>
      <c r="N478" s="19" t="str">
        <f>IF(Tableau4[[#This Row],[ID_RIVOLI]]="Non trouvé","Pas de lien",HYPERLINK(("http://www.openstreetmap.org/?"&amp;Tableau4[[#This Row],[OBJET_OSM]]&amp;"="&amp;Tableau4[[#This Row],[ID_RIVOLI]]),"Localiser"))</f>
        <v>Localiser</v>
      </c>
      <c r="O478" s="11" t="s">
        <v>8644</v>
      </c>
      <c r="P478" s="12" t="str">
        <f>IF(Tableau4[[#This Row],[ID_RIVOLI]]="Non trouvé","Pas de lien",HYPERLINK("http://localhost:8111/import?url=http://api.openstreetmap.org/api/0.6/"&amp;Tableau4[[#This Row],[OBJET_OSM]]&amp;"/"&amp;Tableau4[[#This Row],[ID_RIVOLI]]&amp;"/full","JOSM"))</f>
        <v>JOSM</v>
      </c>
    </row>
    <row r="479" spans="1:16">
      <c r="A479">
        <v>840087</v>
      </c>
      <c r="B479" t="s">
        <v>8572</v>
      </c>
      <c r="C479" t="s">
        <v>15437</v>
      </c>
      <c r="H479" t="s">
        <v>8573</v>
      </c>
      <c r="I479" t="s">
        <v>8573</v>
      </c>
      <c r="J479" t="s">
        <v>8574</v>
      </c>
      <c r="K479" t="s">
        <v>15438</v>
      </c>
      <c r="L479" t="s">
        <v>15439</v>
      </c>
      <c r="M479" t="s">
        <v>14271</v>
      </c>
      <c r="N479" s="19" t="str">
        <f>IF(Tableau4[[#This Row],[ID_RIVOLI]]="Non trouvé","Pas de lien",HYPERLINK(("http://www.openstreetmap.org/?"&amp;Tableau4[[#This Row],[OBJET_OSM]]&amp;"="&amp;Tableau4[[#This Row],[ID_RIVOLI]]),"Localiser"))</f>
        <v>Localiser</v>
      </c>
      <c r="O479" s="11" t="s">
        <v>8644</v>
      </c>
      <c r="P479" s="12" t="str">
        <f>IF(Tableau4[[#This Row],[ID_RIVOLI]]="Non trouvé","Pas de lien",HYPERLINK("http://localhost:8111/import?url=http://api.openstreetmap.org/api/0.6/"&amp;Tableau4[[#This Row],[OBJET_OSM]]&amp;"/"&amp;Tableau4[[#This Row],[ID_RIVOLI]]&amp;"/full","JOSM"))</f>
        <v>JOSM</v>
      </c>
    </row>
    <row r="480" spans="1:16">
      <c r="A480">
        <v>840087</v>
      </c>
      <c r="B480" t="s">
        <v>8575</v>
      </c>
      <c r="C480" t="s">
        <v>15440</v>
      </c>
      <c r="H480" t="s">
        <v>8576</v>
      </c>
      <c r="I480" t="s">
        <v>8576</v>
      </c>
      <c r="J480" t="s">
        <v>8577</v>
      </c>
      <c r="K480" t="s">
        <v>15441</v>
      </c>
      <c r="L480" t="s">
        <v>15442</v>
      </c>
      <c r="M480" t="s">
        <v>14271</v>
      </c>
      <c r="N480" s="19" t="str">
        <f>IF(Tableau4[[#This Row],[ID_RIVOLI]]="Non trouvé","Pas de lien",HYPERLINK(("http://www.openstreetmap.org/?"&amp;Tableau4[[#This Row],[OBJET_OSM]]&amp;"="&amp;Tableau4[[#This Row],[ID_RIVOLI]]),"Localiser"))</f>
        <v>Localiser</v>
      </c>
      <c r="O480" s="11" t="s">
        <v>8644</v>
      </c>
      <c r="P480" s="12" t="str">
        <f>IF(Tableau4[[#This Row],[ID_RIVOLI]]="Non trouvé","Pas de lien",HYPERLINK("http://localhost:8111/import?url=http://api.openstreetmap.org/api/0.6/"&amp;Tableau4[[#This Row],[OBJET_OSM]]&amp;"/"&amp;Tableau4[[#This Row],[ID_RIVOLI]]&amp;"/full","JOSM"))</f>
        <v>JOSM</v>
      </c>
    </row>
    <row r="481" spans="1:16">
      <c r="A481">
        <v>840087</v>
      </c>
      <c r="B481" t="s">
        <v>15450</v>
      </c>
      <c r="C481" t="s">
        <v>15451</v>
      </c>
      <c r="H481" t="s">
        <v>5225</v>
      </c>
      <c r="I481" t="s">
        <v>5225</v>
      </c>
      <c r="J481" t="s">
        <v>5387</v>
      </c>
      <c r="K481" t="s">
        <v>5387</v>
      </c>
      <c r="L481" t="s">
        <v>15452</v>
      </c>
      <c r="M481" t="s">
        <v>14271</v>
      </c>
      <c r="N481" s="19" t="str">
        <f>IF(Tableau4[[#This Row],[ID_RIVOLI]]="Non trouvé","Pas de lien",HYPERLINK(("http://www.openstreetmap.org/?"&amp;Tableau4[[#This Row],[OBJET_OSM]]&amp;"="&amp;Tableau4[[#This Row],[ID_RIVOLI]]),"Localiser"))</f>
        <v>Localiser</v>
      </c>
      <c r="O481" s="11" t="s">
        <v>8644</v>
      </c>
      <c r="P481" s="12" t="str">
        <f>IF(Tableau4[[#This Row],[ID_RIVOLI]]="Non trouvé","Pas de lien",HYPERLINK("http://localhost:8111/import?url=http://api.openstreetmap.org/api/0.6/"&amp;Tableau4[[#This Row],[OBJET_OSM]]&amp;"/"&amp;Tableau4[[#This Row],[ID_RIVOLI]]&amp;"/full","JOSM"))</f>
        <v>JOSM</v>
      </c>
    </row>
    <row r="482" spans="1:16">
      <c r="A482">
        <v>840087</v>
      </c>
      <c r="B482" t="s">
        <v>15453</v>
      </c>
      <c r="C482" t="s">
        <v>15451</v>
      </c>
      <c r="H482" t="s">
        <v>5225</v>
      </c>
      <c r="I482" t="s">
        <v>5225</v>
      </c>
      <c r="J482" t="s">
        <v>5387</v>
      </c>
      <c r="K482" t="s">
        <v>5387</v>
      </c>
      <c r="L482" t="s">
        <v>15452</v>
      </c>
      <c r="M482" t="s">
        <v>14271</v>
      </c>
      <c r="N482" s="19" t="str">
        <f>IF(Tableau4[[#This Row],[ID_RIVOLI]]="Non trouvé","Pas de lien",HYPERLINK(("http://www.openstreetmap.org/?"&amp;Tableau4[[#This Row],[OBJET_OSM]]&amp;"="&amp;Tableau4[[#This Row],[ID_RIVOLI]]),"Localiser"))</f>
        <v>Localiser</v>
      </c>
      <c r="O482" s="11" t="s">
        <v>8644</v>
      </c>
      <c r="P482" s="12" t="str">
        <f>IF(Tableau4[[#This Row],[ID_RIVOLI]]="Non trouvé","Pas de lien",HYPERLINK("http://localhost:8111/import?url=http://api.openstreetmap.org/api/0.6/"&amp;Tableau4[[#This Row],[OBJET_OSM]]&amp;"/"&amp;Tableau4[[#This Row],[ID_RIVOLI]]&amp;"/full","JOSM"))</f>
        <v>JOSM</v>
      </c>
    </row>
    <row r="483" spans="1:16">
      <c r="A483">
        <v>840087</v>
      </c>
      <c r="B483" t="s">
        <v>8581</v>
      </c>
      <c r="C483" t="s">
        <v>15454</v>
      </c>
      <c r="H483" t="s">
        <v>5232</v>
      </c>
      <c r="I483" t="s">
        <v>5232</v>
      </c>
      <c r="J483" t="s">
        <v>5592</v>
      </c>
      <c r="K483" t="s">
        <v>5592</v>
      </c>
      <c r="L483" t="s">
        <v>15455</v>
      </c>
      <c r="M483" t="s">
        <v>14260</v>
      </c>
      <c r="N483" s="19" t="str">
        <f>IF(Tableau4[[#This Row],[ID_RIVOLI]]="Non trouvé","Pas de lien",HYPERLINK(("http://www.openstreetmap.org/?"&amp;Tableau4[[#This Row],[OBJET_OSM]]&amp;"="&amp;Tableau4[[#This Row],[ID_RIVOLI]]),"Localiser"))</f>
        <v>Localiser</v>
      </c>
      <c r="O483" s="11" t="s">
        <v>8644</v>
      </c>
      <c r="P483" s="12" t="str">
        <f>IF(Tableau4[[#This Row],[ID_RIVOLI]]="Non trouvé","Pas de lien",HYPERLINK("http://localhost:8111/import?url=http://api.openstreetmap.org/api/0.6/"&amp;Tableau4[[#This Row],[OBJET_OSM]]&amp;"/"&amp;Tableau4[[#This Row],[ID_RIVOLI]]&amp;"/full","JOSM"))</f>
        <v>JOSM</v>
      </c>
    </row>
    <row r="484" spans="1:16">
      <c r="A484">
        <v>840087</v>
      </c>
      <c r="B484" t="s">
        <v>8469</v>
      </c>
      <c r="C484" t="s">
        <v>15466</v>
      </c>
      <c r="H484" t="s">
        <v>8582</v>
      </c>
      <c r="I484" t="s">
        <v>8582</v>
      </c>
      <c r="J484" t="s">
        <v>8583</v>
      </c>
      <c r="K484" t="s">
        <v>8582</v>
      </c>
      <c r="L484" t="s">
        <v>15467</v>
      </c>
      <c r="M484" t="s">
        <v>14271</v>
      </c>
      <c r="N484" s="19" t="str">
        <f>IF(Tableau4[[#This Row],[ID_RIVOLI]]="Non trouvé","Pas de lien",HYPERLINK(("http://www.openstreetmap.org/?"&amp;Tableau4[[#This Row],[OBJET_OSM]]&amp;"="&amp;Tableau4[[#This Row],[ID_RIVOLI]]),"Localiser"))</f>
        <v>Localiser</v>
      </c>
      <c r="O484" s="11" t="s">
        <v>8644</v>
      </c>
      <c r="P484" s="12" t="str">
        <f>IF(Tableau4[[#This Row],[ID_RIVOLI]]="Non trouvé","Pas de lien",HYPERLINK("http://localhost:8111/import?url=http://api.openstreetmap.org/api/0.6/"&amp;Tableau4[[#This Row],[OBJET_OSM]]&amp;"/"&amp;Tableau4[[#This Row],[ID_RIVOLI]]&amp;"/full","JOSM"))</f>
        <v>JOSM</v>
      </c>
    </row>
    <row r="485" spans="1:16">
      <c r="A485">
        <v>840087</v>
      </c>
      <c r="B485" t="s">
        <v>15468</v>
      </c>
      <c r="C485" t="s">
        <v>15469</v>
      </c>
      <c r="H485" t="s">
        <v>8584</v>
      </c>
      <c r="I485" t="s">
        <v>8584</v>
      </c>
      <c r="J485" t="s">
        <v>5475</v>
      </c>
      <c r="K485" t="s">
        <v>8584</v>
      </c>
      <c r="L485" t="s">
        <v>15470</v>
      </c>
      <c r="M485" t="s">
        <v>14271</v>
      </c>
      <c r="N485" s="19" t="str">
        <f>IF(Tableau4[[#This Row],[ID_RIVOLI]]="Non trouvé","Pas de lien",HYPERLINK(("http://www.openstreetmap.org/?"&amp;Tableau4[[#This Row],[OBJET_OSM]]&amp;"="&amp;Tableau4[[#This Row],[ID_RIVOLI]]),"Localiser"))</f>
        <v>Localiser</v>
      </c>
      <c r="O485" s="11" t="s">
        <v>8644</v>
      </c>
      <c r="P485" s="12" t="str">
        <f>IF(Tableau4[[#This Row],[ID_RIVOLI]]="Non trouvé","Pas de lien",HYPERLINK("http://localhost:8111/import?url=http://api.openstreetmap.org/api/0.6/"&amp;Tableau4[[#This Row],[OBJET_OSM]]&amp;"/"&amp;Tableau4[[#This Row],[ID_RIVOLI]]&amp;"/full","JOSM"))</f>
        <v>JOSM</v>
      </c>
    </row>
    <row r="486" spans="1:16">
      <c r="A486">
        <v>840087</v>
      </c>
      <c r="B486" t="s">
        <v>8585</v>
      </c>
      <c r="C486" t="s">
        <v>15471</v>
      </c>
      <c r="H486" t="s">
        <v>8586</v>
      </c>
      <c r="I486" t="s">
        <v>8586</v>
      </c>
      <c r="J486" t="s">
        <v>5554</v>
      </c>
      <c r="K486" t="s">
        <v>5554</v>
      </c>
      <c r="L486" t="s">
        <v>15472</v>
      </c>
      <c r="M486" t="s">
        <v>14260</v>
      </c>
      <c r="N486" s="19" t="str">
        <f>IF(Tableau4[[#This Row],[ID_RIVOLI]]="Non trouvé","Pas de lien",HYPERLINK(("http://www.openstreetmap.org/?"&amp;Tableau4[[#This Row],[OBJET_OSM]]&amp;"="&amp;Tableau4[[#This Row],[ID_RIVOLI]]),"Localiser"))</f>
        <v>Localiser</v>
      </c>
      <c r="O486" s="11" t="s">
        <v>8644</v>
      </c>
      <c r="P486" s="12" t="str">
        <f>IF(Tableau4[[#This Row],[ID_RIVOLI]]="Non trouvé","Pas de lien",HYPERLINK("http://localhost:8111/import?url=http://api.openstreetmap.org/api/0.6/"&amp;Tableau4[[#This Row],[OBJET_OSM]]&amp;"/"&amp;Tableau4[[#This Row],[ID_RIVOLI]]&amp;"/full","JOSM"))</f>
        <v>JOSM</v>
      </c>
    </row>
    <row r="487" spans="1:16">
      <c r="A487">
        <v>840087</v>
      </c>
      <c r="B487" t="s">
        <v>8587</v>
      </c>
      <c r="C487" t="s">
        <v>15004</v>
      </c>
      <c r="G487" t="s">
        <v>5674</v>
      </c>
      <c r="H487" t="s">
        <v>8589</v>
      </c>
      <c r="I487" t="s">
        <v>8590</v>
      </c>
      <c r="J487" t="s">
        <v>8591</v>
      </c>
      <c r="K487" t="s">
        <v>5369</v>
      </c>
      <c r="L487" t="s">
        <v>15005</v>
      </c>
      <c r="M487" t="s">
        <v>14260</v>
      </c>
      <c r="N487" s="19" t="str">
        <f>IF(Tableau4[[#This Row],[ID_RIVOLI]]="Non trouvé","Pas de lien",HYPERLINK(("http://www.openstreetmap.org/?"&amp;Tableau4[[#This Row],[OBJET_OSM]]&amp;"="&amp;Tableau4[[#This Row],[ID_RIVOLI]]),"Localiser"))</f>
        <v>Localiser</v>
      </c>
      <c r="O487" s="11" t="s">
        <v>8644</v>
      </c>
      <c r="P487" s="12" t="str">
        <f>IF(Tableau4[[#This Row],[ID_RIVOLI]]="Non trouvé","Pas de lien",HYPERLINK("http://localhost:8111/import?url=http://api.openstreetmap.org/api/0.6/"&amp;Tableau4[[#This Row],[OBJET_OSM]]&amp;"/"&amp;Tableau4[[#This Row],[ID_RIVOLI]]&amp;"/full","JOSM"))</f>
        <v>JOSM</v>
      </c>
    </row>
    <row r="488" spans="1:16">
      <c r="A488">
        <v>840087</v>
      </c>
      <c r="B488" t="s">
        <v>8592</v>
      </c>
      <c r="C488" t="s">
        <v>15006</v>
      </c>
      <c r="G488" t="s">
        <v>5674</v>
      </c>
      <c r="H488" t="s">
        <v>8594</v>
      </c>
      <c r="I488" t="s">
        <v>8595</v>
      </c>
      <c r="J488" t="s">
        <v>8596</v>
      </c>
      <c r="K488" t="s">
        <v>5377</v>
      </c>
      <c r="L488" t="s">
        <v>15007</v>
      </c>
      <c r="M488" t="s">
        <v>14271</v>
      </c>
      <c r="N488" s="19" t="str">
        <f>IF(Tableau4[[#This Row],[ID_RIVOLI]]="Non trouvé","Pas de lien",HYPERLINK(("http://www.openstreetmap.org/?"&amp;Tableau4[[#This Row],[OBJET_OSM]]&amp;"="&amp;Tableau4[[#This Row],[ID_RIVOLI]]),"Localiser"))</f>
        <v>Localiser</v>
      </c>
      <c r="O488" s="11" t="s">
        <v>8644</v>
      </c>
      <c r="P488" s="12" t="str">
        <f>IF(Tableau4[[#This Row],[ID_RIVOLI]]="Non trouvé","Pas de lien",HYPERLINK("http://localhost:8111/import?url=http://api.openstreetmap.org/api/0.6/"&amp;Tableau4[[#This Row],[OBJET_OSM]]&amp;"/"&amp;Tableau4[[#This Row],[ID_RIVOLI]]&amp;"/full","JOSM"))</f>
        <v>JOSM</v>
      </c>
    </row>
    <row r="489" spans="1:16">
      <c r="A489">
        <v>840087</v>
      </c>
      <c r="B489" t="s">
        <v>8597</v>
      </c>
      <c r="C489" t="s">
        <v>15483</v>
      </c>
      <c r="H489" t="s">
        <v>9240</v>
      </c>
      <c r="I489" t="s">
        <v>9240</v>
      </c>
      <c r="J489" t="s">
        <v>8598</v>
      </c>
      <c r="K489" t="s">
        <v>8598</v>
      </c>
      <c r="L489" t="s">
        <v>15484</v>
      </c>
      <c r="M489" t="s">
        <v>14271</v>
      </c>
      <c r="N489" s="19" t="str">
        <f>IF(Tableau4[[#This Row],[ID_RIVOLI]]="Non trouvé","Pas de lien",HYPERLINK(("http://www.openstreetmap.org/?"&amp;Tableau4[[#This Row],[OBJET_OSM]]&amp;"="&amp;Tableau4[[#This Row],[ID_RIVOLI]]),"Localiser"))</f>
        <v>Localiser</v>
      </c>
      <c r="O489" s="11" t="s">
        <v>8644</v>
      </c>
      <c r="P489" s="12" t="str">
        <f>IF(Tableau4[[#This Row],[ID_RIVOLI]]="Non trouvé","Pas de lien",HYPERLINK("http://localhost:8111/import?url=http://api.openstreetmap.org/api/0.6/"&amp;Tableau4[[#This Row],[OBJET_OSM]]&amp;"/"&amp;Tableau4[[#This Row],[ID_RIVOLI]]&amp;"/full","JOSM"))</f>
        <v>JOSM</v>
      </c>
    </row>
    <row r="490" spans="1:16">
      <c r="A490">
        <v>840087</v>
      </c>
      <c r="B490" t="s">
        <v>15493</v>
      </c>
      <c r="C490" t="s">
        <v>15494</v>
      </c>
      <c r="H490" t="s">
        <v>15495</v>
      </c>
      <c r="I490" t="s">
        <v>15495</v>
      </c>
      <c r="J490" t="s">
        <v>8599</v>
      </c>
      <c r="K490" t="s">
        <v>8599</v>
      </c>
      <c r="L490" t="s">
        <v>15496</v>
      </c>
      <c r="M490" t="s">
        <v>14260</v>
      </c>
      <c r="N490" s="19" t="str">
        <f>IF(Tableau4[[#This Row],[ID_RIVOLI]]="Non trouvé","Pas de lien",HYPERLINK(("http://www.openstreetmap.org/?"&amp;Tableau4[[#This Row],[OBJET_OSM]]&amp;"="&amp;Tableau4[[#This Row],[ID_RIVOLI]]),"Localiser"))</f>
        <v>Localiser</v>
      </c>
      <c r="O490" s="11" t="s">
        <v>8644</v>
      </c>
      <c r="P490" s="12" t="str">
        <f>IF(Tableau4[[#This Row],[ID_RIVOLI]]="Non trouvé","Pas de lien",HYPERLINK("http://localhost:8111/import?url=http://api.openstreetmap.org/api/0.6/"&amp;Tableau4[[#This Row],[OBJET_OSM]]&amp;"/"&amp;Tableau4[[#This Row],[ID_RIVOLI]]&amp;"/full","JOSM"))</f>
        <v>JOSM</v>
      </c>
    </row>
    <row r="491" spans="1:16">
      <c r="A491">
        <v>840087</v>
      </c>
      <c r="B491" t="s">
        <v>8600</v>
      </c>
      <c r="C491" t="s">
        <v>15528</v>
      </c>
      <c r="H491" t="s">
        <v>15529</v>
      </c>
      <c r="I491" t="s">
        <v>15529</v>
      </c>
      <c r="J491" t="s">
        <v>8601</v>
      </c>
      <c r="K491" t="s">
        <v>15530</v>
      </c>
      <c r="L491" t="s">
        <v>15531</v>
      </c>
      <c r="M491" t="s">
        <v>14271</v>
      </c>
      <c r="N491" s="19" t="str">
        <f>IF(Tableau4[[#This Row],[ID_RIVOLI]]="Non trouvé","Pas de lien",HYPERLINK(("http://www.openstreetmap.org/?"&amp;Tableau4[[#This Row],[OBJET_OSM]]&amp;"="&amp;Tableau4[[#This Row],[ID_RIVOLI]]),"Localiser"))</f>
        <v>Localiser</v>
      </c>
      <c r="O491" s="11" t="s">
        <v>8644</v>
      </c>
      <c r="P491" s="12" t="str">
        <f>IF(Tableau4[[#This Row],[ID_RIVOLI]]="Non trouvé","Pas de lien",HYPERLINK("http://localhost:8111/import?url=http://api.openstreetmap.org/api/0.6/"&amp;Tableau4[[#This Row],[OBJET_OSM]]&amp;"/"&amp;Tableau4[[#This Row],[ID_RIVOLI]]&amp;"/full","JOSM"))</f>
        <v>JOSM</v>
      </c>
    </row>
    <row r="492" spans="1:16">
      <c r="A492">
        <v>840087</v>
      </c>
      <c r="B492" t="s">
        <v>8604</v>
      </c>
      <c r="C492" t="s">
        <v>15539</v>
      </c>
      <c r="H492" t="s">
        <v>8605</v>
      </c>
      <c r="I492" t="s">
        <v>8605</v>
      </c>
      <c r="J492" t="s">
        <v>8606</v>
      </c>
      <c r="K492" t="s">
        <v>8605</v>
      </c>
      <c r="L492" t="s">
        <v>15540</v>
      </c>
      <c r="M492" t="s">
        <v>14271</v>
      </c>
      <c r="N492" s="19" t="str">
        <f>IF(Tableau4[[#This Row],[ID_RIVOLI]]="Non trouvé","Pas de lien",HYPERLINK(("http://www.openstreetmap.org/?"&amp;Tableau4[[#This Row],[OBJET_OSM]]&amp;"="&amp;Tableau4[[#This Row],[ID_RIVOLI]]),"Localiser"))</f>
        <v>Localiser</v>
      </c>
      <c r="O492" s="11" t="s">
        <v>8644</v>
      </c>
      <c r="P492" s="12" t="str">
        <f>IF(Tableau4[[#This Row],[ID_RIVOLI]]="Non trouvé","Pas de lien",HYPERLINK("http://localhost:8111/import?url=http://api.openstreetmap.org/api/0.6/"&amp;Tableau4[[#This Row],[OBJET_OSM]]&amp;"/"&amp;Tableau4[[#This Row],[ID_RIVOLI]]&amp;"/full","JOSM"))</f>
        <v>JOSM</v>
      </c>
    </row>
    <row r="493" spans="1:16">
      <c r="A493">
        <v>840087</v>
      </c>
      <c r="B493" t="s">
        <v>15541</v>
      </c>
      <c r="C493" t="s">
        <v>15542</v>
      </c>
      <c r="H493" t="s">
        <v>8607</v>
      </c>
      <c r="I493" t="s">
        <v>8607</v>
      </c>
      <c r="J493" t="s">
        <v>5360</v>
      </c>
      <c r="K493" t="s">
        <v>5360</v>
      </c>
      <c r="L493" t="s">
        <v>15543</v>
      </c>
      <c r="M493" t="s">
        <v>14260</v>
      </c>
      <c r="N493" s="19" t="str">
        <f>IF(Tableau4[[#This Row],[ID_RIVOLI]]="Non trouvé","Pas de lien",HYPERLINK(("http://www.openstreetmap.org/?"&amp;Tableau4[[#This Row],[OBJET_OSM]]&amp;"="&amp;Tableau4[[#This Row],[ID_RIVOLI]]),"Localiser"))</f>
        <v>Localiser</v>
      </c>
      <c r="O493" s="11" t="s">
        <v>8644</v>
      </c>
      <c r="P493" s="12" t="str">
        <f>IF(Tableau4[[#This Row],[ID_RIVOLI]]="Non trouvé","Pas de lien",HYPERLINK("http://localhost:8111/import?url=http://api.openstreetmap.org/api/0.6/"&amp;Tableau4[[#This Row],[OBJET_OSM]]&amp;"/"&amp;Tableau4[[#This Row],[ID_RIVOLI]]&amp;"/full","JOSM"))</f>
        <v>JOSM</v>
      </c>
    </row>
    <row r="494" spans="1:16">
      <c r="A494">
        <v>840087</v>
      </c>
      <c r="B494" t="s">
        <v>751</v>
      </c>
      <c r="C494" t="s">
        <v>15103</v>
      </c>
      <c r="H494" t="s">
        <v>309</v>
      </c>
      <c r="I494" t="s">
        <v>309</v>
      </c>
      <c r="J494" t="s">
        <v>8626</v>
      </c>
      <c r="L494" t="s">
        <v>15104</v>
      </c>
      <c r="M494" t="s">
        <v>14260</v>
      </c>
      <c r="N494" s="19" t="str">
        <f>IF(Tableau4[[#This Row],[ID_RIVOLI]]="Non trouvé","Pas de lien",HYPERLINK(("http://www.openstreetmap.org/?"&amp;Tableau4[[#This Row],[OBJET_OSM]]&amp;"="&amp;Tableau4[[#This Row],[ID_RIVOLI]]),"Localiser"))</f>
        <v>Localiser</v>
      </c>
      <c r="O494" s="11" t="s">
        <v>8644</v>
      </c>
      <c r="P494" s="12" t="str">
        <f>IF(Tableau4[[#This Row],[ID_RIVOLI]]="Non trouvé","Pas de lien",HYPERLINK("http://localhost:8111/import?url=http://api.openstreetmap.org/api/0.6/"&amp;Tableau4[[#This Row],[OBJET_OSM]]&amp;"/"&amp;Tableau4[[#This Row],[ID_RIVOLI]]&amp;"/full","JOSM"))</f>
        <v>JOSM</v>
      </c>
    </row>
    <row r="495" spans="1:16">
      <c r="A495">
        <v>840087</v>
      </c>
      <c r="B495" t="s">
        <v>751</v>
      </c>
      <c r="C495" t="s">
        <v>15105</v>
      </c>
      <c r="H495" t="s">
        <v>929</v>
      </c>
      <c r="I495" t="s">
        <v>929</v>
      </c>
      <c r="J495" t="s">
        <v>8627</v>
      </c>
      <c r="L495" t="s">
        <v>15106</v>
      </c>
      <c r="M495" t="s">
        <v>14260</v>
      </c>
      <c r="N495" s="19" t="str">
        <f>IF(Tableau4[[#This Row],[ID_RIVOLI]]="Non trouvé","Pas de lien",HYPERLINK(("http://www.openstreetmap.org/?"&amp;Tableau4[[#This Row],[OBJET_OSM]]&amp;"="&amp;Tableau4[[#This Row],[ID_RIVOLI]]),"Localiser"))</f>
        <v>Localiser</v>
      </c>
      <c r="O495" s="11" t="s">
        <v>8644</v>
      </c>
      <c r="P495" s="12" t="str">
        <f>IF(Tableau4[[#This Row],[ID_RIVOLI]]="Non trouvé","Pas de lien",HYPERLINK("http://localhost:8111/import?url=http://api.openstreetmap.org/api/0.6/"&amp;Tableau4[[#This Row],[OBJET_OSM]]&amp;"/"&amp;Tableau4[[#This Row],[ID_RIVOLI]]&amp;"/full","JOSM"))</f>
        <v>JOSM</v>
      </c>
    </row>
    <row r="496" spans="1:16">
      <c r="A496">
        <v>840087</v>
      </c>
      <c r="B496" t="s">
        <v>751</v>
      </c>
      <c r="C496" t="s">
        <v>15195</v>
      </c>
      <c r="H496" t="s">
        <v>15196</v>
      </c>
      <c r="I496" t="s">
        <v>15196</v>
      </c>
      <c r="J496" t="s">
        <v>8631</v>
      </c>
      <c r="L496" t="s">
        <v>15197</v>
      </c>
      <c r="M496" t="s">
        <v>14260</v>
      </c>
      <c r="N496" s="19" t="str">
        <f>IF(Tableau4[[#This Row],[ID_RIVOLI]]="Non trouvé","Pas de lien",HYPERLINK(("http://www.openstreetmap.org/?"&amp;Tableau4[[#This Row],[OBJET_OSM]]&amp;"="&amp;Tableau4[[#This Row],[ID_RIVOLI]]),"Localiser"))</f>
        <v>Localiser</v>
      </c>
      <c r="O496" s="11" t="s">
        <v>8644</v>
      </c>
      <c r="P496" s="12" t="str">
        <f>IF(Tableau4[[#This Row],[ID_RIVOLI]]="Non trouvé","Pas de lien",HYPERLINK("http://localhost:8111/import?url=http://api.openstreetmap.org/api/0.6/"&amp;Tableau4[[#This Row],[OBJET_OSM]]&amp;"/"&amp;Tableau4[[#This Row],[ID_RIVOLI]]&amp;"/full","JOSM"))</f>
        <v>JOSM</v>
      </c>
    </row>
    <row r="497" spans="1:16">
      <c r="A497">
        <v>840087</v>
      </c>
      <c r="B497" t="s">
        <v>751</v>
      </c>
      <c r="C497" t="s">
        <v>15198</v>
      </c>
      <c r="H497" t="s">
        <v>2870</v>
      </c>
      <c r="I497" t="s">
        <v>2870</v>
      </c>
      <c r="J497" t="s">
        <v>8632</v>
      </c>
      <c r="L497" t="s">
        <v>15199</v>
      </c>
      <c r="M497" t="s">
        <v>14260</v>
      </c>
      <c r="N497" s="19" t="str">
        <f>IF(Tableau4[[#This Row],[ID_RIVOLI]]="Non trouvé","Pas de lien",HYPERLINK(("http://www.openstreetmap.org/?"&amp;Tableau4[[#This Row],[OBJET_OSM]]&amp;"="&amp;Tableau4[[#This Row],[ID_RIVOLI]]),"Localiser"))</f>
        <v>Localiser</v>
      </c>
      <c r="O497" s="11" t="s">
        <v>8644</v>
      </c>
      <c r="P497" s="12" t="str">
        <f>IF(Tableau4[[#This Row],[ID_RIVOLI]]="Non trouvé","Pas de lien",HYPERLINK("http://localhost:8111/import?url=http://api.openstreetmap.org/api/0.6/"&amp;Tableau4[[#This Row],[OBJET_OSM]]&amp;"/"&amp;Tableau4[[#This Row],[ID_RIVOLI]]&amp;"/full","JOSM"))</f>
        <v>JOSM</v>
      </c>
    </row>
    <row r="498" spans="1:16">
      <c r="A498">
        <v>840087</v>
      </c>
      <c r="B498" t="s">
        <v>751</v>
      </c>
      <c r="C498" t="s">
        <v>15206</v>
      </c>
      <c r="H498" t="s">
        <v>5951</v>
      </c>
      <c r="I498" t="s">
        <v>5951</v>
      </c>
      <c r="J498" t="s">
        <v>8633</v>
      </c>
      <c r="L498" t="s">
        <v>15207</v>
      </c>
      <c r="M498" t="s">
        <v>14260</v>
      </c>
      <c r="N498" s="19" t="str">
        <f>IF(Tableau4[[#This Row],[ID_RIVOLI]]="Non trouvé","Pas de lien",HYPERLINK(("http://www.openstreetmap.org/?"&amp;Tableau4[[#This Row],[OBJET_OSM]]&amp;"="&amp;Tableau4[[#This Row],[ID_RIVOLI]]),"Localiser"))</f>
        <v>Localiser</v>
      </c>
      <c r="O498" s="11" t="s">
        <v>8644</v>
      </c>
      <c r="P498" s="12" t="str">
        <f>IF(Tableau4[[#This Row],[ID_RIVOLI]]="Non trouvé","Pas de lien",HYPERLINK("http://localhost:8111/import?url=http://api.openstreetmap.org/api/0.6/"&amp;Tableau4[[#This Row],[OBJET_OSM]]&amp;"/"&amp;Tableau4[[#This Row],[ID_RIVOLI]]&amp;"/full","JOSM"))</f>
        <v>JOSM</v>
      </c>
    </row>
    <row r="499" spans="1:16">
      <c r="A499">
        <v>840087</v>
      </c>
      <c r="B499" t="s">
        <v>751</v>
      </c>
      <c r="C499" t="s">
        <v>14328</v>
      </c>
      <c r="G499" t="s">
        <v>4327</v>
      </c>
      <c r="H499" t="s">
        <v>8628</v>
      </c>
      <c r="I499" t="s">
        <v>8629</v>
      </c>
      <c r="J499" t="s">
        <v>8630</v>
      </c>
      <c r="L499" t="s">
        <v>14329</v>
      </c>
      <c r="M499" t="s">
        <v>14260</v>
      </c>
      <c r="N499" s="19" t="str">
        <f>IF(Tableau4[[#This Row],[ID_RIVOLI]]="Non trouvé","Pas de lien",HYPERLINK(("http://www.openstreetmap.org/?"&amp;Tableau4[[#This Row],[OBJET_OSM]]&amp;"="&amp;Tableau4[[#This Row],[ID_RIVOLI]]),"Localiser"))</f>
        <v>Localiser</v>
      </c>
      <c r="O499" s="11" t="s">
        <v>8644</v>
      </c>
      <c r="P499" s="12" t="str">
        <f>IF(Tableau4[[#This Row],[ID_RIVOLI]]="Non trouvé","Pas de lien",HYPERLINK("http://localhost:8111/import?url=http://api.openstreetmap.org/api/0.6/"&amp;Tableau4[[#This Row],[OBJET_OSM]]&amp;"/"&amp;Tableau4[[#This Row],[ID_RIVOLI]]&amp;"/full","JOSM"))</f>
        <v>JOSM</v>
      </c>
    </row>
    <row r="500" spans="1:16">
      <c r="A500">
        <v>840087</v>
      </c>
      <c r="B500" t="s">
        <v>751</v>
      </c>
      <c r="C500" t="s">
        <v>14353</v>
      </c>
      <c r="G500" t="s">
        <v>4327</v>
      </c>
      <c r="H500" t="s">
        <v>6042</v>
      </c>
      <c r="I500" t="s">
        <v>8634</v>
      </c>
      <c r="J500" t="s">
        <v>8635</v>
      </c>
      <c r="L500" t="s">
        <v>14354</v>
      </c>
      <c r="M500" t="s">
        <v>14260</v>
      </c>
      <c r="N500" s="19" t="str">
        <f>IF(Tableau4[[#This Row],[ID_RIVOLI]]="Non trouvé","Pas de lien",HYPERLINK(("http://www.openstreetmap.org/?"&amp;Tableau4[[#This Row],[OBJET_OSM]]&amp;"="&amp;Tableau4[[#This Row],[ID_RIVOLI]]),"Localiser"))</f>
        <v>Localiser</v>
      </c>
      <c r="O500" s="11" t="s">
        <v>8644</v>
      </c>
      <c r="P500" s="12" t="str">
        <f>IF(Tableau4[[#This Row],[ID_RIVOLI]]="Non trouvé","Pas de lien",HYPERLINK("http://localhost:8111/import?url=http://api.openstreetmap.org/api/0.6/"&amp;Tableau4[[#This Row],[OBJET_OSM]]&amp;"/"&amp;Tableau4[[#This Row],[ID_RIVOLI]]&amp;"/full","JOSM"))</f>
        <v>JOSM</v>
      </c>
    </row>
    <row r="501" spans="1:16">
      <c r="A501">
        <v>840087</v>
      </c>
      <c r="B501" t="s">
        <v>751</v>
      </c>
      <c r="C501" t="s">
        <v>14457</v>
      </c>
      <c r="G501" t="s">
        <v>4327</v>
      </c>
      <c r="H501" t="s">
        <v>3101</v>
      </c>
      <c r="I501" t="s">
        <v>14458</v>
      </c>
      <c r="J501" t="s">
        <v>8638</v>
      </c>
      <c r="L501" t="s">
        <v>14459</v>
      </c>
      <c r="M501" t="s">
        <v>14260</v>
      </c>
      <c r="N501" s="19" t="str">
        <f>IF(Tableau4[[#This Row],[ID_RIVOLI]]="Non trouvé","Pas de lien",HYPERLINK(("http://www.openstreetmap.org/?"&amp;Tableau4[[#This Row],[OBJET_OSM]]&amp;"="&amp;Tableau4[[#This Row],[ID_RIVOLI]]),"Localiser"))</f>
        <v>Localiser</v>
      </c>
      <c r="O501" s="11" t="s">
        <v>8644</v>
      </c>
      <c r="P501" s="12" t="str">
        <f>IF(Tableau4[[#This Row],[ID_RIVOLI]]="Non trouvé","Pas de lien",HYPERLINK("http://localhost:8111/import?url=http://api.openstreetmap.org/api/0.6/"&amp;Tableau4[[#This Row],[OBJET_OSM]]&amp;"/"&amp;Tableau4[[#This Row],[ID_RIVOLI]]&amp;"/full","JOSM"))</f>
        <v>JOSM</v>
      </c>
    </row>
    <row r="502" spans="1:16">
      <c r="A502">
        <v>840087</v>
      </c>
      <c r="B502" t="s">
        <v>751</v>
      </c>
      <c r="C502" t="s">
        <v>14500</v>
      </c>
      <c r="G502" t="s">
        <v>4327</v>
      </c>
      <c r="H502" t="s">
        <v>1572</v>
      </c>
      <c r="I502" t="s">
        <v>8642</v>
      </c>
      <c r="J502" t="s">
        <v>8643</v>
      </c>
      <c r="L502" t="s">
        <v>14501</v>
      </c>
      <c r="M502" t="s">
        <v>14260</v>
      </c>
      <c r="N502" s="19" t="str">
        <f>IF(Tableau4[[#This Row],[ID_RIVOLI]]="Non trouvé","Pas de lien",HYPERLINK(("http://www.openstreetmap.org/?"&amp;Tableau4[[#This Row],[OBJET_OSM]]&amp;"="&amp;Tableau4[[#This Row],[ID_RIVOLI]]),"Localiser"))</f>
        <v>Localiser</v>
      </c>
      <c r="O502" s="11" t="s">
        <v>8644</v>
      </c>
      <c r="P502" s="12" t="str">
        <f>IF(Tableau4[[#This Row],[ID_RIVOLI]]="Non trouvé","Pas de lien",HYPERLINK("http://localhost:8111/import?url=http://api.openstreetmap.org/api/0.6/"&amp;Tableau4[[#This Row],[OBJET_OSM]]&amp;"/"&amp;Tableau4[[#This Row],[ID_RIVOLI]]&amp;"/full","JOSM"))</f>
        <v>JOSM</v>
      </c>
    </row>
    <row r="503" spans="1:16">
      <c r="A503">
        <v>840087</v>
      </c>
      <c r="B503" t="s">
        <v>751</v>
      </c>
      <c r="C503" t="s">
        <v>14261</v>
      </c>
      <c r="G503" t="s">
        <v>5644</v>
      </c>
      <c r="H503" t="s">
        <v>5686</v>
      </c>
      <c r="I503" t="s">
        <v>14262</v>
      </c>
      <c r="J503" t="s">
        <v>5455</v>
      </c>
      <c r="L503" t="s">
        <v>14263</v>
      </c>
      <c r="M503" t="s">
        <v>14260</v>
      </c>
      <c r="N503" s="19" t="str">
        <f>IF(Tableau4[[#This Row],[ID_RIVOLI]]="Non trouvé","Pas de lien",HYPERLINK(("http://www.openstreetmap.org/?"&amp;Tableau4[[#This Row],[OBJET_OSM]]&amp;"="&amp;Tableau4[[#This Row],[ID_RIVOLI]]),"Localiser"))</f>
        <v>Localiser</v>
      </c>
      <c r="O503" s="11" t="s">
        <v>8644</v>
      </c>
      <c r="P503" s="12" t="str">
        <f>IF(Tableau4[[#This Row],[ID_RIVOLI]]="Non trouvé","Pas de lien",HYPERLINK("http://localhost:8111/import?url=http://api.openstreetmap.org/api/0.6/"&amp;Tableau4[[#This Row],[OBJET_OSM]]&amp;"/"&amp;Tableau4[[#This Row],[ID_RIVOLI]]&amp;"/full","JOSM"))</f>
        <v>JOSM</v>
      </c>
    </row>
    <row r="504" spans="1:16">
      <c r="A504">
        <v>840087</v>
      </c>
      <c r="B504" t="s">
        <v>751</v>
      </c>
      <c r="C504" t="s">
        <v>14751</v>
      </c>
      <c r="G504" t="s">
        <v>4492</v>
      </c>
      <c r="H504" t="s">
        <v>2311</v>
      </c>
      <c r="I504" t="s">
        <v>8641</v>
      </c>
      <c r="J504" t="s">
        <v>5436</v>
      </c>
      <c r="L504" t="s">
        <v>14752</v>
      </c>
      <c r="M504" t="s">
        <v>14260</v>
      </c>
      <c r="N504" s="19" t="str">
        <f>IF(Tableau4[[#This Row],[ID_RIVOLI]]="Non trouvé","Pas de lien",HYPERLINK(("http://www.openstreetmap.org/?"&amp;Tableau4[[#This Row],[OBJET_OSM]]&amp;"="&amp;Tableau4[[#This Row],[ID_RIVOLI]]),"Localiser"))</f>
        <v>Localiser</v>
      </c>
      <c r="O504" s="11" t="s">
        <v>8644</v>
      </c>
      <c r="P504" s="12" t="str">
        <f>IF(Tableau4[[#This Row],[ID_RIVOLI]]="Non trouvé","Pas de lien",HYPERLINK("http://localhost:8111/import?url=http://api.openstreetmap.org/api/0.6/"&amp;Tableau4[[#This Row],[OBJET_OSM]]&amp;"/"&amp;Tableau4[[#This Row],[ID_RIVOLI]]&amp;"/full","JOSM"))</f>
        <v>JOSM</v>
      </c>
    </row>
    <row r="505" spans="1:16">
      <c r="A505">
        <v>840087</v>
      </c>
      <c r="B505" t="s">
        <v>751</v>
      </c>
      <c r="C505" t="s">
        <v>14949</v>
      </c>
      <c r="G505" t="s">
        <v>5674</v>
      </c>
      <c r="H505" t="s">
        <v>8050</v>
      </c>
      <c r="I505" t="s">
        <v>8051</v>
      </c>
      <c r="J505" t="s">
        <v>8052</v>
      </c>
      <c r="L505" t="s">
        <v>14948</v>
      </c>
      <c r="M505" t="s">
        <v>14271</v>
      </c>
      <c r="N505" s="19" t="str">
        <f>IF(Tableau4[[#This Row],[ID_RIVOLI]]="Non trouvé","Pas de lien",HYPERLINK(("http://www.openstreetmap.org/?"&amp;Tableau4[[#This Row],[OBJET_OSM]]&amp;"="&amp;Tableau4[[#This Row],[ID_RIVOLI]]),"Localiser"))</f>
        <v>Localiser</v>
      </c>
      <c r="O505" s="11" t="s">
        <v>8644</v>
      </c>
      <c r="P505" s="12" t="str">
        <f>IF(Tableau4[[#This Row],[ID_RIVOLI]]="Non trouvé","Pas de lien",HYPERLINK("http://localhost:8111/import?url=http://api.openstreetmap.org/api/0.6/"&amp;Tableau4[[#This Row],[OBJET_OSM]]&amp;"/"&amp;Tableau4[[#This Row],[ID_RIVOLI]]&amp;"/full","JOSM"))</f>
        <v>JOSM</v>
      </c>
    </row>
    <row r="506" spans="1:16">
      <c r="A506">
        <v>840087</v>
      </c>
      <c r="B506" t="s">
        <v>751</v>
      </c>
      <c r="C506" t="s">
        <v>15338</v>
      </c>
      <c r="H506" t="s">
        <v>8637</v>
      </c>
      <c r="I506" t="s">
        <v>8637</v>
      </c>
      <c r="J506" t="s">
        <v>5355</v>
      </c>
      <c r="L506" t="s">
        <v>15339</v>
      </c>
      <c r="M506" t="s">
        <v>14271</v>
      </c>
      <c r="N506" s="19" t="str">
        <f>IF(Tableau4[[#This Row],[ID_RIVOLI]]="Non trouvé","Pas de lien",HYPERLINK(("http://www.openstreetmap.org/?"&amp;Tableau4[[#This Row],[OBJET_OSM]]&amp;"="&amp;Tableau4[[#This Row],[ID_RIVOLI]]),"Localiser"))</f>
        <v>Localiser</v>
      </c>
      <c r="O506" s="11" t="s">
        <v>8644</v>
      </c>
      <c r="P506" s="12" t="str">
        <f>IF(Tableau4[[#This Row],[ID_RIVOLI]]="Non trouvé","Pas de lien",HYPERLINK("http://localhost:8111/import?url=http://api.openstreetmap.org/api/0.6/"&amp;Tableau4[[#This Row],[OBJET_OSM]]&amp;"/"&amp;Tableau4[[#This Row],[ID_RIVOLI]]&amp;"/full","JOSM"))</f>
        <v>JOSM</v>
      </c>
    </row>
    <row r="507" spans="1:16">
      <c r="A507">
        <v>840087</v>
      </c>
      <c r="B507" t="s">
        <v>751</v>
      </c>
      <c r="C507" t="s">
        <v>15392</v>
      </c>
      <c r="H507" t="s">
        <v>15393</v>
      </c>
      <c r="I507" t="s">
        <v>15393</v>
      </c>
      <c r="J507" t="s">
        <v>8640</v>
      </c>
      <c r="L507" t="s">
        <v>15394</v>
      </c>
      <c r="M507" t="s">
        <v>14271</v>
      </c>
      <c r="N507" s="19" t="str">
        <f>IF(Tableau4[[#This Row],[ID_RIVOLI]]="Non trouvé","Pas de lien",HYPERLINK(("http://www.openstreetmap.org/?"&amp;Tableau4[[#This Row],[OBJET_OSM]]&amp;"="&amp;Tableau4[[#This Row],[ID_RIVOLI]]),"Localiser"))</f>
        <v>Localiser</v>
      </c>
      <c r="O507" s="11" t="s">
        <v>8644</v>
      </c>
      <c r="P507" s="12" t="str">
        <f>IF(Tableau4[[#This Row],[ID_RIVOLI]]="Non trouvé","Pas de lien",HYPERLINK("http://localhost:8111/import?url=http://api.openstreetmap.org/api/0.6/"&amp;Tableau4[[#This Row],[OBJET_OSM]]&amp;"/"&amp;Tableau4[[#This Row],[ID_RIVOLI]]&amp;"/full","JOSM"))</f>
        <v>JOSM</v>
      </c>
    </row>
    <row r="508" spans="1:16">
      <c r="A508">
        <v>840087</v>
      </c>
      <c r="B508" t="s">
        <v>751</v>
      </c>
      <c r="C508" t="s">
        <v>15417</v>
      </c>
      <c r="H508" t="s">
        <v>6633</v>
      </c>
      <c r="I508" t="s">
        <v>6633</v>
      </c>
      <c r="J508" t="s">
        <v>3499</v>
      </c>
      <c r="L508" t="s">
        <v>15418</v>
      </c>
      <c r="M508" t="s">
        <v>14271</v>
      </c>
      <c r="N508" s="19" t="str">
        <f>IF(Tableau4[[#This Row],[ID_RIVOLI]]="Non trouvé","Pas de lien",HYPERLINK(("http://www.openstreetmap.org/?"&amp;Tableau4[[#This Row],[OBJET_OSM]]&amp;"="&amp;Tableau4[[#This Row],[ID_RIVOLI]]),"Localiser"))</f>
        <v>Localiser</v>
      </c>
      <c r="O508" s="11" t="s">
        <v>8644</v>
      </c>
      <c r="P508" s="12" t="str">
        <f>IF(Tableau4[[#This Row],[ID_RIVOLI]]="Non trouvé","Pas de lien",HYPERLINK("http://localhost:8111/import?url=http://api.openstreetmap.org/api/0.6/"&amp;Tableau4[[#This Row],[OBJET_OSM]]&amp;"/"&amp;Tableau4[[#This Row],[ID_RIVOLI]]&amp;"/full","JOSM"))</f>
        <v>JOSM</v>
      </c>
    </row>
  </sheetData>
  <conditionalFormatting sqref="B1:E1048576">
    <cfRule type="cellIs" dxfId="19" priority="4" operator="equal">
      <formula>"Non trouvé"</formula>
    </cfRule>
    <cfRule type="duplicateValues" dxfId="18" priority="6"/>
  </conditionalFormatting>
  <conditionalFormatting sqref="O1:O1048576">
    <cfRule type="cellIs" dxfId="17" priority="3" operator="equal">
      <formula>"node"</formula>
    </cfRule>
  </conditionalFormatting>
  <conditionalFormatting sqref="F1">
    <cfRule type="cellIs" dxfId="16" priority="1" operator="equal">
      <formula>"Non trouvé"</formula>
    </cfRule>
    <cfRule type="duplicateValues" dxfId="15" priority="2"/>
  </conditionalFormatting>
  <dataValidations count="1">
    <dataValidation type="list" allowBlank="1" showErrorMessage="1" sqref="O2:O508">
      <formula1>"node,way,relation"</formula1>
      <formula2>0</formula2>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election activeCell="I43" sqref="I43"/>
    </sheetView>
    <sheetView workbookViewId="1">
      <selection activeCell="C48" sqref="C48"/>
    </sheetView>
  </sheetViews>
  <sheetFormatPr baseColWidth="10" defaultColWidth="11.42578125" defaultRowHeight="15"/>
  <cols>
    <col min="1" max="1" width="9" style="14" bestFit="1" customWidth="1"/>
    <col min="2" max="2" width="13.85546875" style="14" bestFit="1" customWidth="1"/>
    <col min="3" max="3" width="11" style="14" bestFit="1" customWidth="1"/>
    <col min="4" max="4" width="13.28515625" style="14" bestFit="1" customWidth="1"/>
    <col min="5" max="5" width="16.140625" style="14" bestFit="1" customWidth="1"/>
    <col min="6" max="7" width="9" style="14" bestFit="1" customWidth="1"/>
    <col min="8" max="8" width="23.85546875" style="14" bestFit="1" customWidth="1"/>
    <col min="9" max="9" width="33" style="14" bestFit="1" customWidth="1"/>
    <col min="10" max="10" width="42.7109375" style="14" bestFit="1" customWidth="1"/>
    <col min="11" max="11" width="10.5703125" style="14" bestFit="1" customWidth="1"/>
    <col min="12" max="12" width="9" style="14" bestFit="1" customWidth="1"/>
    <col min="13" max="13" width="10.5703125" style="14" bestFit="1" customWidth="1"/>
    <col min="14" max="14" width="9" style="14" bestFit="1" customWidth="1"/>
    <col min="15" max="16384" width="11.42578125" style="14"/>
  </cols>
  <sheetData>
    <row r="1" spans="1:13" ht="84.75">
      <c r="A1" s="2" t="s">
        <v>2</v>
      </c>
      <c r="B1" s="2" t="s">
        <v>3</v>
      </c>
      <c r="C1" s="3" t="s">
        <v>4</v>
      </c>
      <c r="D1" s="4" t="s">
        <v>5</v>
      </c>
      <c r="E1" s="4" t="s">
        <v>6</v>
      </c>
      <c r="F1" s="5" t="s">
        <v>7</v>
      </c>
      <c r="G1" s="5" t="s">
        <v>8</v>
      </c>
      <c r="H1" s="5" t="s">
        <v>9</v>
      </c>
      <c r="I1" s="16" t="s">
        <v>10</v>
      </c>
      <c r="J1" s="16" t="s">
        <v>11</v>
      </c>
      <c r="K1" s="6" t="s">
        <v>13</v>
      </c>
      <c r="L1" s="6" t="s">
        <v>14</v>
      </c>
      <c r="M1" s="6" t="s">
        <v>40</v>
      </c>
    </row>
    <row r="2" spans="1:13" hidden="1">
      <c r="A2" s="50">
        <v>84037</v>
      </c>
      <c r="B2" s="14" t="s">
        <v>5339</v>
      </c>
      <c r="C2" s="14" t="s">
        <v>5339</v>
      </c>
      <c r="D2" s="51" t="s">
        <v>12726</v>
      </c>
      <c r="E2" s="51" t="s">
        <v>12727</v>
      </c>
      <c r="F2" s="52" t="s">
        <v>8670</v>
      </c>
      <c r="G2" s="52" t="s">
        <v>134</v>
      </c>
      <c r="H2" s="50" t="s">
        <v>12728</v>
      </c>
      <c r="I2" s="52" t="s">
        <v>12729</v>
      </c>
      <c r="J2" s="52" t="s">
        <v>12730</v>
      </c>
      <c r="K2" s="12" t="str">
        <f>IF(Tableau6[[#This Row],[ID_OSM]]="Non trouvé","Pas de lien",HYPERLINK(("http://www.openstreetmap.org/?"&amp;Tableau6[[#This Row],[OBJET_OSM]]&amp;"="&amp;Tableau6[[#This Row],[ID_OSM]]),"Localiser"))</f>
        <v>Pas de lien</v>
      </c>
      <c r="L2" s="11" t="s">
        <v>5317</v>
      </c>
      <c r="M2" s="12" t="str">
        <f>IF(Tableau6[[#This Row],[ID_OSM]]="Non trouvé","Pas de lien",HYPERLINK("http://localhost:8111/import?url=http://api.openstreetmap.org/api/0.6/"&amp;Tableau6[[#This Row],[OBJET_OSM]]&amp;"/"&amp;Tableau6[[#This Row],[ID_OSM]]&amp;"/full","JOSM"))</f>
        <v>Pas de lien</v>
      </c>
    </row>
    <row r="3" spans="1:13" hidden="1">
      <c r="A3" s="50">
        <v>84037</v>
      </c>
      <c r="B3" s="14" t="s">
        <v>5339</v>
      </c>
      <c r="C3" s="14" t="s">
        <v>5339</v>
      </c>
      <c r="D3" s="51" t="s">
        <v>12731</v>
      </c>
      <c r="E3" s="51" t="s">
        <v>12732</v>
      </c>
      <c r="F3" s="52" t="s">
        <v>8670</v>
      </c>
      <c r="G3" s="52" t="s">
        <v>221</v>
      </c>
      <c r="H3" s="50" t="s">
        <v>3129</v>
      </c>
      <c r="I3" s="52" t="s">
        <v>12733</v>
      </c>
      <c r="J3" s="52" t="s">
        <v>12734</v>
      </c>
      <c r="K3" s="12" t="str">
        <f>IF(Tableau6[[#This Row],[ID_OSM]]="Non trouvé","Pas de lien",HYPERLINK(("http://www.openstreetmap.org/?"&amp;Tableau6[[#This Row],[OBJET_OSM]]&amp;"="&amp;Tableau6[[#This Row],[ID_OSM]]),"Localiser"))</f>
        <v>Pas de lien</v>
      </c>
      <c r="L3" s="11" t="s">
        <v>5317</v>
      </c>
      <c r="M3" s="12" t="str">
        <f>IF(Tableau6[[#This Row],[ID_OSM]]="Non trouvé","Pas de lien",HYPERLINK("http://localhost:8111/import?url=http://api.openstreetmap.org/api/0.6/"&amp;Tableau6[[#This Row],[OBJET_OSM]]&amp;"/"&amp;Tableau6[[#This Row],[ID_OSM]]&amp;"/full","JOSM"))</f>
        <v>Pas de lien</v>
      </c>
    </row>
    <row r="4" spans="1:13" hidden="1">
      <c r="A4" s="50">
        <v>84037</v>
      </c>
      <c r="B4" s="14" t="s">
        <v>5339</v>
      </c>
      <c r="C4" s="14" t="s">
        <v>5339</v>
      </c>
      <c r="D4" s="51" t="s">
        <v>12735</v>
      </c>
      <c r="E4" s="51" t="s">
        <v>12736</v>
      </c>
      <c r="F4" s="52" t="s">
        <v>8670</v>
      </c>
      <c r="G4" s="52" t="s">
        <v>221</v>
      </c>
      <c r="H4" s="50" t="s">
        <v>9011</v>
      </c>
      <c r="I4" s="52" t="s">
        <v>12737</v>
      </c>
      <c r="J4" s="52" t="s">
        <v>12738</v>
      </c>
      <c r="K4" s="12" t="str">
        <f>IF(Tableau6[[#This Row],[ID_OSM]]="Non trouvé","Pas de lien",HYPERLINK(("http://www.openstreetmap.org/?"&amp;Tableau6[[#This Row],[OBJET_OSM]]&amp;"="&amp;Tableau6[[#This Row],[ID_OSM]]),"Localiser"))</f>
        <v>Pas de lien</v>
      </c>
      <c r="L4" s="11" t="s">
        <v>5317</v>
      </c>
      <c r="M4" s="12" t="str">
        <f>IF(Tableau6[[#This Row],[ID_OSM]]="Non trouvé","Pas de lien",HYPERLINK("http://localhost:8111/import?url=http://api.openstreetmap.org/api/0.6/"&amp;Tableau6[[#This Row],[OBJET_OSM]]&amp;"/"&amp;Tableau6[[#This Row],[ID_OSM]]&amp;"/full","JOSM"))</f>
        <v>Pas de lien</v>
      </c>
    </row>
    <row r="5" spans="1:13" hidden="1">
      <c r="A5" s="50">
        <v>84037</v>
      </c>
      <c r="B5" s="14" t="s">
        <v>5339</v>
      </c>
      <c r="C5" s="14">
        <v>182703650</v>
      </c>
      <c r="D5" s="51" t="s">
        <v>12739</v>
      </c>
      <c r="E5" s="51" t="s">
        <v>12740</v>
      </c>
      <c r="F5" s="52" t="s">
        <v>3294</v>
      </c>
      <c r="G5" s="52" t="s">
        <v>661</v>
      </c>
      <c r="H5" s="50" t="s">
        <v>12096</v>
      </c>
      <c r="I5" s="52" t="s">
        <v>12097</v>
      </c>
      <c r="J5" s="52" t="s">
        <v>12098</v>
      </c>
      <c r="K5" s="12" t="str">
        <f>IF(Tableau6[[#This Row],[ID_OSM]]="Non trouvé","Pas de lien",HYPERLINK(("http://www.openstreetmap.org/?"&amp;Tableau6[[#This Row],[OBJET_OSM]]&amp;"="&amp;Tableau6[[#This Row],[ID_OSM]]),"Localiser"))</f>
        <v>Localiser</v>
      </c>
      <c r="L5" s="11" t="s">
        <v>5317</v>
      </c>
      <c r="M5" s="12" t="str">
        <f>IF(Tableau6[[#This Row],[ID_OSM]]="Non trouvé","Pas de lien",HYPERLINK("http://localhost:8111/import?url=http://api.openstreetmap.org/api/0.6/"&amp;Tableau6[[#This Row],[OBJET_OSM]]&amp;"/"&amp;Tableau6[[#This Row],[ID_OSM]]&amp;"/full","JOSM"))</f>
        <v>JOSM</v>
      </c>
    </row>
    <row r="6" spans="1:13" hidden="1">
      <c r="A6" s="50">
        <v>84037</v>
      </c>
      <c r="B6" s="14" t="s">
        <v>5339</v>
      </c>
      <c r="C6" s="14" t="s">
        <v>5339</v>
      </c>
      <c r="D6" s="51" t="s">
        <v>12741</v>
      </c>
      <c r="E6" s="51" t="s">
        <v>12742</v>
      </c>
      <c r="F6" s="52" t="s">
        <v>8670</v>
      </c>
      <c r="G6" s="52" t="s">
        <v>119</v>
      </c>
      <c r="H6" s="50" t="s">
        <v>8337</v>
      </c>
      <c r="I6" s="52" t="s">
        <v>12743</v>
      </c>
      <c r="J6" s="52" t="s">
        <v>12744</v>
      </c>
      <c r="K6" s="12" t="str">
        <f>IF(Tableau6[[#This Row],[ID_OSM]]="Non trouvé","Pas de lien",HYPERLINK(("http://www.openstreetmap.org/?"&amp;Tableau6[[#This Row],[OBJET_OSM]]&amp;"="&amp;Tableau6[[#This Row],[ID_OSM]]),"Localiser"))</f>
        <v>Pas de lien</v>
      </c>
      <c r="L6" s="11" t="s">
        <v>5317</v>
      </c>
      <c r="M6" s="12" t="str">
        <f>IF(Tableau6[[#This Row],[ID_OSM]]="Non trouvé","Pas de lien",HYPERLINK("http://localhost:8111/import?url=http://api.openstreetmap.org/api/0.6/"&amp;Tableau6[[#This Row],[OBJET_OSM]]&amp;"/"&amp;Tableau6[[#This Row],[ID_OSM]]&amp;"/full","JOSM"))</f>
        <v>Pas de lien</v>
      </c>
    </row>
    <row r="7" spans="1:13" hidden="1">
      <c r="A7" s="50">
        <v>84037</v>
      </c>
      <c r="B7" s="14" t="s">
        <v>5339</v>
      </c>
      <c r="C7" s="14" t="s">
        <v>5339</v>
      </c>
      <c r="D7" s="51" t="s">
        <v>12745</v>
      </c>
      <c r="E7" s="51" t="s">
        <v>12746</v>
      </c>
      <c r="F7" s="52" t="s">
        <v>8670</v>
      </c>
      <c r="G7" s="52" t="s">
        <v>134</v>
      </c>
      <c r="H7" s="50" t="s">
        <v>12747</v>
      </c>
      <c r="I7" s="52" t="s">
        <v>12748</v>
      </c>
      <c r="J7" s="52" t="s">
        <v>12749</v>
      </c>
      <c r="K7" s="12" t="str">
        <f>IF(Tableau6[[#This Row],[ID_OSM]]="Non trouvé","Pas de lien",HYPERLINK(("http://www.openstreetmap.org/?"&amp;Tableau6[[#This Row],[OBJET_OSM]]&amp;"="&amp;Tableau6[[#This Row],[ID_OSM]]),"Localiser"))</f>
        <v>Pas de lien</v>
      </c>
      <c r="L7" s="11" t="s">
        <v>5317</v>
      </c>
      <c r="M7" s="12" t="str">
        <f>IF(Tableau6[[#This Row],[ID_OSM]]="Non trouvé","Pas de lien",HYPERLINK("http://localhost:8111/import?url=http://api.openstreetmap.org/api/0.6/"&amp;Tableau6[[#This Row],[OBJET_OSM]]&amp;"/"&amp;Tableau6[[#This Row],[ID_OSM]]&amp;"/full","JOSM"))</f>
        <v>Pas de lien</v>
      </c>
    </row>
    <row r="8" spans="1:13" hidden="1">
      <c r="A8" s="50">
        <v>84037</v>
      </c>
      <c r="B8" s="14" t="s">
        <v>5339</v>
      </c>
      <c r="C8" s="14" t="s">
        <v>5339</v>
      </c>
      <c r="D8" s="51" t="s">
        <v>12750</v>
      </c>
      <c r="E8" s="51" t="s">
        <v>12751</v>
      </c>
      <c r="F8" s="52" t="s">
        <v>8670</v>
      </c>
      <c r="G8" s="52" t="s">
        <v>111</v>
      </c>
      <c r="H8" s="50" t="s">
        <v>12752</v>
      </c>
      <c r="I8" s="52" t="s">
        <v>12753</v>
      </c>
      <c r="J8" s="52" t="s">
        <v>12754</v>
      </c>
      <c r="K8" s="12" t="str">
        <f>IF(Tableau6[[#This Row],[ID_OSM]]="Non trouvé","Pas de lien",HYPERLINK(("http://www.openstreetmap.org/?"&amp;Tableau6[[#This Row],[OBJET_OSM]]&amp;"="&amp;Tableau6[[#This Row],[ID_OSM]]),"Localiser"))</f>
        <v>Pas de lien</v>
      </c>
      <c r="L8" s="11" t="s">
        <v>5317</v>
      </c>
      <c r="M8" s="12" t="str">
        <f>IF(Tableau6[[#This Row],[ID_OSM]]="Non trouvé","Pas de lien",HYPERLINK("http://localhost:8111/import?url=http://api.openstreetmap.org/api/0.6/"&amp;Tableau6[[#This Row],[OBJET_OSM]]&amp;"/"&amp;Tableau6[[#This Row],[ID_OSM]]&amp;"/full","JOSM"))</f>
        <v>Pas de lien</v>
      </c>
    </row>
    <row r="9" spans="1:13" hidden="1">
      <c r="A9" s="50">
        <v>84037</v>
      </c>
      <c r="B9" s="14" t="s">
        <v>5339</v>
      </c>
      <c r="C9" s="14">
        <v>266827432</v>
      </c>
      <c r="D9" s="51" t="s">
        <v>12755</v>
      </c>
      <c r="E9" s="51" t="s">
        <v>12756</v>
      </c>
      <c r="F9" s="52" t="s">
        <v>3294</v>
      </c>
      <c r="G9" s="52" t="s">
        <v>221</v>
      </c>
      <c r="H9" s="50" t="s">
        <v>12068</v>
      </c>
      <c r="I9" s="52" t="s">
        <v>12069</v>
      </c>
      <c r="J9" s="52" t="s">
        <v>12070</v>
      </c>
      <c r="K9" s="12" t="str">
        <f>IF(Tableau6[[#This Row],[ID_OSM]]="Non trouvé","Pas de lien",HYPERLINK(("http://www.openstreetmap.org/?"&amp;Tableau6[[#This Row],[OBJET_OSM]]&amp;"="&amp;Tableau6[[#This Row],[ID_OSM]]),"Localiser"))</f>
        <v>Localiser</v>
      </c>
      <c r="L9" s="11" t="s">
        <v>5317</v>
      </c>
      <c r="M9" s="12" t="str">
        <f>IF(Tableau6[[#This Row],[ID_OSM]]="Non trouvé","Pas de lien",HYPERLINK("http://localhost:8111/import?url=http://api.openstreetmap.org/api/0.6/"&amp;Tableau6[[#This Row],[OBJET_OSM]]&amp;"/"&amp;Tableau6[[#This Row],[ID_OSM]]&amp;"/full","JOSM"))</f>
        <v>JOSM</v>
      </c>
    </row>
    <row r="10" spans="1:13" hidden="1">
      <c r="A10" s="50">
        <v>84039</v>
      </c>
      <c r="B10" s="14" t="s">
        <v>5339</v>
      </c>
      <c r="C10" s="14" t="s">
        <v>5339</v>
      </c>
      <c r="D10" s="51" t="s">
        <v>11466</v>
      </c>
      <c r="E10" s="51" t="s">
        <v>11467</v>
      </c>
      <c r="F10" s="52" t="s">
        <v>8670</v>
      </c>
      <c r="G10" s="52"/>
      <c r="H10" s="50" t="s">
        <v>3720</v>
      </c>
      <c r="I10" s="52" t="s">
        <v>11468</v>
      </c>
      <c r="J10" s="52" t="s">
        <v>11469</v>
      </c>
      <c r="K10" s="12" t="str">
        <f>IF(Tableau6[[#This Row],[ID_OSM]]="Non trouvé","Pas de lien",HYPERLINK(("http://www.openstreetmap.org/?"&amp;Tableau6[[#This Row],[OBJET_OSM]]&amp;"="&amp;Tableau6[[#This Row],[ID_OSM]]),"Localiser"))</f>
        <v>Pas de lien</v>
      </c>
      <c r="L10" s="11" t="s">
        <v>5317</v>
      </c>
      <c r="M10" s="12" t="str">
        <f>IF(Tableau6[[#This Row],[ID_OSM]]="Non trouvé","Pas de lien",HYPERLINK("http://localhost:8111/import?url=http://api.openstreetmap.org/api/0.6/"&amp;Tableau6[[#This Row],[OBJET_OSM]]&amp;"/"&amp;Tableau6[[#This Row],[ID_OSM]]&amp;"/full","JOSM"))</f>
        <v>Pas de lien</v>
      </c>
    </row>
    <row r="11" spans="1:13" hidden="1">
      <c r="A11" s="50">
        <v>84039</v>
      </c>
      <c r="B11" s="14" t="s">
        <v>5339</v>
      </c>
      <c r="C11" s="14" t="s">
        <v>5339</v>
      </c>
      <c r="D11" s="51" t="s">
        <v>11470</v>
      </c>
      <c r="E11" s="51" t="s">
        <v>11471</v>
      </c>
      <c r="F11" s="52" t="s">
        <v>8670</v>
      </c>
      <c r="G11" s="52" t="s">
        <v>9225</v>
      </c>
      <c r="H11" s="50" t="s">
        <v>11472</v>
      </c>
      <c r="I11" s="52" t="s">
        <v>11473</v>
      </c>
      <c r="J11" s="52" t="s">
        <v>11474</v>
      </c>
      <c r="K11" s="12" t="str">
        <f>IF(Tableau6[[#This Row],[ID_OSM]]="Non trouvé","Pas de lien",HYPERLINK(("http://www.openstreetmap.org/?"&amp;Tableau6[[#This Row],[OBJET_OSM]]&amp;"="&amp;Tableau6[[#This Row],[ID_OSM]]),"Localiser"))</f>
        <v>Pas de lien</v>
      </c>
      <c r="L11" s="11" t="s">
        <v>5317</v>
      </c>
      <c r="M11" s="12" t="str">
        <f>IF(Tableau6[[#This Row],[ID_OSM]]="Non trouvé","Pas de lien",HYPERLINK("http://localhost:8111/import?url=http://api.openstreetmap.org/api/0.6/"&amp;Tableau6[[#This Row],[OBJET_OSM]]&amp;"/"&amp;Tableau6[[#This Row],[ID_OSM]]&amp;"/full","JOSM"))</f>
        <v>Pas de lien</v>
      </c>
    </row>
    <row r="12" spans="1:13" hidden="1">
      <c r="A12" s="50">
        <v>84039</v>
      </c>
      <c r="B12" s="14" t="s">
        <v>5339</v>
      </c>
      <c r="C12" s="14" t="s">
        <v>5339</v>
      </c>
      <c r="D12" s="51" t="s">
        <v>11475</v>
      </c>
      <c r="E12" s="51" t="s">
        <v>11476</v>
      </c>
      <c r="F12" s="52" t="s">
        <v>8670</v>
      </c>
      <c r="G12" s="52" t="s">
        <v>221</v>
      </c>
      <c r="H12" s="50" t="s">
        <v>6173</v>
      </c>
      <c r="I12" s="52" t="s">
        <v>11477</v>
      </c>
      <c r="J12" s="52" t="s">
        <v>11478</v>
      </c>
      <c r="K12" s="12" t="str">
        <f>IF(Tableau6[[#This Row],[ID_OSM]]="Non trouvé","Pas de lien",HYPERLINK(("http://www.openstreetmap.org/?"&amp;Tableau6[[#This Row],[OBJET_OSM]]&amp;"="&amp;Tableau6[[#This Row],[ID_OSM]]),"Localiser"))</f>
        <v>Pas de lien</v>
      </c>
      <c r="L12" s="11" t="s">
        <v>5317</v>
      </c>
      <c r="M12" s="12" t="str">
        <f>IF(Tableau6[[#This Row],[ID_OSM]]="Non trouvé","Pas de lien",HYPERLINK("http://localhost:8111/import?url=http://api.openstreetmap.org/api/0.6/"&amp;Tableau6[[#This Row],[OBJET_OSM]]&amp;"/"&amp;Tableau6[[#This Row],[ID_OSM]]&amp;"/full","JOSM"))</f>
        <v>Pas de lien</v>
      </c>
    </row>
    <row r="13" spans="1:13" hidden="1">
      <c r="A13" s="50">
        <v>84039</v>
      </c>
      <c r="B13" s="14" t="s">
        <v>5339</v>
      </c>
      <c r="C13" s="14" t="s">
        <v>5339</v>
      </c>
      <c r="D13" s="51" t="s">
        <v>11479</v>
      </c>
      <c r="E13" s="51" t="s">
        <v>11480</v>
      </c>
      <c r="F13" s="52" t="s">
        <v>8670</v>
      </c>
      <c r="G13" s="52" t="s">
        <v>221</v>
      </c>
      <c r="H13" s="50" t="s">
        <v>9575</v>
      </c>
      <c r="I13" s="52" t="s">
        <v>11481</v>
      </c>
      <c r="J13" s="52" t="s">
        <v>11482</v>
      </c>
      <c r="K13" s="12" t="str">
        <f>IF(Tableau6[[#This Row],[ID_OSM]]="Non trouvé","Pas de lien",HYPERLINK(("http://www.openstreetmap.org/?"&amp;Tableau6[[#This Row],[OBJET_OSM]]&amp;"="&amp;Tableau6[[#This Row],[ID_OSM]]),"Localiser"))</f>
        <v>Pas de lien</v>
      </c>
      <c r="L13" s="11" t="s">
        <v>5317</v>
      </c>
      <c r="M13" s="12" t="str">
        <f>IF(Tableau6[[#This Row],[ID_OSM]]="Non trouvé","Pas de lien",HYPERLINK("http://localhost:8111/import?url=http://api.openstreetmap.org/api/0.6/"&amp;Tableau6[[#This Row],[OBJET_OSM]]&amp;"/"&amp;Tableau6[[#This Row],[ID_OSM]]&amp;"/full","JOSM"))</f>
        <v>Pas de lien</v>
      </c>
    </row>
    <row r="14" spans="1:13" hidden="1">
      <c r="A14" s="50">
        <v>84039</v>
      </c>
      <c r="B14" s="14" t="s">
        <v>5339</v>
      </c>
      <c r="C14" s="14" t="s">
        <v>5339</v>
      </c>
      <c r="D14" s="51" t="s">
        <v>11483</v>
      </c>
      <c r="E14" s="51" t="s">
        <v>11484</v>
      </c>
      <c r="F14" s="52" t="s">
        <v>8670</v>
      </c>
      <c r="G14" s="52" t="s">
        <v>221</v>
      </c>
      <c r="H14" s="50" t="s">
        <v>7352</v>
      </c>
      <c r="I14" s="52" t="s">
        <v>11485</v>
      </c>
      <c r="J14" s="52" t="s">
        <v>11486</v>
      </c>
      <c r="K14" s="12" t="str">
        <f>IF(Tableau6[[#This Row],[ID_OSM]]="Non trouvé","Pas de lien",HYPERLINK(("http://www.openstreetmap.org/?"&amp;Tableau6[[#This Row],[OBJET_OSM]]&amp;"="&amp;Tableau6[[#This Row],[ID_OSM]]),"Localiser"))</f>
        <v>Pas de lien</v>
      </c>
      <c r="L14" s="11" t="s">
        <v>5317</v>
      </c>
      <c r="M14" s="12" t="str">
        <f>IF(Tableau6[[#This Row],[ID_OSM]]="Non trouvé","Pas de lien",HYPERLINK("http://localhost:8111/import?url=http://api.openstreetmap.org/api/0.6/"&amp;Tableau6[[#This Row],[OBJET_OSM]]&amp;"/"&amp;Tableau6[[#This Row],[ID_OSM]]&amp;"/full","JOSM"))</f>
        <v>Pas de lien</v>
      </c>
    </row>
    <row r="15" spans="1:13" hidden="1">
      <c r="A15" s="50">
        <v>84039</v>
      </c>
      <c r="B15" s="14" t="s">
        <v>5339</v>
      </c>
      <c r="C15" s="14" t="s">
        <v>5339</v>
      </c>
      <c r="D15" s="51" t="s">
        <v>11487</v>
      </c>
      <c r="E15" s="51" t="s">
        <v>11488</v>
      </c>
      <c r="F15" s="52" t="s">
        <v>8670</v>
      </c>
      <c r="G15" s="52" t="s">
        <v>134</v>
      </c>
      <c r="H15" s="50" t="s">
        <v>2675</v>
      </c>
      <c r="I15" s="52" t="s">
        <v>11489</v>
      </c>
      <c r="J15" s="52" t="s">
        <v>11490</v>
      </c>
      <c r="K15" s="12" t="str">
        <f>IF(Tableau6[[#This Row],[ID_OSM]]="Non trouvé","Pas de lien",HYPERLINK(("http://www.openstreetmap.org/?"&amp;Tableau6[[#This Row],[OBJET_OSM]]&amp;"="&amp;Tableau6[[#This Row],[ID_OSM]]),"Localiser"))</f>
        <v>Pas de lien</v>
      </c>
      <c r="L15" s="11" t="s">
        <v>5317</v>
      </c>
      <c r="M15" s="12" t="str">
        <f>IF(Tableau6[[#This Row],[ID_OSM]]="Non trouvé","Pas de lien",HYPERLINK("http://localhost:8111/import?url=http://api.openstreetmap.org/api/0.6/"&amp;Tableau6[[#This Row],[OBJET_OSM]]&amp;"/"&amp;Tableau6[[#This Row],[ID_OSM]]&amp;"/full","JOSM"))</f>
        <v>Pas de lien</v>
      </c>
    </row>
    <row r="16" spans="1:13" hidden="1">
      <c r="A16" s="50">
        <v>84039</v>
      </c>
      <c r="B16" s="14" t="s">
        <v>5339</v>
      </c>
      <c r="C16" s="14" t="s">
        <v>5339</v>
      </c>
      <c r="D16" s="51" t="s">
        <v>11491</v>
      </c>
      <c r="E16" s="51" t="s">
        <v>11492</v>
      </c>
      <c r="F16" s="52" t="s">
        <v>8670</v>
      </c>
      <c r="G16" s="52"/>
      <c r="H16" s="50" t="s">
        <v>798</v>
      </c>
      <c r="I16" s="52" t="s">
        <v>11493</v>
      </c>
      <c r="J16" s="52" t="s">
        <v>11494</v>
      </c>
      <c r="K16" s="12" t="str">
        <f>IF(Tableau6[[#This Row],[ID_OSM]]="Non trouvé","Pas de lien",HYPERLINK(("http://www.openstreetmap.org/?"&amp;Tableau6[[#This Row],[OBJET_OSM]]&amp;"="&amp;Tableau6[[#This Row],[ID_OSM]]),"Localiser"))</f>
        <v>Pas de lien</v>
      </c>
      <c r="L16" s="11" t="s">
        <v>5317</v>
      </c>
      <c r="M16" s="12" t="str">
        <f>IF(Tableau6[[#This Row],[ID_OSM]]="Non trouvé","Pas de lien",HYPERLINK("http://localhost:8111/import?url=http://api.openstreetmap.org/api/0.6/"&amp;Tableau6[[#This Row],[OBJET_OSM]]&amp;"/"&amp;Tableau6[[#This Row],[ID_OSM]]&amp;"/full","JOSM"))</f>
        <v>Pas de lien</v>
      </c>
    </row>
    <row r="17" spans="1:13" hidden="1">
      <c r="A17" s="50">
        <v>84039</v>
      </c>
      <c r="B17" s="14" t="s">
        <v>5339</v>
      </c>
      <c r="C17" s="14" t="s">
        <v>5339</v>
      </c>
      <c r="D17" s="51" t="s">
        <v>11495</v>
      </c>
      <c r="E17" s="51" t="s">
        <v>11496</v>
      </c>
      <c r="F17" s="52" t="s">
        <v>8670</v>
      </c>
      <c r="G17" s="52"/>
      <c r="H17" s="50" t="s">
        <v>10829</v>
      </c>
      <c r="I17" s="52" t="s">
        <v>11497</v>
      </c>
      <c r="J17" s="52" t="s">
        <v>11498</v>
      </c>
      <c r="K17" s="12" t="str">
        <f>IF(Tableau6[[#This Row],[ID_OSM]]="Non trouvé","Pas de lien",HYPERLINK(("http://www.openstreetmap.org/?"&amp;Tableau6[[#This Row],[OBJET_OSM]]&amp;"="&amp;Tableau6[[#This Row],[ID_OSM]]),"Localiser"))</f>
        <v>Pas de lien</v>
      </c>
      <c r="L17" s="11" t="s">
        <v>5317</v>
      </c>
      <c r="M17" s="12" t="str">
        <f>IF(Tableau6[[#This Row],[ID_OSM]]="Non trouvé","Pas de lien",HYPERLINK("http://localhost:8111/import?url=http://api.openstreetmap.org/api/0.6/"&amp;Tableau6[[#This Row],[OBJET_OSM]]&amp;"/"&amp;Tableau6[[#This Row],[ID_OSM]]&amp;"/full","JOSM"))</f>
        <v>Pas de lien</v>
      </c>
    </row>
    <row r="18" spans="1:13" hidden="1">
      <c r="A18" s="50">
        <v>84039</v>
      </c>
      <c r="B18" s="14" t="s">
        <v>5339</v>
      </c>
      <c r="C18" s="14" t="s">
        <v>5339</v>
      </c>
      <c r="D18" s="51" t="s">
        <v>11499</v>
      </c>
      <c r="E18" s="51" t="s">
        <v>11500</v>
      </c>
      <c r="F18" s="52" t="s">
        <v>8670</v>
      </c>
      <c r="G18" s="52"/>
      <c r="H18" s="50" t="s">
        <v>10781</v>
      </c>
      <c r="I18" s="52" t="s">
        <v>11501</v>
      </c>
      <c r="J18" s="52" t="s">
        <v>11502</v>
      </c>
      <c r="K18" s="12" t="str">
        <f>IF(Tableau6[[#This Row],[ID_OSM]]="Non trouvé","Pas de lien",HYPERLINK(("http://www.openstreetmap.org/?"&amp;Tableau6[[#This Row],[OBJET_OSM]]&amp;"="&amp;Tableau6[[#This Row],[ID_OSM]]),"Localiser"))</f>
        <v>Pas de lien</v>
      </c>
      <c r="L18" s="11" t="s">
        <v>5317</v>
      </c>
      <c r="M18" s="12" t="str">
        <f>IF(Tableau6[[#This Row],[ID_OSM]]="Non trouvé","Pas de lien",HYPERLINK("http://localhost:8111/import?url=http://api.openstreetmap.org/api/0.6/"&amp;Tableau6[[#This Row],[OBJET_OSM]]&amp;"/"&amp;Tableau6[[#This Row],[ID_OSM]]&amp;"/full","JOSM"))</f>
        <v>Pas de lien</v>
      </c>
    </row>
    <row r="19" spans="1:13" hidden="1">
      <c r="A19" s="133">
        <v>84056</v>
      </c>
      <c r="B19" s="14" t="s">
        <v>5339</v>
      </c>
      <c r="C19" s="14">
        <v>386990369</v>
      </c>
      <c r="D19" s="134" t="s">
        <v>13899</v>
      </c>
      <c r="E19" s="51" t="s">
        <v>13896</v>
      </c>
      <c r="F19" s="52" t="s">
        <v>8670</v>
      </c>
      <c r="G19" s="135"/>
      <c r="H19" s="133" t="s">
        <v>9083</v>
      </c>
      <c r="I19" s="135" t="s">
        <v>13897</v>
      </c>
      <c r="J19" s="135" t="s">
        <v>13898</v>
      </c>
      <c r="K19" s="136" t="str">
        <f>IF(Tableau6[[#This Row],[ID_OSM]]="Non trouvé","Pas de lien",HYPERLINK(("http://www.openstreetmap.org/?"&amp;Tableau6[[#This Row],[OBJET_OSM]]&amp;"="&amp;Tableau6[[#This Row],[ID_OSM]]),"Localiser"))</f>
        <v>Localiser</v>
      </c>
      <c r="L19" s="137" t="s">
        <v>5317</v>
      </c>
      <c r="M19" s="12" t="str">
        <f>IF(Tableau6[[#This Row],[ID_OSM]]="Non trouvé","Pas de lien",HYPERLINK("http://localhost:8111/import?url=http://api.openstreetmap.org/api/0.6/"&amp;Tableau6[[#This Row],[OBJET_OSM]]&amp;"/"&amp;Tableau6[[#This Row],[ID_OSM]]&amp;"/full","JOSM"))</f>
        <v>JOSM</v>
      </c>
    </row>
    <row r="20" spans="1:13" hidden="1">
      <c r="A20" s="133">
        <v>84056</v>
      </c>
      <c r="B20" s="14" t="s">
        <v>5339</v>
      </c>
      <c r="C20" s="14">
        <v>407675326</v>
      </c>
      <c r="D20" s="134" t="s">
        <v>13915</v>
      </c>
      <c r="E20" s="134" t="s">
        <v>13906</v>
      </c>
      <c r="F20" s="52" t="s">
        <v>8670</v>
      </c>
      <c r="G20" s="135"/>
      <c r="H20" s="133" t="s">
        <v>9347</v>
      </c>
      <c r="I20" s="135" t="s">
        <v>13922</v>
      </c>
      <c r="J20" s="135" t="s">
        <v>13901</v>
      </c>
      <c r="K20" s="136" t="str">
        <f>IF(Tableau6[[#This Row],[ID_OSM]]="Non trouvé","Pas de lien",HYPERLINK(("http://www.openstreetmap.org/?"&amp;Tableau6[[#This Row],[OBJET_OSM]]&amp;"="&amp;Tableau6[[#This Row],[ID_OSM]]),"Localiser"))</f>
        <v>Localiser</v>
      </c>
      <c r="L20" s="137" t="s">
        <v>5317</v>
      </c>
      <c r="M20" s="12" t="str">
        <f>IF(Tableau6[[#This Row],[ID_OSM]]="Non trouvé","Pas de lien",HYPERLINK("http://localhost:8111/import?url=http://api.openstreetmap.org/api/0.6/"&amp;Tableau6[[#This Row],[OBJET_OSM]]&amp;"/"&amp;Tableau6[[#This Row],[ID_OSM]]&amp;"/full","JOSM"))</f>
        <v>JOSM</v>
      </c>
    </row>
    <row r="21" spans="1:13" hidden="1">
      <c r="A21" s="133">
        <v>84056</v>
      </c>
      <c r="B21" s="14" t="s">
        <v>5339</v>
      </c>
      <c r="C21" s="14">
        <v>75275919</v>
      </c>
      <c r="D21" s="134" t="s">
        <v>13916</v>
      </c>
      <c r="E21" s="134" t="s">
        <v>13907</v>
      </c>
      <c r="F21" s="52" t="s">
        <v>8670</v>
      </c>
      <c r="G21" s="135" t="s">
        <v>111</v>
      </c>
      <c r="H21" s="133" t="s">
        <v>9472</v>
      </c>
      <c r="I21" s="135" t="s">
        <v>13923</v>
      </c>
      <c r="J21" s="135" t="s">
        <v>13902</v>
      </c>
      <c r="K21" s="136" t="str">
        <f>IF(Tableau6[[#This Row],[ID_OSM]]="Non trouvé","Pas de lien",HYPERLINK(("http://www.openstreetmap.org/?"&amp;Tableau6[[#This Row],[OBJET_OSM]]&amp;"="&amp;Tableau6[[#This Row],[ID_OSM]]),"Localiser"))</f>
        <v>Localiser</v>
      </c>
      <c r="L21" s="137" t="s">
        <v>5317</v>
      </c>
      <c r="M21" s="12" t="str">
        <f>IF(Tableau6[[#This Row],[ID_OSM]]="Non trouvé","Pas de lien",HYPERLINK("http://localhost:8111/import?url=http://api.openstreetmap.org/api/0.6/"&amp;Tableau6[[#This Row],[OBJET_OSM]]&amp;"/"&amp;Tableau6[[#This Row],[ID_OSM]]&amp;"/full","JOSM"))</f>
        <v>JOSM</v>
      </c>
    </row>
    <row r="22" spans="1:13" hidden="1">
      <c r="A22" s="133">
        <v>84056</v>
      </c>
      <c r="B22" s="14" t="s">
        <v>5339</v>
      </c>
      <c r="C22" s="14">
        <v>180304812</v>
      </c>
      <c r="D22" s="134" t="s">
        <v>13895</v>
      </c>
      <c r="E22" s="134" t="s">
        <v>13908</v>
      </c>
      <c r="F22" s="52" t="s">
        <v>8670</v>
      </c>
      <c r="G22" s="135" t="s">
        <v>119</v>
      </c>
      <c r="H22" s="133" t="s">
        <v>9190</v>
      </c>
      <c r="I22" s="135" t="s">
        <v>13924</v>
      </c>
      <c r="J22" s="135" t="s">
        <v>13903</v>
      </c>
      <c r="K22" s="136" t="str">
        <f>IF(Tableau6[[#This Row],[ID_OSM]]="Non trouvé","Pas de lien",HYPERLINK(("http://www.openstreetmap.org/?"&amp;Tableau6[[#This Row],[OBJET_OSM]]&amp;"="&amp;Tableau6[[#This Row],[ID_OSM]]),"Localiser"))</f>
        <v>Localiser</v>
      </c>
      <c r="L22" s="137" t="s">
        <v>5317</v>
      </c>
      <c r="M22" s="12" t="str">
        <f>IF(Tableau6[[#This Row],[ID_OSM]]="Non trouvé","Pas de lien",HYPERLINK("http://localhost:8111/import?url=http://api.openstreetmap.org/api/0.6/"&amp;Tableau6[[#This Row],[OBJET_OSM]]&amp;"/"&amp;Tableau6[[#This Row],[ID_OSM]]&amp;"/full","JOSM"))</f>
        <v>JOSM</v>
      </c>
    </row>
    <row r="23" spans="1:13" hidden="1">
      <c r="A23" s="133">
        <v>84056</v>
      </c>
      <c r="B23" s="14" t="s">
        <v>5339</v>
      </c>
      <c r="C23" s="14">
        <v>290154729</v>
      </c>
      <c r="D23" s="134" t="s">
        <v>13917</v>
      </c>
      <c r="E23" s="134" t="s">
        <v>13909</v>
      </c>
      <c r="F23" s="52" t="s">
        <v>8670</v>
      </c>
      <c r="G23" s="135" t="s">
        <v>134</v>
      </c>
      <c r="H23" s="133" t="s">
        <v>9183</v>
      </c>
      <c r="I23" s="135" t="s">
        <v>13925</v>
      </c>
      <c r="J23" s="135" t="s">
        <v>13904</v>
      </c>
      <c r="K23" s="136" t="str">
        <f>IF(Tableau6[[#This Row],[ID_OSM]]="Non trouvé","Pas de lien",HYPERLINK(("http://www.openstreetmap.org/?"&amp;Tableau6[[#This Row],[OBJET_OSM]]&amp;"="&amp;Tableau6[[#This Row],[ID_OSM]]),"Localiser"))</f>
        <v>Localiser</v>
      </c>
      <c r="L23" s="137" t="s">
        <v>5317</v>
      </c>
      <c r="M23" s="12" t="str">
        <f>IF(Tableau6[[#This Row],[ID_OSM]]="Non trouvé","Pas de lien",HYPERLINK("http://localhost:8111/import?url=http://api.openstreetmap.org/api/0.6/"&amp;Tableau6[[#This Row],[OBJET_OSM]]&amp;"/"&amp;Tableau6[[#This Row],[ID_OSM]]&amp;"/full","JOSM"))</f>
        <v>JOSM</v>
      </c>
    </row>
    <row r="24" spans="1:13" hidden="1">
      <c r="A24" s="133">
        <v>84056</v>
      </c>
      <c r="B24" s="14" t="s">
        <v>5339</v>
      </c>
      <c r="C24" s="14">
        <v>192266466</v>
      </c>
      <c r="D24" s="134" t="s">
        <v>13914</v>
      </c>
      <c r="E24" s="134" t="s">
        <v>13910</v>
      </c>
      <c r="F24" s="52" t="s">
        <v>8670</v>
      </c>
      <c r="G24" s="135"/>
      <c r="H24" s="133" t="s">
        <v>2162</v>
      </c>
      <c r="I24" s="135" t="s">
        <v>13928</v>
      </c>
      <c r="J24" s="135" t="s">
        <v>13929</v>
      </c>
      <c r="K24" s="136" t="str">
        <f>IF(Tableau6[[#This Row],[ID_OSM]]="Non trouvé","Pas de lien",HYPERLINK(("http://www.openstreetmap.org/?"&amp;Tableau6[[#This Row],[OBJET_OSM]]&amp;"="&amp;Tableau6[[#This Row],[ID_OSM]]),"Localiser"))</f>
        <v>Localiser</v>
      </c>
      <c r="L24" s="137" t="s">
        <v>5317</v>
      </c>
      <c r="M24" s="12" t="str">
        <f>IF(Tableau6[[#This Row],[ID_OSM]]="Non trouvé","Pas de lien",HYPERLINK("http://localhost:8111/import?url=http://api.openstreetmap.org/api/0.6/"&amp;Tableau6[[#This Row],[OBJET_OSM]]&amp;"/"&amp;Tableau6[[#This Row],[ID_OSM]]&amp;"/full","JOSM"))</f>
        <v>JOSM</v>
      </c>
    </row>
    <row r="25" spans="1:13" hidden="1">
      <c r="A25" s="133">
        <v>84056</v>
      </c>
      <c r="B25" s="14" t="s">
        <v>5339</v>
      </c>
      <c r="C25" s="14">
        <v>155009393</v>
      </c>
      <c r="D25" s="134" t="s">
        <v>13918</v>
      </c>
      <c r="E25" s="134" t="s">
        <v>13911</v>
      </c>
      <c r="F25" s="52" t="s">
        <v>8670</v>
      </c>
      <c r="G25" s="135"/>
      <c r="H25" s="133" t="s">
        <v>798</v>
      </c>
      <c r="I25" s="135" t="s">
        <v>11493</v>
      </c>
      <c r="J25" s="135" t="s">
        <v>11494</v>
      </c>
      <c r="K25" s="136" t="str">
        <f>IF(Tableau6[[#This Row],[ID_OSM]]="Non trouvé","Pas de lien",HYPERLINK(("http://www.openstreetmap.org/?"&amp;Tableau6[[#This Row],[OBJET_OSM]]&amp;"="&amp;Tableau6[[#This Row],[ID_OSM]]),"Localiser"))</f>
        <v>Localiser</v>
      </c>
      <c r="L25" s="137" t="s">
        <v>5317</v>
      </c>
      <c r="M25" s="12" t="str">
        <f>IF(Tableau6[[#This Row],[ID_OSM]]="Non trouvé","Pas de lien",HYPERLINK("http://localhost:8111/import?url=http://api.openstreetmap.org/api/0.6/"&amp;Tableau6[[#This Row],[OBJET_OSM]]&amp;"/"&amp;Tableau6[[#This Row],[ID_OSM]]&amp;"/full","JOSM"))</f>
        <v>JOSM</v>
      </c>
    </row>
    <row r="26" spans="1:13" hidden="1">
      <c r="A26" s="133">
        <v>84056</v>
      </c>
      <c r="B26" s="14" t="s">
        <v>5339</v>
      </c>
      <c r="C26" s="14">
        <v>407676076</v>
      </c>
      <c r="D26" s="134" t="s">
        <v>13919</v>
      </c>
      <c r="E26" s="134" t="s">
        <v>13912</v>
      </c>
      <c r="F26" s="52" t="s">
        <v>8670</v>
      </c>
      <c r="G26" s="135" t="s">
        <v>221</v>
      </c>
      <c r="H26" s="133" t="s">
        <v>13921</v>
      </c>
      <c r="I26" s="135" t="s">
        <v>13927</v>
      </c>
      <c r="J26" s="135" t="s">
        <v>13900</v>
      </c>
      <c r="K26" s="136" t="str">
        <f>IF(Tableau6[[#This Row],[ID_OSM]]="Non trouvé","Pas de lien",HYPERLINK(("http://www.openstreetmap.org/?"&amp;Tableau6[[#This Row],[OBJET_OSM]]&amp;"="&amp;Tableau6[[#This Row],[ID_OSM]]),"Localiser"))</f>
        <v>Localiser</v>
      </c>
      <c r="L26" s="137" t="s">
        <v>5317</v>
      </c>
      <c r="M26" s="12" t="str">
        <f>IF(Tableau6[[#This Row],[ID_OSM]]="Non trouvé","Pas de lien",HYPERLINK("http://localhost:8111/import?url=http://api.openstreetmap.org/api/0.6/"&amp;Tableau6[[#This Row],[OBJET_OSM]]&amp;"/"&amp;Tableau6[[#This Row],[ID_OSM]]&amp;"/full","JOSM"))</f>
        <v>JOSM</v>
      </c>
    </row>
    <row r="27" spans="1:13" hidden="1">
      <c r="A27" s="133">
        <v>84056</v>
      </c>
      <c r="B27" s="14" t="s">
        <v>5339</v>
      </c>
      <c r="C27" s="14">
        <v>155009390</v>
      </c>
      <c r="D27" s="134" t="s">
        <v>13920</v>
      </c>
      <c r="E27" s="134" t="s">
        <v>13913</v>
      </c>
      <c r="F27" s="52" t="s">
        <v>8670</v>
      </c>
      <c r="G27" s="135"/>
      <c r="H27" s="133" t="s">
        <v>9352</v>
      </c>
      <c r="I27" s="135" t="s">
        <v>13926</v>
      </c>
      <c r="J27" s="135" t="s">
        <v>13905</v>
      </c>
      <c r="K27" s="136" t="str">
        <f>IF(Tableau6[[#This Row],[ID_OSM]]="Non trouvé","Pas de lien",HYPERLINK(("http://www.openstreetmap.org/?"&amp;Tableau6[[#This Row],[OBJET_OSM]]&amp;"="&amp;Tableau6[[#This Row],[ID_OSM]]),"Localiser"))</f>
        <v>Localiser</v>
      </c>
      <c r="L27" s="137" t="s">
        <v>5317</v>
      </c>
      <c r="M27" s="12" t="str">
        <f>IF(Tableau6[[#This Row],[ID_OSM]]="Non trouvé","Pas de lien",HYPERLINK("http://localhost:8111/import?url=http://api.openstreetmap.org/api/0.6/"&amp;Tableau6[[#This Row],[OBJET_OSM]]&amp;"/"&amp;Tableau6[[#This Row],[ID_OSM]]&amp;"/full","JOSM"))</f>
        <v>JOSM</v>
      </c>
    </row>
    <row r="28" spans="1:13">
      <c r="A28" s="15">
        <v>84087</v>
      </c>
      <c r="B28" s="14" t="s">
        <v>5339</v>
      </c>
      <c r="C28" s="29">
        <v>74700797</v>
      </c>
      <c r="D28" s="30" t="s">
        <v>8668</v>
      </c>
      <c r="E28" s="30" t="s">
        <v>8669</v>
      </c>
      <c r="F28" s="31" t="s">
        <v>8670</v>
      </c>
      <c r="G28" s="31" t="s">
        <v>134</v>
      </c>
      <c r="H28" s="15" t="s">
        <v>8671</v>
      </c>
      <c r="I28" s="31" t="s">
        <v>8672</v>
      </c>
      <c r="J28" s="31" t="s">
        <v>8673</v>
      </c>
      <c r="K28" s="12" t="str">
        <f>IF(Tableau6[[#This Row],[ID_OSM]]="Non trouvé","Pas de lien",HYPERLINK(("http://www.openstreetmap.org/?"&amp;Tableau6[[#This Row],[OBJET_OSM]]&amp;"="&amp;Tableau6[[#This Row],[ID_OSM]]),"Localiser"))</f>
        <v>Localiser</v>
      </c>
      <c r="L28" s="11" t="s">
        <v>5317</v>
      </c>
      <c r="M28" s="12" t="str">
        <f>IF(Tableau6[[#This Row],[ID_OSM]]="Non trouvé","Pas de lien",HYPERLINK("http://localhost:8111/import?url=http://api.openstreetmap.org/api/0.6/"&amp;Tableau6[[#This Row],[OBJET_OSM]]&amp;"/"&amp;Tableau6[[#This Row],[ID_OSM]]&amp;"/full","JOSM"))</f>
        <v>JOSM</v>
      </c>
    </row>
    <row r="29" spans="1:13">
      <c r="A29" s="15">
        <v>84087</v>
      </c>
      <c r="B29" s="14" t="s">
        <v>5339</v>
      </c>
      <c r="C29" s="32">
        <v>55862384</v>
      </c>
      <c r="D29" s="30" t="s">
        <v>8674</v>
      </c>
      <c r="E29" s="33" t="s">
        <v>8675</v>
      </c>
      <c r="F29" s="31" t="s">
        <v>8670</v>
      </c>
      <c r="G29" s="31" t="s">
        <v>8676</v>
      </c>
      <c r="H29" s="31" t="s">
        <v>3685</v>
      </c>
      <c r="I29" s="31" t="s">
        <v>8677</v>
      </c>
      <c r="J29" s="31" t="s">
        <v>8678</v>
      </c>
      <c r="K29" s="12" t="str">
        <f>IF(Tableau6[[#This Row],[ID_OSM]]="Non trouvé","Pas de lien",HYPERLINK(("http://www.openstreetmap.org/?"&amp;Tableau6[[#This Row],[OBJET_OSM]]&amp;"="&amp;Tableau6[[#This Row],[ID_OSM]]),"Localiser"))</f>
        <v>Localiser</v>
      </c>
      <c r="L29" s="11" t="s">
        <v>5317</v>
      </c>
      <c r="M29" s="12" t="str">
        <f>IF(Tableau6[[#This Row],[ID_OSM]]="Non trouvé","Pas de lien",HYPERLINK("http://localhost:8111/import?url=http://api.openstreetmap.org/api/0.6/"&amp;Tableau6[[#This Row],[OBJET_OSM]]&amp;"/"&amp;Tableau6[[#This Row],[ID_OSM]]&amp;"/full","JOSM"))</f>
        <v>JOSM</v>
      </c>
    </row>
    <row r="30" spans="1:13">
      <c r="A30" s="15">
        <v>84087</v>
      </c>
      <c r="B30" s="14" t="s">
        <v>5339</v>
      </c>
      <c r="C30" s="32">
        <v>169341504</v>
      </c>
      <c r="D30" s="30" t="s">
        <v>8679</v>
      </c>
      <c r="E30" s="30" t="s">
        <v>8680</v>
      </c>
      <c r="F30" s="31" t="s">
        <v>8670</v>
      </c>
      <c r="G30" s="31" t="s">
        <v>119</v>
      </c>
      <c r="H30" s="15" t="s">
        <v>8681</v>
      </c>
      <c r="I30" s="31" t="s">
        <v>8682</v>
      </c>
      <c r="J30" s="31" t="s">
        <v>8683</v>
      </c>
      <c r="K30" s="12" t="str">
        <f>IF(Tableau6[[#This Row],[ID_OSM]]="Non trouvé","Pas de lien",HYPERLINK(("http://www.openstreetmap.org/?"&amp;Tableau6[[#This Row],[OBJET_OSM]]&amp;"="&amp;Tableau6[[#This Row],[ID_OSM]]),"Localiser"))</f>
        <v>Localiser</v>
      </c>
      <c r="L30" s="11" t="s">
        <v>5317</v>
      </c>
      <c r="M30" s="12" t="str">
        <f>IF(Tableau6[[#This Row],[ID_OSM]]="Non trouvé","Pas de lien",HYPERLINK("http://localhost:8111/import?url=http://api.openstreetmap.org/api/0.6/"&amp;Tableau6[[#This Row],[OBJET_OSM]]&amp;"/"&amp;Tableau6[[#This Row],[ID_OSM]]&amp;"/full","JOSM"))</f>
        <v>JOSM</v>
      </c>
    </row>
    <row r="31" spans="1:13">
      <c r="A31" s="15">
        <v>84087</v>
      </c>
      <c r="B31" s="14" t="s">
        <v>5339</v>
      </c>
      <c r="C31" s="32">
        <v>112954194</v>
      </c>
      <c r="D31" s="30" t="s">
        <v>8684</v>
      </c>
      <c r="E31" s="30" t="s">
        <v>8685</v>
      </c>
      <c r="F31" s="31" t="s">
        <v>8670</v>
      </c>
      <c r="G31" s="31" t="s">
        <v>111</v>
      </c>
      <c r="H31" s="15" t="s">
        <v>208</v>
      </c>
      <c r="I31" s="31" t="s">
        <v>8686</v>
      </c>
      <c r="J31" s="31" t="s">
        <v>8687</v>
      </c>
      <c r="K31" s="12" t="str">
        <f>IF(Tableau6[[#This Row],[ID_OSM]]="Non trouvé","Pas de lien",HYPERLINK(("http://www.openstreetmap.org/?"&amp;Tableau6[[#This Row],[OBJET_OSM]]&amp;"="&amp;Tableau6[[#This Row],[ID_OSM]]),"Localiser"))</f>
        <v>Localiser</v>
      </c>
      <c r="L31" s="11" t="s">
        <v>5317</v>
      </c>
      <c r="M31" s="12" t="str">
        <f>IF(Tableau6[[#This Row],[ID_OSM]]="Non trouvé","Pas de lien",HYPERLINK("http://localhost:8111/import?url=http://api.openstreetmap.org/api/0.6/"&amp;Tableau6[[#This Row],[OBJET_OSM]]&amp;"/"&amp;Tableau6[[#This Row],[ID_OSM]]&amp;"/full","JOSM"))</f>
        <v>JOSM</v>
      </c>
    </row>
    <row r="32" spans="1:13">
      <c r="A32" s="15">
        <v>84087</v>
      </c>
      <c r="B32" s="14" t="s">
        <v>5339</v>
      </c>
      <c r="C32" s="32">
        <v>148432280</v>
      </c>
      <c r="D32" s="30" t="s">
        <v>8688</v>
      </c>
      <c r="E32" s="30" t="s">
        <v>8689</v>
      </c>
      <c r="F32" s="31" t="s">
        <v>4458</v>
      </c>
      <c r="G32" s="31" t="s">
        <v>8676</v>
      </c>
      <c r="H32" s="15" t="s">
        <v>8690</v>
      </c>
      <c r="I32" s="31" t="s">
        <v>8691</v>
      </c>
      <c r="J32" s="31" t="s">
        <v>8692</v>
      </c>
      <c r="K32" s="12" t="str">
        <f>IF(Tableau6[[#This Row],[ID_OSM]]="Non trouvé","Pas de lien",HYPERLINK(("http://www.openstreetmap.org/?"&amp;Tableau6[[#This Row],[OBJET_OSM]]&amp;"="&amp;Tableau6[[#This Row],[ID_OSM]]),"Localiser"))</f>
        <v>Localiser</v>
      </c>
      <c r="L32" s="11" t="s">
        <v>5317</v>
      </c>
      <c r="M32" s="12" t="str">
        <f>IF(Tableau6[[#This Row],[ID_OSM]]="Non trouvé","Pas de lien",HYPERLINK("http://localhost:8111/import?url=http://api.openstreetmap.org/api/0.6/"&amp;Tableau6[[#This Row],[OBJET_OSM]]&amp;"/"&amp;Tableau6[[#This Row],[ID_OSM]]&amp;"/full","JOSM"))</f>
        <v>JOSM</v>
      </c>
    </row>
    <row r="33" spans="1:13">
      <c r="A33" s="15">
        <v>84087</v>
      </c>
      <c r="B33" s="14" t="s">
        <v>5339</v>
      </c>
      <c r="C33" s="32">
        <v>43664460</v>
      </c>
      <c r="D33" s="30" t="s">
        <v>8693</v>
      </c>
      <c r="E33" s="30" t="s">
        <v>8694</v>
      </c>
      <c r="F33" s="31" t="s">
        <v>4458</v>
      </c>
      <c r="G33" s="31" t="s">
        <v>8676</v>
      </c>
      <c r="H33" s="15" t="s">
        <v>8695</v>
      </c>
      <c r="I33" s="31" t="s">
        <v>8696</v>
      </c>
      <c r="J33" s="31" t="s">
        <v>8697</v>
      </c>
      <c r="K33" s="12" t="str">
        <f>IF(Tableau6[[#This Row],[ID_OSM]]="Non trouvé","Pas de lien",HYPERLINK(("http://www.openstreetmap.org/?"&amp;Tableau6[[#This Row],[OBJET_OSM]]&amp;"="&amp;Tableau6[[#This Row],[ID_OSM]]),"Localiser"))</f>
        <v>Localiser</v>
      </c>
      <c r="L33" s="11" t="s">
        <v>5317</v>
      </c>
      <c r="M33" s="12" t="str">
        <f>IF(Tableau6[[#This Row],[ID_OSM]]="Non trouvé","Pas de lien",HYPERLINK("http://localhost:8111/import?url=http://api.openstreetmap.org/api/0.6/"&amp;Tableau6[[#This Row],[OBJET_OSM]]&amp;"/"&amp;Tableau6[[#This Row],[ID_OSM]]&amp;"/full","JOSM"))</f>
        <v>JOSM</v>
      </c>
    </row>
    <row r="34" spans="1:13">
      <c r="A34" s="15">
        <v>84087</v>
      </c>
      <c r="B34" s="14" t="s">
        <v>5339</v>
      </c>
      <c r="C34" s="32">
        <v>148432285</v>
      </c>
      <c r="D34" s="30" t="s">
        <v>8698</v>
      </c>
      <c r="E34" s="30" t="s">
        <v>8699</v>
      </c>
      <c r="F34" s="31" t="s">
        <v>4458</v>
      </c>
      <c r="G34" s="31" t="s">
        <v>8676</v>
      </c>
      <c r="H34" s="15" t="s">
        <v>8700</v>
      </c>
      <c r="I34" s="31" t="s">
        <v>8701</v>
      </c>
      <c r="J34" s="31" t="s">
        <v>8702</v>
      </c>
      <c r="K34" s="12" t="str">
        <f>IF(Tableau6[[#This Row],[ID_OSM]]="Non trouvé","Pas de lien",HYPERLINK(("http://www.openstreetmap.org/?"&amp;Tableau6[[#This Row],[OBJET_OSM]]&amp;"="&amp;Tableau6[[#This Row],[ID_OSM]]),"Localiser"))</f>
        <v>Localiser</v>
      </c>
      <c r="L34" s="11" t="s">
        <v>5317</v>
      </c>
      <c r="M34" s="12" t="str">
        <f>IF(Tableau6[[#This Row],[ID_OSM]]="Non trouvé","Pas de lien",HYPERLINK("http://localhost:8111/import?url=http://api.openstreetmap.org/api/0.6/"&amp;Tableau6[[#This Row],[OBJET_OSM]]&amp;"/"&amp;Tableau6[[#This Row],[ID_OSM]]&amp;"/full","JOSM"))</f>
        <v>JOSM</v>
      </c>
    </row>
    <row r="35" spans="1:13">
      <c r="A35" s="15">
        <v>84087</v>
      </c>
      <c r="B35" s="14" t="s">
        <v>5339</v>
      </c>
      <c r="C35" s="32">
        <v>43664444</v>
      </c>
      <c r="D35" s="30" t="s">
        <v>8703</v>
      </c>
      <c r="E35" s="30" t="s">
        <v>8704</v>
      </c>
      <c r="F35" s="31" t="s">
        <v>4458</v>
      </c>
      <c r="G35" s="31" t="s">
        <v>8676</v>
      </c>
      <c r="H35" s="15" t="s">
        <v>8705</v>
      </c>
      <c r="I35" s="31" t="s">
        <v>8706</v>
      </c>
      <c r="J35" s="31" t="s">
        <v>8707</v>
      </c>
      <c r="K35" s="12" t="str">
        <f>IF(Tableau6[[#This Row],[ID_OSM]]="Non trouvé","Pas de lien",HYPERLINK(("http://www.openstreetmap.org/?"&amp;Tableau6[[#This Row],[OBJET_OSM]]&amp;"="&amp;Tableau6[[#This Row],[ID_OSM]]),"Localiser"))</f>
        <v>Localiser</v>
      </c>
      <c r="L35" s="11" t="s">
        <v>5317</v>
      </c>
      <c r="M35" s="12" t="str">
        <f>IF(Tableau6[[#This Row],[ID_OSM]]="Non trouvé","Pas de lien",HYPERLINK("http://localhost:8111/import?url=http://api.openstreetmap.org/api/0.6/"&amp;Tableau6[[#This Row],[OBJET_OSM]]&amp;"/"&amp;Tableau6[[#This Row],[ID_OSM]]&amp;"/full","JOSM"))</f>
        <v>JOSM</v>
      </c>
    </row>
    <row r="36" spans="1:13">
      <c r="A36" s="15">
        <v>84087</v>
      </c>
      <c r="B36" s="14" t="s">
        <v>5339</v>
      </c>
      <c r="C36" s="32">
        <v>72666283</v>
      </c>
      <c r="D36" s="30" t="s">
        <v>8708</v>
      </c>
      <c r="E36" s="30" t="s">
        <v>8709</v>
      </c>
      <c r="F36" s="31" t="s">
        <v>8670</v>
      </c>
      <c r="G36" s="31" t="s">
        <v>8676</v>
      </c>
      <c r="H36" s="15" t="s">
        <v>4938</v>
      </c>
      <c r="I36" s="31" t="s">
        <v>8710</v>
      </c>
      <c r="J36" s="31" t="s">
        <v>8711</v>
      </c>
      <c r="K36" s="12" t="str">
        <f>IF(Tableau6[[#This Row],[ID_OSM]]="Non trouvé","Pas de lien",HYPERLINK(("http://www.openstreetmap.org/?"&amp;Tableau6[[#This Row],[OBJET_OSM]]&amp;"="&amp;Tableau6[[#This Row],[ID_OSM]]),"Localiser"))</f>
        <v>Localiser</v>
      </c>
      <c r="L36" s="11" t="s">
        <v>5317</v>
      </c>
      <c r="M36" s="12" t="str">
        <f>IF(Tableau6[[#This Row],[ID_OSM]]="Non trouvé","Pas de lien",HYPERLINK("http://localhost:8111/import?url=http://api.openstreetmap.org/api/0.6/"&amp;Tableau6[[#This Row],[OBJET_OSM]]&amp;"/"&amp;Tableau6[[#This Row],[ID_OSM]]&amp;"/full","JOSM"))</f>
        <v>JOSM</v>
      </c>
    </row>
    <row r="37" spans="1:13">
      <c r="A37" s="15">
        <v>84087</v>
      </c>
      <c r="B37" s="14" t="s">
        <v>5339</v>
      </c>
      <c r="C37" s="32">
        <v>152179333</v>
      </c>
      <c r="D37" s="30" t="s">
        <v>8712</v>
      </c>
      <c r="E37" s="30" t="s">
        <v>4405</v>
      </c>
      <c r="F37" s="31" t="s">
        <v>3294</v>
      </c>
      <c r="G37" s="31" t="s">
        <v>8676</v>
      </c>
      <c r="H37" s="15" t="s">
        <v>4406</v>
      </c>
      <c r="I37" s="31" t="s">
        <v>4407</v>
      </c>
      <c r="J37" s="31" t="s">
        <v>4408</v>
      </c>
      <c r="K37" s="12" t="str">
        <f>IF(Tableau6[[#This Row],[ID_OSM]]="Non trouvé","Pas de lien",HYPERLINK(("http://www.openstreetmap.org/?"&amp;Tableau6[[#This Row],[OBJET_OSM]]&amp;"="&amp;Tableau6[[#This Row],[ID_OSM]]),"Localiser"))</f>
        <v>Localiser</v>
      </c>
      <c r="L37" s="11" t="s">
        <v>5317</v>
      </c>
      <c r="M37" s="12" t="str">
        <f>IF(Tableau6[[#This Row],[ID_OSM]]="Non trouvé","Pas de lien",HYPERLINK("http://localhost:8111/import?url=http://api.openstreetmap.org/api/0.6/"&amp;Tableau6[[#This Row],[OBJET_OSM]]&amp;"/"&amp;Tableau6[[#This Row],[ID_OSM]]&amp;"/full","JOSM"))</f>
        <v>JOSM</v>
      </c>
    </row>
    <row r="38" spans="1:13">
      <c r="A38" s="15">
        <v>84087</v>
      </c>
      <c r="B38" s="14" t="s">
        <v>5339</v>
      </c>
      <c r="C38" s="32">
        <v>152179334</v>
      </c>
      <c r="D38" s="30" t="s">
        <v>8713</v>
      </c>
      <c r="E38" s="30" t="s">
        <v>8714</v>
      </c>
      <c r="F38" s="31" t="s">
        <v>8670</v>
      </c>
      <c r="G38" s="31" t="s">
        <v>134</v>
      </c>
      <c r="H38" s="15" t="s">
        <v>1520</v>
      </c>
      <c r="I38" s="31" t="s">
        <v>8715</v>
      </c>
      <c r="J38" s="31" t="s">
        <v>8716</v>
      </c>
      <c r="K38" s="12" t="str">
        <f>IF(Tableau6[[#This Row],[ID_OSM]]="Non trouvé","Pas de lien",HYPERLINK(("http://www.openstreetmap.org/?"&amp;Tableau6[[#This Row],[OBJET_OSM]]&amp;"="&amp;Tableau6[[#This Row],[ID_OSM]]),"Localiser"))</f>
        <v>Localiser</v>
      </c>
      <c r="L38" s="11" t="s">
        <v>5317</v>
      </c>
      <c r="M38" s="12" t="str">
        <f>IF(Tableau6[[#This Row],[ID_OSM]]="Non trouvé","Pas de lien",HYPERLINK("http://localhost:8111/import?url=http://api.openstreetmap.org/api/0.6/"&amp;Tableau6[[#This Row],[OBJET_OSM]]&amp;"/"&amp;Tableau6[[#This Row],[ID_OSM]]&amp;"/full","JOSM"))</f>
        <v>JOSM</v>
      </c>
    </row>
    <row r="39" spans="1:13">
      <c r="A39" s="15">
        <v>84087</v>
      </c>
      <c r="B39" s="14" t="s">
        <v>5339</v>
      </c>
      <c r="C39" s="32">
        <v>169341938</v>
      </c>
      <c r="D39" s="30" t="s">
        <v>8717</v>
      </c>
      <c r="E39" s="14" t="s">
        <v>5339</v>
      </c>
      <c r="F39" s="31" t="s">
        <v>3294</v>
      </c>
      <c r="G39" s="31" t="s">
        <v>134</v>
      </c>
      <c r="H39" s="15" t="s">
        <v>8718</v>
      </c>
      <c r="I39" s="31" t="s">
        <v>8719</v>
      </c>
      <c r="J39" s="31" t="s">
        <v>8720</v>
      </c>
      <c r="K39" s="12" t="str">
        <f>IF(Tableau6[[#This Row],[ID_OSM]]="Non trouvé","Pas de lien",HYPERLINK(("http://www.openstreetmap.org/?"&amp;Tableau6[[#This Row],[OBJET_OSM]]&amp;"="&amp;Tableau6[[#This Row],[ID_OSM]]),"Localiser"))</f>
        <v>Localiser</v>
      </c>
      <c r="L39" s="11" t="s">
        <v>5317</v>
      </c>
      <c r="M39" s="12" t="str">
        <f>IF(Tableau6[[#This Row],[ID_OSM]]="Non trouvé","Pas de lien",HYPERLINK("http://localhost:8111/import?url=http://api.openstreetmap.org/api/0.6/"&amp;Tableau6[[#This Row],[OBJET_OSM]]&amp;"/"&amp;Tableau6[[#This Row],[ID_OSM]]&amp;"/full","JOSM"))</f>
        <v>JOSM</v>
      </c>
    </row>
    <row r="40" spans="1:13">
      <c r="A40" s="15">
        <v>84087</v>
      </c>
      <c r="B40" s="14" t="s">
        <v>5339</v>
      </c>
      <c r="C40" s="32">
        <v>74918181</v>
      </c>
      <c r="D40" s="30" t="s">
        <v>8721</v>
      </c>
      <c r="E40" s="30" t="s">
        <v>8722</v>
      </c>
      <c r="F40" s="31" t="s">
        <v>8670</v>
      </c>
      <c r="G40" s="31" t="s">
        <v>8676</v>
      </c>
      <c r="H40" s="31" t="s">
        <v>8723</v>
      </c>
      <c r="I40" s="31" t="s">
        <v>8724</v>
      </c>
      <c r="J40" s="31" t="s">
        <v>8725</v>
      </c>
      <c r="K40" s="12" t="str">
        <f>IF(Tableau6[[#This Row],[ID_OSM]]="Non trouvé","Pas de lien",HYPERLINK(("http://www.openstreetmap.org/?"&amp;Tableau6[[#This Row],[OBJET_OSM]]&amp;"="&amp;Tableau6[[#This Row],[ID_OSM]]),"Localiser"))</f>
        <v>Localiser</v>
      </c>
      <c r="L40" s="11" t="s">
        <v>5317</v>
      </c>
      <c r="M40" s="12" t="str">
        <f>IF(Tableau6[[#This Row],[ID_OSM]]="Non trouvé","Pas de lien",HYPERLINK("http://localhost:8111/import?url=http://api.openstreetmap.org/api/0.6/"&amp;Tableau6[[#This Row],[OBJET_OSM]]&amp;"/"&amp;Tableau6[[#This Row],[ID_OSM]]&amp;"/full","JOSM"))</f>
        <v>JOSM</v>
      </c>
    </row>
    <row r="41" spans="1:13">
      <c r="A41" s="15">
        <v>84087</v>
      </c>
      <c r="B41" s="14" t="s">
        <v>5339</v>
      </c>
      <c r="C41" s="32">
        <v>72846172</v>
      </c>
      <c r="D41" s="30" t="s">
        <v>8726</v>
      </c>
      <c r="E41" s="30" t="s">
        <v>3301</v>
      </c>
      <c r="F41" s="31" t="s">
        <v>3294</v>
      </c>
      <c r="G41" s="31" t="s">
        <v>8676</v>
      </c>
      <c r="H41" s="15" t="s">
        <v>3302</v>
      </c>
      <c r="I41" s="31" t="s">
        <v>3303</v>
      </c>
      <c r="J41" s="31" t="s">
        <v>3304</v>
      </c>
      <c r="K41" s="12" t="str">
        <f>IF(Tableau6[[#This Row],[ID_OSM]]="Non trouvé","Pas de lien",HYPERLINK(("http://www.openstreetmap.org/?"&amp;Tableau6[[#This Row],[OBJET_OSM]]&amp;"="&amp;Tableau6[[#This Row],[ID_OSM]]),"Localiser"))</f>
        <v>Localiser</v>
      </c>
      <c r="L41" s="11" t="s">
        <v>5317</v>
      </c>
      <c r="M41" s="12" t="str">
        <f>IF(Tableau6[[#This Row],[ID_OSM]]="Non trouvé","Pas de lien",HYPERLINK("http://localhost:8111/import?url=http://api.openstreetmap.org/api/0.6/"&amp;Tableau6[[#This Row],[OBJET_OSM]]&amp;"/"&amp;Tableau6[[#This Row],[ID_OSM]]&amp;"/full","JOSM"))</f>
        <v>JOSM</v>
      </c>
    </row>
    <row r="42" spans="1:13">
      <c r="A42" s="15">
        <v>84087</v>
      </c>
      <c r="B42" s="14" t="s">
        <v>5339</v>
      </c>
      <c r="C42" s="32">
        <v>152177974</v>
      </c>
      <c r="D42" s="30" t="s">
        <v>8727</v>
      </c>
      <c r="E42" s="30" t="s">
        <v>3456</v>
      </c>
      <c r="F42" s="31" t="s">
        <v>3294</v>
      </c>
      <c r="G42" s="31" t="s">
        <v>134</v>
      </c>
      <c r="H42" s="15" t="s">
        <v>3457</v>
      </c>
      <c r="I42" s="31" t="s">
        <v>8728</v>
      </c>
      <c r="J42" s="31" t="s">
        <v>3459</v>
      </c>
      <c r="K42" s="12" t="str">
        <f>IF(Tableau6[[#This Row],[ID_OSM]]="Non trouvé","Pas de lien",HYPERLINK(("http://www.openstreetmap.org/?"&amp;Tableau6[[#This Row],[OBJET_OSM]]&amp;"="&amp;Tableau6[[#This Row],[ID_OSM]]),"Localiser"))</f>
        <v>Localiser</v>
      </c>
      <c r="L42" s="11" t="s">
        <v>5317</v>
      </c>
      <c r="M42" s="12" t="str">
        <f>IF(Tableau6[[#This Row],[ID_OSM]]="Non trouvé","Pas de lien",HYPERLINK("http://localhost:8111/import?url=http://api.openstreetmap.org/api/0.6/"&amp;Tableau6[[#This Row],[OBJET_OSM]]&amp;"/"&amp;Tableau6[[#This Row],[ID_OSM]]&amp;"/full","JOSM"))</f>
        <v>JOSM</v>
      </c>
    </row>
    <row r="43" spans="1:13">
      <c r="A43" s="15">
        <v>84087</v>
      </c>
      <c r="B43" s="14" t="s">
        <v>5339</v>
      </c>
      <c r="C43" s="32">
        <v>85157938</v>
      </c>
      <c r="D43" s="30" t="s">
        <v>8729</v>
      </c>
      <c r="E43" s="30" t="s">
        <v>8730</v>
      </c>
      <c r="F43" s="31" t="s">
        <v>8670</v>
      </c>
      <c r="G43" s="31" t="s">
        <v>221</v>
      </c>
      <c r="H43" s="15" t="s">
        <v>437</v>
      </c>
      <c r="I43" s="31" t="s">
        <v>8731</v>
      </c>
      <c r="J43" s="31" t="s">
        <v>8732</v>
      </c>
      <c r="K43" s="12" t="str">
        <f>IF(Tableau6[[#This Row],[ID_OSM]]="Non trouvé","Pas de lien",HYPERLINK(("http://www.openstreetmap.org/?"&amp;Tableau6[[#This Row],[OBJET_OSM]]&amp;"="&amp;Tableau6[[#This Row],[ID_OSM]]),"Localiser"))</f>
        <v>Localiser</v>
      </c>
      <c r="L43" s="11" t="s">
        <v>5317</v>
      </c>
      <c r="M43" s="12" t="str">
        <f>IF(Tableau6[[#This Row],[ID_OSM]]="Non trouvé","Pas de lien",HYPERLINK("http://localhost:8111/import?url=http://api.openstreetmap.org/api/0.6/"&amp;Tableau6[[#This Row],[OBJET_OSM]]&amp;"/"&amp;Tableau6[[#This Row],[ID_OSM]]&amp;"/full","JOSM"))</f>
        <v>JOSM</v>
      </c>
    </row>
    <row r="44" spans="1:13">
      <c r="A44" s="15">
        <v>84087</v>
      </c>
      <c r="B44" s="14" t="s">
        <v>5339</v>
      </c>
      <c r="C44" s="29">
        <v>74469236</v>
      </c>
      <c r="D44" s="30" t="s">
        <v>8733</v>
      </c>
      <c r="E44" s="30" t="s">
        <v>8734</v>
      </c>
      <c r="F44" s="31" t="s">
        <v>3294</v>
      </c>
      <c r="G44" s="31" t="s">
        <v>8676</v>
      </c>
      <c r="H44" s="15" t="s">
        <v>8735</v>
      </c>
      <c r="I44" s="31" t="s">
        <v>8736</v>
      </c>
      <c r="J44" s="31" t="s">
        <v>8737</v>
      </c>
      <c r="K44" s="12" t="str">
        <f>IF(Tableau6[[#This Row],[ID_OSM]]="Non trouvé","Pas de lien",HYPERLINK(("http://www.openstreetmap.org/?"&amp;Tableau6[[#This Row],[OBJET_OSM]]&amp;"="&amp;Tableau6[[#This Row],[ID_OSM]]),"Localiser"))</f>
        <v>Localiser</v>
      </c>
      <c r="L44" s="11" t="s">
        <v>5317</v>
      </c>
      <c r="M44" s="12" t="str">
        <f>IF(Tableau6[[#This Row],[ID_OSM]]="Non trouvé","Pas de lien",HYPERLINK("http://localhost:8111/import?url=http://api.openstreetmap.org/api/0.6/"&amp;Tableau6[[#This Row],[OBJET_OSM]]&amp;"/"&amp;Tableau6[[#This Row],[ID_OSM]]&amp;"/full","JOSM"))</f>
        <v>JOSM</v>
      </c>
    </row>
    <row r="45" spans="1:13">
      <c r="A45" s="15">
        <v>84087</v>
      </c>
      <c r="B45" s="14" t="s">
        <v>5339</v>
      </c>
      <c r="C45" s="29">
        <v>74159344</v>
      </c>
      <c r="D45" s="30" t="s">
        <v>8738</v>
      </c>
      <c r="E45" s="30" t="s">
        <v>8739</v>
      </c>
      <c r="F45" s="31" t="s">
        <v>8670</v>
      </c>
      <c r="G45" s="31" t="s">
        <v>8676</v>
      </c>
      <c r="H45" s="15" t="s">
        <v>8740</v>
      </c>
      <c r="I45" s="31" t="s">
        <v>8741</v>
      </c>
      <c r="J45" s="31" t="s">
        <v>8742</v>
      </c>
      <c r="K45" s="12" t="str">
        <f>IF(Tableau6[[#This Row],[ID_OSM]]="Non trouvé","Pas de lien",HYPERLINK(("http://www.openstreetmap.org/?"&amp;Tableau6[[#This Row],[OBJET_OSM]]&amp;"="&amp;Tableau6[[#This Row],[ID_OSM]]),"Localiser"))</f>
        <v>Localiser</v>
      </c>
      <c r="L45" s="11" t="s">
        <v>5317</v>
      </c>
      <c r="M45" s="12" t="str">
        <f>IF(Tableau6[[#This Row],[ID_OSM]]="Non trouvé","Pas de lien",HYPERLINK("http://localhost:8111/import?url=http://api.openstreetmap.org/api/0.6/"&amp;Tableau6[[#This Row],[OBJET_OSM]]&amp;"/"&amp;Tableau6[[#This Row],[ID_OSM]]&amp;"/full","JOSM"))</f>
        <v>JOSM</v>
      </c>
    </row>
    <row r="46" spans="1:13">
      <c r="A46" s="15">
        <v>84087</v>
      </c>
      <c r="B46" s="14" t="s">
        <v>5339</v>
      </c>
      <c r="C46" s="29">
        <v>72660551</v>
      </c>
      <c r="D46" s="30" t="s">
        <v>8743</v>
      </c>
      <c r="E46" s="30" t="s">
        <v>8744</v>
      </c>
      <c r="F46" s="31" t="s">
        <v>3294</v>
      </c>
      <c r="G46" s="31" t="s">
        <v>8676</v>
      </c>
      <c r="H46" s="31" t="s">
        <v>8745</v>
      </c>
      <c r="I46" s="31" t="s">
        <v>8746</v>
      </c>
      <c r="J46" s="31" t="s">
        <v>8747</v>
      </c>
      <c r="K46" s="12" t="str">
        <f>IF(Tableau6[[#This Row],[ID_OSM]]="Non trouvé","Pas de lien",HYPERLINK(("http://www.openstreetmap.org/?"&amp;Tableau6[[#This Row],[OBJET_OSM]]&amp;"="&amp;Tableau6[[#This Row],[ID_OSM]]),"Localiser"))</f>
        <v>Localiser</v>
      </c>
      <c r="L46" s="11" t="s">
        <v>5317</v>
      </c>
      <c r="M46" s="12" t="str">
        <f>IF(Tableau6[[#This Row],[ID_OSM]]="Non trouvé","Pas de lien",HYPERLINK("http://localhost:8111/import?url=http://api.openstreetmap.org/api/0.6/"&amp;Tableau6[[#This Row],[OBJET_OSM]]&amp;"/"&amp;Tableau6[[#This Row],[ID_OSM]]&amp;"/full","JOSM"))</f>
        <v>JOSM</v>
      </c>
    </row>
    <row r="47" spans="1:13">
      <c r="A47" s="15">
        <v>84087</v>
      </c>
      <c r="B47" s="14" t="s">
        <v>5339</v>
      </c>
      <c r="C47" s="32">
        <v>6093368</v>
      </c>
      <c r="D47" s="30" t="s">
        <v>8748</v>
      </c>
      <c r="E47" s="30" t="s">
        <v>3329</v>
      </c>
      <c r="F47" s="31" t="s">
        <v>3294</v>
      </c>
      <c r="G47" s="31" t="s">
        <v>8676</v>
      </c>
      <c r="H47" s="15" t="s">
        <v>3330</v>
      </c>
      <c r="I47" s="31" t="s">
        <v>3331</v>
      </c>
      <c r="J47" s="31" t="s">
        <v>3332</v>
      </c>
      <c r="K47" s="12" t="str">
        <f>IF(Tableau6[[#This Row],[ID_OSM]]="Non trouvé","Pas de lien",HYPERLINK(("http://www.openstreetmap.org/?"&amp;Tableau6[[#This Row],[OBJET_OSM]]&amp;"="&amp;Tableau6[[#This Row],[ID_OSM]]),"Localiser"))</f>
        <v>Localiser</v>
      </c>
      <c r="L47" s="11" t="s">
        <v>5316</v>
      </c>
      <c r="M47" s="12" t="str">
        <f>IF(Tableau6[[#This Row],[ID_OSM]]="Non trouvé","Pas de lien",HYPERLINK("http://localhost:8111/import?url=http://api.openstreetmap.org/api/0.6/"&amp;Tableau6[[#This Row],[OBJET_OSM]]&amp;"/"&amp;Tableau6[[#This Row],[ID_OSM]]&amp;"/full","JOSM"))</f>
        <v>JOSM</v>
      </c>
    </row>
    <row r="48" spans="1:13">
      <c r="A48" s="15">
        <v>84087</v>
      </c>
      <c r="B48" s="14" t="s">
        <v>5339</v>
      </c>
      <c r="C48" s="32">
        <v>169342388</v>
      </c>
      <c r="D48" s="30" t="s">
        <v>8749</v>
      </c>
      <c r="E48" s="30" t="s">
        <v>3441</v>
      </c>
      <c r="F48" s="31" t="s">
        <v>3294</v>
      </c>
      <c r="G48" s="31" t="s">
        <v>119</v>
      </c>
      <c r="H48" s="15" t="s">
        <v>3442</v>
      </c>
      <c r="I48" s="31" t="s">
        <v>8750</v>
      </c>
      <c r="J48" s="31" t="s">
        <v>3444</v>
      </c>
      <c r="K48" s="12" t="str">
        <f>IF(Tableau6[[#This Row],[ID_OSM]]="Non trouvé","Pas de lien",HYPERLINK(("http://www.openstreetmap.org/?"&amp;Tableau6[[#This Row],[OBJET_OSM]]&amp;"="&amp;Tableau6[[#This Row],[ID_OSM]]),"Localiser"))</f>
        <v>Localiser</v>
      </c>
      <c r="L48" s="11" t="s">
        <v>5317</v>
      </c>
      <c r="M48" s="12" t="str">
        <f>IF(Tableau6[[#This Row],[ID_OSM]]="Non trouvé","Pas de lien",HYPERLINK("http://localhost:8111/import?url=http://api.openstreetmap.org/api/0.6/"&amp;Tableau6[[#This Row],[OBJET_OSM]]&amp;"/"&amp;Tableau6[[#This Row],[ID_OSM]]&amp;"/full","JOSM"))</f>
        <v>JOSM</v>
      </c>
    </row>
    <row r="49" spans="1:13">
      <c r="A49" s="15">
        <v>84087</v>
      </c>
      <c r="B49" s="14" t="s">
        <v>5339</v>
      </c>
      <c r="C49" s="29">
        <v>74343747</v>
      </c>
      <c r="D49" s="30" t="s">
        <v>8751</v>
      </c>
      <c r="E49" s="30" t="s">
        <v>8752</v>
      </c>
      <c r="F49" s="31" t="s">
        <v>8670</v>
      </c>
      <c r="G49" s="31" t="s">
        <v>8676</v>
      </c>
      <c r="H49" s="15" t="s">
        <v>8753</v>
      </c>
      <c r="I49" s="31" t="s">
        <v>8754</v>
      </c>
      <c r="J49" s="31" t="s">
        <v>8755</v>
      </c>
      <c r="K49" s="12" t="str">
        <f>IF(Tableau6[[#This Row],[ID_OSM]]="Non trouvé","Pas de lien",HYPERLINK(("http://www.openstreetmap.org/?"&amp;Tableau6[[#This Row],[OBJET_OSM]]&amp;"="&amp;Tableau6[[#This Row],[ID_OSM]]),"Localiser"))</f>
        <v>Localiser</v>
      </c>
      <c r="L49" s="11" t="s">
        <v>5317</v>
      </c>
      <c r="M49" s="12" t="str">
        <f>IF(Tableau6[[#This Row],[ID_OSM]]="Non trouvé","Pas de lien",HYPERLINK("http://localhost:8111/import?url=http://api.openstreetmap.org/api/0.6/"&amp;Tableau6[[#This Row],[OBJET_OSM]]&amp;"/"&amp;Tableau6[[#This Row],[ID_OSM]]&amp;"/full","JOSM"))</f>
        <v>JOSM</v>
      </c>
    </row>
    <row r="50" spans="1:13">
      <c r="A50" s="15">
        <v>84087</v>
      </c>
      <c r="B50" s="14" t="s">
        <v>1847</v>
      </c>
      <c r="C50" s="32">
        <v>74159358</v>
      </c>
      <c r="D50" s="30" t="s">
        <v>8756</v>
      </c>
      <c r="E50" s="30" t="s">
        <v>1849</v>
      </c>
      <c r="F50" s="31" t="s">
        <v>1850</v>
      </c>
      <c r="G50" s="31" t="s">
        <v>119</v>
      </c>
      <c r="H50" s="15" t="s">
        <v>1851</v>
      </c>
      <c r="I50" s="31" t="s">
        <v>8757</v>
      </c>
      <c r="J50" s="31" t="s">
        <v>1853</v>
      </c>
      <c r="K50" s="12" t="str">
        <f>IF(Tableau6[[#This Row],[ID_OSM]]="Non trouvé","Pas de lien",HYPERLINK(("http://www.openstreetmap.org/?"&amp;Tableau6[[#This Row],[OBJET_OSM]]&amp;"="&amp;Tableau6[[#This Row],[ID_OSM]]),"Localiser"))</f>
        <v>Localiser</v>
      </c>
      <c r="L50" s="11" t="s">
        <v>5317</v>
      </c>
      <c r="M50" s="12" t="str">
        <f>IF(Tableau6[[#This Row],[ID_OSM]]="Non trouvé","Pas de lien",HYPERLINK("http://localhost:8111/import?url=http://api.openstreetmap.org/api/0.6/"&amp;Tableau6[[#This Row],[OBJET_OSM]]&amp;"/"&amp;Tableau6[[#This Row],[ID_OSM]]&amp;"/full","JOSM"))</f>
        <v>JOSM</v>
      </c>
    </row>
    <row r="51" spans="1:13">
      <c r="A51" s="15">
        <v>84087</v>
      </c>
      <c r="B51" s="14" t="s">
        <v>5339</v>
      </c>
      <c r="C51" s="32">
        <v>72846180</v>
      </c>
      <c r="D51" s="30" t="s">
        <v>8758</v>
      </c>
      <c r="E51" s="30" t="s">
        <v>8759</v>
      </c>
      <c r="F51" s="31" t="s">
        <v>8670</v>
      </c>
      <c r="G51" s="31" t="s">
        <v>221</v>
      </c>
      <c r="H51" s="15" t="s">
        <v>8760</v>
      </c>
      <c r="I51" s="31" t="s">
        <v>8761</v>
      </c>
      <c r="J51" s="31" t="s">
        <v>8762</v>
      </c>
      <c r="K51" s="12" t="str">
        <f>IF(Tableau6[[#This Row],[ID_OSM]]="Non trouvé","Pas de lien",HYPERLINK(("http://www.openstreetmap.org/?"&amp;Tableau6[[#This Row],[OBJET_OSM]]&amp;"="&amp;Tableau6[[#This Row],[ID_OSM]]),"Localiser"))</f>
        <v>Localiser</v>
      </c>
      <c r="L51" s="11" t="s">
        <v>5317</v>
      </c>
      <c r="M51" s="12" t="str">
        <f>IF(Tableau6[[#This Row],[ID_OSM]]="Non trouvé","Pas de lien",HYPERLINK("http://localhost:8111/import?url=http://api.openstreetmap.org/api/0.6/"&amp;Tableau6[[#This Row],[OBJET_OSM]]&amp;"/"&amp;Tableau6[[#This Row],[ID_OSM]]&amp;"/full","JOSM"))</f>
        <v>JOSM</v>
      </c>
    </row>
    <row r="52" spans="1:13">
      <c r="A52" s="15">
        <v>84087</v>
      </c>
      <c r="B52" s="14" t="s">
        <v>5339</v>
      </c>
      <c r="C52" s="32">
        <v>39383602</v>
      </c>
      <c r="D52" s="30" t="s">
        <v>8763</v>
      </c>
      <c r="E52" s="30" t="s">
        <v>8764</v>
      </c>
      <c r="F52" s="31" t="s">
        <v>3294</v>
      </c>
      <c r="G52" s="31" t="s">
        <v>8676</v>
      </c>
      <c r="H52" s="15" t="s">
        <v>1865</v>
      </c>
      <c r="I52" s="31" t="s">
        <v>8765</v>
      </c>
      <c r="J52" s="31" t="s">
        <v>8766</v>
      </c>
      <c r="K52" s="12" t="str">
        <f>IF(Tableau6[[#This Row],[ID_OSM]]="Non trouvé","Pas de lien",HYPERLINK(("http://www.openstreetmap.org/?"&amp;Tableau6[[#This Row],[OBJET_OSM]]&amp;"="&amp;Tableau6[[#This Row],[ID_OSM]]),"Localiser"))</f>
        <v>Localiser</v>
      </c>
      <c r="L52" s="11" t="s">
        <v>5317</v>
      </c>
      <c r="M52" s="12" t="str">
        <f>IF(Tableau6[[#This Row],[ID_OSM]]="Non trouvé","Pas de lien",HYPERLINK("http://localhost:8111/import?url=http://api.openstreetmap.org/api/0.6/"&amp;Tableau6[[#This Row],[OBJET_OSM]]&amp;"/"&amp;Tableau6[[#This Row],[ID_OSM]]&amp;"/full","JOSM"))</f>
        <v>JOSM</v>
      </c>
    </row>
    <row r="53" spans="1:13">
      <c r="A53" s="15">
        <v>84087</v>
      </c>
      <c r="B53" s="14" t="s">
        <v>5339</v>
      </c>
      <c r="C53" s="29">
        <v>74901253</v>
      </c>
      <c r="D53" s="30" t="s">
        <v>8767</v>
      </c>
      <c r="E53" s="30" t="s">
        <v>8768</v>
      </c>
      <c r="F53" s="31" t="s">
        <v>8670</v>
      </c>
      <c r="G53" s="31" t="s">
        <v>163</v>
      </c>
      <c r="H53" s="15" t="s">
        <v>3008</v>
      </c>
      <c r="I53" s="31" t="s">
        <v>8769</v>
      </c>
      <c r="J53" s="31" t="s">
        <v>8770</v>
      </c>
      <c r="K53" s="12" t="str">
        <f>IF(Tableau6[[#This Row],[ID_OSM]]="Non trouvé","Pas de lien",HYPERLINK(("http://www.openstreetmap.org/?"&amp;Tableau6[[#This Row],[OBJET_OSM]]&amp;"="&amp;Tableau6[[#This Row],[ID_OSM]]),"Localiser"))</f>
        <v>Localiser</v>
      </c>
      <c r="L53" s="11" t="s">
        <v>5317</v>
      </c>
      <c r="M53" s="12" t="str">
        <f>IF(Tableau6[[#This Row],[ID_OSM]]="Non trouvé","Pas de lien",HYPERLINK("http://localhost:8111/import?url=http://api.openstreetmap.org/api/0.6/"&amp;Tableau6[[#This Row],[OBJET_OSM]]&amp;"/"&amp;Tableau6[[#This Row],[ID_OSM]]&amp;"/full","JOSM"))</f>
        <v>JOSM</v>
      </c>
    </row>
    <row r="54" spans="1:13">
      <c r="A54" s="15">
        <v>84087</v>
      </c>
      <c r="B54" s="14" t="s">
        <v>5339</v>
      </c>
      <c r="C54" s="29">
        <v>73553654</v>
      </c>
      <c r="D54" s="30" t="s">
        <v>8771</v>
      </c>
      <c r="E54" s="30" t="s">
        <v>8772</v>
      </c>
      <c r="F54" s="31" t="s">
        <v>3294</v>
      </c>
      <c r="G54" s="31" t="s">
        <v>8676</v>
      </c>
      <c r="H54" s="15" t="s">
        <v>8773</v>
      </c>
      <c r="I54" s="31" t="s">
        <v>8774</v>
      </c>
      <c r="J54" s="31" t="s">
        <v>8775</v>
      </c>
      <c r="K54" s="12" t="str">
        <f>IF(Tableau6[[#This Row],[ID_OSM]]="Non trouvé","Pas de lien",HYPERLINK(("http://www.openstreetmap.org/?"&amp;Tableau6[[#This Row],[OBJET_OSM]]&amp;"="&amp;Tableau6[[#This Row],[ID_OSM]]),"Localiser"))</f>
        <v>Localiser</v>
      </c>
      <c r="L54" s="11" t="s">
        <v>5317</v>
      </c>
      <c r="M54" s="12" t="str">
        <f>IF(Tableau6[[#This Row],[ID_OSM]]="Non trouvé","Pas de lien",HYPERLINK("http://localhost:8111/import?url=http://api.openstreetmap.org/api/0.6/"&amp;Tableau6[[#This Row],[OBJET_OSM]]&amp;"/"&amp;Tableau6[[#This Row],[ID_OSM]]&amp;"/full","JOSM"))</f>
        <v>JOSM</v>
      </c>
    </row>
    <row r="55" spans="1:13">
      <c r="A55" s="15">
        <v>84087</v>
      </c>
      <c r="B55" s="14" t="s">
        <v>5339</v>
      </c>
      <c r="C55" s="32">
        <v>143076912</v>
      </c>
      <c r="D55" s="30" t="s">
        <v>8776</v>
      </c>
      <c r="E55" s="30" t="s">
        <v>8777</v>
      </c>
      <c r="F55" s="31" t="s">
        <v>8670</v>
      </c>
      <c r="G55" s="31" t="s">
        <v>221</v>
      </c>
      <c r="H55" s="15" t="s">
        <v>8778</v>
      </c>
      <c r="I55" s="31" t="s">
        <v>8779</v>
      </c>
      <c r="J55" s="31" t="s">
        <v>8780</v>
      </c>
      <c r="K55" s="12" t="str">
        <f>IF(Tableau6[[#This Row],[ID_OSM]]="Non trouvé","Pas de lien",HYPERLINK(("http://www.openstreetmap.org/?"&amp;Tableau6[[#This Row],[OBJET_OSM]]&amp;"="&amp;Tableau6[[#This Row],[ID_OSM]]),"Localiser"))</f>
        <v>Localiser</v>
      </c>
      <c r="L55" s="11" t="s">
        <v>5317</v>
      </c>
      <c r="M55" s="12" t="str">
        <f>IF(Tableau6[[#This Row],[ID_OSM]]="Non trouvé","Pas de lien",HYPERLINK("http://localhost:8111/import?url=http://api.openstreetmap.org/api/0.6/"&amp;Tableau6[[#This Row],[OBJET_OSM]]&amp;"/"&amp;Tableau6[[#This Row],[ID_OSM]]&amp;"/full","JOSM"))</f>
        <v>JOSM</v>
      </c>
    </row>
    <row r="56" spans="1:13">
      <c r="A56" s="15">
        <v>84087</v>
      </c>
      <c r="B56" s="14" t="s">
        <v>5339</v>
      </c>
      <c r="C56" s="32">
        <v>74469245</v>
      </c>
      <c r="D56" s="30" t="s">
        <v>8781</v>
      </c>
      <c r="E56" s="30" t="s">
        <v>8782</v>
      </c>
      <c r="F56" s="31" t="s">
        <v>8670</v>
      </c>
      <c r="G56" s="31" t="s">
        <v>8676</v>
      </c>
      <c r="H56" s="31" t="s">
        <v>8783</v>
      </c>
      <c r="I56" s="31" t="s">
        <v>8784</v>
      </c>
      <c r="J56" s="31" t="s">
        <v>8785</v>
      </c>
      <c r="K56" s="12" t="str">
        <f>IF(Tableau6[[#This Row],[ID_OSM]]="Non trouvé","Pas de lien",HYPERLINK(("http://www.openstreetmap.org/?"&amp;Tableau6[[#This Row],[OBJET_OSM]]&amp;"="&amp;Tableau6[[#This Row],[ID_OSM]]),"Localiser"))</f>
        <v>Localiser</v>
      </c>
      <c r="L56" s="11" t="s">
        <v>5317</v>
      </c>
      <c r="M56" s="12" t="str">
        <f>IF(Tableau6[[#This Row],[ID_OSM]]="Non trouvé","Pas de lien",HYPERLINK("http://localhost:8111/import?url=http://api.openstreetmap.org/api/0.6/"&amp;Tableau6[[#This Row],[OBJET_OSM]]&amp;"/"&amp;Tableau6[[#This Row],[ID_OSM]]&amp;"/full","JOSM"))</f>
        <v>JOSM</v>
      </c>
    </row>
    <row r="57" spans="1:13">
      <c r="A57" s="15">
        <v>84087</v>
      </c>
      <c r="B57" s="14" t="s">
        <v>5339</v>
      </c>
      <c r="C57" s="34">
        <v>78433019</v>
      </c>
      <c r="D57" s="30" t="s">
        <v>8786</v>
      </c>
      <c r="E57" s="30" t="s">
        <v>8787</v>
      </c>
      <c r="F57" s="35" t="s">
        <v>3294</v>
      </c>
      <c r="G57" s="35" t="s">
        <v>8676</v>
      </c>
      <c r="H57" s="15" t="s">
        <v>8788</v>
      </c>
      <c r="I57" s="35" t="s">
        <v>8789</v>
      </c>
      <c r="J57" s="35" t="s">
        <v>8790</v>
      </c>
      <c r="K57" s="12" t="str">
        <f>IF(Tableau6[[#This Row],[ID_OSM]]="Non trouvé","Pas de lien",HYPERLINK(("http://www.openstreetmap.org/?"&amp;Tableau6[[#This Row],[OBJET_OSM]]&amp;"="&amp;Tableau6[[#This Row],[ID_OSM]]),"Localiser"))</f>
        <v>Localiser</v>
      </c>
      <c r="L57" s="11" t="s">
        <v>5317</v>
      </c>
      <c r="M57" s="12" t="str">
        <f>IF(Tableau6[[#This Row],[ID_OSM]]="Non trouvé","Pas de lien",HYPERLINK("http://localhost:8111/import?url=http://api.openstreetmap.org/api/0.6/"&amp;Tableau6[[#This Row],[OBJET_OSM]]&amp;"/"&amp;Tableau6[[#This Row],[ID_OSM]]&amp;"/full","JOSM"))</f>
        <v>JOSM</v>
      </c>
    </row>
  </sheetData>
  <conditionalFormatting sqref="B1:E1048576">
    <cfRule type="cellIs" dxfId="14" priority="1" operator="equal">
      <formula>"Non trouvé"</formula>
    </cfRule>
    <cfRule type="duplicateValues" dxfId="13" priority="7"/>
  </conditionalFormatting>
  <dataValidations count="1">
    <dataValidation type="list" allowBlank="1" showErrorMessage="1" sqref="L2:L57">
      <formula1>"node,way,relation"</formula1>
      <formula2>0</formula2>
    </dataValidation>
  </dataValidations>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17" sqref="A17:A30"/>
    </sheetView>
    <sheetView workbookViewId="1"/>
  </sheetViews>
  <sheetFormatPr baseColWidth="10" defaultColWidth="11.42578125" defaultRowHeight="15"/>
  <cols>
    <col min="1" max="1" width="11.42578125" style="14"/>
    <col min="2" max="2" width="12.28515625" style="14" customWidth="1"/>
    <col min="3" max="3" width="11.42578125" style="14"/>
    <col min="4" max="4" width="13.85546875" style="14" customWidth="1"/>
    <col min="5" max="5" width="12.5703125" style="14" bestFit="1" customWidth="1"/>
    <col min="6" max="8" width="11.42578125" style="14"/>
    <col min="9" max="9" width="20.7109375" style="14" customWidth="1"/>
    <col min="10" max="10" width="23" style="14" customWidth="1"/>
    <col min="11" max="11" width="12.5703125" style="14" customWidth="1"/>
    <col min="12" max="12" width="14.42578125" style="14" customWidth="1"/>
    <col min="13" max="13" width="15" style="14" customWidth="1"/>
    <col min="14" max="16384" width="11.42578125" style="14"/>
  </cols>
  <sheetData>
    <row r="1" spans="1:14" ht="84.75">
      <c r="A1" s="2" t="s">
        <v>2</v>
      </c>
      <c r="B1" s="2" t="s">
        <v>3</v>
      </c>
      <c r="C1" s="3" t="s">
        <v>4</v>
      </c>
      <c r="D1" s="4" t="s">
        <v>5</v>
      </c>
      <c r="E1" s="4" t="s">
        <v>6</v>
      </c>
      <c r="F1" s="5" t="s">
        <v>7</v>
      </c>
      <c r="G1" s="5" t="s">
        <v>8</v>
      </c>
      <c r="H1" s="5" t="s">
        <v>9</v>
      </c>
      <c r="I1" s="16" t="s">
        <v>10</v>
      </c>
      <c r="J1" s="16" t="s">
        <v>11</v>
      </c>
      <c r="K1" s="6" t="s">
        <v>13</v>
      </c>
      <c r="L1" s="6" t="s">
        <v>14</v>
      </c>
      <c r="M1" s="6" t="s">
        <v>7335</v>
      </c>
      <c r="N1" s="7" t="s">
        <v>8645</v>
      </c>
    </row>
    <row r="2" spans="1:14">
      <c r="A2" s="46">
        <v>84027</v>
      </c>
      <c r="B2" s="73" t="s">
        <v>5339</v>
      </c>
      <c r="C2" s="73" t="s">
        <v>5339</v>
      </c>
      <c r="D2" s="45" t="s">
        <v>9858</v>
      </c>
      <c r="E2" s="38" t="s">
        <v>5339</v>
      </c>
      <c r="F2" s="48" t="s">
        <v>8797</v>
      </c>
      <c r="G2" s="48"/>
      <c r="H2" s="48" t="s">
        <v>8829</v>
      </c>
      <c r="I2" s="45" t="s">
        <v>8830</v>
      </c>
      <c r="J2" s="45" t="s">
        <v>8831</v>
      </c>
      <c r="K2" s="40" t="str">
        <f>IF(Tableau7[[#This Row],[ID_OSM]]="Non trouvé","Pas de lien",HYPERLINK(("http://www.openstreetmap.org/?"&amp;Tableau7[[#This Row],[OBJET_OSM]]&amp;"="&amp;Tableau7[[#This Row],[ID_OSM]]),"Localiser"))</f>
        <v>Pas de lien</v>
      </c>
      <c r="L2" s="39" t="s">
        <v>5317</v>
      </c>
      <c r="M2" s="40" t="str">
        <f>IF(Tableau7[[#This Row],[ID_OSM]]="Non trouvé","Pas de lien",HYPERLINK("http://www.openstreetmap.org/browse/"&amp;Tableau7[[#This Row],[OBJET_OSM]]&amp;"/"&amp;Tableau7[[#This Row],[ID_OSM]],"Détail"))</f>
        <v>Pas de lien</v>
      </c>
      <c r="N2" s="49"/>
    </row>
    <row r="3" spans="1:14">
      <c r="A3" s="46">
        <v>84039</v>
      </c>
      <c r="B3" s="73" t="s">
        <v>5339</v>
      </c>
      <c r="C3" s="47" t="s">
        <v>8820</v>
      </c>
      <c r="D3" s="45" t="s">
        <v>9856</v>
      </c>
      <c r="E3" s="38" t="s">
        <v>5339</v>
      </c>
      <c r="F3" s="48" t="s">
        <v>8817</v>
      </c>
      <c r="G3" s="48" t="s">
        <v>221</v>
      </c>
      <c r="H3" s="48" t="s">
        <v>8822</v>
      </c>
      <c r="I3" s="45" t="s">
        <v>8823</v>
      </c>
      <c r="J3" s="45" t="s">
        <v>8824</v>
      </c>
      <c r="K3" s="40" t="str">
        <f>IF(Tableau7[[#This Row],[ID_OSM]]="Non trouvé","Pas de lien",HYPERLINK(("http://www.openstreetmap.org/?"&amp;Tableau7[[#This Row],[OBJET_OSM]]&amp;"="&amp;Tableau7[[#This Row],[ID_OSM]]),"Localiser"))</f>
        <v>Localiser</v>
      </c>
      <c r="L3" s="39" t="s">
        <v>5317</v>
      </c>
      <c r="M3" s="40" t="str">
        <f>IF(Tableau7[[#This Row],[ID_OSM]]="Non trouvé","Pas de lien",HYPERLINK("http://www.openstreetmap.org/browse/"&amp;Tableau7[[#This Row],[OBJET_OSM]]&amp;"/"&amp;Tableau7[[#This Row],[ID_OSM]],"Détail"))</f>
        <v>Détail</v>
      </c>
      <c r="N3" s="49"/>
    </row>
    <row r="4" spans="1:14">
      <c r="A4" s="46">
        <v>84039</v>
      </c>
      <c r="B4" s="73" t="s">
        <v>5339</v>
      </c>
      <c r="C4" s="73" t="s">
        <v>5339</v>
      </c>
      <c r="D4" s="45" t="s">
        <v>9857</v>
      </c>
      <c r="E4" s="38" t="s">
        <v>5339</v>
      </c>
      <c r="F4" s="48" t="s">
        <v>8817</v>
      </c>
      <c r="G4" s="48" t="s">
        <v>221</v>
      </c>
      <c r="H4" s="48" t="s">
        <v>8826</v>
      </c>
      <c r="I4" s="45" t="s">
        <v>8827</v>
      </c>
      <c r="J4" s="45" t="s">
        <v>8828</v>
      </c>
      <c r="K4" s="40" t="str">
        <f>IF(Tableau7[[#This Row],[ID_OSM]]="Non trouvé","Pas de lien",HYPERLINK(("http://www.openstreetmap.org/?"&amp;Tableau7[[#This Row],[OBJET_OSM]]&amp;"="&amp;Tableau7[[#This Row],[ID_OSM]]),"Localiser"))</f>
        <v>Pas de lien</v>
      </c>
      <c r="L4" s="39" t="s">
        <v>5317</v>
      </c>
      <c r="M4" s="40" t="str">
        <f>IF(Tableau7[[#This Row],[ID_OSM]]="Non trouvé","Pas de lien",HYPERLINK("http://www.openstreetmap.org/browse/"&amp;Tableau7[[#This Row],[OBJET_OSM]]&amp;"/"&amp;Tableau7[[#This Row],[ID_OSM]],"Détail"))</f>
        <v>Pas de lien</v>
      </c>
      <c r="N4" s="49"/>
    </row>
    <row r="5" spans="1:14">
      <c r="A5" s="72">
        <v>84039</v>
      </c>
      <c r="B5" s="73" t="s">
        <v>5339</v>
      </c>
      <c r="C5" s="73" t="s">
        <v>5339</v>
      </c>
      <c r="D5" s="74" t="s">
        <v>8821</v>
      </c>
      <c r="E5" s="74" t="s">
        <v>11503</v>
      </c>
      <c r="F5" s="75" t="s">
        <v>11504</v>
      </c>
      <c r="G5" s="75" t="s">
        <v>221</v>
      </c>
      <c r="H5" s="75" t="s">
        <v>8623</v>
      </c>
      <c r="I5" s="74" t="s">
        <v>11505</v>
      </c>
      <c r="J5" s="74" t="s">
        <v>11506</v>
      </c>
      <c r="K5" s="40" t="str">
        <f>IF(Tableau7[[#This Row],[ID_OSM]]="Non trouvé","Pas de lien",HYPERLINK(("http://www.openstreetmap.org/?"&amp;Tableau7[[#This Row],[OBJET_OSM]]&amp;"="&amp;Tableau7[[#This Row],[ID_OSM]]),"Localiser"))</f>
        <v>Pas de lien</v>
      </c>
      <c r="L5" s="39" t="s">
        <v>5317</v>
      </c>
      <c r="M5" s="40" t="str">
        <f>IF(Tableau7[[#This Row],[ID_OSM]]="Non trouvé","Pas de lien",HYPERLINK("http://www.openstreetmap.org/browse/"&amp;Tableau7[[#This Row],[OBJET_OSM]]&amp;"/"&amp;Tableau7[[#This Row],[ID_OSM]],"Détail"))</f>
        <v>Pas de lien</v>
      </c>
      <c r="N5" s="76"/>
    </row>
    <row r="6" spans="1:14">
      <c r="A6" s="72">
        <v>84039</v>
      </c>
      <c r="B6" s="73" t="s">
        <v>5339</v>
      </c>
      <c r="C6" s="73" t="s">
        <v>5339</v>
      </c>
      <c r="D6" s="74" t="s">
        <v>8825</v>
      </c>
      <c r="E6" s="74" t="s">
        <v>11507</v>
      </c>
      <c r="F6" s="75" t="s">
        <v>11504</v>
      </c>
      <c r="G6" s="75" t="s">
        <v>221</v>
      </c>
      <c r="H6" s="75" t="s">
        <v>8826</v>
      </c>
      <c r="I6" s="74" t="s">
        <v>11508</v>
      </c>
      <c r="J6" s="74" t="s">
        <v>8828</v>
      </c>
      <c r="K6" s="40" t="str">
        <f>IF(Tableau7[[#This Row],[ID_OSM]]="Non trouvé","Pas de lien",HYPERLINK(("http://www.openstreetmap.org/?"&amp;Tableau7[[#This Row],[OBJET_OSM]]&amp;"="&amp;Tableau7[[#This Row],[ID_OSM]]),"Localiser"))</f>
        <v>Pas de lien</v>
      </c>
      <c r="L6" s="39" t="s">
        <v>5317</v>
      </c>
      <c r="M6" s="40" t="str">
        <f>IF(Tableau7[[#This Row],[ID_OSM]]="Non trouvé","Pas de lien",HYPERLINK("http://www.openstreetmap.org/browse/"&amp;Tableau7[[#This Row],[OBJET_OSM]]&amp;"/"&amp;Tableau7[[#This Row],[ID_OSM]],"Détail"))</f>
        <v>Pas de lien</v>
      </c>
      <c r="N6" s="76"/>
    </row>
    <row r="7" spans="1:14">
      <c r="A7" s="46">
        <v>84056</v>
      </c>
      <c r="B7" s="73" t="s">
        <v>5339</v>
      </c>
      <c r="C7" s="73" t="s">
        <v>5339</v>
      </c>
      <c r="D7" s="45" t="s">
        <v>9855</v>
      </c>
      <c r="E7" s="38" t="s">
        <v>5339</v>
      </c>
      <c r="F7" s="48" t="s">
        <v>8797</v>
      </c>
      <c r="G7" s="48" t="s">
        <v>163</v>
      </c>
      <c r="H7" s="48" t="s">
        <v>8185</v>
      </c>
      <c r="I7" s="45" t="s">
        <v>8818</v>
      </c>
      <c r="J7" s="45" t="s">
        <v>8819</v>
      </c>
      <c r="K7" s="40" t="str">
        <f>IF(Tableau7[[#This Row],[ID_OSM]]="Non trouvé","Pas de lien",HYPERLINK(("http://www.openstreetmap.org/?"&amp;Tableau7[[#This Row],[OBJET_OSM]]&amp;"="&amp;Tableau7[[#This Row],[ID_OSM]]),"Localiser"))</f>
        <v>Pas de lien</v>
      </c>
      <c r="L7" s="39" t="s">
        <v>5317</v>
      </c>
      <c r="M7" s="40" t="str">
        <f>IF(Tableau7[[#This Row],[ID_OSM]]="Non trouvé","Pas de lien",HYPERLINK("http://www.openstreetmap.org/browse/"&amp;Tableau7[[#This Row],[OBJET_OSM]]&amp;"/"&amp;Tableau7[[#This Row],[ID_OSM]],"Détail"))</f>
        <v>Pas de lien</v>
      </c>
      <c r="N7" s="49"/>
    </row>
    <row r="8" spans="1:14">
      <c r="A8" s="72">
        <v>84056</v>
      </c>
      <c r="B8" s="73" t="s">
        <v>5339</v>
      </c>
      <c r="C8" s="73" t="s">
        <v>5339</v>
      </c>
      <c r="D8" s="74" t="s">
        <v>9855</v>
      </c>
      <c r="E8" s="74" t="s">
        <v>5339</v>
      </c>
      <c r="F8" s="75" t="s">
        <v>8797</v>
      </c>
      <c r="G8" s="75" t="s">
        <v>163</v>
      </c>
      <c r="H8" s="75" t="s">
        <v>8185</v>
      </c>
      <c r="I8" s="74" t="s">
        <v>8818</v>
      </c>
      <c r="J8" s="74" t="s">
        <v>8819</v>
      </c>
      <c r="K8" s="40" t="str">
        <f>IF(Tableau7[[#This Row],[ID_OSM]]="Non trouvé","Pas de lien",HYPERLINK(("http://www.openstreetmap.org/?"&amp;Tableau7[[#This Row],[OBJET_OSM]]&amp;"="&amp;Tableau7[[#This Row],[ID_OSM]]),"Localiser"))</f>
        <v>Pas de lien</v>
      </c>
      <c r="L8" s="39" t="s">
        <v>5317</v>
      </c>
      <c r="M8" s="40" t="str">
        <f>IF(Tableau7[[#This Row],[ID_OSM]]="Non trouvé","Pas de lien",HYPERLINK("http://www.openstreetmap.org/browse/"&amp;Tableau7[[#This Row],[OBJET_OSM]]&amp;"/"&amp;Tableau7[[#This Row],[ID_OSM]],"Détail"))</f>
        <v>Pas de lien</v>
      </c>
      <c r="N8" s="76"/>
    </row>
    <row r="9" spans="1:14">
      <c r="A9" s="36">
        <v>84087</v>
      </c>
      <c r="B9" s="73" t="s">
        <v>5339</v>
      </c>
      <c r="C9" s="37">
        <v>112956384</v>
      </c>
      <c r="D9" s="38" t="s">
        <v>9847</v>
      </c>
      <c r="E9" s="38" t="s">
        <v>5339</v>
      </c>
      <c r="F9" s="39" t="s">
        <v>8791</v>
      </c>
      <c r="G9" s="39" t="s">
        <v>4327</v>
      </c>
      <c r="H9" s="39" t="s">
        <v>222</v>
      </c>
      <c r="I9" s="38" t="s">
        <v>8792</v>
      </c>
      <c r="J9" s="38" t="s">
        <v>8793</v>
      </c>
      <c r="K9" s="40" t="str">
        <f>IF(Tableau7[[#This Row],[ID_OSM]]="Non trouvé","Pas de lien",HYPERLINK(("http://www.openstreetmap.org/?"&amp;Tableau7[[#This Row],[OBJET_OSM]]&amp;"="&amp;Tableau7[[#This Row],[ID_OSM]]),"Localiser"))</f>
        <v>Localiser</v>
      </c>
      <c r="L9" s="39" t="s">
        <v>5317</v>
      </c>
      <c r="M9" s="40" t="str">
        <f>IF(Tableau7[[#This Row],[ID_OSM]]="Non trouvé","Pas de lien",HYPERLINK("http://www.openstreetmap.org/browse/"&amp;Tableau7[[#This Row],[OBJET_OSM]]&amp;"/"&amp;Tableau7[[#This Row],[ID_OSM]],"Détail"))</f>
        <v>Détail</v>
      </c>
      <c r="N9" s="39"/>
    </row>
    <row r="10" spans="1:14">
      <c r="A10" s="36">
        <v>84087</v>
      </c>
      <c r="B10" s="73" t="s">
        <v>5339</v>
      </c>
      <c r="C10" s="37">
        <v>147239328</v>
      </c>
      <c r="D10" s="38" t="s">
        <v>9848</v>
      </c>
      <c r="E10" s="38" t="s">
        <v>5339</v>
      </c>
      <c r="F10" s="39" t="s">
        <v>8676</v>
      </c>
      <c r="G10" s="39" t="s">
        <v>4327</v>
      </c>
      <c r="H10" s="39" t="s">
        <v>8794</v>
      </c>
      <c r="I10" s="38" t="s">
        <v>8795</v>
      </c>
      <c r="J10" s="38" t="s">
        <v>8796</v>
      </c>
      <c r="K10" s="40" t="str">
        <f>IF(Tableau7[[#This Row],[ID_OSM]]="Non trouvé","Pas de lien",HYPERLINK(("http://www.openstreetmap.org/?"&amp;Tableau7[[#This Row],[OBJET_OSM]]&amp;"="&amp;Tableau7[[#This Row],[ID_OSM]]),"Localiser"))</f>
        <v>Localiser</v>
      </c>
      <c r="L10" s="39" t="s">
        <v>5317</v>
      </c>
      <c r="M10" s="40" t="str">
        <f>IF(Tableau7[[#This Row],[ID_OSM]]="Non trouvé","Pas de lien",HYPERLINK("http://www.openstreetmap.org/browse/"&amp;Tableau7[[#This Row],[OBJET_OSM]]&amp;"/"&amp;Tableau7[[#This Row],[ID_OSM]],"Détail"))</f>
        <v>Détail</v>
      </c>
      <c r="N10" s="39"/>
    </row>
    <row r="11" spans="1:14">
      <c r="A11" s="36">
        <v>84087</v>
      </c>
      <c r="B11" s="73" t="s">
        <v>5339</v>
      </c>
      <c r="C11" s="37">
        <v>114097051</v>
      </c>
      <c r="D11" s="38" t="s">
        <v>9849</v>
      </c>
      <c r="E11" s="38" t="s">
        <v>5339</v>
      </c>
      <c r="F11" s="39" t="s">
        <v>8797</v>
      </c>
      <c r="G11" s="39" t="s">
        <v>8676</v>
      </c>
      <c r="H11" s="39" t="s">
        <v>8798</v>
      </c>
      <c r="I11" s="38" t="s">
        <v>8799</v>
      </c>
      <c r="J11" s="38" t="s">
        <v>8800</v>
      </c>
      <c r="K11" s="40" t="str">
        <f>IF(Tableau7[[#This Row],[ID_OSM]]="Non trouvé","Pas de lien",HYPERLINK(("http://www.openstreetmap.org/?"&amp;Tableau7[[#This Row],[OBJET_OSM]]&amp;"="&amp;Tableau7[[#This Row],[ID_OSM]]),"Localiser"))</f>
        <v>Localiser</v>
      </c>
      <c r="L11" s="39" t="s">
        <v>5317</v>
      </c>
      <c r="M11" s="40" t="str">
        <f>IF(Tableau7[[#This Row],[ID_OSM]]="Non trouvé","Pas de lien",HYPERLINK("http://www.openstreetmap.org/browse/"&amp;Tableau7[[#This Row],[OBJET_OSM]]&amp;"/"&amp;Tableau7[[#This Row],[ID_OSM]],"Détail"))</f>
        <v>Détail</v>
      </c>
      <c r="N11" s="39"/>
    </row>
    <row r="12" spans="1:14">
      <c r="A12" s="36">
        <v>84087</v>
      </c>
      <c r="B12" s="73" t="s">
        <v>5339</v>
      </c>
      <c r="C12" s="42">
        <v>96700581</v>
      </c>
      <c r="D12" s="38" t="s">
        <v>9850</v>
      </c>
      <c r="E12" s="38" t="s">
        <v>5339</v>
      </c>
      <c r="F12" s="41" t="s">
        <v>8801</v>
      </c>
      <c r="G12" s="41" t="s">
        <v>8676</v>
      </c>
      <c r="H12" s="39" t="s">
        <v>8802</v>
      </c>
      <c r="I12" s="38" t="s">
        <v>8803</v>
      </c>
      <c r="J12" s="38" t="s">
        <v>8804</v>
      </c>
      <c r="K12" s="40" t="str">
        <f>IF(Tableau7[[#This Row],[ID_OSM]]="Non trouvé","Pas de lien",HYPERLINK(("http://www.openstreetmap.org/?"&amp;Tableau7[[#This Row],[OBJET_OSM]]&amp;"="&amp;Tableau7[[#This Row],[ID_OSM]]),"Localiser"))</f>
        <v>Localiser</v>
      </c>
      <c r="L12" s="39" t="s">
        <v>5317</v>
      </c>
      <c r="M12" s="40" t="str">
        <f>IF(Tableau7[[#This Row],[ID_OSM]]="Non trouvé","Pas de lien",HYPERLINK("http://www.openstreetmap.org/browse/"&amp;Tableau7[[#This Row],[OBJET_OSM]]&amp;"/"&amp;Tableau7[[#This Row],[ID_OSM]],"Détail"))</f>
        <v>Détail</v>
      </c>
      <c r="N12" s="39"/>
    </row>
    <row r="13" spans="1:14">
      <c r="A13" s="36">
        <v>84087</v>
      </c>
      <c r="B13" s="73" t="s">
        <v>5339</v>
      </c>
      <c r="C13" s="44">
        <v>78534316</v>
      </c>
      <c r="D13" s="38" t="s">
        <v>9851</v>
      </c>
      <c r="E13" s="45" t="s">
        <v>8805</v>
      </c>
      <c r="F13" s="41" t="s">
        <v>8806</v>
      </c>
      <c r="G13" s="41" t="s">
        <v>4420</v>
      </c>
      <c r="H13" s="43" t="s">
        <v>8807</v>
      </c>
      <c r="I13" s="38" t="s">
        <v>8808</v>
      </c>
      <c r="J13" s="38" t="s">
        <v>8809</v>
      </c>
      <c r="K13" s="40" t="str">
        <f>IF(Tableau7[[#This Row],[ID_OSM]]="Non trouvé","Pas de lien",HYPERLINK(("http://www.openstreetmap.org/?"&amp;Tableau7[[#This Row],[OBJET_OSM]]&amp;"="&amp;Tableau7[[#This Row],[ID_OSM]]),"Localiser"))</f>
        <v>Localiser</v>
      </c>
      <c r="L13" s="39" t="s">
        <v>5317</v>
      </c>
      <c r="M13" s="40" t="str">
        <f>IF(Tableau7[[#This Row],[ID_OSM]]="Non trouvé","Pas de lien",HYPERLINK("http://www.openstreetmap.org/browse/"&amp;Tableau7[[#This Row],[OBJET_OSM]]&amp;"/"&amp;Tableau7[[#This Row],[ID_OSM]],"Détail"))</f>
        <v>Détail</v>
      </c>
      <c r="N13" s="39"/>
    </row>
    <row r="14" spans="1:14">
      <c r="A14" s="36">
        <v>84087</v>
      </c>
      <c r="B14" s="73" t="s">
        <v>5339</v>
      </c>
      <c r="C14" s="42">
        <v>72428292</v>
      </c>
      <c r="D14" s="38" t="s">
        <v>9852</v>
      </c>
      <c r="E14" s="38" t="s">
        <v>5339</v>
      </c>
      <c r="F14" s="39" t="s">
        <v>8791</v>
      </c>
      <c r="G14" s="41" t="s">
        <v>134</v>
      </c>
      <c r="H14" s="41" t="s">
        <v>7939</v>
      </c>
      <c r="I14" s="38" t="s">
        <v>8810</v>
      </c>
      <c r="J14" s="38" t="s">
        <v>8811</v>
      </c>
      <c r="K14" s="40" t="str">
        <f>IF(Tableau7[[#This Row],[ID_OSM]]="Non trouvé","Pas de lien",HYPERLINK(("http://www.openstreetmap.org/?"&amp;Tableau7[[#This Row],[OBJET_OSM]]&amp;"="&amp;Tableau7[[#This Row],[ID_OSM]]),"Localiser"))</f>
        <v>Localiser</v>
      </c>
      <c r="L14" s="39" t="s">
        <v>5317</v>
      </c>
      <c r="M14" s="40" t="str">
        <f>IF(Tableau7[[#This Row],[ID_OSM]]="Non trouvé","Pas de lien",HYPERLINK("http://www.openstreetmap.org/browse/"&amp;Tableau7[[#This Row],[OBJET_OSM]]&amp;"/"&amp;Tableau7[[#This Row],[ID_OSM]],"Détail"))</f>
        <v>Détail</v>
      </c>
      <c r="N14" s="39"/>
    </row>
    <row r="15" spans="1:14">
      <c r="A15" s="36">
        <v>84087</v>
      </c>
      <c r="B15" s="73" t="s">
        <v>5339</v>
      </c>
      <c r="C15" s="42">
        <v>42016763</v>
      </c>
      <c r="D15" s="38" t="s">
        <v>9853</v>
      </c>
      <c r="E15" s="38" t="s">
        <v>5339</v>
      </c>
      <c r="F15" s="41" t="s">
        <v>8812</v>
      </c>
      <c r="G15" s="41" t="s">
        <v>119</v>
      </c>
      <c r="H15" s="41" t="s">
        <v>875</v>
      </c>
      <c r="I15" s="38" t="s">
        <v>8813</v>
      </c>
      <c r="J15" s="38" t="s">
        <v>8814</v>
      </c>
      <c r="K15" s="40" t="str">
        <f>IF(Tableau7[[#This Row],[ID_OSM]]="Non trouvé","Pas de lien",HYPERLINK(("http://www.openstreetmap.org/?"&amp;Tableau7[[#This Row],[OBJET_OSM]]&amp;"="&amp;Tableau7[[#This Row],[ID_OSM]]),"Localiser"))</f>
        <v>Localiser</v>
      </c>
      <c r="L15" s="39" t="s">
        <v>5317</v>
      </c>
      <c r="M15" s="40" t="str">
        <f>IF(Tableau7[[#This Row],[ID_OSM]]="Non trouvé","Pas de lien",HYPERLINK("http://www.openstreetmap.org/browse/"&amp;Tableau7[[#This Row],[OBJET_OSM]]&amp;"/"&amp;Tableau7[[#This Row],[ID_OSM]],"Détail"))</f>
        <v>Détail</v>
      </c>
      <c r="N15" s="39"/>
    </row>
    <row r="16" spans="1:14">
      <c r="A16" s="36">
        <v>84087</v>
      </c>
      <c r="B16" s="73" t="s">
        <v>5339</v>
      </c>
      <c r="C16" s="42">
        <v>112818889</v>
      </c>
      <c r="D16" s="38" t="s">
        <v>9854</v>
      </c>
      <c r="E16" s="38" t="s">
        <v>5339</v>
      </c>
      <c r="F16" s="39" t="s">
        <v>8797</v>
      </c>
      <c r="G16" s="41" t="s">
        <v>119</v>
      </c>
      <c r="H16" s="41" t="s">
        <v>1565</v>
      </c>
      <c r="I16" s="38" t="s">
        <v>8815</v>
      </c>
      <c r="J16" s="38" t="s">
        <v>8816</v>
      </c>
      <c r="K16" s="40" t="str">
        <f>IF(Tableau7[[#This Row],[ID_OSM]]="Non trouvé","Pas de lien",HYPERLINK(("http://www.openstreetmap.org/?"&amp;Tableau7[[#This Row],[OBJET_OSM]]&amp;"="&amp;Tableau7[[#This Row],[ID_OSM]]),"Localiser"))</f>
        <v>Localiser</v>
      </c>
      <c r="L16" s="39" t="s">
        <v>5317</v>
      </c>
      <c r="M16" s="40" t="str">
        <f>IF(Tableau7[[#This Row],[ID_OSM]]="Non trouvé","Pas de lien",HYPERLINK("http://www.openstreetmap.org/browse/"&amp;Tableau7[[#This Row],[OBJET_OSM]]&amp;"/"&amp;Tableau7[[#This Row],[ID_OSM]],"Détail"))</f>
        <v>Détail</v>
      </c>
      <c r="N16" s="39"/>
    </row>
  </sheetData>
  <conditionalFormatting sqref="B1:E1048576">
    <cfRule type="cellIs" dxfId="12" priority="1" operator="equal">
      <formula>"Non trouvé"</formula>
    </cfRule>
    <cfRule type="duplicateValues" dxfId="11" priority="7"/>
  </conditionalFormatting>
  <dataValidations count="2">
    <dataValidation type="list" allowBlank="1" showErrorMessage="1" sqref="N2:N16">
      <formula1>"oui,non"</formula1>
      <formula2>0</formula2>
    </dataValidation>
    <dataValidation type="list" allowBlank="1" showErrorMessage="1" sqref="L2:L16">
      <formula1>"node,way,relation"</formula1>
      <formula2>0</formula2>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topLeftCell="A82" workbookViewId="0">
      <selection activeCell="C118" sqref="C118"/>
    </sheetView>
    <sheetView workbookViewId="1"/>
  </sheetViews>
  <sheetFormatPr baseColWidth="10" defaultColWidth="11.28515625" defaultRowHeight="15"/>
  <cols>
    <col min="1" max="1" width="9" style="58" bestFit="1" customWidth="1"/>
    <col min="2" max="2" width="13.85546875" style="58" bestFit="1" customWidth="1"/>
    <col min="3" max="3" width="11.28515625" style="58" bestFit="1" customWidth="1"/>
    <col min="4" max="4" width="13.28515625" style="58" bestFit="1" customWidth="1"/>
    <col min="5" max="5" width="22.28515625" style="58" bestFit="1" customWidth="1"/>
    <col min="6" max="6" width="18.28515625" style="58" bestFit="1" customWidth="1"/>
    <col min="7" max="7" width="9" style="58" bestFit="1" customWidth="1"/>
    <col min="8" max="8" width="55.85546875" style="58" bestFit="1" customWidth="1"/>
    <col min="9" max="9" width="66.5703125" style="58" bestFit="1" customWidth="1"/>
    <col min="10" max="10" width="74.28515625" style="58" bestFit="1" customWidth="1"/>
    <col min="11" max="11" width="10.5703125" style="58" bestFit="1" customWidth="1"/>
    <col min="12" max="12" width="9" style="58" bestFit="1" customWidth="1"/>
    <col min="13" max="13" width="10.5703125" style="58" bestFit="1" customWidth="1"/>
    <col min="14" max="14" width="18.85546875" style="58" bestFit="1" customWidth="1"/>
    <col min="15" max="16384" width="11.28515625" style="58"/>
  </cols>
  <sheetData>
    <row r="1" spans="1:14" ht="84.75">
      <c r="A1" s="53" t="s">
        <v>2</v>
      </c>
      <c r="B1" s="53" t="s">
        <v>3</v>
      </c>
      <c r="C1" s="54" t="s">
        <v>4</v>
      </c>
      <c r="D1" s="55" t="s">
        <v>5</v>
      </c>
      <c r="E1" s="55" t="s">
        <v>6</v>
      </c>
      <c r="F1" s="56" t="s">
        <v>7</v>
      </c>
      <c r="G1" s="56" t="s">
        <v>8</v>
      </c>
      <c r="H1" s="56" t="s">
        <v>9</v>
      </c>
      <c r="I1" s="57" t="s">
        <v>10</v>
      </c>
      <c r="J1" s="57" t="s">
        <v>11</v>
      </c>
      <c r="K1" s="56" t="s">
        <v>13</v>
      </c>
      <c r="L1" s="56" t="s">
        <v>14</v>
      </c>
      <c r="M1" s="56" t="s">
        <v>7335</v>
      </c>
      <c r="N1" s="56" t="s">
        <v>34</v>
      </c>
    </row>
    <row r="2" spans="1:14">
      <c r="A2" s="80">
        <v>84027</v>
      </c>
      <c r="B2" s="88" t="s">
        <v>751</v>
      </c>
      <c r="C2" s="81" t="s">
        <v>8929</v>
      </c>
      <c r="D2" s="82" t="s">
        <v>13960</v>
      </c>
      <c r="E2" s="83" t="s">
        <v>5339</v>
      </c>
      <c r="F2" s="82" t="s">
        <v>8893</v>
      </c>
      <c r="G2" s="82"/>
      <c r="H2" s="82" t="s">
        <v>798</v>
      </c>
      <c r="I2" s="83" t="s">
        <v>9129</v>
      </c>
      <c r="J2" s="83" t="s">
        <v>8930</v>
      </c>
      <c r="K2" s="84" t="str">
        <f>IF(Tableau8[[#This Row],[ID_OSM]]="Non trouvé","Pas de lien",HYPERLINK(("http://www.openstreetmap.org/?"&amp;Tableau8[[#This Row],[OBJET_OSM]]&amp;"="&amp;Tableau8[[#This Row],[ID_OSM]]),"Localiser"))</f>
        <v>Localiser</v>
      </c>
      <c r="L2" s="82" t="s">
        <v>5317</v>
      </c>
      <c r="M2" s="85" t="str">
        <f>IF(Tableau8[[#This Row],[ID_OSM]]="Non trouvé","Pas de lien",HYPERLINK("http://localhost:8111/import?url=http://api.openstreetmap.org/api/0.6/"&amp;Tableau8[[#This Row],[OBJET_OSM]]&amp;"/"&amp;Tableau8[[#This Row],[ID_OSM]]&amp;"/full","JOSM"))</f>
        <v>JOSM</v>
      </c>
      <c r="N2" s="82"/>
    </row>
    <row r="3" spans="1:14">
      <c r="A3" s="80">
        <v>84027</v>
      </c>
      <c r="B3" s="88" t="s">
        <v>751</v>
      </c>
      <c r="C3" s="81" t="s">
        <v>9069</v>
      </c>
      <c r="D3" s="82" t="s">
        <v>13961</v>
      </c>
      <c r="E3" s="86" t="s">
        <v>5339</v>
      </c>
      <c r="F3" s="82" t="s">
        <v>9048</v>
      </c>
      <c r="G3" s="82"/>
      <c r="H3" s="82" t="s">
        <v>9070</v>
      </c>
      <c r="I3" s="83" t="s">
        <v>9158</v>
      </c>
      <c r="J3" s="83" t="s">
        <v>9071</v>
      </c>
      <c r="K3" s="84" t="str">
        <f>IF(Tableau8[[#This Row],[ID_OSM]]="Non trouvé","Pas de lien",HYPERLINK(("http://www.openstreetmap.org/?"&amp;Tableau8[[#This Row],[OBJET_OSM]]&amp;"="&amp;Tableau8[[#This Row],[ID_OSM]]),"Localiser"))</f>
        <v>Localiser</v>
      </c>
      <c r="L3" s="82" t="s">
        <v>5317</v>
      </c>
      <c r="M3" s="85" t="str">
        <f>IF(Tableau8[[#This Row],[ID_OSM]]="Non trouvé","Pas de lien",HYPERLINK("http://localhost:8111/import?url=http://api.openstreetmap.org/api/0.6/"&amp;Tableau8[[#This Row],[OBJET_OSM]]&amp;"/"&amp;Tableau8[[#This Row],[ID_OSM]]&amp;"/full","JOSM"))</f>
        <v>JOSM</v>
      </c>
      <c r="N3" s="82"/>
    </row>
    <row r="4" spans="1:14">
      <c r="A4" s="80">
        <v>84027</v>
      </c>
      <c r="B4" s="88" t="s">
        <v>751</v>
      </c>
      <c r="C4" s="81" t="s">
        <v>9079</v>
      </c>
      <c r="D4" s="82" t="s">
        <v>13962</v>
      </c>
      <c r="E4" s="86" t="s">
        <v>5339</v>
      </c>
      <c r="F4" s="82" t="s">
        <v>9048</v>
      </c>
      <c r="G4" s="82"/>
      <c r="H4" s="82" t="s">
        <v>9080</v>
      </c>
      <c r="I4" s="83" t="s">
        <v>9161</v>
      </c>
      <c r="J4" s="83" t="s">
        <v>9081</v>
      </c>
      <c r="K4" s="84" t="str">
        <f>IF(Tableau8[[#This Row],[ID_OSM]]="Non trouvé","Pas de lien",HYPERLINK(("http://www.openstreetmap.org/?"&amp;Tableau8[[#This Row],[OBJET_OSM]]&amp;"="&amp;Tableau8[[#This Row],[ID_OSM]]),"Localiser"))</f>
        <v>Localiser</v>
      </c>
      <c r="L4" s="82" t="s">
        <v>5317</v>
      </c>
      <c r="M4" s="85" t="str">
        <f>IF(Tableau8[[#This Row],[ID_OSM]]="Non trouvé","Pas de lien",HYPERLINK("http://localhost:8111/import?url=http://api.openstreetmap.org/api/0.6/"&amp;Tableau8[[#This Row],[OBJET_OSM]]&amp;"/"&amp;Tableau8[[#This Row],[ID_OSM]]&amp;"/full","JOSM"))</f>
        <v>JOSM</v>
      </c>
      <c r="N4" s="82"/>
    </row>
    <row r="5" spans="1:14">
      <c r="A5" s="138">
        <v>84027</v>
      </c>
      <c r="B5" s="88" t="s">
        <v>751</v>
      </c>
      <c r="C5" s="81" t="s">
        <v>751</v>
      </c>
      <c r="D5" s="140" t="s">
        <v>13963</v>
      </c>
      <c r="E5" s="86" t="s">
        <v>5339</v>
      </c>
      <c r="F5" s="140" t="s">
        <v>8862</v>
      </c>
      <c r="G5" s="140"/>
      <c r="H5" s="140" t="s">
        <v>13965</v>
      </c>
      <c r="I5" s="141" t="s">
        <v>13964</v>
      </c>
      <c r="J5" s="141" t="s">
        <v>13966</v>
      </c>
      <c r="K5" s="142"/>
      <c r="L5" s="140"/>
      <c r="M5" s="143" t="str">
        <f>IF(Tableau8[[#This Row],[ID_OSM]]="Non trouvé","Pas de lien",HYPERLINK("http://localhost:8111/import?url=http://api.openstreetmap.org/api/0.6/"&amp;Tableau8[[#This Row],[OBJET_OSM]]&amp;"/"&amp;Tableau8[[#This Row],[ID_OSM]]&amp;"/full","JOSM"))</f>
        <v>Pas de lien</v>
      </c>
      <c r="N5" s="140"/>
    </row>
    <row r="6" spans="1:14">
      <c r="A6" s="80" t="s">
        <v>11578</v>
      </c>
      <c r="B6" s="88" t="s">
        <v>751</v>
      </c>
      <c r="C6" s="81" t="s">
        <v>751</v>
      </c>
      <c r="D6" s="82" t="s">
        <v>12757</v>
      </c>
      <c r="E6" s="58" t="s">
        <v>12758</v>
      </c>
      <c r="F6" s="82"/>
      <c r="G6" s="82"/>
      <c r="H6" s="82" t="s">
        <v>2332</v>
      </c>
      <c r="I6" s="83" t="s">
        <v>2332</v>
      </c>
      <c r="J6" s="83" t="s">
        <v>12759</v>
      </c>
      <c r="K6" s="84" t="str">
        <f>IF(Tableau8[[#This Row],[ID_OSM]]="Non trouvé","Pas de lien",HYPERLINK(("http://www.openstreetmap.org/?"&amp;Tableau8[[#This Row],[OBJET_OSM]]&amp;"="&amp;Tableau8[[#This Row],[ID_OSM]]),"Localiser"))</f>
        <v>Pas de lien</v>
      </c>
      <c r="L6" s="82" t="s">
        <v>5317</v>
      </c>
      <c r="M6" s="85" t="str">
        <f>IF(Tableau8[[#This Row],[ID_OSM]]="Non trouvé","Pas de lien",HYPERLINK("http://localhost:8111/import?url=http://api.openstreetmap.org/api/0.6/"&amp;Tableau8[[#This Row],[OBJET_OSM]]&amp;"/"&amp;Tableau8[[#This Row],[ID_OSM]]&amp;"/full","JOSM"))</f>
        <v>Pas de lien</v>
      </c>
      <c r="N6" s="82"/>
    </row>
    <row r="7" spans="1:14">
      <c r="A7" s="87">
        <v>84037</v>
      </c>
      <c r="B7" s="88" t="s">
        <v>751</v>
      </c>
      <c r="C7" s="81" t="s">
        <v>8892</v>
      </c>
      <c r="D7" s="58" t="s">
        <v>12760</v>
      </c>
      <c r="E7" s="58" t="s">
        <v>12761</v>
      </c>
      <c r="F7" s="82" t="s">
        <v>8893</v>
      </c>
      <c r="G7" s="82"/>
      <c r="H7" s="82" t="s">
        <v>3623</v>
      </c>
      <c r="I7" s="83" t="s">
        <v>9118</v>
      </c>
      <c r="J7" s="83" t="s">
        <v>8894</v>
      </c>
      <c r="K7" s="84" t="str">
        <f>IF(Tableau8[[#This Row],[ID_OSM]]="Non trouvé","Pas de lien",HYPERLINK(("http://www.openstreetmap.org/?"&amp;Tableau8[[#This Row],[OBJET_OSM]]&amp;"="&amp;Tableau8[[#This Row],[ID_OSM]]),"Localiser"))</f>
        <v>Localiser</v>
      </c>
      <c r="L7" s="82" t="s">
        <v>5317</v>
      </c>
      <c r="M7" s="85" t="str">
        <f>IF(Tableau8[[#This Row],[ID_OSM]]="Non trouvé","Pas de lien",HYPERLINK("http://localhost:8111/import?url=http://api.openstreetmap.org/api/0.6/"&amp;Tableau8[[#This Row],[OBJET_OSM]]&amp;"/"&amp;Tableau8[[#This Row],[ID_OSM]]&amp;"/full","JOSM"))</f>
        <v>JOSM</v>
      </c>
      <c r="N7" s="82"/>
    </row>
    <row r="8" spans="1:14">
      <c r="A8" s="80" t="s">
        <v>11578</v>
      </c>
      <c r="B8" s="88" t="s">
        <v>751</v>
      </c>
      <c r="C8" s="81" t="s">
        <v>751</v>
      </c>
      <c r="D8" s="82" t="s">
        <v>12762</v>
      </c>
      <c r="E8" s="58" t="s">
        <v>12763</v>
      </c>
      <c r="F8" s="82"/>
      <c r="G8" s="82"/>
      <c r="H8" s="82" t="s">
        <v>12764</v>
      </c>
      <c r="I8" s="83" t="s">
        <v>12764</v>
      </c>
      <c r="J8" s="83" t="s">
        <v>11565</v>
      </c>
      <c r="K8" s="84" t="str">
        <f>IF(Tableau8[[#This Row],[ID_OSM]]="Non trouvé","Pas de lien",HYPERLINK(("http://www.openstreetmap.org/?"&amp;Tableau8[[#This Row],[OBJET_OSM]]&amp;"="&amp;Tableau8[[#This Row],[ID_OSM]]),"Localiser"))</f>
        <v>Pas de lien</v>
      </c>
      <c r="L8" s="82" t="s">
        <v>5317</v>
      </c>
      <c r="M8" s="85" t="str">
        <f>IF(Tableau8[[#This Row],[ID_OSM]]="Non trouvé","Pas de lien",HYPERLINK("http://localhost:8111/import?url=http://api.openstreetmap.org/api/0.6/"&amp;Tableau8[[#This Row],[OBJET_OSM]]&amp;"/"&amp;Tableau8[[#This Row],[ID_OSM]]&amp;"/full","JOSM"))</f>
        <v>Pas de lien</v>
      </c>
      <c r="N8" s="82"/>
    </row>
    <row r="9" spans="1:14">
      <c r="A9" s="80" t="s">
        <v>11578</v>
      </c>
      <c r="B9" s="88" t="s">
        <v>751</v>
      </c>
      <c r="C9" s="81" t="s">
        <v>751</v>
      </c>
      <c r="D9" s="82" t="s">
        <v>12765</v>
      </c>
      <c r="E9" s="58" t="s">
        <v>12766</v>
      </c>
      <c r="F9" s="82"/>
      <c r="G9" s="82"/>
      <c r="H9" s="82" t="s">
        <v>12767</v>
      </c>
      <c r="I9" s="83" t="s">
        <v>12767</v>
      </c>
      <c r="J9" s="83" t="s">
        <v>11570</v>
      </c>
      <c r="K9" s="84" t="str">
        <f>IF(Tableau8[[#This Row],[ID_OSM]]="Non trouvé","Pas de lien",HYPERLINK(("http://www.openstreetmap.org/?"&amp;Tableau8[[#This Row],[OBJET_OSM]]&amp;"="&amp;Tableau8[[#This Row],[ID_OSM]]),"Localiser"))</f>
        <v>Pas de lien</v>
      </c>
      <c r="L9" s="82" t="s">
        <v>5317</v>
      </c>
      <c r="M9" s="85" t="str">
        <f>IF(Tableau8[[#This Row],[ID_OSM]]="Non trouvé","Pas de lien",HYPERLINK("http://localhost:8111/import?url=http://api.openstreetmap.org/api/0.6/"&amp;Tableau8[[#This Row],[OBJET_OSM]]&amp;"/"&amp;Tableau8[[#This Row],[ID_OSM]]&amp;"/full","JOSM"))</f>
        <v>Pas de lien</v>
      </c>
      <c r="N9" s="82"/>
    </row>
    <row r="10" spans="1:14">
      <c r="A10" s="80" t="s">
        <v>11578</v>
      </c>
      <c r="B10" s="88" t="s">
        <v>751</v>
      </c>
      <c r="C10" s="81" t="s">
        <v>751</v>
      </c>
      <c r="D10" s="82" t="s">
        <v>12768</v>
      </c>
      <c r="E10" s="58" t="s">
        <v>12769</v>
      </c>
      <c r="F10" s="82"/>
      <c r="G10" s="82"/>
      <c r="H10" s="82" t="s">
        <v>12770</v>
      </c>
      <c r="I10" s="83" t="s">
        <v>12770</v>
      </c>
      <c r="J10" s="83" t="s">
        <v>12771</v>
      </c>
      <c r="K10" s="84" t="str">
        <f>IF(Tableau8[[#This Row],[ID_OSM]]="Non trouvé","Pas de lien",HYPERLINK(("http://www.openstreetmap.org/?"&amp;Tableau8[[#This Row],[OBJET_OSM]]&amp;"="&amp;Tableau8[[#This Row],[ID_OSM]]),"Localiser"))</f>
        <v>Pas de lien</v>
      </c>
      <c r="L10" s="82" t="s">
        <v>5317</v>
      </c>
      <c r="M10" s="85" t="str">
        <f>IF(Tableau8[[#This Row],[ID_OSM]]="Non trouvé","Pas de lien",HYPERLINK("http://localhost:8111/import?url=http://api.openstreetmap.org/api/0.6/"&amp;Tableau8[[#This Row],[OBJET_OSM]]&amp;"/"&amp;Tableau8[[#This Row],[ID_OSM]]&amp;"/full","JOSM"))</f>
        <v>Pas de lien</v>
      </c>
      <c r="N10" s="82"/>
    </row>
    <row r="11" spans="1:14">
      <c r="A11" s="80" t="s">
        <v>11578</v>
      </c>
      <c r="B11" s="88" t="s">
        <v>751</v>
      </c>
      <c r="C11" s="81" t="s">
        <v>751</v>
      </c>
      <c r="D11" s="82" t="s">
        <v>12772</v>
      </c>
      <c r="E11" s="58" t="s">
        <v>12773</v>
      </c>
      <c r="F11" s="82"/>
      <c r="G11" s="82"/>
      <c r="H11" s="82" t="s">
        <v>12774</v>
      </c>
      <c r="I11" s="83" t="s">
        <v>12774</v>
      </c>
      <c r="J11" s="83" t="s">
        <v>12775</v>
      </c>
      <c r="K11" s="84" t="str">
        <f>IF(Tableau8[[#This Row],[ID_OSM]]="Non trouvé","Pas de lien",HYPERLINK(("http://www.openstreetmap.org/?"&amp;Tableau8[[#This Row],[OBJET_OSM]]&amp;"="&amp;Tableau8[[#This Row],[ID_OSM]]),"Localiser"))</f>
        <v>Pas de lien</v>
      </c>
      <c r="L11" s="82" t="s">
        <v>5317</v>
      </c>
      <c r="M11" s="85" t="str">
        <f>IF(Tableau8[[#This Row],[ID_OSM]]="Non trouvé","Pas de lien",HYPERLINK("http://localhost:8111/import?url=http://api.openstreetmap.org/api/0.6/"&amp;Tableau8[[#This Row],[OBJET_OSM]]&amp;"/"&amp;Tableau8[[#This Row],[ID_OSM]]&amp;"/full","JOSM"))</f>
        <v>Pas de lien</v>
      </c>
      <c r="N11" s="82"/>
    </row>
    <row r="12" spans="1:14">
      <c r="A12" s="80" t="s">
        <v>11578</v>
      </c>
      <c r="B12" s="88" t="s">
        <v>751</v>
      </c>
      <c r="C12" s="81" t="s">
        <v>751</v>
      </c>
      <c r="D12" s="82" t="s">
        <v>12776</v>
      </c>
      <c r="E12" s="58" t="s">
        <v>12777</v>
      </c>
      <c r="F12" s="82"/>
      <c r="G12" s="82"/>
      <c r="H12" s="82" t="s">
        <v>12778</v>
      </c>
      <c r="I12" s="83" t="s">
        <v>12778</v>
      </c>
      <c r="J12" s="83" t="s">
        <v>12779</v>
      </c>
      <c r="K12" s="84" t="str">
        <f>IF(Tableau8[[#This Row],[ID_OSM]]="Non trouvé","Pas de lien",HYPERLINK(("http://www.openstreetmap.org/?"&amp;Tableau8[[#This Row],[OBJET_OSM]]&amp;"="&amp;Tableau8[[#This Row],[ID_OSM]]),"Localiser"))</f>
        <v>Pas de lien</v>
      </c>
      <c r="L12" s="82" t="s">
        <v>5317</v>
      </c>
      <c r="M12" s="85" t="str">
        <f>IF(Tableau8[[#This Row],[ID_OSM]]="Non trouvé","Pas de lien",HYPERLINK("http://localhost:8111/import?url=http://api.openstreetmap.org/api/0.6/"&amp;Tableau8[[#This Row],[OBJET_OSM]]&amp;"/"&amp;Tableau8[[#This Row],[ID_OSM]]&amp;"/full","JOSM"))</f>
        <v>Pas de lien</v>
      </c>
      <c r="N12" s="82"/>
    </row>
    <row r="13" spans="1:14">
      <c r="A13" s="80" t="s">
        <v>11578</v>
      </c>
      <c r="B13" s="88" t="s">
        <v>751</v>
      </c>
      <c r="C13" s="81" t="s">
        <v>751</v>
      </c>
      <c r="D13" s="82" t="s">
        <v>12780</v>
      </c>
      <c r="E13" s="58" t="s">
        <v>12781</v>
      </c>
      <c r="F13" s="82"/>
      <c r="G13" s="82"/>
      <c r="H13" s="82" t="s">
        <v>12782</v>
      </c>
      <c r="I13" s="83" t="s">
        <v>12782</v>
      </c>
      <c r="J13" s="83" t="s">
        <v>12783</v>
      </c>
      <c r="K13" s="84" t="str">
        <f>IF(Tableau8[[#This Row],[ID_OSM]]="Non trouvé","Pas de lien",HYPERLINK(("http://www.openstreetmap.org/?"&amp;Tableau8[[#This Row],[OBJET_OSM]]&amp;"="&amp;Tableau8[[#This Row],[ID_OSM]]),"Localiser"))</f>
        <v>Pas de lien</v>
      </c>
      <c r="L13" s="82" t="s">
        <v>5317</v>
      </c>
      <c r="M13" s="85" t="str">
        <f>IF(Tableau8[[#This Row],[ID_OSM]]="Non trouvé","Pas de lien",HYPERLINK("http://localhost:8111/import?url=http://api.openstreetmap.org/api/0.6/"&amp;Tableau8[[#This Row],[OBJET_OSM]]&amp;"/"&amp;Tableau8[[#This Row],[ID_OSM]]&amp;"/full","JOSM"))</f>
        <v>Pas de lien</v>
      </c>
      <c r="N13" s="82"/>
    </row>
    <row r="14" spans="1:14">
      <c r="A14" s="80" t="s">
        <v>11578</v>
      </c>
      <c r="B14" s="88" t="s">
        <v>751</v>
      </c>
      <c r="C14" s="81" t="s">
        <v>751</v>
      </c>
      <c r="D14" s="82" t="s">
        <v>12784</v>
      </c>
      <c r="E14" s="58" t="s">
        <v>12785</v>
      </c>
      <c r="F14" s="82"/>
      <c r="G14" s="82"/>
      <c r="H14" s="82" t="s">
        <v>12786</v>
      </c>
      <c r="I14" s="83" t="s">
        <v>12786</v>
      </c>
      <c r="J14" s="83" t="s">
        <v>12787</v>
      </c>
      <c r="K14" s="84" t="str">
        <f>IF(Tableau8[[#This Row],[ID_OSM]]="Non trouvé","Pas de lien",HYPERLINK(("http://www.openstreetmap.org/?"&amp;Tableau8[[#This Row],[OBJET_OSM]]&amp;"="&amp;Tableau8[[#This Row],[ID_OSM]]),"Localiser"))</f>
        <v>Pas de lien</v>
      </c>
      <c r="L14" s="82" t="s">
        <v>5317</v>
      </c>
      <c r="M14" s="85" t="str">
        <f>IF(Tableau8[[#This Row],[ID_OSM]]="Non trouvé","Pas de lien",HYPERLINK("http://localhost:8111/import?url=http://api.openstreetmap.org/api/0.6/"&amp;Tableau8[[#This Row],[OBJET_OSM]]&amp;"/"&amp;Tableau8[[#This Row],[ID_OSM]]&amp;"/full","JOSM"))</f>
        <v>Pas de lien</v>
      </c>
      <c r="N14" s="82"/>
    </row>
    <row r="15" spans="1:14">
      <c r="A15" s="138">
        <v>84037</v>
      </c>
      <c r="B15" s="88" t="s">
        <v>751</v>
      </c>
      <c r="C15" s="81" t="s">
        <v>751</v>
      </c>
      <c r="D15" s="140" t="s">
        <v>13940</v>
      </c>
      <c r="E15" s="83" t="s">
        <v>5339</v>
      </c>
      <c r="F15" s="82" t="s">
        <v>8862</v>
      </c>
      <c r="G15" s="140"/>
      <c r="H15" s="140" t="s">
        <v>13943</v>
      </c>
      <c r="I15" s="141" t="s">
        <v>13941</v>
      </c>
      <c r="J15" s="141" t="s">
        <v>13942</v>
      </c>
      <c r="K15" s="142"/>
      <c r="L15" s="140"/>
      <c r="M15" s="143" t="str">
        <f>IF(Tableau8[[#This Row],[ID_OSM]]="Non trouvé","Pas de lien",HYPERLINK("http://localhost:8111/import?url=http://api.openstreetmap.org/api/0.6/"&amp;Tableau8[[#This Row],[OBJET_OSM]]&amp;"/"&amp;Tableau8[[#This Row],[ID_OSM]]&amp;"/full","JOSM"))</f>
        <v>Pas de lien</v>
      </c>
      <c r="N15" s="140"/>
    </row>
    <row r="16" spans="1:14">
      <c r="A16" s="138">
        <v>84037</v>
      </c>
      <c r="B16" s="88" t="s">
        <v>751</v>
      </c>
      <c r="C16" s="81" t="s">
        <v>751</v>
      </c>
      <c r="D16" s="140" t="s">
        <v>13956</v>
      </c>
      <c r="E16" s="86" t="s">
        <v>5339</v>
      </c>
      <c r="F16" s="140" t="s">
        <v>8862</v>
      </c>
      <c r="G16" s="140"/>
      <c r="H16" s="140" t="s">
        <v>13957</v>
      </c>
      <c r="I16" s="141" t="s">
        <v>13958</v>
      </c>
      <c r="J16" s="141" t="s">
        <v>13959</v>
      </c>
      <c r="K16" s="84" t="str">
        <f>IF(Tableau8[[#This Row],[ID_OSM]]="Non trouvé","Pas de lien",HYPERLINK(("http://www.openstreetmap.org/?"&amp;Tableau8[[#This Row],[OBJET_OSM]]&amp;"="&amp;Tableau8[[#This Row],[ID_OSM]]),"Localiser"))</f>
        <v>Pas de lien</v>
      </c>
      <c r="L16" s="140" t="s">
        <v>5316</v>
      </c>
      <c r="M16" s="143" t="str">
        <f>IF(Tableau8[[#This Row],[ID_OSM]]="Non trouvé","Pas de lien",HYPERLINK("http://localhost:8111/import?url=http://api.openstreetmap.org/api/0.6/"&amp;Tableau8[[#This Row],[OBJET_OSM]]&amp;"/"&amp;Tableau8[[#This Row],[ID_OSM]]&amp;"/full","JOSM"))</f>
        <v>Pas de lien</v>
      </c>
      <c r="N16" s="140"/>
    </row>
    <row r="17" spans="1:14">
      <c r="A17" s="87">
        <v>84037</v>
      </c>
      <c r="B17" s="88" t="s">
        <v>751</v>
      </c>
      <c r="C17" s="81" t="s">
        <v>8926</v>
      </c>
      <c r="D17" s="82" t="s">
        <v>17161</v>
      </c>
      <c r="E17" s="83" t="s">
        <v>5339</v>
      </c>
      <c r="F17" s="82" t="s">
        <v>8893</v>
      </c>
      <c r="G17" s="82"/>
      <c r="H17" s="82" t="s">
        <v>8927</v>
      </c>
      <c r="I17" s="83" t="s">
        <v>9128</v>
      </c>
      <c r="J17" s="83" t="s">
        <v>8928</v>
      </c>
      <c r="K17" s="84" t="str">
        <f>IF(Tableau8[[#This Row],[ID_OSM]]="Non trouvé","Pas de lien",HYPERLINK(("http://www.openstreetmap.org/?"&amp;Tableau8[[#This Row],[OBJET_OSM]]&amp;"="&amp;Tableau8[[#This Row],[ID_OSM]]),"Localiser"))</f>
        <v>Localiser</v>
      </c>
      <c r="L17" s="82" t="s">
        <v>5317</v>
      </c>
      <c r="M17" s="85" t="str">
        <f>IF(Tableau8[[#This Row],[ID_OSM]]="Non trouvé","Pas de lien",HYPERLINK("http://localhost:8111/import?url=http://api.openstreetmap.org/api/0.6/"&amp;Tableau8[[#This Row],[OBJET_OSM]]&amp;"/"&amp;Tableau8[[#This Row],[ID_OSM]]&amp;"/full","JOSM"))</f>
        <v>JOSM</v>
      </c>
      <c r="N17" s="82"/>
    </row>
    <row r="18" spans="1:14">
      <c r="A18" s="80" t="s">
        <v>9859</v>
      </c>
      <c r="B18" s="88" t="s">
        <v>751</v>
      </c>
      <c r="C18" s="81" t="s">
        <v>751</v>
      </c>
      <c r="D18" s="82" t="s">
        <v>11509</v>
      </c>
      <c r="F18" s="82" t="s">
        <v>11510</v>
      </c>
      <c r="G18" s="82" t="s">
        <v>6917</v>
      </c>
      <c r="H18" s="82" t="s">
        <v>11511</v>
      </c>
      <c r="I18" s="83" t="s">
        <v>11512</v>
      </c>
      <c r="J18" s="83" t="s">
        <v>11513</v>
      </c>
      <c r="K18" s="84" t="str">
        <f>IF(Tableau8[[#This Row],[ID_OSM]]="Non trouvé","Pas de lien",HYPERLINK(("http://www.openstreetmap.org/?"&amp;Tableau8[[#This Row],[OBJET_OSM]]&amp;"="&amp;Tableau8[[#This Row],[ID_OSM]]),"Localiser"))</f>
        <v>Pas de lien</v>
      </c>
      <c r="L18" s="82" t="s">
        <v>5317</v>
      </c>
      <c r="M18" s="85" t="str">
        <f>IF(Tableau8[[#This Row],[ID_OSM]]="Non trouvé","Pas de lien",HYPERLINK("http://localhost:8111/import?url=http://api.openstreetmap.org/api/0.6/"&amp;Tableau8[[#This Row],[OBJET_OSM]]&amp;"/"&amp;Tableau8[[#This Row],[ID_OSM]]&amp;"/full","JOSM"))</f>
        <v>Pas de lien</v>
      </c>
      <c r="N18" s="82"/>
    </row>
    <row r="19" spans="1:14">
      <c r="A19" s="80" t="s">
        <v>9859</v>
      </c>
      <c r="B19" s="88" t="s">
        <v>751</v>
      </c>
      <c r="C19" s="81" t="s">
        <v>751</v>
      </c>
      <c r="D19" s="82" t="s">
        <v>11514</v>
      </c>
      <c r="E19" s="58" t="s">
        <v>11515</v>
      </c>
      <c r="F19" s="82"/>
      <c r="G19" s="82"/>
      <c r="H19" s="82" t="s">
        <v>11516</v>
      </c>
      <c r="I19" s="83" t="s">
        <v>11517</v>
      </c>
      <c r="J19" s="83" t="s">
        <v>11518</v>
      </c>
      <c r="K19" s="84" t="str">
        <f>IF(Tableau8[[#This Row],[ID_OSM]]="Non trouvé","Pas de lien",HYPERLINK(("http://www.openstreetmap.org/?"&amp;Tableau8[[#This Row],[OBJET_OSM]]&amp;"="&amp;Tableau8[[#This Row],[ID_OSM]]),"Localiser"))</f>
        <v>Pas de lien</v>
      </c>
      <c r="L19" s="82" t="s">
        <v>5317</v>
      </c>
      <c r="M19" s="85" t="str">
        <f>IF(Tableau8[[#This Row],[ID_OSM]]="Non trouvé","Pas de lien",HYPERLINK("http://localhost:8111/import?url=http://api.openstreetmap.org/api/0.6/"&amp;Tableau8[[#This Row],[OBJET_OSM]]&amp;"/"&amp;Tableau8[[#This Row],[ID_OSM]]&amp;"/full","JOSM"))</f>
        <v>Pas de lien</v>
      </c>
      <c r="N19" s="82"/>
    </row>
    <row r="20" spans="1:14">
      <c r="A20" s="80" t="s">
        <v>9859</v>
      </c>
      <c r="B20" s="88" t="s">
        <v>751</v>
      </c>
      <c r="C20" s="81" t="s">
        <v>751</v>
      </c>
      <c r="D20" s="82" t="s">
        <v>11519</v>
      </c>
      <c r="E20" s="58" t="s">
        <v>11520</v>
      </c>
      <c r="F20" s="82"/>
      <c r="G20" s="82"/>
      <c r="H20" s="82" t="s">
        <v>11521</v>
      </c>
      <c r="I20" s="83" t="s">
        <v>11522</v>
      </c>
      <c r="J20" s="83" t="s">
        <v>11523</v>
      </c>
      <c r="K20" s="84" t="str">
        <f>IF(Tableau8[[#This Row],[ID_OSM]]="Non trouvé","Pas de lien",HYPERLINK(("http://www.openstreetmap.org/?"&amp;Tableau8[[#This Row],[OBJET_OSM]]&amp;"="&amp;Tableau8[[#This Row],[ID_OSM]]),"Localiser"))</f>
        <v>Pas de lien</v>
      </c>
      <c r="L20" s="82" t="s">
        <v>5317</v>
      </c>
      <c r="M20" s="85" t="str">
        <f>IF(Tableau8[[#This Row],[ID_OSM]]="Non trouvé","Pas de lien",HYPERLINK("http://localhost:8111/import?url=http://api.openstreetmap.org/api/0.6/"&amp;Tableau8[[#This Row],[OBJET_OSM]]&amp;"/"&amp;Tableau8[[#This Row],[ID_OSM]]&amp;"/full","JOSM"))</f>
        <v>Pas de lien</v>
      </c>
      <c r="N20" s="82"/>
    </row>
    <row r="21" spans="1:14">
      <c r="A21" s="80" t="s">
        <v>9859</v>
      </c>
      <c r="B21" s="88" t="s">
        <v>751</v>
      </c>
      <c r="C21" s="81" t="s">
        <v>751</v>
      </c>
      <c r="D21" s="82" t="s">
        <v>11524</v>
      </c>
      <c r="E21" s="58" t="s">
        <v>11525</v>
      </c>
      <c r="F21" s="82" t="s">
        <v>7372</v>
      </c>
      <c r="G21" s="82" t="s">
        <v>163</v>
      </c>
      <c r="H21" s="82" t="s">
        <v>8185</v>
      </c>
      <c r="I21" s="83" t="s">
        <v>11526</v>
      </c>
      <c r="J21" s="83" t="s">
        <v>11527</v>
      </c>
      <c r="K21" s="84" t="str">
        <f>IF(Tableau8[[#This Row],[ID_OSM]]="Non trouvé","Pas de lien",HYPERLINK(("http://www.openstreetmap.org/?"&amp;Tableau8[[#This Row],[OBJET_OSM]]&amp;"="&amp;Tableau8[[#This Row],[ID_OSM]]),"Localiser"))</f>
        <v>Pas de lien</v>
      </c>
      <c r="L21" s="82" t="s">
        <v>5317</v>
      </c>
      <c r="M21" s="85" t="str">
        <f>IF(Tableau8[[#This Row],[ID_OSM]]="Non trouvé","Pas de lien",HYPERLINK("http://localhost:8111/import?url=http://api.openstreetmap.org/api/0.6/"&amp;Tableau8[[#This Row],[OBJET_OSM]]&amp;"/"&amp;Tableau8[[#This Row],[ID_OSM]]&amp;"/full","JOSM"))</f>
        <v>Pas de lien</v>
      </c>
      <c r="N21" s="82"/>
    </row>
    <row r="22" spans="1:14">
      <c r="A22" s="80" t="s">
        <v>9859</v>
      </c>
      <c r="B22" s="88" t="s">
        <v>751</v>
      </c>
      <c r="C22" s="81" t="s">
        <v>751</v>
      </c>
      <c r="D22" s="82" t="s">
        <v>11528</v>
      </c>
      <c r="E22" s="58" t="s">
        <v>11529</v>
      </c>
      <c r="F22" s="82"/>
      <c r="G22" s="82"/>
      <c r="H22" s="82" t="s">
        <v>9183</v>
      </c>
      <c r="I22" s="83" t="s">
        <v>9184</v>
      </c>
      <c r="J22" s="83" t="s">
        <v>11530</v>
      </c>
      <c r="K22" s="84" t="str">
        <f>IF(Tableau8[[#This Row],[ID_OSM]]="Non trouvé","Pas de lien",HYPERLINK(("http://www.openstreetmap.org/?"&amp;Tableau8[[#This Row],[OBJET_OSM]]&amp;"="&amp;Tableau8[[#This Row],[ID_OSM]]),"Localiser"))</f>
        <v>Pas de lien</v>
      </c>
      <c r="L22" s="82" t="s">
        <v>5317</v>
      </c>
      <c r="M22" s="85" t="str">
        <f>IF(Tableau8[[#This Row],[ID_OSM]]="Non trouvé","Pas de lien",HYPERLINK("http://localhost:8111/import?url=http://api.openstreetmap.org/api/0.6/"&amp;Tableau8[[#This Row],[OBJET_OSM]]&amp;"/"&amp;Tableau8[[#This Row],[ID_OSM]]&amp;"/full","JOSM"))</f>
        <v>Pas de lien</v>
      </c>
      <c r="N22" s="82"/>
    </row>
    <row r="23" spans="1:14">
      <c r="A23" s="80">
        <v>84039</v>
      </c>
      <c r="B23" s="88" t="s">
        <v>751</v>
      </c>
      <c r="C23" s="81"/>
      <c r="D23" s="58" t="s">
        <v>11531</v>
      </c>
      <c r="E23" s="58" t="s">
        <v>11532</v>
      </c>
      <c r="F23" s="82" t="s">
        <v>8889</v>
      </c>
      <c r="G23" s="82"/>
      <c r="H23" s="82" t="s">
        <v>8890</v>
      </c>
      <c r="I23" s="83" t="s">
        <v>9117</v>
      </c>
      <c r="J23" s="83" t="s">
        <v>8891</v>
      </c>
      <c r="K23" s="84" t="str">
        <f>IF(Tableau8[[#This Row],[ID_OSM]]="Non trouvé","Pas de lien",HYPERLINK(("http://www.openstreetmap.org/?"&amp;Tableau8[[#This Row],[OBJET_OSM]]&amp;"="&amp;Tableau8[[#This Row],[ID_OSM]]),"Localiser"))</f>
        <v>Localiser</v>
      </c>
      <c r="L23" s="82" t="s">
        <v>5317</v>
      </c>
      <c r="M23" s="85" t="str">
        <f>IF(Tableau8[[#This Row],[ID_OSM]]="Non trouvé","Pas de lien",HYPERLINK("http://localhost:8111/import?url=http://api.openstreetmap.org/api/0.6/"&amp;Tableau8[[#This Row],[OBJET_OSM]]&amp;"/"&amp;Tableau8[[#This Row],[ID_OSM]]&amp;"/full","JOSM"))</f>
        <v>JOSM</v>
      </c>
      <c r="N23" s="82"/>
    </row>
    <row r="24" spans="1:14">
      <c r="A24" s="80" t="s">
        <v>9859</v>
      </c>
      <c r="B24" s="88" t="s">
        <v>751</v>
      </c>
      <c r="C24" s="81" t="s">
        <v>751</v>
      </c>
      <c r="D24" s="82" t="s">
        <v>11533</v>
      </c>
      <c r="E24" s="58" t="s">
        <v>11534</v>
      </c>
      <c r="F24" s="82" t="s">
        <v>11535</v>
      </c>
      <c r="G24" s="82" t="s">
        <v>111</v>
      </c>
      <c r="H24" s="82" t="s">
        <v>3055</v>
      </c>
      <c r="I24" s="83" t="s">
        <v>11536</v>
      </c>
      <c r="J24" s="83" t="s">
        <v>11537</v>
      </c>
      <c r="K24" s="84" t="str">
        <f>IF(Tableau8[[#This Row],[ID_OSM]]="Non trouvé","Pas de lien",HYPERLINK(("http://www.openstreetmap.org/?"&amp;Tableau8[[#This Row],[OBJET_OSM]]&amp;"="&amp;Tableau8[[#This Row],[ID_OSM]]),"Localiser"))</f>
        <v>Pas de lien</v>
      </c>
      <c r="L24" s="82" t="s">
        <v>5317</v>
      </c>
      <c r="M24" s="85" t="str">
        <f>IF(Tableau8[[#This Row],[ID_OSM]]="Non trouvé","Pas de lien",HYPERLINK("http://localhost:8111/import?url=http://api.openstreetmap.org/api/0.6/"&amp;Tableau8[[#This Row],[OBJET_OSM]]&amp;"/"&amp;Tableau8[[#This Row],[ID_OSM]]&amp;"/full","JOSM"))</f>
        <v>Pas de lien</v>
      </c>
      <c r="N24" s="82"/>
    </row>
    <row r="25" spans="1:14">
      <c r="A25" s="80">
        <v>84039</v>
      </c>
      <c r="B25" s="88" t="s">
        <v>751</v>
      </c>
      <c r="C25" s="81" t="s">
        <v>8931</v>
      </c>
      <c r="D25" s="82" t="s">
        <v>11538</v>
      </c>
      <c r="E25" s="83" t="s">
        <v>11539</v>
      </c>
      <c r="F25" s="82" t="s">
        <v>8893</v>
      </c>
      <c r="G25" s="82"/>
      <c r="H25" s="82" t="s">
        <v>8932</v>
      </c>
      <c r="I25" s="83" t="s">
        <v>9130</v>
      </c>
      <c r="J25" s="83" t="s">
        <v>8933</v>
      </c>
      <c r="K25" s="84" t="str">
        <f>IF(Tableau8[[#This Row],[ID_OSM]]="Non trouvé","Pas de lien",HYPERLINK(("http://www.openstreetmap.org/?"&amp;Tableau8[[#This Row],[OBJET_OSM]]&amp;"="&amp;Tableau8[[#This Row],[ID_OSM]]),"Localiser"))</f>
        <v>Localiser</v>
      </c>
      <c r="L25" s="82" t="s">
        <v>5317</v>
      </c>
      <c r="M25" s="85" t="str">
        <f>IF(Tableau8[[#This Row],[ID_OSM]]="Non trouvé","Pas de lien",HYPERLINK("http://localhost:8111/import?url=http://api.openstreetmap.org/api/0.6/"&amp;Tableau8[[#This Row],[OBJET_OSM]]&amp;"/"&amp;Tableau8[[#This Row],[ID_OSM]]&amp;"/full","JOSM"))</f>
        <v>JOSM</v>
      </c>
      <c r="N25" s="82"/>
    </row>
    <row r="26" spans="1:14">
      <c r="A26" s="80">
        <v>84039</v>
      </c>
      <c r="B26" s="88" t="s">
        <v>751</v>
      </c>
      <c r="C26" s="81"/>
      <c r="D26" s="58" t="s">
        <v>11540</v>
      </c>
      <c r="E26" s="58" t="s">
        <v>11541</v>
      </c>
      <c r="F26" s="82" t="s">
        <v>8893</v>
      </c>
      <c r="G26" s="82"/>
      <c r="H26" s="82" t="s">
        <v>8946</v>
      </c>
      <c r="I26" s="83" t="s">
        <v>9134</v>
      </c>
      <c r="J26" s="83" t="s">
        <v>8947</v>
      </c>
      <c r="K26" s="84" t="str">
        <f>IF(Tableau8[[#This Row],[ID_OSM]]="Non trouvé","Pas de lien",HYPERLINK(("http://www.openstreetmap.org/?"&amp;Tableau8[[#This Row],[OBJET_OSM]]&amp;"="&amp;Tableau8[[#This Row],[ID_OSM]]),"Localiser"))</f>
        <v>Localiser</v>
      </c>
      <c r="L26" s="82" t="s">
        <v>5317</v>
      </c>
      <c r="M26" s="85" t="str">
        <f>IF(Tableau8[[#This Row],[ID_OSM]]="Non trouvé","Pas de lien",HYPERLINK("http://localhost:8111/import?url=http://api.openstreetmap.org/api/0.6/"&amp;Tableau8[[#This Row],[OBJET_OSM]]&amp;"/"&amp;Tableau8[[#This Row],[ID_OSM]]&amp;"/full","JOSM"))</f>
        <v>JOSM</v>
      </c>
      <c r="N26" s="82"/>
    </row>
    <row r="27" spans="1:14">
      <c r="A27" s="80" t="s">
        <v>9859</v>
      </c>
      <c r="B27" s="88" t="s">
        <v>751</v>
      </c>
      <c r="C27" s="81" t="s">
        <v>751</v>
      </c>
      <c r="D27" s="82" t="s">
        <v>11542</v>
      </c>
      <c r="E27" s="58" t="s">
        <v>11543</v>
      </c>
      <c r="F27" s="82"/>
      <c r="G27" s="82"/>
      <c r="H27" s="82" t="s">
        <v>11544</v>
      </c>
      <c r="I27" s="83" t="s">
        <v>3038</v>
      </c>
      <c r="J27" s="83" t="s">
        <v>8624</v>
      </c>
      <c r="K27" s="84" t="str">
        <f>IF(Tableau8[[#This Row],[ID_OSM]]="Non trouvé","Pas de lien",HYPERLINK(("http://www.openstreetmap.org/?"&amp;Tableau8[[#This Row],[OBJET_OSM]]&amp;"="&amp;Tableau8[[#This Row],[ID_OSM]]),"Localiser"))</f>
        <v>Pas de lien</v>
      </c>
      <c r="L27" s="82" t="s">
        <v>5317</v>
      </c>
      <c r="M27" s="85" t="str">
        <f>IF(Tableau8[[#This Row],[ID_OSM]]="Non trouvé","Pas de lien",HYPERLINK("http://localhost:8111/import?url=http://api.openstreetmap.org/api/0.6/"&amp;Tableau8[[#This Row],[OBJET_OSM]]&amp;"/"&amp;Tableau8[[#This Row],[ID_OSM]]&amp;"/full","JOSM"))</f>
        <v>Pas de lien</v>
      </c>
      <c r="N27" s="82"/>
    </row>
    <row r="28" spans="1:14">
      <c r="A28" s="80" t="s">
        <v>9859</v>
      </c>
      <c r="B28" s="88" t="s">
        <v>751</v>
      </c>
      <c r="C28" s="81" t="s">
        <v>751</v>
      </c>
      <c r="D28" s="82" t="s">
        <v>11545</v>
      </c>
      <c r="E28" s="58" t="s">
        <v>11546</v>
      </c>
      <c r="F28" s="82" t="s">
        <v>3602</v>
      </c>
      <c r="G28" s="82" t="s">
        <v>163</v>
      </c>
      <c r="H28" s="82" t="s">
        <v>9090</v>
      </c>
      <c r="I28" s="83" t="s">
        <v>11547</v>
      </c>
      <c r="J28" s="83" t="s">
        <v>11548</v>
      </c>
      <c r="K28" s="84" t="str">
        <f>IF(Tableau8[[#This Row],[ID_OSM]]="Non trouvé","Pas de lien",HYPERLINK(("http://www.openstreetmap.org/?"&amp;Tableau8[[#This Row],[OBJET_OSM]]&amp;"="&amp;Tableau8[[#This Row],[ID_OSM]]),"Localiser"))</f>
        <v>Pas de lien</v>
      </c>
      <c r="L28" s="82" t="s">
        <v>5317</v>
      </c>
      <c r="M28" s="85" t="str">
        <f>IF(Tableau8[[#This Row],[ID_OSM]]="Non trouvé","Pas de lien",HYPERLINK("http://localhost:8111/import?url=http://api.openstreetmap.org/api/0.6/"&amp;Tableau8[[#This Row],[OBJET_OSM]]&amp;"/"&amp;Tableau8[[#This Row],[ID_OSM]]&amp;"/full","JOSM"))</f>
        <v>Pas de lien</v>
      </c>
      <c r="N28" s="82"/>
    </row>
    <row r="29" spans="1:14">
      <c r="A29" s="80" t="s">
        <v>9859</v>
      </c>
      <c r="B29" s="88" t="s">
        <v>751</v>
      </c>
      <c r="C29" s="81" t="s">
        <v>751</v>
      </c>
      <c r="D29" s="82" t="s">
        <v>11549</v>
      </c>
      <c r="E29" s="58" t="s">
        <v>11550</v>
      </c>
      <c r="F29" s="82" t="s">
        <v>9017</v>
      </c>
      <c r="G29" s="82"/>
      <c r="H29" s="82" t="s">
        <v>11551</v>
      </c>
      <c r="I29" s="83" t="s">
        <v>11552</v>
      </c>
      <c r="J29" s="83" t="s">
        <v>11553</v>
      </c>
      <c r="K29" s="84" t="str">
        <f>IF(Tableau8[[#This Row],[ID_OSM]]="Non trouvé","Pas de lien",HYPERLINK(("http://www.openstreetmap.org/?"&amp;Tableau8[[#This Row],[OBJET_OSM]]&amp;"="&amp;Tableau8[[#This Row],[ID_OSM]]),"Localiser"))</f>
        <v>Pas de lien</v>
      </c>
      <c r="L29" s="82" t="s">
        <v>5317</v>
      </c>
      <c r="M29" s="85" t="str">
        <f>IF(Tableau8[[#This Row],[ID_OSM]]="Non trouvé","Pas de lien",HYPERLINK("http://localhost:8111/import?url=http://api.openstreetmap.org/api/0.6/"&amp;Tableau8[[#This Row],[OBJET_OSM]]&amp;"/"&amp;Tableau8[[#This Row],[ID_OSM]]&amp;"/full","JOSM"))</f>
        <v>Pas de lien</v>
      </c>
      <c r="N29" s="82"/>
    </row>
    <row r="30" spans="1:14">
      <c r="A30" s="80" t="s">
        <v>9859</v>
      </c>
      <c r="B30" s="88" t="s">
        <v>751</v>
      </c>
      <c r="C30" s="81" t="s">
        <v>751</v>
      </c>
      <c r="D30" s="82" t="s">
        <v>11554</v>
      </c>
      <c r="E30" s="58" t="s">
        <v>11555</v>
      </c>
      <c r="F30" s="82" t="s">
        <v>1507</v>
      </c>
      <c r="G30" s="82" t="s">
        <v>119</v>
      </c>
      <c r="H30" s="82" t="s">
        <v>875</v>
      </c>
      <c r="I30" s="83" t="s">
        <v>11556</v>
      </c>
      <c r="J30" s="83" t="s">
        <v>11557</v>
      </c>
      <c r="K30" s="84" t="str">
        <f>IF(Tableau8[[#This Row],[ID_OSM]]="Non trouvé","Pas de lien",HYPERLINK(("http://www.openstreetmap.org/?"&amp;Tableau8[[#This Row],[OBJET_OSM]]&amp;"="&amp;Tableau8[[#This Row],[ID_OSM]]),"Localiser"))</f>
        <v>Pas de lien</v>
      </c>
      <c r="L30" s="82" t="s">
        <v>5317</v>
      </c>
      <c r="M30" s="85" t="str">
        <f>IF(Tableau8[[#This Row],[ID_OSM]]="Non trouvé","Pas de lien",HYPERLINK("http://localhost:8111/import?url=http://api.openstreetmap.org/api/0.6/"&amp;Tableau8[[#This Row],[OBJET_OSM]]&amp;"/"&amp;Tableau8[[#This Row],[ID_OSM]]&amp;"/full","JOSM"))</f>
        <v>Pas de lien</v>
      </c>
      <c r="N30" s="82"/>
    </row>
    <row r="31" spans="1:14">
      <c r="A31" s="80">
        <v>84039</v>
      </c>
      <c r="B31" s="88" t="s">
        <v>751</v>
      </c>
      <c r="C31" s="81" t="s">
        <v>9072</v>
      </c>
      <c r="D31" s="58" t="s">
        <v>11558</v>
      </c>
      <c r="E31" s="58" t="s">
        <v>11559</v>
      </c>
      <c r="F31" s="82" t="s">
        <v>9048</v>
      </c>
      <c r="G31" s="82" t="s">
        <v>4327</v>
      </c>
      <c r="H31" s="82" t="s">
        <v>9073</v>
      </c>
      <c r="I31" s="83" t="s">
        <v>9159</v>
      </c>
      <c r="J31" s="83" t="s">
        <v>9074</v>
      </c>
      <c r="K31" s="84" t="str">
        <f>IF(Tableau8[[#This Row],[ID_OSM]]="Non trouvé","Pas de lien",HYPERLINK(("http://www.openstreetmap.org/?"&amp;Tableau8[[#This Row],[OBJET_OSM]]&amp;"="&amp;Tableau8[[#This Row],[ID_OSM]]),"Localiser"))</f>
        <v>Localiser</v>
      </c>
      <c r="L31" s="82" t="s">
        <v>5317</v>
      </c>
      <c r="M31" s="85" t="str">
        <f>IF(Tableau8[[#This Row],[ID_OSM]]="Non trouvé","Pas de lien",HYPERLINK("http://localhost:8111/import?url=http://api.openstreetmap.org/api/0.6/"&amp;Tableau8[[#This Row],[OBJET_OSM]]&amp;"/"&amp;Tableau8[[#This Row],[ID_OSM]]&amp;"/full","JOSM"))</f>
        <v>JOSM</v>
      </c>
      <c r="N31" s="82"/>
    </row>
    <row r="32" spans="1:14">
      <c r="A32" s="80" t="s">
        <v>9859</v>
      </c>
      <c r="B32" s="88" t="s">
        <v>751</v>
      </c>
      <c r="C32" s="81" t="s">
        <v>751</v>
      </c>
      <c r="D32" s="82" t="s">
        <v>11560</v>
      </c>
      <c r="E32" s="58" t="s">
        <v>11561</v>
      </c>
      <c r="F32" s="82" t="s">
        <v>11562</v>
      </c>
      <c r="G32" s="82" t="s">
        <v>661</v>
      </c>
      <c r="H32" s="82" t="s">
        <v>11563</v>
      </c>
      <c r="I32" s="83" t="s">
        <v>11564</v>
      </c>
      <c r="J32" s="83" t="s">
        <v>11565</v>
      </c>
      <c r="K32" s="84" t="str">
        <f>IF(Tableau8[[#This Row],[ID_OSM]]="Non trouvé","Pas de lien",HYPERLINK(("http://www.openstreetmap.org/?"&amp;Tableau8[[#This Row],[OBJET_OSM]]&amp;"="&amp;Tableau8[[#This Row],[ID_OSM]]),"Localiser"))</f>
        <v>Pas de lien</v>
      </c>
      <c r="L32" s="82" t="s">
        <v>5317</v>
      </c>
      <c r="M32" s="85" t="str">
        <f>IF(Tableau8[[#This Row],[ID_OSM]]="Non trouvé","Pas de lien",HYPERLINK("http://localhost:8111/import?url=http://api.openstreetmap.org/api/0.6/"&amp;Tableau8[[#This Row],[OBJET_OSM]]&amp;"/"&amp;Tableau8[[#This Row],[ID_OSM]]&amp;"/full","JOSM"))</f>
        <v>Pas de lien</v>
      </c>
      <c r="N32" s="82"/>
    </row>
    <row r="33" spans="1:14">
      <c r="A33" s="80" t="s">
        <v>9859</v>
      </c>
      <c r="B33" s="88" t="s">
        <v>751</v>
      </c>
      <c r="C33" s="81" t="s">
        <v>751</v>
      </c>
      <c r="D33" s="82" t="s">
        <v>11566</v>
      </c>
      <c r="E33" s="58" t="s">
        <v>11567</v>
      </c>
      <c r="F33" s="82" t="s">
        <v>11568</v>
      </c>
      <c r="G33" s="82" t="s">
        <v>163</v>
      </c>
      <c r="H33" s="82" t="s">
        <v>9094</v>
      </c>
      <c r="I33" s="83" t="s">
        <v>11569</v>
      </c>
      <c r="J33" s="83" t="s">
        <v>11570</v>
      </c>
      <c r="K33" s="84" t="str">
        <f>IF(Tableau8[[#This Row],[ID_OSM]]="Non trouvé","Pas de lien",HYPERLINK(("http://www.openstreetmap.org/?"&amp;Tableau8[[#This Row],[OBJET_OSM]]&amp;"="&amp;Tableau8[[#This Row],[ID_OSM]]),"Localiser"))</f>
        <v>Pas de lien</v>
      </c>
      <c r="L33" s="82" t="s">
        <v>5317</v>
      </c>
      <c r="M33" s="85" t="str">
        <f>IF(Tableau8[[#This Row],[ID_OSM]]="Non trouvé","Pas de lien",HYPERLINK("http://localhost:8111/import?url=http://api.openstreetmap.org/api/0.6/"&amp;Tableau8[[#This Row],[OBJET_OSM]]&amp;"/"&amp;Tableau8[[#This Row],[ID_OSM]]&amp;"/full","JOSM"))</f>
        <v>Pas de lien</v>
      </c>
      <c r="N33" s="82"/>
    </row>
    <row r="34" spans="1:14">
      <c r="A34" s="80" t="s">
        <v>9859</v>
      </c>
      <c r="B34" s="88" t="s">
        <v>751</v>
      </c>
      <c r="C34" s="81" t="s">
        <v>751</v>
      </c>
      <c r="D34" s="82" t="s">
        <v>11571</v>
      </c>
      <c r="E34" s="58" t="s">
        <v>11572</v>
      </c>
      <c r="F34" s="82" t="s">
        <v>9099</v>
      </c>
      <c r="G34" s="82" t="s">
        <v>221</v>
      </c>
      <c r="H34" s="82" t="s">
        <v>7352</v>
      </c>
      <c r="I34" s="83" t="s">
        <v>11573</v>
      </c>
      <c r="J34" s="83" t="s">
        <v>11574</v>
      </c>
      <c r="K34" s="84" t="str">
        <f>IF(Tableau8[[#This Row],[ID_OSM]]="Non trouvé","Pas de lien",HYPERLINK(("http://www.openstreetmap.org/?"&amp;Tableau8[[#This Row],[OBJET_OSM]]&amp;"="&amp;Tableau8[[#This Row],[ID_OSM]]),"Localiser"))</f>
        <v>Pas de lien</v>
      </c>
      <c r="L34" s="82" t="s">
        <v>5317</v>
      </c>
      <c r="M34" s="85" t="str">
        <f>IF(Tableau8[[#This Row],[ID_OSM]]="Non trouvé","Pas de lien",HYPERLINK("http://localhost:8111/import?url=http://api.openstreetmap.org/api/0.6/"&amp;Tableau8[[#This Row],[OBJET_OSM]]&amp;"/"&amp;Tableau8[[#This Row],[ID_OSM]]&amp;"/full","JOSM"))</f>
        <v>Pas de lien</v>
      </c>
      <c r="N34" s="82"/>
    </row>
    <row r="35" spans="1:14">
      <c r="A35" s="80" t="s">
        <v>9859</v>
      </c>
      <c r="B35" s="88" t="s">
        <v>751</v>
      </c>
      <c r="C35" s="81" t="s">
        <v>751</v>
      </c>
      <c r="D35" s="82" t="s">
        <v>11575</v>
      </c>
      <c r="F35" s="82"/>
      <c r="G35" s="82" t="s">
        <v>4327</v>
      </c>
      <c r="H35" s="82" t="s">
        <v>11576</v>
      </c>
      <c r="I35" s="83" t="s">
        <v>11577</v>
      </c>
      <c r="J35" s="83" t="s">
        <v>8327</v>
      </c>
      <c r="K35" s="84" t="str">
        <f>IF(Tableau8[[#This Row],[ID_OSM]]="Non trouvé","Pas de lien",HYPERLINK(("http://www.openstreetmap.org/?"&amp;Tableau8[[#This Row],[OBJET_OSM]]&amp;"="&amp;Tableau8[[#This Row],[ID_OSM]]),"Localiser"))</f>
        <v>Pas de lien</v>
      </c>
      <c r="L35" s="82" t="s">
        <v>5317</v>
      </c>
      <c r="M35" s="85" t="str">
        <f>IF(Tableau8[[#This Row],[ID_OSM]]="Non trouvé","Pas de lien",HYPERLINK("http://localhost:8111/import?url=http://api.openstreetmap.org/api/0.6/"&amp;Tableau8[[#This Row],[OBJET_OSM]]&amp;"/"&amp;Tableau8[[#This Row],[ID_OSM]]&amp;"/full","JOSM"))</f>
        <v>Pas de lien</v>
      </c>
      <c r="N35" s="82"/>
    </row>
    <row r="36" spans="1:14">
      <c r="A36" s="80">
        <v>84039</v>
      </c>
      <c r="B36" s="88" t="s">
        <v>751</v>
      </c>
      <c r="C36" s="81" t="s">
        <v>8895</v>
      </c>
      <c r="D36" s="82" t="s">
        <v>17162</v>
      </c>
      <c r="E36" s="83" t="s">
        <v>5339</v>
      </c>
      <c r="F36" s="82" t="s">
        <v>8893</v>
      </c>
      <c r="G36" s="82"/>
      <c r="H36" s="82" t="s">
        <v>8896</v>
      </c>
      <c r="I36" s="83" t="s">
        <v>9119</v>
      </c>
      <c r="J36" s="83" t="s">
        <v>8897</v>
      </c>
      <c r="K36" s="84" t="str">
        <f>IF(Tableau8[[#This Row],[ID_OSM]]="Non trouvé","Pas de lien",HYPERLINK(("http://www.openstreetmap.org/?"&amp;Tableau8[[#This Row],[OBJET_OSM]]&amp;"="&amp;Tableau8[[#This Row],[ID_OSM]]),"Localiser"))</f>
        <v>Localiser</v>
      </c>
      <c r="L36" s="82" t="s">
        <v>5317</v>
      </c>
      <c r="M36" s="85" t="str">
        <f>IF(Tableau8[[#This Row],[ID_OSM]]="Non trouvé","Pas de lien",HYPERLINK("http://localhost:8111/import?url=http://api.openstreetmap.org/api/0.6/"&amp;Tableau8[[#This Row],[OBJET_OSM]]&amp;"/"&amp;Tableau8[[#This Row],[ID_OSM]]&amp;"/full","JOSM"))</f>
        <v>JOSM</v>
      </c>
      <c r="N36" s="82"/>
    </row>
    <row r="37" spans="1:14">
      <c r="A37" s="80">
        <v>84039</v>
      </c>
      <c r="B37" s="88" t="s">
        <v>751</v>
      </c>
      <c r="C37" s="81" t="s">
        <v>9089</v>
      </c>
      <c r="D37" s="82" t="s">
        <v>17163</v>
      </c>
      <c r="E37" s="86" t="s">
        <v>5339</v>
      </c>
      <c r="F37" s="82" t="s">
        <v>9048</v>
      </c>
      <c r="G37" s="82"/>
      <c r="H37" s="82" t="s">
        <v>9090</v>
      </c>
      <c r="I37" s="83" t="s">
        <v>9164</v>
      </c>
      <c r="J37" s="83" t="s">
        <v>9091</v>
      </c>
      <c r="K37" s="84" t="str">
        <f>IF(Tableau8[[#This Row],[ID_OSM]]="Non trouvé","Pas de lien",HYPERLINK(("http://www.openstreetmap.org/?"&amp;Tableau8[[#This Row],[OBJET_OSM]]&amp;"="&amp;Tableau8[[#This Row],[ID_OSM]]),"Localiser"))</f>
        <v>Localiser</v>
      </c>
      <c r="L37" s="82" t="s">
        <v>5317</v>
      </c>
      <c r="M37" s="85" t="str">
        <f>IF(Tableau8[[#This Row],[ID_OSM]]="Non trouvé","Pas de lien",HYPERLINK("http://localhost:8111/import?url=http://api.openstreetmap.org/api/0.6/"&amp;Tableau8[[#This Row],[OBJET_OSM]]&amp;"/"&amp;Tableau8[[#This Row],[ID_OSM]]&amp;"/full","JOSM"))</f>
        <v>JOSM</v>
      </c>
      <c r="N37" s="82"/>
    </row>
    <row r="38" spans="1:14">
      <c r="A38" s="138" t="s">
        <v>9859</v>
      </c>
      <c r="B38" s="88" t="s">
        <v>751</v>
      </c>
      <c r="C38" s="139" t="s">
        <v>13945</v>
      </c>
      <c r="D38" s="140" t="s">
        <v>13944</v>
      </c>
      <c r="E38" s="86" t="s">
        <v>5339</v>
      </c>
      <c r="F38" s="140" t="s">
        <v>8862</v>
      </c>
      <c r="G38" s="140"/>
      <c r="H38" s="140" t="s">
        <v>13946</v>
      </c>
      <c r="I38" s="141" t="s">
        <v>13947</v>
      </c>
      <c r="J38" s="141" t="s">
        <v>13948</v>
      </c>
      <c r="K38" s="84" t="str">
        <f>IF(Tableau8[[#This Row],[ID_OSM]]="Non trouvé","Pas de lien",HYPERLINK(("http://www.openstreetmap.org/?"&amp;Tableau8[[#This Row],[OBJET_OSM]]&amp;"="&amp;Tableau8[[#This Row],[ID_OSM]]),"Localiser"))</f>
        <v>Localiser</v>
      </c>
      <c r="L38" s="82" t="s">
        <v>5316</v>
      </c>
      <c r="M38" s="143" t="str">
        <f>IF(Tableau8[[#This Row],[ID_OSM]]="Non trouvé","Pas de lien",HYPERLINK("http://localhost:8111/import?url=http://api.openstreetmap.org/api/0.6/"&amp;Tableau8[[#This Row],[OBJET_OSM]]&amp;"/"&amp;Tableau8[[#This Row],[ID_OSM]]&amp;"/full","JOSM"))</f>
        <v>JOSM</v>
      </c>
      <c r="N38" s="140"/>
    </row>
    <row r="39" spans="1:14">
      <c r="A39" s="138" t="s">
        <v>13951</v>
      </c>
      <c r="B39" s="88" t="s">
        <v>751</v>
      </c>
      <c r="C39" s="139" t="s">
        <v>13952</v>
      </c>
      <c r="D39" s="140" t="s">
        <v>13950</v>
      </c>
      <c r="E39" s="86" t="s">
        <v>5339</v>
      </c>
      <c r="F39" s="140" t="s">
        <v>8862</v>
      </c>
      <c r="G39" s="140"/>
      <c r="H39" s="140" t="s">
        <v>13953</v>
      </c>
      <c r="I39" s="141" t="s">
        <v>13954</v>
      </c>
      <c r="J39" s="141" t="s">
        <v>13955</v>
      </c>
      <c r="K39" s="84" t="str">
        <f>IF(Tableau8[[#This Row],[ID_OSM]]="Non trouvé","Pas de lien",HYPERLINK(("http://www.openstreetmap.org/?"&amp;Tableau8[[#This Row],[OBJET_OSM]]&amp;"="&amp;Tableau8[[#This Row],[ID_OSM]]),"Localiser"))</f>
        <v>Localiser</v>
      </c>
      <c r="L39" s="140" t="s">
        <v>5316</v>
      </c>
      <c r="M39" s="143" t="str">
        <f>IF(Tableau8[[#This Row],[ID_OSM]]="Non trouvé","Pas de lien",HYPERLINK("http://localhost:8111/import?url=http://api.openstreetmap.org/api/0.6/"&amp;Tableau8[[#This Row],[OBJET_OSM]]&amp;"/"&amp;Tableau8[[#This Row],[ID_OSM]]&amp;"/full","JOSM"))</f>
        <v>JOSM</v>
      </c>
      <c r="N39" s="140"/>
    </row>
    <row r="40" spans="1:14">
      <c r="A40" s="80">
        <v>84056</v>
      </c>
      <c r="B40" s="88" t="s">
        <v>751</v>
      </c>
      <c r="C40" s="81" t="s">
        <v>8898</v>
      </c>
      <c r="D40" s="82" t="s">
        <v>17164</v>
      </c>
      <c r="E40" s="83" t="s">
        <v>5339</v>
      </c>
      <c r="F40" s="82" t="s">
        <v>8893</v>
      </c>
      <c r="G40" s="82"/>
      <c r="H40" s="82" t="s">
        <v>8899</v>
      </c>
      <c r="I40" s="83" t="s">
        <v>9120</v>
      </c>
      <c r="J40" s="83" t="s">
        <v>8900</v>
      </c>
      <c r="K40" s="84" t="str">
        <f>IF(Tableau8[[#This Row],[ID_OSM]]="Non trouvé","Pas de lien",HYPERLINK(("http://www.openstreetmap.org/?"&amp;Tableau8[[#This Row],[OBJET_OSM]]&amp;"="&amp;Tableau8[[#This Row],[ID_OSM]]),"Localiser"))</f>
        <v>Localiser</v>
      </c>
      <c r="L40" s="82" t="s">
        <v>5317</v>
      </c>
      <c r="M40" s="85" t="str">
        <f>IF(Tableau8[[#This Row],[ID_OSM]]="Non trouvé","Pas de lien",HYPERLINK("http://localhost:8111/import?url=http://api.openstreetmap.org/api/0.6/"&amp;Tableau8[[#This Row],[OBJET_OSM]]&amp;"/"&amp;Tableau8[[#This Row],[ID_OSM]]&amp;"/full","JOSM"))</f>
        <v>JOSM</v>
      </c>
      <c r="N40" s="82"/>
    </row>
    <row r="41" spans="1:14">
      <c r="A41" s="80">
        <v>84056</v>
      </c>
      <c r="B41" s="88" t="s">
        <v>751</v>
      </c>
      <c r="C41" s="81" t="s">
        <v>8941</v>
      </c>
      <c r="D41" s="82" t="s">
        <v>17165</v>
      </c>
      <c r="E41" s="83" t="s">
        <v>5339</v>
      </c>
      <c r="F41" s="82" t="s">
        <v>8893</v>
      </c>
      <c r="G41" s="82"/>
      <c r="H41" s="82" t="s">
        <v>8942</v>
      </c>
      <c r="I41" s="83" t="s">
        <v>9133</v>
      </c>
      <c r="J41" s="83" t="s">
        <v>8943</v>
      </c>
      <c r="K41" s="84" t="str">
        <f>IF(Tableau8[[#This Row],[ID_OSM]]="Non trouvé","Pas de lien",HYPERLINK(("http://www.openstreetmap.org/?"&amp;Tableau8[[#This Row],[OBJET_OSM]]&amp;"="&amp;Tableau8[[#This Row],[ID_OSM]]),"Localiser"))</f>
        <v>Localiser</v>
      </c>
      <c r="L41" s="82" t="s">
        <v>5317</v>
      </c>
      <c r="M41" s="85" t="str">
        <f>IF(Tableau8[[#This Row],[ID_OSM]]="Non trouvé","Pas de lien",HYPERLINK("http://localhost:8111/import?url=http://api.openstreetmap.org/api/0.6/"&amp;Tableau8[[#This Row],[OBJET_OSM]]&amp;"/"&amp;Tableau8[[#This Row],[ID_OSM]]&amp;"/full","JOSM"))</f>
        <v>JOSM</v>
      </c>
      <c r="N41" s="82"/>
    </row>
    <row r="42" spans="1:14">
      <c r="A42" s="80">
        <v>84056</v>
      </c>
      <c r="B42" s="88" t="s">
        <v>751</v>
      </c>
      <c r="C42" s="81" t="s">
        <v>8948</v>
      </c>
      <c r="D42" s="82" t="s">
        <v>17166</v>
      </c>
      <c r="E42" s="83" t="s">
        <v>5339</v>
      </c>
      <c r="F42" s="82" t="s">
        <v>8893</v>
      </c>
      <c r="G42" s="82"/>
      <c r="H42" s="82" t="s">
        <v>8946</v>
      </c>
      <c r="I42" s="83" t="s">
        <v>9134</v>
      </c>
      <c r="J42" s="83" t="s">
        <v>8947</v>
      </c>
      <c r="K42" s="84" t="str">
        <f>IF(Tableau8[[#This Row],[ID_OSM]]="Non trouvé","Pas de lien",HYPERLINK(("http://www.openstreetmap.org/?"&amp;Tableau8[[#This Row],[OBJET_OSM]]&amp;"="&amp;Tableau8[[#This Row],[ID_OSM]]),"Localiser"))</f>
        <v>Localiser</v>
      </c>
      <c r="L42" s="82" t="s">
        <v>5317</v>
      </c>
      <c r="M42" s="85" t="str">
        <f>IF(Tableau8[[#This Row],[ID_OSM]]="Non trouvé","Pas de lien",HYPERLINK("http://localhost:8111/import?url=http://api.openstreetmap.org/api/0.6/"&amp;Tableau8[[#This Row],[OBJET_OSM]]&amp;"/"&amp;Tableau8[[#This Row],[ID_OSM]]&amp;"/full","JOSM"))</f>
        <v>JOSM</v>
      </c>
      <c r="N42" s="82"/>
    </row>
    <row r="43" spans="1:14">
      <c r="A43" s="80">
        <v>84056</v>
      </c>
      <c r="B43" s="88" t="s">
        <v>751</v>
      </c>
      <c r="C43" s="81" t="s">
        <v>9066</v>
      </c>
      <c r="D43" s="82" t="s">
        <v>17167</v>
      </c>
      <c r="E43" s="86" t="s">
        <v>5339</v>
      </c>
      <c r="F43" s="82" t="s">
        <v>9048</v>
      </c>
      <c r="G43" s="82"/>
      <c r="H43" s="82" t="s">
        <v>9067</v>
      </c>
      <c r="I43" s="83" t="s">
        <v>9157</v>
      </c>
      <c r="J43" s="83" t="s">
        <v>9068</v>
      </c>
      <c r="K43" s="84" t="str">
        <f>IF(Tableau8[[#This Row],[ID_OSM]]="Non trouvé","Pas de lien",HYPERLINK(("http://www.openstreetmap.org/?"&amp;Tableau8[[#This Row],[OBJET_OSM]]&amp;"="&amp;Tableau8[[#This Row],[ID_OSM]]),"Localiser"))</f>
        <v>Localiser</v>
      </c>
      <c r="L43" s="82" t="s">
        <v>5317</v>
      </c>
      <c r="M43" s="85" t="str">
        <f>IF(Tableau8[[#This Row],[ID_OSM]]="Non trouvé","Pas de lien",HYPERLINK("http://localhost:8111/import?url=http://api.openstreetmap.org/api/0.6/"&amp;Tableau8[[#This Row],[OBJET_OSM]]&amp;"/"&amp;Tableau8[[#This Row],[ID_OSM]]&amp;"/full","JOSM"))</f>
        <v>JOSM</v>
      </c>
      <c r="N43" s="82"/>
    </row>
    <row r="44" spans="1:14">
      <c r="A44" s="80">
        <v>84056</v>
      </c>
      <c r="B44" s="88" t="s">
        <v>751</v>
      </c>
      <c r="C44" s="81" t="s">
        <v>9082</v>
      </c>
      <c r="D44" s="82" t="s">
        <v>17168</v>
      </c>
      <c r="E44" s="86" t="s">
        <v>5339</v>
      </c>
      <c r="F44" s="82" t="s">
        <v>9048</v>
      </c>
      <c r="G44" s="82"/>
      <c r="H44" s="82" t="s">
        <v>9083</v>
      </c>
      <c r="I44" s="83" t="s">
        <v>9162</v>
      </c>
      <c r="J44" s="83" t="s">
        <v>9084</v>
      </c>
      <c r="K44" s="84" t="str">
        <f>IF(Tableau8[[#This Row],[ID_OSM]]="Non trouvé","Pas de lien",HYPERLINK(("http://www.openstreetmap.org/?"&amp;Tableau8[[#This Row],[OBJET_OSM]]&amp;"="&amp;Tableau8[[#This Row],[ID_OSM]]),"Localiser"))</f>
        <v>Localiser</v>
      </c>
      <c r="L44" s="82" t="s">
        <v>5317</v>
      </c>
      <c r="M44" s="85" t="str">
        <f>IF(Tableau8[[#This Row],[ID_OSM]]="Non trouvé","Pas de lien",HYPERLINK("http://localhost:8111/import?url=http://api.openstreetmap.org/api/0.6/"&amp;Tableau8[[#This Row],[OBJET_OSM]]&amp;"/"&amp;Tableau8[[#This Row],[ID_OSM]]&amp;"/full","JOSM"))</f>
        <v>JOSM</v>
      </c>
      <c r="N44" s="82"/>
    </row>
    <row r="45" spans="1:14">
      <c r="A45" s="80">
        <v>84056</v>
      </c>
      <c r="B45" s="88" t="s">
        <v>751</v>
      </c>
      <c r="C45" s="81" t="s">
        <v>13361</v>
      </c>
      <c r="D45" s="82" t="s">
        <v>13360</v>
      </c>
      <c r="E45" s="83" t="s">
        <v>9516</v>
      </c>
      <c r="F45" s="60" t="s">
        <v>1507</v>
      </c>
      <c r="G45" s="60" t="s">
        <v>134</v>
      </c>
      <c r="H45" s="60" t="s">
        <v>9193</v>
      </c>
      <c r="I45" s="60" t="s">
        <v>9517</v>
      </c>
      <c r="J45" s="60" t="s">
        <v>9518</v>
      </c>
      <c r="K45" s="84" t="str">
        <f>IF(Tableau8[[#This Row],[ID_OSM]]="Non trouvé","Pas de lien",HYPERLINK(("http://www.openstreetmap.org/?"&amp;Tableau8[[#This Row],[OBJET_OSM]]&amp;"="&amp;Tableau8[[#This Row],[ID_OSM]]),"Localiser"))</f>
        <v>Localiser</v>
      </c>
      <c r="L45" s="82" t="s">
        <v>5317</v>
      </c>
      <c r="M45" s="85" t="str">
        <f>IF(Tableau8[[#This Row],[ID_OSM]]="Non trouvé","Pas de lien",HYPERLINK("http://localhost:8111/import?url=http://api.openstreetmap.org/api/0.6/"&amp;Tableau8[[#This Row],[OBJET_OSM]]&amp;"/"&amp;Tableau8[[#This Row],[ID_OSM]]&amp;"/full","JOSM"))</f>
        <v>JOSM</v>
      </c>
      <c r="N45" s="82"/>
    </row>
    <row r="46" spans="1:14">
      <c r="A46" s="80">
        <v>84056</v>
      </c>
      <c r="B46" s="88" t="s">
        <v>751</v>
      </c>
      <c r="C46" s="81" t="s">
        <v>13362</v>
      </c>
      <c r="D46" s="82" t="s">
        <v>13949</v>
      </c>
      <c r="E46" s="83" t="s">
        <v>9740</v>
      </c>
      <c r="F46" s="60" t="s">
        <v>1507</v>
      </c>
      <c r="G46" s="60" t="s">
        <v>221</v>
      </c>
      <c r="H46" s="60" t="s">
        <v>9741</v>
      </c>
      <c r="I46" s="60" t="s">
        <v>9742</v>
      </c>
      <c r="J46" s="60" t="s">
        <v>9743</v>
      </c>
      <c r="K46" s="84" t="str">
        <f>IF(Tableau8[[#This Row],[ID_OSM]]="Non trouvé","Pas de lien",HYPERLINK(("http://www.openstreetmap.org/?"&amp;Tableau8[[#This Row],[OBJET_OSM]]&amp;"="&amp;Tableau8[[#This Row],[ID_OSM]]),"Localiser"))</f>
        <v>Localiser</v>
      </c>
      <c r="L46" s="82" t="s">
        <v>5317</v>
      </c>
      <c r="M46" s="85" t="str">
        <f>IF(Tableau8[[#This Row],[ID_OSM]]="Non trouvé","Pas de lien",HYPERLINK("http://localhost:8111/import?url=http://api.openstreetmap.org/api/0.6/"&amp;Tableau8[[#This Row],[OBJET_OSM]]&amp;"/"&amp;Tableau8[[#This Row],[ID_OSM]]&amp;"/full","JOSM"))</f>
        <v>JOSM</v>
      </c>
      <c r="N46" s="82" t="s">
        <v>13792</v>
      </c>
    </row>
    <row r="47" spans="1:14">
      <c r="A47" s="80">
        <v>84087</v>
      </c>
      <c r="B47" s="88" t="s">
        <v>751</v>
      </c>
      <c r="C47" s="81">
        <v>1249681</v>
      </c>
      <c r="D47" s="83" t="s">
        <v>8832</v>
      </c>
      <c r="E47" s="83" t="s">
        <v>5339</v>
      </c>
      <c r="F47" s="82" t="s">
        <v>4399</v>
      </c>
      <c r="G47" s="83" t="s">
        <v>163</v>
      </c>
      <c r="H47" s="82" t="s">
        <v>8833</v>
      </c>
      <c r="I47" s="83" t="s">
        <v>8834</v>
      </c>
      <c r="J47" s="83" t="s">
        <v>8835</v>
      </c>
      <c r="K47" s="84" t="str">
        <f>IF(Tableau8[[#This Row],[ID_OSM]]="Non trouvé","Pas de lien",HYPERLINK(("http://www.openstreetmap.org/?"&amp;Tableau8[[#This Row],[OBJET_OSM]]&amp;"="&amp;Tableau8[[#This Row],[ID_OSM]]),"Localiser"))</f>
        <v>Localiser</v>
      </c>
      <c r="L47" s="82" t="s">
        <v>5316</v>
      </c>
      <c r="M47" s="85" t="str">
        <f>IF(Tableau8[[#This Row],[ID_OSM]]="Non trouvé","Pas de lien",HYPERLINK("http://localhost:8111/import?url=http://api.openstreetmap.org/api/0.6/"&amp;Tableau8[[#This Row],[OBJET_OSM]]&amp;"/"&amp;Tableau8[[#This Row],[ID_OSM]]&amp;"/full","JOSM"))</f>
        <v>JOSM</v>
      </c>
      <c r="N47" s="82"/>
    </row>
    <row r="48" spans="1:14">
      <c r="A48" s="80">
        <v>84087</v>
      </c>
      <c r="B48" s="88" t="s">
        <v>751</v>
      </c>
      <c r="C48" s="81" t="s">
        <v>8841</v>
      </c>
      <c r="D48" s="83" t="s">
        <v>8842</v>
      </c>
      <c r="E48" s="83" t="s">
        <v>5339</v>
      </c>
      <c r="F48" s="82" t="s">
        <v>8387</v>
      </c>
      <c r="G48" s="82" t="s">
        <v>4327</v>
      </c>
      <c r="H48" s="82" t="s">
        <v>8843</v>
      </c>
      <c r="I48" s="83" t="s">
        <v>8844</v>
      </c>
      <c r="J48" s="83" t="s">
        <v>8845</v>
      </c>
      <c r="K48" s="84" t="str">
        <f>IF(Tableau8[[#This Row],[ID_OSM]]="Non trouvé","Pas de lien",HYPERLINK(("http://www.openstreetmap.org/?"&amp;Tableau8[[#This Row],[OBJET_OSM]]&amp;"="&amp;Tableau8[[#This Row],[ID_OSM]]),"Localiser"))</f>
        <v>Localiser</v>
      </c>
      <c r="L48" s="82" t="s">
        <v>5317</v>
      </c>
      <c r="M48" s="85" t="str">
        <f>IF(Tableau8[[#This Row],[ID_OSM]]="Non trouvé","Pas de lien",HYPERLINK("http://localhost:8111/import?url=http://api.openstreetmap.org/api/0.6/"&amp;Tableau8[[#This Row],[OBJET_OSM]]&amp;"/"&amp;Tableau8[[#This Row],[ID_OSM]]&amp;"/full","JOSM"))</f>
        <v>JOSM</v>
      </c>
      <c r="N48" s="82"/>
    </row>
    <row r="49" spans="1:14">
      <c r="A49" s="80">
        <v>84087</v>
      </c>
      <c r="B49" s="88" t="s">
        <v>751</v>
      </c>
      <c r="C49" s="81" t="s">
        <v>8836</v>
      </c>
      <c r="D49" s="83" t="s">
        <v>8837</v>
      </c>
      <c r="E49" s="83" t="s">
        <v>5339</v>
      </c>
      <c r="F49" s="82" t="s">
        <v>8387</v>
      </c>
      <c r="G49" s="82" t="s">
        <v>134</v>
      </c>
      <c r="H49" s="82" t="s">
        <v>8838</v>
      </c>
      <c r="I49" s="83" t="s">
        <v>8839</v>
      </c>
      <c r="J49" s="83" t="s">
        <v>8840</v>
      </c>
      <c r="K49" s="84" t="str">
        <f>IF(Tableau8[[#This Row],[ID_OSM]]="Non trouvé","Pas de lien",HYPERLINK(("http://www.openstreetmap.org/?"&amp;Tableau8[[#This Row],[OBJET_OSM]]&amp;"="&amp;Tableau8[[#This Row],[ID_OSM]]),"Localiser"))</f>
        <v>Localiser</v>
      </c>
      <c r="L49" s="82" t="s">
        <v>5317</v>
      </c>
      <c r="M49" s="85" t="str">
        <f>IF(Tableau8[[#This Row],[ID_OSM]]="Non trouvé","Pas de lien",HYPERLINK("http://localhost:8111/import?url=http://api.openstreetmap.org/api/0.6/"&amp;Tableau8[[#This Row],[OBJET_OSM]]&amp;"/"&amp;Tableau8[[#This Row],[ID_OSM]]&amp;"/full","JOSM"))</f>
        <v>JOSM</v>
      </c>
      <c r="N49" s="82"/>
    </row>
    <row r="50" spans="1:14">
      <c r="A50" s="80">
        <v>84087</v>
      </c>
      <c r="B50" s="88" t="s">
        <v>751</v>
      </c>
      <c r="C50" s="81">
        <v>976032</v>
      </c>
      <c r="D50" s="83" t="s">
        <v>8856</v>
      </c>
      <c r="E50" s="83" t="s">
        <v>5339</v>
      </c>
      <c r="F50" s="82" t="s">
        <v>8857</v>
      </c>
      <c r="G50" s="83" t="s">
        <v>163</v>
      </c>
      <c r="H50" s="82" t="s">
        <v>8858</v>
      </c>
      <c r="I50" s="83" t="s">
        <v>8859</v>
      </c>
      <c r="J50" s="83" t="s">
        <v>8860</v>
      </c>
      <c r="K50" s="84" t="str">
        <f>IF(Tableau8[[#This Row],[ID_OSM]]="Non trouvé","Pas de lien",HYPERLINK(("http://www.openstreetmap.org/?"&amp;Tableau8[[#This Row],[OBJET_OSM]]&amp;"="&amp;Tableau8[[#This Row],[ID_OSM]]),"Localiser"))</f>
        <v>Localiser</v>
      </c>
      <c r="L50" s="82" t="s">
        <v>5316</v>
      </c>
      <c r="M50" s="85" t="str">
        <f>IF(Tableau8[[#This Row],[ID_OSM]]="Non trouvé","Pas de lien",HYPERLINK("http://localhost:8111/import?url=http://api.openstreetmap.org/api/0.6/"&amp;Tableau8[[#This Row],[OBJET_OSM]]&amp;"/"&amp;Tableau8[[#This Row],[ID_OSM]]&amp;"/full","JOSM"))</f>
        <v>JOSM</v>
      </c>
      <c r="N50" s="82"/>
    </row>
    <row r="51" spans="1:14">
      <c r="A51" s="80">
        <v>84087</v>
      </c>
      <c r="B51" t="s">
        <v>14255</v>
      </c>
      <c r="C51" s="81" t="s">
        <v>9038</v>
      </c>
      <c r="D51" s="83" t="s">
        <v>9039</v>
      </c>
      <c r="E51" s="83" t="s">
        <v>5339</v>
      </c>
      <c r="F51" s="82" t="s">
        <v>1507</v>
      </c>
      <c r="G51" s="82"/>
      <c r="H51" s="82" t="s">
        <v>9040</v>
      </c>
      <c r="I51" s="83" t="s">
        <v>9041</v>
      </c>
      <c r="J51" s="83" t="s">
        <v>9042</v>
      </c>
      <c r="K51" s="84" t="str">
        <f>IF(Tableau8[[#This Row],[ID_OSM]]="Non trouvé","Pas de lien",HYPERLINK(("http://www.openstreetmap.org/?"&amp;Tableau8[[#This Row],[OBJET_OSM]]&amp;"="&amp;Tableau8[[#This Row],[ID_OSM]]),"Localiser"))</f>
        <v>Localiser</v>
      </c>
      <c r="L51" s="82" t="s">
        <v>5317</v>
      </c>
      <c r="M51" s="85" t="str">
        <f>IF(Tableau8[[#This Row],[ID_OSM]]="Non trouvé","Pas de lien",HYPERLINK("http://localhost:8111/import?url=http://api.openstreetmap.org/api/0.6/"&amp;Tableau8[[#This Row],[OBJET_OSM]]&amp;"/"&amp;Tableau8[[#This Row],[ID_OSM]]&amp;"/full","JOSM"))</f>
        <v>JOSM</v>
      </c>
      <c r="N51" s="82"/>
    </row>
    <row r="52" spans="1:14">
      <c r="A52" s="80">
        <v>84087</v>
      </c>
      <c r="B52" t="s">
        <v>14251</v>
      </c>
      <c r="C52" s="81" t="s">
        <v>9025</v>
      </c>
      <c r="D52" s="83" t="s">
        <v>9026</v>
      </c>
      <c r="E52" s="83" t="s">
        <v>5339</v>
      </c>
      <c r="F52" s="82" t="s">
        <v>1507</v>
      </c>
      <c r="G52" s="82"/>
      <c r="H52" s="82" t="s">
        <v>9027</v>
      </c>
      <c r="I52" s="83" t="s">
        <v>9028</v>
      </c>
      <c r="J52" s="83" t="s">
        <v>9029</v>
      </c>
      <c r="K52" s="84" t="str">
        <f>IF(Tableau8[[#This Row],[ID_OSM]]="Non trouvé","Pas de lien",HYPERLINK(("http://www.openstreetmap.org/?"&amp;Tableau8[[#This Row],[OBJET_OSM]]&amp;"="&amp;Tableau8[[#This Row],[ID_OSM]]),"Localiser"))</f>
        <v>Localiser</v>
      </c>
      <c r="L52" s="82" t="s">
        <v>5317</v>
      </c>
      <c r="M52" s="85" t="str">
        <f>IF(Tableau8[[#This Row],[ID_OSM]]="Non trouvé","Pas de lien",HYPERLINK("http://localhost:8111/import?url=http://api.openstreetmap.org/api/0.6/"&amp;Tableau8[[#This Row],[OBJET_OSM]]&amp;"/"&amp;Tableau8[[#This Row],[ID_OSM]]&amp;"/full","JOSM"))</f>
        <v>JOSM</v>
      </c>
      <c r="N52" s="82"/>
    </row>
    <row r="53" spans="1:14">
      <c r="A53" s="80">
        <v>84087</v>
      </c>
      <c r="B53" t="s">
        <v>14253</v>
      </c>
      <c r="C53" s="81" t="s">
        <v>9030</v>
      </c>
      <c r="D53" s="83" t="s">
        <v>9031</v>
      </c>
      <c r="E53" s="83" t="s">
        <v>5339</v>
      </c>
      <c r="F53" s="82" t="s">
        <v>1507</v>
      </c>
      <c r="G53" s="82" t="s">
        <v>119</v>
      </c>
      <c r="H53" s="82" t="s">
        <v>889</v>
      </c>
      <c r="I53" s="83" t="s">
        <v>13359</v>
      </c>
      <c r="J53" s="83" t="s">
        <v>9032</v>
      </c>
      <c r="K53" s="84" t="str">
        <f>IF(Tableau8[[#This Row],[ID_OSM]]="Non trouvé","Pas de lien",HYPERLINK(("http://www.openstreetmap.org/?"&amp;Tableau8[[#This Row],[OBJET_OSM]]&amp;"="&amp;Tableau8[[#This Row],[ID_OSM]]),"Localiser"))</f>
        <v>Localiser</v>
      </c>
      <c r="L53" s="82" t="s">
        <v>5317</v>
      </c>
      <c r="M53" s="85" t="str">
        <f>IF(Tableau8[[#This Row],[ID_OSM]]="Non trouvé","Pas de lien",HYPERLINK("http://localhost:8111/import?url=http://api.openstreetmap.org/api/0.6/"&amp;Tableau8[[#This Row],[OBJET_OSM]]&amp;"/"&amp;Tableau8[[#This Row],[ID_OSM]]&amp;"/full","JOSM"))</f>
        <v>JOSM</v>
      </c>
      <c r="N53" s="82"/>
    </row>
    <row r="54" spans="1:14">
      <c r="A54" s="80">
        <v>84087</v>
      </c>
      <c r="B54" t="s">
        <v>14250</v>
      </c>
      <c r="C54" s="81" t="s">
        <v>9043</v>
      </c>
      <c r="D54" s="83" t="s">
        <v>9044</v>
      </c>
      <c r="E54" s="83" t="s">
        <v>5339</v>
      </c>
      <c r="F54" s="82" t="s">
        <v>1507</v>
      </c>
      <c r="G54" s="82"/>
      <c r="H54" s="82" t="s">
        <v>9045</v>
      </c>
      <c r="I54" s="83" t="s">
        <v>9046</v>
      </c>
      <c r="J54" s="83" t="s">
        <v>9047</v>
      </c>
      <c r="K54" s="84" t="str">
        <f>IF(Tableau8[[#This Row],[ID_OSM]]="Non trouvé","Pas de lien",HYPERLINK(("http://www.openstreetmap.org/?"&amp;Tableau8[[#This Row],[OBJET_OSM]]&amp;"="&amp;Tableau8[[#This Row],[ID_OSM]]),"Localiser"))</f>
        <v>Localiser</v>
      </c>
      <c r="L54" s="82" t="s">
        <v>5317</v>
      </c>
      <c r="M54" s="85" t="str">
        <f>IF(Tableau8[[#This Row],[ID_OSM]]="Non trouvé","Pas de lien",HYPERLINK("http://localhost:8111/import?url=http://api.openstreetmap.org/api/0.6/"&amp;Tableau8[[#This Row],[OBJET_OSM]]&amp;"/"&amp;Tableau8[[#This Row],[ID_OSM]]&amp;"/full","JOSM"))</f>
        <v>JOSM</v>
      </c>
      <c r="N54" s="82"/>
    </row>
    <row r="55" spans="1:14">
      <c r="A55" s="81">
        <v>84087</v>
      </c>
      <c r="B55" t="s">
        <v>14254</v>
      </c>
      <c r="C55" s="81" t="s">
        <v>9033</v>
      </c>
      <c r="D55" s="83" t="s">
        <v>9034</v>
      </c>
      <c r="E55" s="83" t="s">
        <v>5339</v>
      </c>
      <c r="F55" s="83" t="s">
        <v>1507</v>
      </c>
      <c r="G55" s="83"/>
      <c r="H55" s="83" t="s">
        <v>9035</v>
      </c>
      <c r="I55" s="83" t="s">
        <v>9036</v>
      </c>
      <c r="J55" s="83" t="s">
        <v>9037</v>
      </c>
      <c r="K55" s="84" t="str">
        <f>IF(Tableau8[[#This Row],[ID_OSM]]="Non trouvé","Pas de lien",HYPERLINK(("http://www.openstreetmap.org/?"&amp;Tableau8[[#This Row],[OBJET_OSM]]&amp;"="&amp;Tableau8[[#This Row],[ID_OSM]]),"Localiser"))</f>
        <v>Localiser</v>
      </c>
      <c r="L55" s="82" t="s">
        <v>5317</v>
      </c>
      <c r="M55" s="85" t="str">
        <f>IF(Tableau8[[#This Row],[ID_OSM]]="Non trouvé","Pas de lien",HYPERLINK("http://localhost:8111/import?url=http://api.openstreetmap.org/api/0.6/"&amp;Tableau8[[#This Row],[OBJET_OSM]]&amp;"/"&amp;Tableau8[[#This Row],[ID_OSM]]&amp;"/full","JOSM"))</f>
        <v>JOSM</v>
      </c>
      <c r="N55" s="83"/>
    </row>
    <row r="56" spans="1:14">
      <c r="A56" s="81">
        <v>84087</v>
      </c>
      <c r="B56" s="88" t="s">
        <v>751</v>
      </c>
      <c r="C56" s="81">
        <v>2744633</v>
      </c>
      <c r="D56" s="82" t="s">
        <v>8863</v>
      </c>
      <c r="E56" s="83" t="s">
        <v>5339</v>
      </c>
      <c r="F56" s="82" t="s">
        <v>8862</v>
      </c>
      <c r="G56" s="82"/>
      <c r="H56" s="82" t="s">
        <v>13931</v>
      </c>
      <c r="I56" s="83" t="s">
        <v>13932</v>
      </c>
      <c r="J56" s="83" t="s">
        <v>13937</v>
      </c>
      <c r="K56" s="84" t="str">
        <f>IF(Tableau8[[#This Row],[ID_OSM]]="Non trouvé","Pas de lien",HYPERLINK(("http://www.openstreetmap.org/?"&amp;Tableau8[[#This Row],[OBJET_OSM]]&amp;"="&amp;Tableau8[[#This Row],[ID_OSM]]),"Localiser"))</f>
        <v>Localiser</v>
      </c>
      <c r="L56" s="82" t="s">
        <v>5316</v>
      </c>
      <c r="M56" s="85" t="str">
        <f>IF(Tableau8[[#This Row],[ID_OSM]]="Non trouvé","Pas de lien",HYPERLINK("http://localhost:8111/import?url=http://api.openstreetmap.org/api/0.6/"&amp;Tableau8[[#This Row],[OBJET_OSM]]&amp;"/"&amp;Tableau8[[#This Row],[ID_OSM]]&amp;"/full","JOSM"))</f>
        <v>JOSM</v>
      </c>
      <c r="N56" s="82"/>
    </row>
    <row r="57" spans="1:14">
      <c r="A57" s="81">
        <v>84087</v>
      </c>
      <c r="B57" s="88" t="s">
        <v>751</v>
      </c>
      <c r="C57" s="81">
        <v>2744750</v>
      </c>
      <c r="D57" s="82" t="s">
        <v>8861</v>
      </c>
      <c r="E57" s="83" t="s">
        <v>5339</v>
      </c>
      <c r="F57" s="82" t="s">
        <v>8862</v>
      </c>
      <c r="G57" s="82"/>
      <c r="H57" s="82" t="s">
        <v>13933</v>
      </c>
      <c r="I57" s="83" t="s">
        <v>13934</v>
      </c>
      <c r="J57" s="83" t="s">
        <v>13938</v>
      </c>
      <c r="K57" s="84" t="str">
        <f>IF(Tableau8[[#This Row],[ID_OSM]]="Non trouvé","Pas de lien",HYPERLINK(("http://www.openstreetmap.org/?"&amp;Tableau8[[#This Row],[OBJET_OSM]]&amp;"="&amp;Tableau8[[#This Row],[ID_OSM]]),"Localiser"))</f>
        <v>Localiser</v>
      </c>
      <c r="L57" s="82" t="s">
        <v>5316</v>
      </c>
      <c r="M57" s="85" t="str">
        <f>IF(Tableau8[[#This Row],[ID_OSM]]="Non trouvé","Pas de lien",HYPERLINK("http://localhost:8111/import?url=http://api.openstreetmap.org/api/0.6/"&amp;Tableau8[[#This Row],[OBJET_OSM]]&amp;"/"&amp;Tableau8[[#This Row],[ID_OSM]]&amp;"/full","JOSM"))</f>
        <v>JOSM</v>
      </c>
    </row>
    <row r="58" spans="1:14">
      <c r="A58" s="81">
        <v>84087</v>
      </c>
      <c r="B58" s="88" t="s">
        <v>751</v>
      </c>
      <c r="C58" s="81" t="s">
        <v>8865</v>
      </c>
      <c r="D58" s="82" t="s">
        <v>8866</v>
      </c>
      <c r="E58" s="83" t="s">
        <v>5339</v>
      </c>
      <c r="F58" s="82" t="s">
        <v>8862</v>
      </c>
      <c r="G58" s="82"/>
      <c r="H58" s="82" t="s">
        <v>13935</v>
      </c>
      <c r="I58" s="83" t="s">
        <v>13936</v>
      </c>
      <c r="J58" s="83" t="s">
        <v>13939</v>
      </c>
      <c r="K58" s="84" t="str">
        <f>IF(Tableau8[[#This Row],[ID_OSM]]="Non trouvé","Pas de lien",HYPERLINK(("http://www.openstreetmap.org/?"&amp;Tableau8[[#This Row],[OBJET_OSM]]&amp;"="&amp;Tableau8[[#This Row],[ID_OSM]]),"Localiser"))</f>
        <v>Localiser</v>
      </c>
      <c r="L58" s="82" t="s">
        <v>5316</v>
      </c>
      <c r="M58" s="85" t="str">
        <f>IF(Tableau8[[#This Row],[ID_OSM]]="Non trouvé","Pas de lien",HYPERLINK("http://localhost:8111/import?url=http://api.openstreetmap.org/api/0.6/"&amp;Tableau8[[#This Row],[OBJET_OSM]]&amp;"/"&amp;Tableau8[[#This Row],[ID_OSM]]&amp;"/full","JOSM"))</f>
        <v>JOSM</v>
      </c>
    </row>
    <row r="59" spans="1:14">
      <c r="A59" s="81">
        <v>84087</v>
      </c>
      <c r="B59" s="88" t="s">
        <v>751</v>
      </c>
      <c r="C59" s="81" t="s">
        <v>8846</v>
      </c>
      <c r="D59" s="82" t="s">
        <v>8847</v>
      </c>
      <c r="E59" s="83" t="s">
        <v>8848</v>
      </c>
      <c r="F59" s="82" t="s">
        <v>8849</v>
      </c>
      <c r="G59" s="82"/>
      <c r="H59" s="82" t="s">
        <v>8850</v>
      </c>
      <c r="I59" s="83" t="s">
        <v>9110</v>
      </c>
      <c r="J59" s="83" t="s">
        <v>8851</v>
      </c>
      <c r="K59" s="84" t="str">
        <f>IF(Tableau8[[#This Row],[ID_OSM]]="Non trouvé","Pas de lien",HYPERLINK(("http://www.openstreetmap.org/?"&amp;Tableau8[[#This Row],[OBJET_OSM]]&amp;"="&amp;Tableau8[[#This Row],[ID_OSM]]),"Localiser"))</f>
        <v>Localiser</v>
      </c>
      <c r="L59" s="82" t="s">
        <v>5317</v>
      </c>
      <c r="M59" s="85" t="str">
        <f>IF(Tableau8[[#This Row],[ID_OSM]]="Non trouvé","Pas de lien",HYPERLINK("http://localhost:8111/import?url=http://api.openstreetmap.org/api/0.6/"&amp;Tableau8[[#This Row],[OBJET_OSM]]&amp;"/"&amp;Tableau8[[#This Row],[ID_OSM]]&amp;"/full","JOSM"))</f>
        <v>JOSM</v>
      </c>
      <c r="N59" s="82"/>
    </row>
    <row r="60" spans="1:14">
      <c r="A60" s="81">
        <v>84087</v>
      </c>
      <c r="B60" s="88" t="s">
        <v>751</v>
      </c>
      <c r="C60" s="81" t="s">
        <v>8868</v>
      </c>
      <c r="D60" s="82" t="s">
        <v>8869</v>
      </c>
      <c r="E60" s="83" t="s">
        <v>8870</v>
      </c>
      <c r="F60" s="82" t="s">
        <v>8871</v>
      </c>
      <c r="G60" s="82" t="s">
        <v>134</v>
      </c>
      <c r="H60" s="82" t="s">
        <v>3602</v>
      </c>
      <c r="I60" s="83" t="s">
        <v>9112</v>
      </c>
      <c r="J60" s="83" t="s">
        <v>8872</v>
      </c>
      <c r="K60" s="84" t="str">
        <f>IF(Tableau8[[#This Row],[ID_OSM]]="Non trouvé","Pas de lien",HYPERLINK(("http://www.openstreetmap.org/?"&amp;Tableau8[[#This Row],[OBJET_OSM]]&amp;"="&amp;Tableau8[[#This Row],[ID_OSM]]),"Localiser"))</f>
        <v>Localiser</v>
      </c>
      <c r="L60" s="82" t="s">
        <v>5317</v>
      </c>
      <c r="M60" s="85" t="str">
        <f>IF(Tableau8[[#This Row],[ID_OSM]]="Non trouvé","Pas de lien",HYPERLINK("http://localhost:8111/import?url=http://api.openstreetmap.org/api/0.6/"&amp;Tableau8[[#This Row],[OBJET_OSM]]&amp;"/"&amp;Tableau8[[#This Row],[ID_OSM]]&amp;"/full","JOSM"))</f>
        <v>JOSM</v>
      </c>
      <c r="N60" s="82"/>
    </row>
    <row r="61" spans="1:14">
      <c r="A61" s="81">
        <v>84087</v>
      </c>
      <c r="B61" s="88" t="s">
        <v>751</v>
      </c>
      <c r="C61" s="81" t="s">
        <v>8877</v>
      </c>
      <c r="D61" s="82" t="s">
        <v>8878</v>
      </c>
      <c r="E61" s="83" t="s">
        <v>8879</v>
      </c>
      <c r="F61" s="82" t="s">
        <v>8875</v>
      </c>
      <c r="G61" s="82"/>
      <c r="H61" s="82" t="s">
        <v>8880</v>
      </c>
      <c r="I61" s="83" t="s">
        <v>9114</v>
      </c>
      <c r="J61" s="83" t="s">
        <v>8881</v>
      </c>
      <c r="K61" s="84" t="str">
        <f>IF(Tableau8[[#This Row],[ID_OSM]]="Non trouvé","Pas de lien",HYPERLINK(("http://www.openstreetmap.org/?"&amp;Tableau8[[#This Row],[OBJET_OSM]]&amp;"="&amp;Tableau8[[#This Row],[ID_OSM]]),"Localiser"))</f>
        <v>Localiser</v>
      </c>
      <c r="L61" s="82" t="s">
        <v>5317</v>
      </c>
      <c r="M61" s="85" t="str">
        <f>IF(Tableau8[[#This Row],[ID_OSM]]="Non trouvé","Pas de lien",HYPERLINK("http://localhost:8111/import?url=http://api.openstreetmap.org/api/0.6/"&amp;Tableau8[[#This Row],[OBJET_OSM]]&amp;"/"&amp;Tableau8[[#This Row],[ID_OSM]]&amp;"/full","JOSM"))</f>
        <v>JOSM</v>
      </c>
      <c r="N61" s="82"/>
    </row>
    <row r="62" spans="1:14">
      <c r="A62" s="81">
        <v>84087</v>
      </c>
      <c r="B62" s="88" t="s">
        <v>751</v>
      </c>
      <c r="C62" s="81" t="s">
        <v>8882</v>
      </c>
      <c r="D62" s="82" t="s">
        <v>8883</v>
      </c>
      <c r="E62" s="83" t="s">
        <v>8884</v>
      </c>
      <c r="F62" s="82" t="s">
        <v>8875</v>
      </c>
      <c r="G62" s="82"/>
      <c r="H62" s="82" t="s">
        <v>2162</v>
      </c>
      <c r="I62" s="83" t="s">
        <v>9115</v>
      </c>
      <c r="J62" s="83" t="s">
        <v>8885</v>
      </c>
      <c r="K62" s="84" t="str">
        <f>IF(Tableau8[[#This Row],[ID_OSM]]="Non trouvé","Pas de lien",HYPERLINK(("http://www.openstreetmap.org/?"&amp;Tableau8[[#This Row],[OBJET_OSM]]&amp;"="&amp;Tableau8[[#This Row],[ID_OSM]]),"Localiser"))</f>
        <v>Localiser</v>
      </c>
      <c r="L62" s="82" t="s">
        <v>5317</v>
      </c>
      <c r="M62" s="85" t="str">
        <f>IF(Tableau8[[#This Row],[ID_OSM]]="Non trouvé","Pas de lien",HYPERLINK("http://localhost:8111/import?url=http://api.openstreetmap.org/api/0.6/"&amp;Tableau8[[#This Row],[OBJET_OSM]]&amp;"/"&amp;Tableau8[[#This Row],[ID_OSM]]&amp;"/full","JOSM"))</f>
        <v>JOSM</v>
      </c>
      <c r="N62" s="82"/>
    </row>
    <row r="63" spans="1:14">
      <c r="A63" s="81">
        <v>84087</v>
      </c>
      <c r="B63" s="88" t="s">
        <v>751</v>
      </c>
      <c r="C63" s="81" t="s">
        <v>8873</v>
      </c>
      <c r="D63" s="82" t="s">
        <v>8874</v>
      </c>
      <c r="E63" s="83" t="s">
        <v>5339</v>
      </c>
      <c r="F63" s="82" t="s">
        <v>8875</v>
      </c>
      <c r="G63" s="82"/>
      <c r="H63" s="82" t="s">
        <v>2919</v>
      </c>
      <c r="I63" s="83" t="s">
        <v>9113</v>
      </c>
      <c r="J63" s="83" t="s">
        <v>8876</v>
      </c>
      <c r="K63" s="84" t="str">
        <f>IF(Tableau8[[#This Row],[ID_OSM]]="Non trouvé","Pas de lien",HYPERLINK(("http://www.openstreetmap.org/?"&amp;Tableau8[[#This Row],[OBJET_OSM]]&amp;"="&amp;Tableau8[[#This Row],[ID_OSM]]),"Localiser"))</f>
        <v>Localiser</v>
      </c>
      <c r="L63" s="82" t="s">
        <v>5317</v>
      </c>
      <c r="M63" s="85" t="str">
        <f>IF(Tableau8[[#This Row],[ID_OSM]]="Non trouvé","Pas de lien",HYPERLINK("http://localhost:8111/import?url=http://api.openstreetmap.org/api/0.6/"&amp;Tableau8[[#This Row],[OBJET_OSM]]&amp;"/"&amp;Tableau8[[#This Row],[ID_OSM]]&amp;"/full","JOSM"))</f>
        <v>JOSM</v>
      </c>
      <c r="N63" s="82"/>
    </row>
    <row r="64" spans="1:14">
      <c r="A64" s="81">
        <v>84087</v>
      </c>
      <c r="B64" s="88" t="s">
        <v>751</v>
      </c>
      <c r="C64" s="81" t="s">
        <v>8901</v>
      </c>
      <c r="D64" s="82" t="s">
        <v>8902</v>
      </c>
      <c r="E64" s="83" t="s">
        <v>8903</v>
      </c>
      <c r="F64" s="82" t="s">
        <v>8893</v>
      </c>
      <c r="G64" s="82"/>
      <c r="H64" s="82" t="s">
        <v>8904</v>
      </c>
      <c r="I64" s="83" t="s">
        <v>9121</v>
      </c>
      <c r="J64" s="83" t="s">
        <v>8905</v>
      </c>
      <c r="K64" s="84" t="str">
        <f>IF(Tableau8[[#This Row],[ID_OSM]]="Non trouvé","Pas de lien",HYPERLINK(("http://www.openstreetmap.org/?"&amp;Tableau8[[#This Row],[OBJET_OSM]]&amp;"="&amp;Tableau8[[#This Row],[ID_OSM]]),"Localiser"))</f>
        <v>Localiser</v>
      </c>
      <c r="L64" s="82" t="s">
        <v>5317</v>
      </c>
      <c r="M64" s="85" t="str">
        <f>IF(Tableau8[[#This Row],[ID_OSM]]="Non trouvé","Pas de lien",HYPERLINK("http://localhost:8111/import?url=http://api.openstreetmap.org/api/0.6/"&amp;Tableau8[[#This Row],[OBJET_OSM]]&amp;"/"&amp;Tableau8[[#This Row],[ID_OSM]]&amp;"/full","JOSM"))</f>
        <v>JOSM</v>
      </c>
      <c r="N64" s="82"/>
    </row>
    <row r="65" spans="1:14">
      <c r="A65" s="81">
        <v>84087</v>
      </c>
      <c r="B65" s="88" t="s">
        <v>751</v>
      </c>
      <c r="C65" s="81" t="s">
        <v>8906</v>
      </c>
      <c r="D65" s="82" t="s">
        <v>8907</v>
      </c>
      <c r="E65" s="83" t="s">
        <v>8908</v>
      </c>
      <c r="F65" s="82" t="s">
        <v>8893</v>
      </c>
      <c r="G65" s="82"/>
      <c r="H65" s="82" t="s">
        <v>444</v>
      </c>
      <c r="I65" s="83" t="s">
        <v>9122</v>
      </c>
      <c r="J65" s="83" t="s">
        <v>8909</v>
      </c>
      <c r="K65" s="84" t="str">
        <f>IF(Tableau8[[#This Row],[ID_OSM]]="Non trouvé","Pas de lien",HYPERLINK(("http://www.openstreetmap.org/?"&amp;Tableau8[[#This Row],[OBJET_OSM]]&amp;"="&amp;Tableau8[[#This Row],[ID_OSM]]),"Localiser"))</f>
        <v>Localiser</v>
      </c>
      <c r="L65" s="82" t="s">
        <v>5317</v>
      </c>
      <c r="M65" s="85" t="str">
        <f>IF(Tableau8[[#This Row],[ID_OSM]]="Non trouvé","Pas de lien",HYPERLINK("http://localhost:8111/import?url=http://api.openstreetmap.org/api/0.6/"&amp;Tableau8[[#This Row],[OBJET_OSM]]&amp;"/"&amp;Tableau8[[#This Row],[ID_OSM]]&amp;"/full","JOSM"))</f>
        <v>JOSM</v>
      </c>
      <c r="N65" s="82"/>
    </row>
    <row r="66" spans="1:14">
      <c r="A66" s="81">
        <v>84087</v>
      </c>
      <c r="B66" s="88" t="s">
        <v>751</v>
      </c>
      <c r="C66" s="81" t="s">
        <v>8916</v>
      </c>
      <c r="D66" s="82" t="s">
        <v>8917</v>
      </c>
      <c r="E66" s="83" t="s">
        <v>8918</v>
      </c>
      <c r="F66" s="82" t="s">
        <v>8893</v>
      </c>
      <c r="G66" s="82"/>
      <c r="H66" s="82" t="s">
        <v>6094</v>
      </c>
      <c r="I66" s="83" t="s">
        <v>9125</v>
      </c>
      <c r="J66" s="83" t="s">
        <v>8919</v>
      </c>
      <c r="K66" s="84" t="str">
        <f>IF(Tableau8[[#This Row],[ID_OSM]]="Non trouvé","Pas de lien",HYPERLINK(("http://www.openstreetmap.org/?"&amp;Tableau8[[#This Row],[OBJET_OSM]]&amp;"="&amp;Tableau8[[#This Row],[ID_OSM]]),"Localiser"))</f>
        <v>Localiser</v>
      </c>
      <c r="L66" s="82" t="s">
        <v>5317</v>
      </c>
      <c r="M66" s="85" t="str">
        <f>IF(Tableau8[[#This Row],[ID_OSM]]="Non trouvé","Pas de lien",HYPERLINK("http://localhost:8111/import?url=http://api.openstreetmap.org/api/0.6/"&amp;Tableau8[[#This Row],[OBJET_OSM]]&amp;"/"&amp;Tableau8[[#This Row],[ID_OSM]]&amp;"/full","JOSM"))</f>
        <v>JOSM</v>
      </c>
      <c r="N66" s="82"/>
    </row>
    <row r="67" spans="1:14">
      <c r="A67" s="81">
        <v>84087</v>
      </c>
      <c r="B67" s="88" t="s">
        <v>751</v>
      </c>
      <c r="C67" s="81" t="s">
        <v>8937</v>
      </c>
      <c r="D67" s="82" t="s">
        <v>8938</v>
      </c>
      <c r="E67" s="83" t="s">
        <v>8939</v>
      </c>
      <c r="F67" s="82" t="s">
        <v>8893</v>
      </c>
      <c r="G67" s="82"/>
      <c r="H67" s="82" t="s">
        <v>337</v>
      </c>
      <c r="I67" s="83" t="s">
        <v>9132</v>
      </c>
      <c r="J67" s="83" t="s">
        <v>8940</v>
      </c>
      <c r="K67" s="84" t="str">
        <f>IF(Tableau8[[#This Row],[ID_OSM]]="Non trouvé","Pas de lien",HYPERLINK(("http://www.openstreetmap.org/?"&amp;Tableau8[[#This Row],[OBJET_OSM]]&amp;"="&amp;Tableau8[[#This Row],[ID_OSM]]),"Localiser"))</f>
        <v>Localiser</v>
      </c>
      <c r="L67" s="82" t="s">
        <v>5317</v>
      </c>
      <c r="M67" s="85" t="str">
        <f>IF(Tableau8[[#This Row],[ID_OSM]]="Non trouvé","Pas de lien",HYPERLINK("http://localhost:8111/import?url=http://api.openstreetmap.org/api/0.6/"&amp;Tableau8[[#This Row],[OBJET_OSM]]&amp;"/"&amp;Tableau8[[#This Row],[ID_OSM]]&amp;"/full","JOSM"))</f>
        <v>JOSM</v>
      </c>
      <c r="N67" s="82"/>
    </row>
    <row r="68" spans="1:14">
      <c r="A68" s="81">
        <v>84087</v>
      </c>
      <c r="B68" s="88" t="s">
        <v>751</v>
      </c>
      <c r="C68" s="81" t="s">
        <v>8955</v>
      </c>
      <c r="D68" s="82" t="s">
        <v>8956</v>
      </c>
      <c r="E68" s="83" t="s">
        <v>8957</v>
      </c>
      <c r="F68" s="82" t="s">
        <v>6173</v>
      </c>
      <c r="G68" s="82" t="s">
        <v>661</v>
      </c>
      <c r="H68" s="82" t="s">
        <v>8958</v>
      </c>
      <c r="I68" s="83" t="s">
        <v>9136</v>
      </c>
      <c r="J68" s="83" t="s">
        <v>8959</v>
      </c>
      <c r="K68" s="84" t="str">
        <f>IF(Tableau8[[#This Row],[ID_OSM]]="Non trouvé","Pas de lien",HYPERLINK(("http://www.openstreetmap.org/?"&amp;Tableau8[[#This Row],[OBJET_OSM]]&amp;"="&amp;Tableau8[[#This Row],[ID_OSM]]),"Localiser"))</f>
        <v>Localiser</v>
      </c>
      <c r="L68" s="82" t="s">
        <v>8644</v>
      </c>
      <c r="M68" s="85" t="str">
        <f>IF(Tableau8[[#This Row],[ID_OSM]]="Non trouvé","Pas de lien",HYPERLINK("http://localhost:8111/import?url=http://api.openstreetmap.org/api/0.6/"&amp;Tableau8[[#This Row],[OBJET_OSM]]&amp;"/"&amp;Tableau8[[#This Row],[ID_OSM]]&amp;"/full","JOSM"))</f>
        <v>JOSM</v>
      </c>
      <c r="N68" s="82"/>
    </row>
    <row r="69" spans="1:14">
      <c r="A69" s="81">
        <v>84087</v>
      </c>
      <c r="B69" s="88" t="s">
        <v>751</v>
      </c>
      <c r="C69" s="81" t="s">
        <v>9000</v>
      </c>
      <c r="D69" s="82" t="s">
        <v>9001</v>
      </c>
      <c r="E69" s="83" t="s">
        <v>9002</v>
      </c>
      <c r="F69" s="82" t="s">
        <v>3602</v>
      </c>
      <c r="G69" s="82" t="s">
        <v>119</v>
      </c>
      <c r="H69" s="82" t="s">
        <v>9003</v>
      </c>
      <c r="I69" s="83" t="s">
        <v>9148</v>
      </c>
      <c r="J69" s="83" t="s">
        <v>9004</v>
      </c>
      <c r="K69" s="84" t="str">
        <f>IF(Tableau8[[#This Row],[ID_OSM]]="Non trouvé","Pas de lien",HYPERLINK(("http://www.openstreetmap.org/?"&amp;Tableau8[[#This Row],[OBJET_OSM]]&amp;"="&amp;Tableau8[[#This Row],[ID_OSM]]),"Localiser"))</f>
        <v>Localiser</v>
      </c>
      <c r="L69" s="82" t="s">
        <v>5317</v>
      </c>
      <c r="M69" s="85" t="str">
        <f>IF(Tableau8[[#This Row],[ID_OSM]]="Non trouvé","Pas de lien",HYPERLINK("http://localhost:8111/import?url=http://api.openstreetmap.org/api/0.6/"&amp;Tableau8[[#This Row],[OBJET_OSM]]&amp;"/"&amp;Tableau8[[#This Row],[ID_OSM]]&amp;"/full","JOSM"))</f>
        <v>JOSM</v>
      </c>
      <c r="N69" s="82"/>
    </row>
    <row r="70" spans="1:14">
      <c r="A70" s="81">
        <v>84087</v>
      </c>
      <c r="B70" s="88" t="s">
        <v>751</v>
      </c>
      <c r="C70" s="81" t="s">
        <v>8976</v>
      </c>
      <c r="D70" s="82" t="s">
        <v>8977</v>
      </c>
      <c r="E70" s="83" t="s">
        <v>8978</v>
      </c>
      <c r="F70" s="82" t="s">
        <v>8979</v>
      </c>
      <c r="G70" s="82" t="s">
        <v>163</v>
      </c>
      <c r="H70" s="82" t="s">
        <v>7573</v>
      </c>
      <c r="I70" s="83" t="s">
        <v>9141</v>
      </c>
      <c r="J70" s="83" t="s">
        <v>8624</v>
      </c>
      <c r="K70" s="84" t="str">
        <f>IF(Tableau8[[#This Row],[ID_OSM]]="Non trouvé","Pas de lien",HYPERLINK(("http://www.openstreetmap.org/?"&amp;Tableau8[[#This Row],[OBJET_OSM]]&amp;"="&amp;Tableau8[[#This Row],[ID_OSM]]),"Localiser"))</f>
        <v>Localiser</v>
      </c>
      <c r="L70" s="82" t="s">
        <v>5317</v>
      </c>
      <c r="M70" s="85" t="str">
        <f>IF(Tableau8[[#This Row],[ID_OSM]]="Non trouvé","Pas de lien",HYPERLINK("http://localhost:8111/import?url=http://api.openstreetmap.org/api/0.6/"&amp;Tableau8[[#This Row],[OBJET_OSM]]&amp;"/"&amp;Tableau8[[#This Row],[ID_OSM]]&amp;"/full","JOSM"))</f>
        <v>JOSM</v>
      </c>
      <c r="N70" s="82"/>
    </row>
    <row r="71" spans="1:14">
      <c r="A71" s="81">
        <v>84087</v>
      </c>
      <c r="B71" s="88" t="s">
        <v>751</v>
      </c>
      <c r="C71" s="81" t="s">
        <v>9005</v>
      </c>
      <c r="D71" s="82" t="s">
        <v>9006</v>
      </c>
      <c r="E71" s="83" t="s">
        <v>9007</v>
      </c>
      <c r="F71" s="82" t="s">
        <v>3602</v>
      </c>
      <c r="G71" s="82"/>
      <c r="H71" s="82" t="s">
        <v>1997</v>
      </c>
      <c r="I71" s="83" t="s">
        <v>9149</v>
      </c>
      <c r="J71" s="83" t="s">
        <v>9008</v>
      </c>
      <c r="K71" s="84" t="str">
        <f>IF(Tableau8[[#This Row],[ID_OSM]]="Non trouvé","Pas de lien",HYPERLINK(("http://www.openstreetmap.org/?"&amp;Tableau8[[#This Row],[OBJET_OSM]]&amp;"="&amp;Tableau8[[#This Row],[ID_OSM]]),"Localiser"))</f>
        <v>Localiser</v>
      </c>
      <c r="L71" s="82" t="s">
        <v>5317</v>
      </c>
      <c r="M71" s="85" t="str">
        <f>IF(Tableau8[[#This Row],[ID_OSM]]="Non trouvé","Pas de lien",HYPERLINK("http://localhost:8111/import?url=http://api.openstreetmap.org/api/0.6/"&amp;Tableau8[[#This Row],[OBJET_OSM]]&amp;"/"&amp;Tableau8[[#This Row],[ID_OSM]]&amp;"/full","JOSM"))</f>
        <v>JOSM</v>
      </c>
      <c r="N71" s="82"/>
    </row>
    <row r="72" spans="1:14">
      <c r="A72" s="81">
        <v>84087</v>
      </c>
      <c r="B72" s="88" t="s">
        <v>751</v>
      </c>
      <c r="C72" s="81" t="s">
        <v>9014</v>
      </c>
      <c r="D72" s="82" t="s">
        <v>9015</v>
      </c>
      <c r="E72" s="83" t="s">
        <v>9016</v>
      </c>
      <c r="F72" s="82" t="s">
        <v>9017</v>
      </c>
      <c r="G72" s="82"/>
      <c r="H72" s="82" t="s">
        <v>3685</v>
      </c>
      <c r="I72" s="83" t="s">
        <v>9151</v>
      </c>
      <c r="J72" s="83" t="s">
        <v>9018</v>
      </c>
      <c r="K72" s="84" t="str">
        <f>IF(Tableau8[[#This Row],[ID_OSM]]="Non trouvé","Pas de lien",HYPERLINK(("http://www.openstreetmap.org/?"&amp;Tableau8[[#This Row],[OBJET_OSM]]&amp;"="&amp;Tableau8[[#This Row],[ID_OSM]]),"Localiser"))</f>
        <v>Localiser</v>
      </c>
      <c r="L72" s="82" t="s">
        <v>5317</v>
      </c>
      <c r="M72" s="85" t="str">
        <f>IF(Tableau8[[#This Row],[ID_OSM]]="Non trouvé","Pas de lien",HYPERLINK("http://localhost:8111/import?url=http://api.openstreetmap.org/api/0.6/"&amp;Tableau8[[#This Row],[OBJET_OSM]]&amp;"/"&amp;Tableau8[[#This Row],[ID_OSM]]&amp;"/full","JOSM"))</f>
        <v>JOSM</v>
      </c>
      <c r="N72" s="82"/>
    </row>
    <row r="73" spans="1:14">
      <c r="A73" s="81">
        <v>84087</v>
      </c>
      <c r="B73" s="88" t="s">
        <v>751</v>
      </c>
      <c r="C73" s="81" t="s">
        <v>9057</v>
      </c>
      <c r="D73" s="82" t="s">
        <v>9058</v>
      </c>
      <c r="E73" s="83" t="s">
        <v>9059</v>
      </c>
      <c r="F73" s="82" t="s">
        <v>9048</v>
      </c>
      <c r="G73" s="82"/>
      <c r="H73" s="82" t="s">
        <v>9060</v>
      </c>
      <c r="I73" s="83" t="s">
        <v>9155</v>
      </c>
      <c r="J73" s="83" t="s">
        <v>9061</v>
      </c>
      <c r="K73" s="84" t="str">
        <f>IF(Tableau8[[#This Row],[ID_OSM]]="Non trouvé","Pas de lien",HYPERLINK(("http://www.openstreetmap.org/?"&amp;Tableau8[[#This Row],[OBJET_OSM]]&amp;"="&amp;Tableau8[[#This Row],[ID_OSM]]),"Localiser"))</f>
        <v>Localiser</v>
      </c>
      <c r="L73" s="82" t="s">
        <v>5317</v>
      </c>
      <c r="M73" s="85" t="str">
        <f>IF(Tableau8[[#This Row],[ID_OSM]]="Non trouvé","Pas de lien",HYPERLINK("http://localhost:8111/import?url=http://api.openstreetmap.org/api/0.6/"&amp;Tableau8[[#This Row],[OBJET_OSM]]&amp;"/"&amp;Tableau8[[#This Row],[ID_OSM]]&amp;"/full","JOSM"))</f>
        <v>JOSM</v>
      </c>
      <c r="N73" s="82"/>
    </row>
    <row r="74" spans="1:14">
      <c r="A74" s="81">
        <v>84087</v>
      </c>
      <c r="B74" s="88" t="s">
        <v>751</v>
      </c>
      <c r="C74" s="81" t="s">
        <v>9062</v>
      </c>
      <c r="D74" s="82" t="s">
        <v>9063</v>
      </c>
      <c r="E74" s="83" t="s">
        <v>9064</v>
      </c>
      <c r="F74" s="82" t="s">
        <v>9048</v>
      </c>
      <c r="G74" s="82"/>
      <c r="H74" s="82" t="s">
        <v>3800</v>
      </c>
      <c r="I74" s="83" t="s">
        <v>9156</v>
      </c>
      <c r="J74" s="83" t="s">
        <v>9065</v>
      </c>
      <c r="K74" s="84" t="str">
        <f>IF(Tableau8[[#This Row],[ID_OSM]]="Non trouvé","Pas de lien",HYPERLINK(("http://www.openstreetmap.org/?"&amp;Tableau8[[#This Row],[OBJET_OSM]]&amp;"="&amp;Tableau8[[#This Row],[ID_OSM]]),"Localiser"))</f>
        <v>Localiser</v>
      </c>
      <c r="L74" s="82" t="s">
        <v>5317</v>
      </c>
      <c r="M74" s="85" t="str">
        <f>IF(Tableau8[[#This Row],[ID_OSM]]="Non trouvé","Pas de lien",HYPERLINK("http://localhost:8111/import?url=http://api.openstreetmap.org/api/0.6/"&amp;Tableau8[[#This Row],[OBJET_OSM]]&amp;"/"&amp;Tableau8[[#This Row],[ID_OSM]]&amp;"/full","JOSM"))</f>
        <v>JOSM</v>
      </c>
      <c r="N74" s="82"/>
    </row>
    <row r="75" spans="1:14">
      <c r="A75" s="81">
        <v>84087</v>
      </c>
      <c r="B75" s="88" t="s">
        <v>751</v>
      </c>
      <c r="C75" s="81" t="s">
        <v>9019</v>
      </c>
      <c r="D75" s="82" t="s">
        <v>9020</v>
      </c>
      <c r="E75" s="83" t="s">
        <v>9021</v>
      </c>
      <c r="F75" s="82" t="s">
        <v>9022</v>
      </c>
      <c r="G75" s="82"/>
      <c r="H75" s="82" t="s">
        <v>9023</v>
      </c>
      <c r="I75" s="83" t="s">
        <v>9152</v>
      </c>
      <c r="J75" s="83" t="s">
        <v>9024</v>
      </c>
      <c r="K75" s="84" t="str">
        <f>IF(Tableau8[[#This Row],[ID_OSM]]="Non trouvé","Pas de lien",HYPERLINK(("http://www.openstreetmap.org/?"&amp;Tableau8[[#This Row],[OBJET_OSM]]&amp;"="&amp;Tableau8[[#This Row],[ID_OSM]]),"Localiser"))</f>
        <v>Localiser</v>
      </c>
      <c r="L75" s="82" t="s">
        <v>5317</v>
      </c>
      <c r="M75" s="85" t="str">
        <f>IF(Tableau8[[#This Row],[ID_OSM]]="Non trouvé","Pas de lien",HYPERLINK("http://localhost:8111/import?url=http://api.openstreetmap.org/api/0.6/"&amp;Tableau8[[#This Row],[OBJET_OSM]]&amp;"/"&amp;Tableau8[[#This Row],[ID_OSM]]&amp;"/full","JOSM"))</f>
        <v>JOSM</v>
      </c>
      <c r="N75" s="82"/>
    </row>
    <row r="76" spans="1:14">
      <c r="A76" s="81">
        <v>84087</v>
      </c>
      <c r="B76" s="88" t="s">
        <v>751</v>
      </c>
      <c r="C76" s="81" t="s">
        <v>9096</v>
      </c>
      <c r="D76" s="82" t="s">
        <v>9097</v>
      </c>
      <c r="E76" s="83" t="s">
        <v>9098</v>
      </c>
      <c r="F76" s="82" t="s">
        <v>9099</v>
      </c>
      <c r="G76" s="82"/>
      <c r="H76" s="82" t="s">
        <v>9100</v>
      </c>
      <c r="I76" s="83" t="s">
        <v>9166</v>
      </c>
      <c r="J76" s="83" t="s">
        <v>9101</v>
      </c>
      <c r="K76" s="84" t="str">
        <f>IF(Tableau8[[#This Row],[ID_OSM]]="Non trouvé","Pas de lien",HYPERLINK(("http://www.openstreetmap.org/?"&amp;Tableau8[[#This Row],[OBJET_OSM]]&amp;"="&amp;Tableau8[[#This Row],[ID_OSM]]),"Localiser"))</f>
        <v>Localiser</v>
      </c>
      <c r="L76" s="82" t="s">
        <v>5317</v>
      </c>
      <c r="M76" s="85" t="str">
        <f>IF(Tableau8[[#This Row],[ID_OSM]]="Non trouvé","Pas de lien",HYPERLINK("http://localhost:8111/import?url=http://api.openstreetmap.org/api/0.6/"&amp;Tableau8[[#This Row],[OBJET_OSM]]&amp;"/"&amp;Tableau8[[#This Row],[ID_OSM]]&amp;"/full","JOSM"))</f>
        <v>JOSM</v>
      </c>
      <c r="N76" s="82"/>
    </row>
    <row r="77" spans="1:14">
      <c r="A77" s="81">
        <v>84087</v>
      </c>
      <c r="B77" s="88" t="s">
        <v>751</v>
      </c>
      <c r="C77" s="81" t="s">
        <v>9102</v>
      </c>
      <c r="D77" s="82" t="s">
        <v>9103</v>
      </c>
      <c r="E77" s="83" t="s">
        <v>5339</v>
      </c>
      <c r="F77" s="82" t="s">
        <v>9099</v>
      </c>
      <c r="G77" s="82"/>
      <c r="H77" s="82" t="s">
        <v>9104</v>
      </c>
      <c r="I77" s="83" t="s">
        <v>9167</v>
      </c>
      <c r="J77" s="83" t="s">
        <v>9105</v>
      </c>
      <c r="K77" s="84" t="str">
        <f>IF(Tableau8[[#This Row],[ID_OSM]]="Non trouvé","Pas de lien",HYPERLINK(("http://www.openstreetmap.org/?"&amp;Tableau8[[#This Row],[OBJET_OSM]]&amp;"="&amp;Tableau8[[#This Row],[ID_OSM]]),"Localiser"))</f>
        <v>Localiser</v>
      </c>
      <c r="L77" s="82" t="s">
        <v>5317</v>
      </c>
      <c r="M77" s="85" t="str">
        <f>IF(Tableau8[[#This Row],[ID_OSM]]="Non trouvé","Pas de lien",HYPERLINK("http://localhost:8111/import?url=http://api.openstreetmap.org/api/0.6/"&amp;Tableau8[[#This Row],[OBJET_OSM]]&amp;"/"&amp;Tableau8[[#This Row],[ID_OSM]]&amp;"/full","JOSM"))</f>
        <v>JOSM</v>
      </c>
      <c r="N77" s="82"/>
    </row>
    <row r="78" spans="1:14">
      <c r="A78" s="81">
        <v>84087</v>
      </c>
      <c r="B78" s="88" t="s">
        <v>751</v>
      </c>
      <c r="C78" s="81" t="s">
        <v>8984</v>
      </c>
      <c r="D78" s="82" t="s">
        <v>8985</v>
      </c>
      <c r="E78" s="83" t="s">
        <v>5339</v>
      </c>
      <c r="F78" s="82" t="s">
        <v>8982</v>
      </c>
      <c r="G78" s="82" t="s">
        <v>111</v>
      </c>
      <c r="H78" s="82" t="s">
        <v>5690</v>
      </c>
      <c r="I78" s="83" t="s">
        <v>9143</v>
      </c>
      <c r="J78" s="83" t="s">
        <v>8986</v>
      </c>
      <c r="K78" s="84" t="str">
        <f>IF(Tableau8[[#This Row],[ID_OSM]]="Non trouvé","Pas de lien",HYPERLINK(("http://www.openstreetmap.org/?"&amp;Tableau8[[#This Row],[OBJET_OSM]]&amp;"="&amp;Tableau8[[#This Row],[ID_OSM]]),"Localiser"))</f>
        <v>Localiser</v>
      </c>
      <c r="L78" s="82" t="s">
        <v>5317</v>
      </c>
      <c r="M78" s="85" t="str">
        <f>IF(Tableau8[[#This Row],[ID_OSM]]="Non trouvé","Pas de lien",HYPERLINK("http://localhost:8111/import?url=http://api.openstreetmap.org/api/0.6/"&amp;Tableau8[[#This Row],[OBJET_OSM]]&amp;"/"&amp;Tableau8[[#This Row],[ID_OSM]]&amp;"/full","JOSM"))</f>
        <v>JOSM</v>
      </c>
      <c r="N78" s="82"/>
    </row>
    <row r="79" spans="1:14">
      <c r="A79" s="81">
        <v>84087</v>
      </c>
      <c r="B79" s="88" t="s">
        <v>751</v>
      </c>
      <c r="C79" s="81" t="s">
        <v>8980</v>
      </c>
      <c r="D79" s="82" t="s">
        <v>8981</v>
      </c>
      <c r="E79" s="83" t="s">
        <v>5339</v>
      </c>
      <c r="F79" s="82" t="s">
        <v>8982</v>
      </c>
      <c r="G79" s="82"/>
      <c r="H79" s="82" t="s">
        <v>4459</v>
      </c>
      <c r="I79" s="83" t="s">
        <v>9142</v>
      </c>
      <c r="J79" s="83" t="s">
        <v>8983</v>
      </c>
      <c r="K79" s="84" t="str">
        <f>IF(Tableau8[[#This Row],[ID_OSM]]="Non trouvé","Pas de lien",HYPERLINK(("http://www.openstreetmap.org/?"&amp;Tableau8[[#This Row],[OBJET_OSM]]&amp;"="&amp;Tableau8[[#This Row],[ID_OSM]]),"Localiser"))</f>
        <v>Localiser</v>
      </c>
      <c r="L79" s="82" t="s">
        <v>5317</v>
      </c>
      <c r="M79" s="85" t="str">
        <f>IF(Tableau8[[#This Row],[ID_OSM]]="Non trouvé","Pas de lien",HYPERLINK("http://localhost:8111/import?url=http://api.openstreetmap.org/api/0.6/"&amp;Tableau8[[#This Row],[OBJET_OSM]]&amp;"/"&amp;Tableau8[[#This Row],[ID_OSM]]&amp;"/full","JOSM"))</f>
        <v>JOSM</v>
      </c>
      <c r="N79" s="82"/>
    </row>
    <row r="80" spans="1:14">
      <c r="A80" s="81">
        <v>84087</v>
      </c>
      <c r="B80" s="88" t="s">
        <v>751</v>
      </c>
      <c r="C80" s="81" t="s">
        <v>8949</v>
      </c>
      <c r="D80" s="82" t="s">
        <v>8950</v>
      </c>
      <c r="E80" s="83" t="s">
        <v>5339</v>
      </c>
      <c r="F80" s="82" t="s">
        <v>8893</v>
      </c>
      <c r="G80" s="82"/>
      <c r="H80" s="82" t="s">
        <v>8946</v>
      </c>
      <c r="I80" s="83" t="s">
        <v>9134</v>
      </c>
      <c r="J80" s="83" t="s">
        <v>8947</v>
      </c>
      <c r="K80" s="84" t="str">
        <f>IF(Tableau8[[#This Row],[ID_OSM]]="Non trouvé","Pas de lien",HYPERLINK(("http://www.openstreetmap.org/?"&amp;Tableau8[[#This Row],[OBJET_OSM]]&amp;"="&amp;Tableau8[[#This Row],[ID_OSM]]),"Localiser"))</f>
        <v>Localiser</v>
      </c>
      <c r="L80" s="82" t="s">
        <v>5317</v>
      </c>
      <c r="M80" s="85" t="str">
        <f>IF(Tableau8[[#This Row],[ID_OSM]]="Non trouvé","Pas de lien",HYPERLINK("http://localhost:8111/import?url=http://api.openstreetmap.org/api/0.6/"&amp;Tableau8[[#This Row],[OBJET_OSM]]&amp;"/"&amp;Tableau8[[#This Row],[ID_OSM]]&amp;"/full","JOSM"))</f>
        <v>JOSM</v>
      </c>
      <c r="N80" s="82"/>
    </row>
    <row r="81" spans="1:14">
      <c r="A81" s="81">
        <v>84087</v>
      </c>
      <c r="B81" s="88" t="s">
        <v>751</v>
      </c>
      <c r="C81" s="81" t="s">
        <v>8910</v>
      </c>
      <c r="D81" s="82" t="s">
        <v>8911</v>
      </c>
      <c r="E81" s="83" t="s">
        <v>5339</v>
      </c>
      <c r="F81" s="82" t="s">
        <v>8893</v>
      </c>
      <c r="G81" s="82" t="s">
        <v>221</v>
      </c>
      <c r="H81" s="82" t="s">
        <v>3101</v>
      </c>
      <c r="I81" s="83" t="s">
        <v>9123</v>
      </c>
      <c r="J81" s="83" t="s">
        <v>8912</v>
      </c>
      <c r="K81" s="84" t="str">
        <f>IF(Tableau8[[#This Row],[ID_OSM]]="Non trouvé","Pas de lien",HYPERLINK(("http://www.openstreetmap.org/?"&amp;Tableau8[[#This Row],[OBJET_OSM]]&amp;"="&amp;Tableau8[[#This Row],[ID_OSM]]),"Localiser"))</f>
        <v>Localiser</v>
      </c>
      <c r="L81" s="82" t="s">
        <v>5317</v>
      </c>
      <c r="M81" s="85" t="str">
        <f>IF(Tableau8[[#This Row],[ID_OSM]]="Non trouvé","Pas de lien",HYPERLINK("http://localhost:8111/import?url=http://api.openstreetmap.org/api/0.6/"&amp;Tableau8[[#This Row],[OBJET_OSM]]&amp;"/"&amp;Tableau8[[#This Row],[ID_OSM]]&amp;"/full","JOSM"))</f>
        <v>JOSM</v>
      </c>
      <c r="N81" s="82"/>
    </row>
    <row r="82" spans="1:14">
      <c r="A82" s="80">
        <v>84087</v>
      </c>
      <c r="B82" s="88" t="s">
        <v>751</v>
      </c>
      <c r="C82" s="81" t="s">
        <v>8944</v>
      </c>
      <c r="D82" s="82" t="s">
        <v>8945</v>
      </c>
      <c r="E82" s="83" t="s">
        <v>5339</v>
      </c>
      <c r="F82" s="82" t="s">
        <v>8893</v>
      </c>
      <c r="G82" s="82"/>
      <c r="H82" s="82" t="s">
        <v>8942</v>
      </c>
      <c r="I82" s="83" t="s">
        <v>9133</v>
      </c>
      <c r="J82" s="83" t="s">
        <v>8943</v>
      </c>
      <c r="K82" s="84" t="str">
        <f>IF(Tableau8[[#This Row],[ID_OSM]]="Non trouvé","Pas de lien",HYPERLINK(("http://www.openstreetmap.org/?"&amp;Tableau8[[#This Row],[OBJET_OSM]]&amp;"="&amp;Tableau8[[#This Row],[ID_OSM]]),"Localiser"))</f>
        <v>Localiser</v>
      </c>
      <c r="L82" s="82" t="s">
        <v>5317</v>
      </c>
      <c r="M82" s="85" t="str">
        <f>IF(Tableau8[[#This Row],[ID_OSM]]="Non trouvé","Pas de lien",HYPERLINK("http://localhost:8111/import?url=http://api.openstreetmap.org/api/0.6/"&amp;Tableau8[[#This Row],[OBJET_OSM]]&amp;"/"&amp;Tableau8[[#This Row],[ID_OSM]]&amp;"/full","JOSM"))</f>
        <v>JOSM</v>
      </c>
      <c r="N82" s="82"/>
    </row>
    <row r="83" spans="1:14">
      <c r="A83" s="80">
        <v>84087</v>
      </c>
      <c r="B83" s="88" t="s">
        <v>751</v>
      </c>
      <c r="C83" s="81" t="s">
        <v>8934</v>
      </c>
      <c r="D83" s="82" t="s">
        <v>8935</v>
      </c>
      <c r="E83" s="83" t="s">
        <v>5339</v>
      </c>
      <c r="F83" s="82" t="s">
        <v>8893</v>
      </c>
      <c r="G83" s="82" t="s">
        <v>4492</v>
      </c>
      <c r="H83" s="82" t="s">
        <v>5867</v>
      </c>
      <c r="I83" s="83" t="s">
        <v>9131</v>
      </c>
      <c r="J83" s="83" t="s">
        <v>8936</v>
      </c>
      <c r="K83" s="84" t="str">
        <f>IF(Tableau8[[#This Row],[ID_OSM]]="Non trouvé","Pas de lien",HYPERLINK(("http://www.openstreetmap.org/?"&amp;Tableau8[[#This Row],[OBJET_OSM]]&amp;"="&amp;Tableau8[[#This Row],[ID_OSM]]),"Localiser"))</f>
        <v>Localiser</v>
      </c>
      <c r="L83" s="82" t="s">
        <v>5317</v>
      </c>
      <c r="M83" s="85" t="str">
        <f>IF(Tableau8[[#This Row],[ID_OSM]]="Non trouvé","Pas de lien",HYPERLINK("http://localhost:8111/import?url=http://api.openstreetmap.org/api/0.6/"&amp;Tableau8[[#This Row],[OBJET_OSM]]&amp;"/"&amp;Tableau8[[#This Row],[ID_OSM]]&amp;"/full","JOSM"))</f>
        <v>JOSM</v>
      </c>
      <c r="N83" s="82"/>
    </row>
    <row r="84" spans="1:14">
      <c r="A84" s="80">
        <v>84087</v>
      </c>
      <c r="B84" s="88" t="s">
        <v>751</v>
      </c>
      <c r="C84" s="81" t="s">
        <v>8951</v>
      </c>
      <c r="D84" s="82" t="s">
        <v>8952</v>
      </c>
      <c r="E84" s="83" t="s">
        <v>5339</v>
      </c>
      <c r="F84" s="82" t="s">
        <v>8893</v>
      </c>
      <c r="G84" s="82"/>
      <c r="H84" s="82" t="s">
        <v>8953</v>
      </c>
      <c r="I84" s="83" t="s">
        <v>9135</v>
      </c>
      <c r="J84" s="83" t="s">
        <v>8954</v>
      </c>
      <c r="K84" s="84" t="str">
        <f>IF(Tableau8[[#This Row],[ID_OSM]]="Non trouvé","Pas de lien",HYPERLINK(("http://www.openstreetmap.org/?"&amp;Tableau8[[#This Row],[OBJET_OSM]]&amp;"="&amp;Tableau8[[#This Row],[ID_OSM]]),"Localiser"))</f>
        <v>Localiser</v>
      </c>
      <c r="L84" s="82" t="s">
        <v>5317</v>
      </c>
      <c r="M84" s="85" t="str">
        <f>IF(Tableau8[[#This Row],[ID_OSM]]="Non trouvé","Pas de lien",HYPERLINK("http://localhost:8111/import?url=http://api.openstreetmap.org/api/0.6/"&amp;Tableau8[[#This Row],[OBJET_OSM]]&amp;"/"&amp;Tableau8[[#This Row],[ID_OSM]]&amp;"/full","JOSM"))</f>
        <v>JOSM</v>
      </c>
      <c r="N84" s="82"/>
    </row>
    <row r="85" spans="1:14">
      <c r="A85" s="80">
        <v>84087</v>
      </c>
      <c r="B85" s="88" t="s">
        <v>751</v>
      </c>
      <c r="C85" s="81" t="s">
        <v>8913</v>
      </c>
      <c r="D85" s="82" t="s">
        <v>8914</v>
      </c>
      <c r="E85" s="83" t="s">
        <v>5339</v>
      </c>
      <c r="F85" s="82" t="s">
        <v>8893</v>
      </c>
      <c r="G85" s="82" t="s">
        <v>119</v>
      </c>
      <c r="H85" s="82" t="s">
        <v>2511</v>
      </c>
      <c r="I85" s="83" t="s">
        <v>9124</v>
      </c>
      <c r="J85" s="83" t="s">
        <v>8915</v>
      </c>
      <c r="K85" s="84" t="str">
        <f>IF(Tableau8[[#This Row],[ID_OSM]]="Non trouvé","Pas de lien",HYPERLINK(("http://www.openstreetmap.org/?"&amp;Tableau8[[#This Row],[OBJET_OSM]]&amp;"="&amp;Tableau8[[#This Row],[ID_OSM]]),"Localiser"))</f>
        <v>Localiser</v>
      </c>
      <c r="L85" s="82" t="s">
        <v>5317</v>
      </c>
      <c r="M85" s="85" t="str">
        <f>IF(Tableau8[[#This Row],[ID_OSM]]="Non trouvé","Pas de lien",HYPERLINK("http://localhost:8111/import?url=http://api.openstreetmap.org/api/0.6/"&amp;Tableau8[[#This Row],[OBJET_OSM]]&amp;"/"&amp;Tableau8[[#This Row],[ID_OSM]]&amp;"/full","JOSM"))</f>
        <v>JOSM</v>
      </c>
      <c r="N85" s="82"/>
    </row>
    <row r="86" spans="1:14">
      <c r="A86" s="80">
        <v>84087</v>
      </c>
      <c r="B86" s="88" t="s">
        <v>751</v>
      </c>
      <c r="C86" s="81" t="s">
        <v>8920</v>
      </c>
      <c r="D86" s="82" t="s">
        <v>8921</v>
      </c>
      <c r="E86" s="83" t="s">
        <v>5339</v>
      </c>
      <c r="F86" s="82" t="s">
        <v>8893</v>
      </c>
      <c r="G86" s="82" t="s">
        <v>134</v>
      </c>
      <c r="H86" s="82" t="s">
        <v>7939</v>
      </c>
      <c r="I86" s="83" t="s">
        <v>9126</v>
      </c>
      <c r="J86" s="83" t="s">
        <v>8922</v>
      </c>
      <c r="K86" s="84" t="str">
        <f>IF(Tableau8[[#This Row],[ID_OSM]]="Non trouvé","Pas de lien",HYPERLINK(("http://www.openstreetmap.org/?"&amp;Tableau8[[#This Row],[OBJET_OSM]]&amp;"="&amp;Tableau8[[#This Row],[ID_OSM]]),"Localiser"))</f>
        <v>Localiser</v>
      </c>
      <c r="L86" s="82" t="s">
        <v>5317</v>
      </c>
      <c r="M86" s="85" t="str">
        <f>IF(Tableau8[[#This Row],[ID_OSM]]="Non trouvé","Pas de lien",HYPERLINK("http://localhost:8111/import?url=http://api.openstreetmap.org/api/0.6/"&amp;Tableau8[[#This Row],[OBJET_OSM]]&amp;"/"&amp;Tableau8[[#This Row],[ID_OSM]]&amp;"/full","JOSM"))</f>
        <v>JOSM</v>
      </c>
      <c r="N86" s="82"/>
    </row>
    <row r="87" spans="1:14">
      <c r="A87" s="80">
        <v>84087</v>
      </c>
      <c r="B87" s="88" t="s">
        <v>751</v>
      </c>
      <c r="C87" s="81" t="s">
        <v>8987</v>
      </c>
      <c r="D87" s="82" t="s">
        <v>8988</v>
      </c>
      <c r="E87" s="83" t="s">
        <v>5339</v>
      </c>
      <c r="F87" s="82" t="s">
        <v>8982</v>
      </c>
      <c r="G87" s="82" t="s">
        <v>111</v>
      </c>
      <c r="H87" s="82" t="s">
        <v>840</v>
      </c>
      <c r="I87" s="83" t="s">
        <v>9144</v>
      </c>
      <c r="J87" s="83" t="s">
        <v>8989</v>
      </c>
      <c r="K87" s="84" t="str">
        <f>IF(Tableau8[[#This Row],[ID_OSM]]="Non trouvé","Pas de lien",HYPERLINK(("http://www.openstreetmap.org/?"&amp;Tableau8[[#This Row],[OBJET_OSM]]&amp;"="&amp;Tableau8[[#This Row],[ID_OSM]]),"Localiser"))</f>
        <v>Localiser</v>
      </c>
      <c r="L87" s="82" t="s">
        <v>5317</v>
      </c>
      <c r="M87" s="85" t="str">
        <f>IF(Tableau8[[#This Row],[ID_OSM]]="Non trouvé","Pas de lien",HYPERLINK("http://localhost:8111/import?url=http://api.openstreetmap.org/api/0.6/"&amp;Tableau8[[#This Row],[OBJET_OSM]]&amp;"/"&amp;Tableau8[[#This Row],[ID_OSM]]&amp;"/full","JOSM"))</f>
        <v>JOSM</v>
      </c>
      <c r="N87" s="82"/>
    </row>
    <row r="88" spans="1:14">
      <c r="A88" s="80">
        <v>84087</v>
      </c>
      <c r="B88" s="88" t="s">
        <v>751</v>
      </c>
      <c r="C88" s="81" t="s">
        <v>8886</v>
      </c>
      <c r="D88" s="82" t="s">
        <v>8887</v>
      </c>
      <c r="E88" s="83" t="s">
        <v>5339</v>
      </c>
      <c r="F88" s="82" t="s">
        <v>8875</v>
      </c>
      <c r="G88" s="82"/>
      <c r="H88" s="82" t="s">
        <v>3898</v>
      </c>
      <c r="I88" s="83" t="s">
        <v>9116</v>
      </c>
      <c r="J88" s="83" t="s">
        <v>8888</v>
      </c>
      <c r="K88" s="84" t="str">
        <f>IF(Tableau8[[#This Row],[ID_OSM]]="Non trouvé","Pas de lien",HYPERLINK(("http://www.openstreetmap.org/?"&amp;Tableau8[[#This Row],[OBJET_OSM]]&amp;"="&amp;Tableau8[[#This Row],[ID_OSM]]),"Localiser"))</f>
        <v>Localiser</v>
      </c>
      <c r="L88" s="82" t="s">
        <v>5317</v>
      </c>
      <c r="M88" s="85" t="str">
        <f>IF(Tableau8[[#This Row],[ID_OSM]]="Non trouvé","Pas de lien",HYPERLINK("http://localhost:8111/import?url=http://api.openstreetmap.org/api/0.6/"&amp;Tableau8[[#This Row],[OBJET_OSM]]&amp;"/"&amp;Tableau8[[#This Row],[ID_OSM]]&amp;"/full","JOSM"))</f>
        <v>JOSM</v>
      </c>
      <c r="N88" s="82"/>
    </row>
    <row r="89" spans="1:14">
      <c r="A89" s="80">
        <v>84087</v>
      </c>
      <c r="B89" s="88" t="s">
        <v>751</v>
      </c>
      <c r="C89" s="81" t="s">
        <v>8990</v>
      </c>
      <c r="D89" s="82" t="s">
        <v>8991</v>
      </c>
      <c r="E89" s="83" t="s">
        <v>5339</v>
      </c>
      <c r="F89" s="82" t="s">
        <v>8982</v>
      </c>
      <c r="G89" s="82"/>
      <c r="H89" s="82" t="s">
        <v>3898</v>
      </c>
      <c r="I89" s="83" t="s">
        <v>9145</v>
      </c>
      <c r="J89" s="83" t="s">
        <v>8992</v>
      </c>
      <c r="K89" s="84" t="str">
        <f>IF(Tableau8[[#This Row],[ID_OSM]]="Non trouvé","Pas de lien",HYPERLINK(("http://www.openstreetmap.org/?"&amp;Tableau8[[#This Row],[OBJET_OSM]]&amp;"="&amp;Tableau8[[#This Row],[ID_OSM]]),"Localiser"))</f>
        <v>Localiser</v>
      </c>
      <c r="L89" s="82" t="s">
        <v>5317</v>
      </c>
      <c r="M89" s="85" t="str">
        <f>IF(Tableau8[[#This Row],[ID_OSM]]="Non trouvé","Pas de lien",HYPERLINK("http://localhost:8111/import?url=http://api.openstreetmap.org/api/0.6/"&amp;Tableau8[[#This Row],[OBJET_OSM]]&amp;"/"&amp;Tableau8[[#This Row],[ID_OSM]]&amp;"/full","JOSM"))</f>
        <v>JOSM</v>
      </c>
      <c r="N89" s="82"/>
    </row>
    <row r="90" spans="1:14">
      <c r="A90" s="80">
        <v>84087</v>
      </c>
      <c r="B90" s="88" t="s">
        <v>751</v>
      </c>
      <c r="C90" s="81" t="s">
        <v>8923</v>
      </c>
      <c r="D90" s="82" t="s">
        <v>8924</v>
      </c>
      <c r="E90" s="83" t="s">
        <v>5339</v>
      </c>
      <c r="F90" s="82" t="s">
        <v>8893</v>
      </c>
      <c r="G90" s="82" t="s">
        <v>134</v>
      </c>
      <c r="H90" s="82" t="s">
        <v>172</v>
      </c>
      <c r="I90" s="83" t="s">
        <v>9127</v>
      </c>
      <c r="J90" s="83" t="s">
        <v>8925</v>
      </c>
      <c r="K90" s="84" t="str">
        <f>IF(Tableau8[[#This Row],[ID_OSM]]="Non trouvé","Pas de lien",HYPERLINK(("http://www.openstreetmap.org/?"&amp;Tableau8[[#This Row],[OBJET_OSM]]&amp;"="&amp;Tableau8[[#This Row],[ID_OSM]]),"Localiser"))</f>
        <v>Localiser</v>
      </c>
      <c r="L90" s="82" t="s">
        <v>5317</v>
      </c>
      <c r="M90" s="85" t="str">
        <f>IF(Tableau8[[#This Row],[ID_OSM]]="Non trouvé","Pas de lien",HYPERLINK("http://localhost:8111/import?url=http://api.openstreetmap.org/api/0.6/"&amp;Tableau8[[#This Row],[OBJET_OSM]]&amp;"/"&amp;Tableau8[[#This Row],[ID_OSM]]&amp;"/full","JOSM"))</f>
        <v>JOSM</v>
      </c>
      <c r="N90" s="82"/>
    </row>
    <row r="91" spans="1:14">
      <c r="A91" s="80">
        <v>84087</v>
      </c>
      <c r="B91" s="88" t="s">
        <v>751</v>
      </c>
      <c r="C91" s="81" t="s">
        <v>8993</v>
      </c>
      <c r="D91" s="82" t="s">
        <v>8994</v>
      </c>
      <c r="E91" s="83" t="s">
        <v>5339</v>
      </c>
      <c r="F91" s="82" t="s">
        <v>8982</v>
      </c>
      <c r="G91" s="82"/>
      <c r="H91" s="82" t="s">
        <v>8995</v>
      </c>
      <c r="I91" s="83" t="s">
        <v>9146</v>
      </c>
      <c r="J91" s="83" t="s">
        <v>8996</v>
      </c>
      <c r="K91" s="84" t="str">
        <f>IF(Tableau8[[#This Row],[ID_OSM]]="Non trouvé","Pas de lien",HYPERLINK(("http://www.openstreetmap.org/?"&amp;Tableau8[[#This Row],[OBJET_OSM]]&amp;"="&amp;Tableau8[[#This Row],[ID_OSM]]),"Localiser"))</f>
        <v>Localiser</v>
      </c>
      <c r="L91" s="82" t="s">
        <v>5317</v>
      </c>
      <c r="M91" s="85" t="str">
        <f>IF(Tableau8[[#This Row],[ID_OSM]]="Non trouvé","Pas de lien",HYPERLINK("http://localhost:8111/import?url=http://api.openstreetmap.org/api/0.6/"&amp;Tableau8[[#This Row],[OBJET_OSM]]&amp;"/"&amp;Tableau8[[#This Row],[ID_OSM]]&amp;"/full","JOSM"))</f>
        <v>JOSM</v>
      </c>
      <c r="N91" s="82"/>
    </row>
    <row r="92" spans="1:14">
      <c r="A92" s="80">
        <v>84087</v>
      </c>
      <c r="B92" s="88" t="s">
        <v>751</v>
      </c>
      <c r="C92" s="81" t="s">
        <v>9053</v>
      </c>
      <c r="D92" s="82" t="s">
        <v>9054</v>
      </c>
      <c r="E92" s="83" t="s">
        <v>5339</v>
      </c>
      <c r="F92" s="82" t="s">
        <v>9048</v>
      </c>
      <c r="G92" s="82"/>
      <c r="H92" s="82" t="s">
        <v>9055</v>
      </c>
      <c r="I92" s="83" t="s">
        <v>9154</v>
      </c>
      <c r="J92" s="83" t="s">
        <v>9056</v>
      </c>
      <c r="K92" s="84" t="str">
        <f>IF(Tableau8[[#This Row],[ID_OSM]]="Non trouvé","Pas de lien",HYPERLINK(("http://www.openstreetmap.org/?"&amp;Tableau8[[#This Row],[OBJET_OSM]]&amp;"="&amp;Tableau8[[#This Row],[ID_OSM]]),"Localiser"))</f>
        <v>Localiser</v>
      </c>
      <c r="L92" s="82" t="s">
        <v>5317</v>
      </c>
      <c r="M92" s="85" t="str">
        <f>IF(Tableau8[[#This Row],[ID_OSM]]="Non trouvé","Pas de lien",HYPERLINK("http://localhost:8111/import?url=http://api.openstreetmap.org/api/0.6/"&amp;Tableau8[[#This Row],[OBJET_OSM]]&amp;"/"&amp;Tableau8[[#This Row],[ID_OSM]]&amp;"/full","JOSM"))</f>
        <v>JOSM</v>
      </c>
      <c r="N92" s="82"/>
    </row>
    <row r="93" spans="1:14">
      <c r="A93" s="80">
        <v>84087</v>
      </c>
      <c r="B93" s="88" t="s">
        <v>751</v>
      </c>
      <c r="C93" s="81" t="s">
        <v>9075</v>
      </c>
      <c r="D93" s="82" t="s">
        <v>9076</v>
      </c>
      <c r="E93" s="83" t="s">
        <v>5339</v>
      </c>
      <c r="F93" s="82" t="s">
        <v>9048</v>
      </c>
      <c r="G93" s="82"/>
      <c r="H93" s="82" t="s">
        <v>9077</v>
      </c>
      <c r="I93" s="83" t="s">
        <v>9160</v>
      </c>
      <c r="J93" s="83" t="s">
        <v>9078</v>
      </c>
      <c r="K93" s="84" t="str">
        <f>IF(Tableau8[[#This Row],[ID_OSM]]="Non trouvé","Pas de lien",HYPERLINK(("http://www.openstreetmap.org/?"&amp;Tableau8[[#This Row],[OBJET_OSM]]&amp;"="&amp;Tableau8[[#This Row],[ID_OSM]]),"Localiser"))</f>
        <v>Localiser</v>
      </c>
      <c r="L93" s="82" t="s">
        <v>5317</v>
      </c>
      <c r="M93" s="85" t="str">
        <f>IF(Tableau8[[#This Row],[ID_OSM]]="Non trouvé","Pas de lien",HYPERLINK("http://localhost:8111/import?url=http://api.openstreetmap.org/api/0.6/"&amp;Tableau8[[#This Row],[OBJET_OSM]]&amp;"/"&amp;Tableau8[[#This Row],[ID_OSM]]&amp;"/full","JOSM"))</f>
        <v>JOSM</v>
      </c>
      <c r="N93" s="82"/>
    </row>
    <row r="94" spans="1:14">
      <c r="A94" s="80">
        <v>84087</v>
      </c>
      <c r="B94" s="88" t="s">
        <v>751</v>
      </c>
      <c r="C94" s="81" t="s">
        <v>8972</v>
      </c>
      <c r="D94" s="82" t="s">
        <v>8973</v>
      </c>
      <c r="E94" s="83" t="s">
        <v>5339</v>
      </c>
      <c r="F94" s="82" t="s">
        <v>8964</v>
      </c>
      <c r="G94" s="82"/>
      <c r="H94" s="82" t="s">
        <v>8974</v>
      </c>
      <c r="I94" s="83" t="s">
        <v>9140</v>
      </c>
      <c r="J94" s="83" t="s">
        <v>8975</v>
      </c>
      <c r="K94" s="84" t="str">
        <f>IF(Tableau8[[#This Row],[ID_OSM]]="Non trouvé","Pas de lien",HYPERLINK(("http://www.openstreetmap.org/?"&amp;Tableau8[[#This Row],[OBJET_OSM]]&amp;"="&amp;Tableau8[[#This Row],[ID_OSM]]),"Localiser"))</f>
        <v>Localiser</v>
      </c>
      <c r="L94" s="82" t="s">
        <v>5317</v>
      </c>
      <c r="M94" s="85" t="str">
        <f>IF(Tableau8[[#This Row],[ID_OSM]]="Non trouvé","Pas de lien",HYPERLINK("http://localhost:8111/import?url=http://api.openstreetmap.org/api/0.6/"&amp;Tableau8[[#This Row],[OBJET_OSM]]&amp;"/"&amp;Tableau8[[#This Row],[ID_OSM]]&amp;"/full","JOSM"))</f>
        <v>JOSM</v>
      </c>
      <c r="N94" s="82"/>
    </row>
    <row r="95" spans="1:14">
      <c r="A95" s="80">
        <v>84087</v>
      </c>
      <c r="B95" s="88" t="s">
        <v>751</v>
      </c>
      <c r="C95" s="81" t="s">
        <v>8968</v>
      </c>
      <c r="D95" s="82" t="s">
        <v>8969</v>
      </c>
      <c r="E95" s="83" t="s">
        <v>5339</v>
      </c>
      <c r="F95" s="82" t="s">
        <v>8964</v>
      </c>
      <c r="G95" s="82"/>
      <c r="H95" s="82" t="s">
        <v>8970</v>
      </c>
      <c r="I95" s="83" t="s">
        <v>9139</v>
      </c>
      <c r="J95" s="83" t="s">
        <v>8971</v>
      </c>
      <c r="K95" s="84" t="str">
        <f>IF(Tableau8[[#This Row],[ID_OSM]]="Non trouvé","Pas de lien",HYPERLINK(("http://www.openstreetmap.org/?"&amp;Tableau8[[#This Row],[OBJET_OSM]]&amp;"="&amp;Tableau8[[#This Row],[ID_OSM]]),"Localiser"))</f>
        <v>Localiser</v>
      </c>
      <c r="L95" s="82" t="s">
        <v>5317</v>
      </c>
      <c r="M95" s="85" t="str">
        <f>IF(Tableau8[[#This Row],[ID_OSM]]="Non trouvé","Pas de lien",HYPERLINK("http://localhost:8111/import?url=http://api.openstreetmap.org/api/0.6/"&amp;Tableau8[[#This Row],[OBJET_OSM]]&amp;"/"&amp;Tableau8[[#This Row],[ID_OSM]]&amp;"/full","JOSM"))</f>
        <v>JOSM</v>
      </c>
      <c r="N95" s="82"/>
    </row>
    <row r="96" spans="1:14">
      <c r="A96" s="80">
        <v>84087</v>
      </c>
      <c r="B96" s="88" t="s">
        <v>751</v>
      </c>
      <c r="C96" s="81" t="s">
        <v>8960</v>
      </c>
      <c r="D96" s="82" t="s">
        <v>8961</v>
      </c>
      <c r="E96" s="83" t="s">
        <v>5339</v>
      </c>
      <c r="F96" s="82" t="s">
        <v>8962</v>
      </c>
      <c r="G96" s="82" t="s">
        <v>661</v>
      </c>
      <c r="H96" s="82" t="s">
        <v>8958</v>
      </c>
      <c r="I96" s="83" t="s">
        <v>9137</v>
      </c>
      <c r="J96" s="83" t="s">
        <v>8963</v>
      </c>
      <c r="K96" s="84" t="str">
        <f>IF(Tableau8[[#This Row],[ID_OSM]]="Non trouvé","Pas de lien",HYPERLINK(("http://www.openstreetmap.org/?"&amp;Tableau8[[#This Row],[OBJET_OSM]]&amp;"="&amp;Tableau8[[#This Row],[ID_OSM]]),"Localiser"))</f>
        <v>Localiser</v>
      </c>
      <c r="L96" s="82" t="s">
        <v>5317</v>
      </c>
      <c r="M96" s="85" t="str">
        <f>IF(Tableau8[[#This Row],[ID_OSM]]="Non trouvé","Pas de lien",HYPERLINK("http://localhost:8111/import?url=http://api.openstreetmap.org/api/0.6/"&amp;Tableau8[[#This Row],[OBJET_OSM]]&amp;"/"&amp;Tableau8[[#This Row],[ID_OSM]]&amp;"/full","JOSM"))</f>
        <v>JOSM</v>
      </c>
      <c r="N96" s="82"/>
    </row>
    <row r="97" spans="1:14">
      <c r="A97" s="80">
        <v>84087</v>
      </c>
      <c r="B97" s="88" t="s">
        <v>751</v>
      </c>
      <c r="C97" s="81" t="s">
        <v>8997</v>
      </c>
      <c r="D97" s="82" t="s">
        <v>8998</v>
      </c>
      <c r="E97" s="83" t="s">
        <v>5339</v>
      </c>
      <c r="F97" s="82" t="s">
        <v>3602</v>
      </c>
      <c r="G97" s="82" t="s">
        <v>221</v>
      </c>
      <c r="H97" s="82" t="s">
        <v>8794</v>
      </c>
      <c r="I97" s="83" t="s">
        <v>9147</v>
      </c>
      <c r="J97" s="83" t="s">
        <v>8999</v>
      </c>
      <c r="K97" s="84" t="str">
        <f>IF(Tableau8[[#This Row],[ID_OSM]]="Non trouvé","Pas de lien",HYPERLINK(("http://www.openstreetmap.org/?"&amp;Tableau8[[#This Row],[OBJET_OSM]]&amp;"="&amp;Tableau8[[#This Row],[ID_OSM]]),"Localiser"))</f>
        <v>Localiser</v>
      </c>
      <c r="L97" s="82" t="s">
        <v>5317</v>
      </c>
      <c r="M97" s="85" t="str">
        <f>IF(Tableau8[[#This Row],[ID_OSM]]="Non trouvé","Pas de lien",HYPERLINK("http://localhost:8111/import?url=http://api.openstreetmap.org/api/0.6/"&amp;Tableau8[[#This Row],[OBJET_OSM]]&amp;"/"&amp;Tableau8[[#This Row],[ID_OSM]]&amp;"/full","JOSM"))</f>
        <v>JOSM</v>
      </c>
      <c r="N97" s="82"/>
    </row>
    <row r="98" spans="1:14">
      <c r="A98" s="80">
        <v>84087</v>
      </c>
      <c r="B98" s="88" t="s">
        <v>751</v>
      </c>
      <c r="C98" s="81" t="s">
        <v>9009</v>
      </c>
      <c r="D98" s="82" t="s">
        <v>9010</v>
      </c>
      <c r="E98" s="83" t="s">
        <v>5339</v>
      </c>
      <c r="F98" s="82" t="s">
        <v>9011</v>
      </c>
      <c r="G98" s="82" t="s">
        <v>5644</v>
      </c>
      <c r="H98" s="82" t="s">
        <v>9012</v>
      </c>
      <c r="I98" s="83" t="s">
        <v>9150</v>
      </c>
      <c r="J98" s="83" t="s">
        <v>9013</v>
      </c>
      <c r="K98" s="84" t="str">
        <f>IF(Tableau8[[#This Row],[ID_OSM]]="Non trouvé","Pas de lien",HYPERLINK(("http://www.openstreetmap.org/?"&amp;Tableau8[[#This Row],[OBJET_OSM]]&amp;"="&amp;Tableau8[[#This Row],[ID_OSM]]),"Localiser"))</f>
        <v>Localiser</v>
      </c>
      <c r="L98" s="82" t="s">
        <v>5317</v>
      </c>
      <c r="M98" s="85" t="str">
        <f>IF(Tableau8[[#This Row],[ID_OSM]]="Non trouvé","Pas de lien",HYPERLINK("http://localhost:8111/import?url=http://api.openstreetmap.org/api/0.6/"&amp;Tableau8[[#This Row],[OBJET_OSM]]&amp;"/"&amp;Tableau8[[#This Row],[ID_OSM]]&amp;"/full","JOSM"))</f>
        <v>JOSM</v>
      </c>
      <c r="N98" s="82"/>
    </row>
    <row r="99" spans="1:14">
      <c r="A99" s="80">
        <v>84087</v>
      </c>
      <c r="B99" s="88" t="s">
        <v>751</v>
      </c>
      <c r="C99" s="81" t="s">
        <v>9085</v>
      </c>
      <c r="D99" s="82" t="s">
        <v>9086</v>
      </c>
      <c r="E99" s="83" t="s">
        <v>5339</v>
      </c>
      <c r="F99" s="82" t="s">
        <v>9048</v>
      </c>
      <c r="G99" s="82"/>
      <c r="H99" s="82" t="s">
        <v>9087</v>
      </c>
      <c r="I99" s="83" t="s">
        <v>9163</v>
      </c>
      <c r="J99" s="83" t="s">
        <v>9088</v>
      </c>
      <c r="K99" s="84" t="str">
        <f>IF(Tableau8[[#This Row],[ID_OSM]]="Non trouvé","Pas de lien",HYPERLINK(("http://www.openstreetmap.org/?"&amp;Tableau8[[#This Row],[OBJET_OSM]]&amp;"="&amp;Tableau8[[#This Row],[ID_OSM]]),"Localiser"))</f>
        <v>Localiser</v>
      </c>
      <c r="L99" s="82" t="s">
        <v>5317</v>
      </c>
      <c r="M99" s="85" t="str">
        <f>IF(Tableau8[[#This Row],[ID_OSM]]="Non trouvé","Pas de lien",HYPERLINK("http://localhost:8111/import?url=http://api.openstreetmap.org/api/0.6/"&amp;Tableau8[[#This Row],[OBJET_OSM]]&amp;"/"&amp;Tableau8[[#This Row],[ID_OSM]]&amp;"/full","JOSM"))</f>
        <v>JOSM</v>
      </c>
      <c r="N99" s="82"/>
    </row>
    <row r="100" spans="1:14">
      <c r="A100" s="80">
        <v>84087</v>
      </c>
      <c r="B100" s="88" t="s">
        <v>751</v>
      </c>
      <c r="C100" s="81" t="s">
        <v>9049</v>
      </c>
      <c r="D100" s="82" t="s">
        <v>9050</v>
      </c>
      <c r="E100" s="83" t="s">
        <v>5339</v>
      </c>
      <c r="F100" s="82" t="s">
        <v>9048</v>
      </c>
      <c r="G100" s="82"/>
      <c r="H100" s="82" t="s">
        <v>9051</v>
      </c>
      <c r="I100" s="83" t="s">
        <v>9153</v>
      </c>
      <c r="J100" s="83" t="s">
        <v>9052</v>
      </c>
      <c r="K100" s="84" t="str">
        <f>IF(Tableau8[[#This Row],[ID_OSM]]="Non trouvé","Pas de lien",HYPERLINK(("http://www.openstreetmap.org/?"&amp;Tableau8[[#This Row],[OBJET_OSM]]&amp;"="&amp;Tableau8[[#This Row],[ID_OSM]]),"Localiser"))</f>
        <v>Localiser</v>
      </c>
      <c r="L100" s="82" t="s">
        <v>5317</v>
      </c>
      <c r="M100" s="85" t="str">
        <f>IF(Tableau8[[#This Row],[ID_OSM]]="Non trouvé","Pas de lien",HYPERLINK("http://localhost:8111/import?url=http://api.openstreetmap.org/api/0.6/"&amp;Tableau8[[#This Row],[OBJET_OSM]]&amp;"/"&amp;Tableau8[[#This Row],[ID_OSM]]&amp;"/full","JOSM"))</f>
        <v>JOSM</v>
      </c>
      <c r="N100" s="82"/>
    </row>
    <row r="101" spans="1:14">
      <c r="A101" s="80">
        <v>84087</v>
      </c>
      <c r="B101" s="88" t="s">
        <v>751</v>
      </c>
      <c r="C101" s="81" t="s">
        <v>8965</v>
      </c>
      <c r="D101" s="82" t="s">
        <v>8966</v>
      </c>
      <c r="E101" s="83" t="s">
        <v>5339</v>
      </c>
      <c r="F101" s="82" t="s">
        <v>8964</v>
      </c>
      <c r="G101" s="82" t="s">
        <v>111</v>
      </c>
      <c r="H101" s="82" t="s">
        <v>840</v>
      </c>
      <c r="I101" s="83" t="s">
        <v>9138</v>
      </c>
      <c r="J101" s="83" t="s">
        <v>8967</v>
      </c>
      <c r="K101" s="84" t="str">
        <f>IF(Tableau8[[#This Row],[ID_OSM]]="Non trouvé","Pas de lien",HYPERLINK(("http://www.openstreetmap.org/?"&amp;Tableau8[[#This Row],[OBJET_OSM]]&amp;"="&amp;Tableau8[[#This Row],[ID_OSM]]),"Localiser"))</f>
        <v>Localiser</v>
      </c>
      <c r="L101" s="82" t="s">
        <v>5317</v>
      </c>
      <c r="M101" s="85" t="str">
        <f>IF(Tableau8[[#This Row],[ID_OSM]]="Non trouvé","Pas de lien",HYPERLINK("http://localhost:8111/import?url=http://api.openstreetmap.org/api/0.6/"&amp;Tableau8[[#This Row],[OBJET_OSM]]&amp;"/"&amp;Tableau8[[#This Row],[ID_OSM]]&amp;"/full","JOSM"))</f>
        <v>JOSM</v>
      </c>
      <c r="N101" s="82"/>
    </row>
    <row r="102" spans="1:14">
      <c r="A102" s="80">
        <v>84087</v>
      </c>
      <c r="B102" s="88" t="s">
        <v>751</v>
      </c>
      <c r="C102" s="81" t="s">
        <v>9092</v>
      </c>
      <c r="D102" s="82" t="s">
        <v>9093</v>
      </c>
      <c r="E102" s="83" t="s">
        <v>5339</v>
      </c>
      <c r="F102" s="82" t="s">
        <v>9094</v>
      </c>
      <c r="G102" s="82" t="s">
        <v>119</v>
      </c>
      <c r="H102" s="82" t="s">
        <v>868</v>
      </c>
      <c r="I102" s="83" t="s">
        <v>9165</v>
      </c>
      <c r="J102" s="83" t="s">
        <v>9095</v>
      </c>
      <c r="K102" s="84" t="str">
        <f>IF(Tableau8[[#This Row],[ID_OSM]]="Non trouvé","Pas de lien",HYPERLINK(("http://www.openstreetmap.org/?"&amp;Tableau8[[#This Row],[OBJET_OSM]]&amp;"="&amp;Tableau8[[#This Row],[ID_OSM]]),"Localiser"))</f>
        <v>Localiser</v>
      </c>
      <c r="L102" s="82" t="s">
        <v>5317</v>
      </c>
      <c r="M102" s="85" t="str">
        <f>IF(Tableau8[[#This Row],[ID_OSM]]="Non trouvé","Pas de lien",HYPERLINK("http://localhost:8111/import?url=http://api.openstreetmap.org/api/0.6/"&amp;Tableau8[[#This Row],[OBJET_OSM]]&amp;"/"&amp;Tableau8[[#This Row],[ID_OSM]]&amp;"/full","JOSM"))</f>
        <v>JOSM</v>
      </c>
      <c r="N102" s="82"/>
    </row>
    <row r="103" spans="1:14">
      <c r="A103" s="80">
        <v>84087</v>
      </c>
      <c r="B103" s="88" t="s">
        <v>751</v>
      </c>
      <c r="C103" s="81" t="s">
        <v>8852</v>
      </c>
      <c r="D103" s="82" t="s">
        <v>8853</v>
      </c>
      <c r="E103" s="83" t="s">
        <v>5339</v>
      </c>
      <c r="F103" s="82" t="s">
        <v>8854</v>
      </c>
      <c r="G103" s="82"/>
      <c r="H103" s="82" t="s">
        <v>5109</v>
      </c>
      <c r="I103" s="83" t="s">
        <v>9111</v>
      </c>
      <c r="J103" s="83" t="s">
        <v>8855</v>
      </c>
      <c r="K103" s="84" t="str">
        <f>IF(Tableau8[[#This Row],[ID_OSM]]="Non trouvé","Pas de lien",HYPERLINK(("http://www.openstreetmap.org/?"&amp;Tableau8[[#This Row],[OBJET_OSM]]&amp;"="&amp;Tableau8[[#This Row],[ID_OSM]]),"Localiser"))</f>
        <v>Localiser</v>
      </c>
      <c r="L103" s="82" t="s">
        <v>5317</v>
      </c>
      <c r="M103" s="85" t="str">
        <f>IF(Tableau8[[#This Row],[ID_OSM]]="Non trouvé","Pas de lien",HYPERLINK("http://localhost:8111/import?url=http://api.openstreetmap.org/api/0.6/"&amp;Tableau8[[#This Row],[OBJET_OSM]]&amp;"/"&amp;Tableau8[[#This Row],[ID_OSM]]&amp;"/full","JOSM"))</f>
        <v>JOSM</v>
      </c>
      <c r="N103" s="82"/>
    </row>
    <row r="104" spans="1:14">
      <c r="A104" s="80">
        <v>84087</v>
      </c>
      <c r="B104" s="88" t="s">
        <v>751</v>
      </c>
      <c r="C104" s="150" t="s">
        <v>15704</v>
      </c>
      <c r="D104" s="151" t="s">
        <v>15708</v>
      </c>
      <c r="E104" s="83" t="s">
        <v>5339</v>
      </c>
      <c r="F104" s="151" t="s">
        <v>8893</v>
      </c>
      <c r="G104" s="151" t="s">
        <v>4327</v>
      </c>
      <c r="H104" s="151" t="s">
        <v>15705</v>
      </c>
      <c r="I104" s="83" t="s">
        <v>15706</v>
      </c>
      <c r="J104" s="152" t="s">
        <v>15707</v>
      </c>
      <c r="K104" s="84" t="str">
        <f>IF(Tableau8[[#This Row],[ID_OSM]]="Non trouvé","Pas de lien",HYPERLINK(("http://www.openstreetmap.org/?"&amp;Tableau8[[#This Row],[OBJET_OSM]]&amp;"="&amp;Tableau8[[#This Row],[ID_OSM]]),"Localiser"))</f>
        <v>Localiser</v>
      </c>
      <c r="L104" s="82" t="s">
        <v>5317</v>
      </c>
      <c r="M104" s="153" t="str">
        <f>IF(Tableau8[[#This Row],[ID_OSM]]="Non trouvé","Pas de lien",HYPERLINK("http://localhost:8111/import?url=http://api.openstreetmap.org/api/0.6/"&amp;Tableau8[[#This Row],[OBJET_OSM]]&amp;"/"&amp;Tableau8[[#This Row],[ID_OSM]]&amp;"/full","JOSM"))</f>
        <v>JOSM</v>
      </c>
      <c r="N104" s="151"/>
    </row>
    <row r="105" spans="1:14">
      <c r="A105" s="80">
        <v>84087</v>
      </c>
      <c r="B105" s="88" t="s">
        <v>751</v>
      </c>
      <c r="C105" s="150" t="s">
        <v>17173</v>
      </c>
      <c r="D105" s="151" t="s">
        <v>17169</v>
      </c>
      <c r="E105" s="83" t="s">
        <v>5339</v>
      </c>
      <c r="F105" s="60" t="s">
        <v>1507</v>
      </c>
      <c r="G105" s="151" t="s">
        <v>119</v>
      </c>
      <c r="H105" s="151" t="s">
        <v>17170</v>
      </c>
      <c r="I105" s="152" t="s">
        <v>17171</v>
      </c>
      <c r="J105" s="152" t="s">
        <v>17172</v>
      </c>
      <c r="K105" s="84" t="str">
        <f>IF(Tableau8[[#This Row],[ID_OSM]]="Non trouvé","Pas de lien",HYPERLINK(("http://www.openstreetmap.org/?"&amp;Tableau8[[#This Row],[OBJET_OSM]]&amp;"="&amp;Tableau8[[#This Row],[ID_OSM]]),"Localiser"))</f>
        <v>Localiser</v>
      </c>
      <c r="L105" s="82" t="s">
        <v>5317</v>
      </c>
      <c r="M105" s="153" t="str">
        <f>IF(Tableau8[[#This Row],[ID_OSM]]="Non trouvé","Pas de lien",HYPERLINK("http://localhost:8111/import?url=http://api.openstreetmap.org/api/0.6/"&amp;Tableau8[[#This Row],[OBJET_OSM]]&amp;"/"&amp;Tableau8[[#This Row],[ID_OSM]]&amp;"/full","JOSM"))</f>
        <v>JOSM</v>
      </c>
      <c r="N105" s="151"/>
    </row>
    <row r="106" spans="1:14">
      <c r="A106" s="80">
        <v>84087</v>
      </c>
      <c r="B106" t="s">
        <v>14252</v>
      </c>
      <c r="C106" s="81">
        <v>4426171</v>
      </c>
      <c r="D106" s="82" t="s">
        <v>13363</v>
      </c>
      <c r="E106" s="83" t="s">
        <v>1506</v>
      </c>
      <c r="F106" s="60" t="s">
        <v>1507</v>
      </c>
      <c r="G106" s="60"/>
      <c r="H106" s="60" t="s">
        <v>1508</v>
      </c>
      <c r="I106" s="60" t="s">
        <v>1509</v>
      </c>
      <c r="J106" s="60" t="s">
        <v>1510</v>
      </c>
      <c r="K106" s="84" t="str">
        <f>IF(Tableau8[[#This Row],[ID_OSM]]="Non trouvé","Pas de lien",HYPERLINK(("http://www.openstreetmap.org/?"&amp;Tableau8[[#This Row],[OBJET_OSM]]&amp;"="&amp;Tableau8[[#This Row],[ID_OSM]]),"Localiser"))</f>
        <v>Localiser</v>
      </c>
      <c r="L106" s="82" t="s">
        <v>5316</v>
      </c>
      <c r="M106" s="85" t="str">
        <f>IF(Tableau8[[#This Row],[ID_OSM]]="Non trouvé","Pas de lien",HYPERLINK("http://localhost:8111/import?url=http://api.openstreetmap.org/api/0.6/"&amp;Tableau8[[#This Row],[OBJET_OSM]]&amp;"/"&amp;Tableau8[[#This Row],[ID_OSM]]&amp;"/full","JOSM"))</f>
        <v>JOSM</v>
      </c>
      <c r="N106" s="82"/>
    </row>
    <row r="107" spans="1:14">
      <c r="A107" s="80">
        <v>84087</v>
      </c>
      <c r="B107" s="88" t="s">
        <v>1511</v>
      </c>
      <c r="C107" s="81">
        <v>4426172</v>
      </c>
      <c r="D107" s="82" t="s">
        <v>13364</v>
      </c>
      <c r="E107" s="83" t="s">
        <v>1513</v>
      </c>
      <c r="F107" s="60" t="s">
        <v>1507</v>
      </c>
      <c r="G107" s="60"/>
      <c r="H107" s="60" t="s">
        <v>1514</v>
      </c>
      <c r="I107" s="60" t="s">
        <v>1515</v>
      </c>
      <c r="J107" s="60" t="s">
        <v>1516</v>
      </c>
      <c r="K107" s="84" t="str">
        <f>IF(Tableau8[[#This Row],[ID_OSM]]="Non trouvé","Pas de lien",HYPERLINK(("http://www.openstreetmap.org/?"&amp;Tableau8[[#This Row],[OBJET_OSM]]&amp;"="&amp;Tableau8[[#This Row],[ID_OSM]]),"Localiser"))</f>
        <v>Localiser</v>
      </c>
      <c r="L107" s="82" t="s">
        <v>5316</v>
      </c>
      <c r="M107" s="85" t="str">
        <f>IF(Tableau8[[#This Row],[ID_OSM]]="Non trouvé","Pas de lien",HYPERLINK("http://localhost:8111/import?url=http://api.openstreetmap.org/api/0.6/"&amp;Tableau8[[#This Row],[OBJET_OSM]]&amp;"/"&amp;Tableau8[[#This Row],[ID_OSM]]&amp;"/full","JOSM"))</f>
        <v>JOSM</v>
      </c>
      <c r="N107" s="82"/>
    </row>
    <row r="108" spans="1:14">
      <c r="A108" s="158">
        <v>84087</v>
      </c>
      <c r="B108" s="159" t="s">
        <v>751</v>
      </c>
      <c r="C108" s="150" t="s">
        <v>17187</v>
      </c>
      <c r="D108" s="151" t="s">
        <v>17174</v>
      </c>
      <c r="E108" s="149" t="s">
        <v>5339</v>
      </c>
      <c r="F108" s="151" t="s">
        <v>17182</v>
      </c>
      <c r="G108" s="151"/>
      <c r="H108" s="151" t="s">
        <v>17183</v>
      </c>
      <c r="I108" s="152"/>
      <c r="J108" s="152" t="s">
        <v>17178</v>
      </c>
      <c r="K108" s="84" t="str">
        <f>IF(Tableau8[[#This Row],[ID_OSM]]="Non trouvé","Pas de lien",HYPERLINK(("http://www.openstreetmap.org/?"&amp;Tableau8[[#This Row],[OBJET_OSM]]&amp;"="&amp;Tableau8[[#This Row],[ID_OSM]]),"Localiser"))</f>
        <v>Localiser</v>
      </c>
      <c r="L108" s="82" t="s">
        <v>5316</v>
      </c>
      <c r="M108" s="85" t="str">
        <f>IF(Tableau8[[#This Row],[ID_OSM]]="Non trouvé","Pas de lien",HYPERLINK("http://localhost:8111/import?url=http://api.openstreetmap.org/api/0.6/"&amp;Tableau8[[#This Row],[OBJET_OSM]]&amp;"/"&amp;Tableau8[[#This Row],[ID_OSM]]&amp;"/full","JOSM"))</f>
        <v>JOSM</v>
      </c>
      <c r="N108" s="151"/>
    </row>
    <row r="109" spans="1:14">
      <c r="A109" s="158">
        <v>84087</v>
      </c>
      <c r="B109" s="159" t="s">
        <v>751</v>
      </c>
      <c r="C109" s="150" t="s">
        <v>17188</v>
      </c>
      <c r="D109" s="151" t="s">
        <v>17175</v>
      </c>
      <c r="E109" s="149" t="s">
        <v>5339</v>
      </c>
      <c r="F109" s="151" t="s">
        <v>17182</v>
      </c>
      <c r="G109" s="151"/>
      <c r="H109" s="151" t="s">
        <v>17184</v>
      </c>
      <c r="I109" s="152"/>
      <c r="J109" s="152" t="s">
        <v>17179</v>
      </c>
      <c r="K109" s="84" t="str">
        <f>IF(Tableau8[[#This Row],[ID_OSM]]="Non trouvé","Pas de lien",HYPERLINK(("http://www.openstreetmap.org/?"&amp;Tableau8[[#This Row],[OBJET_OSM]]&amp;"="&amp;Tableau8[[#This Row],[ID_OSM]]),"Localiser"))</f>
        <v>Localiser</v>
      </c>
      <c r="L109" s="82" t="s">
        <v>5316</v>
      </c>
      <c r="M109" s="85" t="str">
        <f>IF(Tableau8[[#This Row],[ID_OSM]]="Non trouvé","Pas de lien",HYPERLINK("http://localhost:8111/import?url=http://api.openstreetmap.org/api/0.6/"&amp;Tableau8[[#This Row],[OBJET_OSM]]&amp;"/"&amp;Tableau8[[#This Row],[ID_OSM]]&amp;"/full","JOSM"))</f>
        <v>JOSM</v>
      </c>
      <c r="N109" s="151"/>
    </row>
    <row r="110" spans="1:14">
      <c r="A110" s="158">
        <v>84087</v>
      </c>
      <c r="B110" s="159" t="s">
        <v>751</v>
      </c>
      <c r="C110" s="150" t="s">
        <v>17189</v>
      </c>
      <c r="D110" s="151" t="s">
        <v>17176</v>
      </c>
      <c r="E110" s="149" t="s">
        <v>5339</v>
      </c>
      <c r="F110" s="151" t="s">
        <v>17182</v>
      </c>
      <c r="G110" s="151"/>
      <c r="H110" s="151" t="s">
        <v>17185</v>
      </c>
      <c r="I110" s="152"/>
      <c r="J110" s="152" t="s">
        <v>17180</v>
      </c>
      <c r="K110" s="84" t="str">
        <f>IF(Tableau8[[#This Row],[ID_OSM]]="Non trouvé","Pas de lien",HYPERLINK(("http://www.openstreetmap.org/?"&amp;Tableau8[[#This Row],[OBJET_OSM]]&amp;"="&amp;Tableau8[[#This Row],[ID_OSM]]),"Localiser"))</f>
        <v>Localiser</v>
      </c>
      <c r="L110" s="82" t="s">
        <v>5316</v>
      </c>
      <c r="M110" s="85" t="str">
        <f>IF(Tableau8[[#This Row],[ID_OSM]]="Non trouvé","Pas de lien",HYPERLINK("http://localhost:8111/import?url=http://api.openstreetmap.org/api/0.6/"&amp;Tableau8[[#This Row],[OBJET_OSM]]&amp;"/"&amp;Tableau8[[#This Row],[ID_OSM]]&amp;"/full","JOSM"))</f>
        <v>JOSM</v>
      </c>
      <c r="N110" s="151"/>
    </row>
    <row r="111" spans="1:14">
      <c r="A111" s="158">
        <v>84087</v>
      </c>
      <c r="B111" s="159" t="s">
        <v>751</v>
      </c>
      <c r="C111" s="150" t="s">
        <v>17190</v>
      </c>
      <c r="D111" s="151" t="s">
        <v>17177</v>
      </c>
      <c r="E111" s="149" t="s">
        <v>5339</v>
      </c>
      <c r="F111" s="151" t="s">
        <v>17182</v>
      </c>
      <c r="G111" s="151"/>
      <c r="H111" s="151" t="s">
        <v>17186</v>
      </c>
      <c r="I111" s="152"/>
      <c r="J111" s="152" t="s">
        <v>17181</v>
      </c>
      <c r="K111" s="84" t="str">
        <f>IF(Tableau8[[#This Row],[ID_OSM]]="Non trouvé","Pas de lien",HYPERLINK(("http://www.openstreetmap.org/?"&amp;Tableau8[[#This Row],[OBJET_OSM]]&amp;"="&amp;Tableau8[[#This Row],[ID_OSM]]),"Localiser"))</f>
        <v>Localiser</v>
      </c>
      <c r="L111" s="82" t="s">
        <v>5316</v>
      </c>
      <c r="M111" s="85" t="str">
        <f>IF(Tableau8[[#This Row],[ID_OSM]]="Non trouvé","Pas de lien",HYPERLINK("http://localhost:8111/import?url=http://api.openstreetmap.org/api/0.6/"&amp;Tableau8[[#This Row],[OBJET_OSM]]&amp;"/"&amp;Tableau8[[#This Row],[ID_OSM]]&amp;"/full","JOSM"))</f>
        <v>JOSM</v>
      </c>
      <c r="N111" s="151"/>
    </row>
    <row r="112" spans="1:14">
      <c r="A112" s="158">
        <v>84087</v>
      </c>
      <c r="B112" s="159" t="s">
        <v>751</v>
      </c>
      <c r="C112" s="150" t="s">
        <v>17209</v>
      </c>
      <c r="D112" s="151" t="s">
        <v>17191</v>
      </c>
      <c r="E112" s="149" t="s">
        <v>5339</v>
      </c>
      <c r="F112" s="151" t="s">
        <v>17198</v>
      </c>
      <c r="G112" s="151"/>
      <c r="H112" s="151" t="s">
        <v>17183</v>
      </c>
      <c r="I112" s="152"/>
      <c r="J112" s="152" t="s">
        <v>17202</v>
      </c>
      <c r="K112" s="84" t="str">
        <f>IF(Tableau8[[#This Row],[ID_OSM]]="Non trouvé","Pas de lien",HYPERLINK(("http://www.openstreetmap.org/?"&amp;Tableau8[[#This Row],[OBJET_OSM]]&amp;"="&amp;Tableau8[[#This Row],[ID_OSM]]),"Localiser"))</f>
        <v>Localiser</v>
      </c>
      <c r="L112" s="82" t="s">
        <v>5316</v>
      </c>
      <c r="M112" s="153" t="str">
        <f>IF(Tableau8[[#This Row],[ID_OSM]]="Non trouvé","Pas de lien",HYPERLINK("http://localhost:8111/import?url=http://api.openstreetmap.org/api/0.6/"&amp;Tableau8[[#This Row],[OBJET_OSM]]&amp;"/"&amp;Tableau8[[#This Row],[ID_OSM]]&amp;"/full","JOSM"))</f>
        <v>JOSM</v>
      </c>
      <c r="N112" s="151"/>
    </row>
    <row r="113" spans="1:14">
      <c r="A113" s="158">
        <v>84087</v>
      </c>
      <c r="B113" s="159" t="s">
        <v>751</v>
      </c>
      <c r="C113" s="150" t="s">
        <v>17210</v>
      </c>
      <c r="D113" s="151" t="s">
        <v>17192</v>
      </c>
      <c r="E113" s="149" t="s">
        <v>5339</v>
      </c>
      <c r="F113" s="151" t="s">
        <v>17198</v>
      </c>
      <c r="G113" s="151"/>
      <c r="H113" s="151" t="s">
        <v>17184</v>
      </c>
      <c r="I113" s="152"/>
      <c r="J113" s="152" t="s">
        <v>17203</v>
      </c>
      <c r="K113" s="84" t="str">
        <f>IF(Tableau8[[#This Row],[ID_OSM]]="Non trouvé","Pas de lien",HYPERLINK(("http://www.openstreetmap.org/?"&amp;Tableau8[[#This Row],[OBJET_OSM]]&amp;"="&amp;Tableau8[[#This Row],[ID_OSM]]),"Localiser"))</f>
        <v>Localiser</v>
      </c>
      <c r="L113" s="82" t="s">
        <v>5316</v>
      </c>
      <c r="M113" s="153" t="str">
        <f>IF(Tableau8[[#This Row],[ID_OSM]]="Non trouvé","Pas de lien",HYPERLINK("http://localhost:8111/import?url=http://api.openstreetmap.org/api/0.6/"&amp;Tableau8[[#This Row],[OBJET_OSM]]&amp;"/"&amp;Tableau8[[#This Row],[ID_OSM]]&amp;"/full","JOSM"))</f>
        <v>JOSM</v>
      </c>
      <c r="N113" s="151"/>
    </row>
    <row r="114" spans="1:14">
      <c r="A114" s="158">
        <v>84087</v>
      </c>
      <c r="B114" s="159" t="s">
        <v>751</v>
      </c>
      <c r="C114" s="150" t="s">
        <v>17212</v>
      </c>
      <c r="D114" s="151" t="s">
        <v>17193</v>
      </c>
      <c r="E114" s="149" t="s">
        <v>5339</v>
      </c>
      <c r="F114" s="151" t="s">
        <v>17198</v>
      </c>
      <c r="G114" s="151"/>
      <c r="H114" s="151" t="s">
        <v>17185</v>
      </c>
      <c r="I114" s="152"/>
      <c r="J114" s="152" t="s">
        <v>17204</v>
      </c>
      <c r="K114" s="84" t="str">
        <f>IF(Tableau8[[#This Row],[ID_OSM]]="Non trouvé","Pas de lien",HYPERLINK(("http://www.openstreetmap.org/?"&amp;Tableau8[[#This Row],[OBJET_OSM]]&amp;"="&amp;Tableau8[[#This Row],[ID_OSM]]),"Localiser"))</f>
        <v>Localiser</v>
      </c>
      <c r="L114" s="82" t="s">
        <v>5316</v>
      </c>
      <c r="M114" s="153" t="str">
        <f>IF(Tableau8[[#This Row],[ID_OSM]]="Non trouvé","Pas de lien",HYPERLINK("http://localhost:8111/import?url=http://api.openstreetmap.org/api/0.6/"&amp;Tableau8[[#This Row],[OBJET_OSM]]&amp;"/"&amp;Tableau8[[#This Row],[ID_OSM]]&amp;"/full","JOSM"))</f>
        <v>JOSM</v>
      </c>
      <c r="N114" s="151"/>
    </row>
    <row r="115" spans="1:14">
      <c r="A115" s="158">
        <v>84087</v>
      </c>
      <c r="B115" s="159" t="s">
        <v>751</v>
      </c>
      <c r="C115" s="150" t="s">
        <v>17213</v>
      </c>
      <c r="D115" s="151" t="s">
        <v>17194</v>
      </c>
      <c r="E115" s="149" t="s">
        <v>5339</v>
      </c>
      <c r="F115" s="151" t="s">
        <v>17198</v>
      </c>
      <c r="G115" s="151"/>
      <c r="H115" s="151" t="s">
        <v>17186</v>
      </c>
      <c r="I115" s="152"/>
      <c r="J115" s="152" t="s">
        <v>17205</v>
      </c>
      <c r="K115" s="84" t="str">
        <f>IF(Tableau8[[#This Row],[ID_OSM]]="Non trouvé","Pas de lien",HYPERLINK(("http://www.openstreetmap.org/?"&amp;Tableau8[[#This Row],[OBJET_OSM]]&amp;"="&amp;Tableau8[[#This Row],[ID_OSM]]),"Localiser"))</f>
        <v>Localiser</v>
      </c>
      <c r="L115" s="82" t="s">
        <v>5316</v>
      </c>
      <c r="M115" s="153" t="str">
        <f>IF(Tableau8[[#This Row],[ID_OSM]]="Non trouvé","Pas de lien",HYPERLINK("http://localhost:8111/import?url=http://api.openstreetmap.org/api/0.6/"&amp;Tableau8[[#This Row],[OBJET_OSM]]&amp;"/"&amp;Tableau8[[#This Row],[ID_OSM]]&amp;"/full","JOSM"))</f>
        <v>JOSM</v>
      </c>
      <c r="N115" s="151"/>
    </row>
    <row r="116" spans="1:14">
      <c r="A116" s="158">
        <v>84087</v>
      </c>
      <c r="B116" s="159" t="s">
        <v>751</v>
      </c>
      <c r="C116" s="150" t="s">
        <v>17211</v>
      </c>
      <c r="D116" s="151" t="s">
        <v>17195</v>
      </c>
      <c r="E116" s="149" t="s">
        <v>5339</v>
      </c>
      <c r="F116" s="151" t="s">
        <v>17198</v>
      </c>
      <c r="G116" s="151"/>
      <c r="H116" s="151" t="s">
        <v>17199</v>
      </c>
      <c r="I116" s="152"/>
      <c r="J116" s="152" t="s">
        <v>17206</v>
      </c>
      <c r="K116" s="84" t="str">
        <f>IF(Tableau8[[#This Row],[ID_OSM]]="Non trouvé","Pas de lien",HYPERLINK(("http://www.openstreetmap.org/?"&amp;Tableau8[[#This Row],[OBJET_OSM]]&amp;"="&amp;Tableau8[[#This Row],[ID_OSM]]),"Localiser"))</f>
        <v>Localiser</v>
      </c>
      <c r="L116" s="82" t="s">
        <v>5316</v>
      </c>
      <c r="M116" s="153" t="str">
        <f>IF(Tableau8[[#This Row],[ID_OSM]]="Non trouvé","Pas de lien",HYPERLINK("http://localhost:8111/import?url=http://api.openstreetmap.org/api/0.6/"&amp;Tableau8[[#This Row],[OBJET_OSM]]&amp;"/"&amp;Tableau8[[#This Row],[ID_OSM]]&amp;"/full","JOSM"))</f>
        <v>JOSM</v>
      </c>
      <c r="N116" s="151"/>
    </row>
    <row r="117" spans="1:14">
      <c r="A117" s="158">
        <v>84087</v>
      </c>
      <c r="B117" s="159" t="s">
        <v>751</v>
      </c>
      <c r="C117" s="150" t="s">
        <v>17214</v>
      </c>
      <c r="D117" s="151" t="s">
        <v>17196</v>
      </c>
      <c r="E117" s="149" t="s">
        <v>5339</v>
      </c>
      <c r="F117" s="151" t="s">
        <v>17198</v>
      </c>
      <c r="G117" s="151"/>
      <c r="H117" s="151" t="s">
        <v>17200</v>
      </c>
      <c r="I117" s="152"/>
      <c r="J117" s="152" t="s">
        <v>17207</v>
      </c>
      <c r="K117" s="84" t="str">
        <f>IF(Tableau8[[#This Row],[ID_OSM]]="Non trouvé","Pas de lien",HYPERLINK(("http://www.openstreetmap.org/?"&amp;Tableau8[[#This Row],[OBJET_OSM]]&amp;"="&amp;Tableau8[[#This Row],[ID_OSM]]),"Localiser"))</f>
        <v>Localiser</v>
      </c>
      <c r="L117" s="82" t="s">
        <v>5316</v>
      </c>
      <c r="M117" s="153" t="str">
        <f>IF(Tableau8[[#This Row],[ID_OSM]]="Non trouvé","Pas de lien",HYPERLINK("http://localhost:8111/import?url=http://api.openstreetmap.org/api/0.6/"&amp;Tableau8[[#This Row],[OBJET_OSM]]&amp;"/"&amp;Tableau8[[#This Row],[ID_OSM]]&amp;"/full","JOSM"))</f>
        <v>JOSM</v>
      </c>
      <c r="N117" s="151"/>
    </row>
    <row r="118" spans="1:14">
      <c r="A118" s="158">
        <v>84087</v>
      </c>
      <c r="B118" s="159" t="s">
        <v>751</v>
      </c>
      <c r="C118" s="150" t="s">
        <v>17215</v>
      </c>
      <c r="D118" s="151" t="s">
        <v>17197</v>
      </c>
      <c r="E118" s="149" t="s">
        <v>5339</v>
      </c>
      <c r="F118" s="151" t="s">
        <v>17198</v>
      </c>
      <c r="G118" s="151"/>
      <c r="H118" s="151" t="s">
        <v>17201</v>
      </c>
      <c r="I118" s="152"/>
      <c r="J118" s="152" t="s">
        <v>17208</v>
      </c>
      <c r="K118" s="84" t="str">
        <f>IF(Tableau8[[#This Row],[ID_OSM]]="Non trouvé","Pas de lien",HYPERLINK(("http://www.openstreetmap.org/?"&amp;Tableau8[[#This Row],[OBJET_OSM]]&amp;"="&amp;Tableau8[[#This Row],[ID_OSM]]),"Localiser"))</f>
        <v>Localiser</v>
      </c>
      <c r="L118" s="82" t="s">
        <v>5316</v>
      </c>
      <c r="M118" s="153" t="str">
        <f>IF(Tableau8[[#This Row],[ID_OSM]]="Non trouvé","Pas de lien",HYPERLINK("http://localhost:8111/import?url=http://api.openstreetmap.org/api/0.6/"&amp;Tableau8[[#This Row],[OBJET_OSM]]&amp;"/"&amp;Tableau8[[#This Row],[ID_OSM]]&amp;"/full","JOSM"))</f>
        <v>JOSM</v>
      </c>
      <c r="N118" s="151"/>
    </row>
  </sheetData>
  <sortState ref="A112:N135">
    <sortCondition ref="I112:I135"/>
  </sortState>
  <conditionalFormatting sqref="C1:E1048576">
    <cfRule type="cellIs" dxfId="10" priority="1" operator="equal">
      <formula>"Non trouvé"</formula>
    </cfRule>
    <cfRule type="duplicateValues" dxfId="9" priority="2"/>
  </conditionalFormatting>
  <dataValidations count="1">
    <dataValidation type="list" allowBlank="1" showErrorMessage="1" sqref="L2:L118">
      <formula1>"node,way,relation"</formula1>
      <formula2>0</formula2>
    </dataValidation>
  </dataValidations>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5"/>
  <sheetViews>
    <sheetView workbookViewId="0">
      <selection activeCell="G3" sqref="G3"/>
    </sheetView>
    <sheetView workbookViewId="1"/>
  </sheetViews>
  <sheetFormatPr baseColWidth="10" defaultRowHeight="15"/>
  <cols>
    <col min="1" max="1" width="13.28515625" bestFit="1" customWidth="1"/>
    <col min="2" max="2" width="10" bestFit="1" customWidth="1"/>
    <col min="3" max="3" width="50" bestFit="1" customWidth="1"/>
    <col min="4" max="4" width="48.5703125" bestFit="1" customWidth="1"/>
    <col min="5" max="5" width="18.140625" bestFit="1" customWidth="1"/>
    <col min="6" max="6" width="13.28515625" bestFit="1" customWidth="1"/>
    <col min="7" max="7" width="50" bestFit="1" customWidth="1"/>
  </cols>
  <sheetData>
    <row r="1" spans="1:7" ht="91.5">
      <c r="A1" s="20" t="s">
        <v>5</v>
      </c>
      <c r="B1" s="22" t="s">
        <v>8646</v>
      </c>
      <c r="C1" s="25" t="s">
        <v>8647</v>
      </c>
      <c r="D1" s="23" t="s">
        <v>13</v>
      </c>
      <c r="E1" s="24" t="s">
        <v>8648</v>
      </c>
      <c r="F1" s="21" t="s">
        <v>8649</v>
      </c>
      <c r="G1" s="21" t="s">
        <v>8650</v>
      </c>
    </row>
    <row r="2" spans="1:7">
      <c r="A2" t="s">
        <v>894</v>
      </c>
      <c r="B2">
        <v>25461272</v>
      </c>
      <c r="C2" t="s">
        <v>897</v>
      </c>
      <c r="D2" s="10" t="str">
        <f t="shared" ref="D2:D65" si="0">HYPERLINK("http://www.openstreetmap.org/?way="&amp;B2,C2)</f>
        <v>Avenue du 18 Juin 1940</v>
      </c>
      <c r="E2" t="s">
        <v>9108</v>
      </c>
      <c r="F2" t="s">
        <v>192</v>
      </c>
      <c r="G2" t="s">
        <v>195</v>
      </c>
    </row>
    <row r="3" spans="1:7">
      <c r="A3" t="s">
        <v>894</v>
      </c>
      <c r="B3">
        <v>25461272</v>
      </c>
      <c r="C3" t="s">
        <v>897</v>
      </c>
      <c r="D3" s="10" t="str">
        <f t="shared" si="0"/>
        <v>Avenue du 18 Juin 1940</v>
      </c>
      <c r="E3" t="s">
        <v>9109</v>
      </c>
      <c r="F3" t="s">
        <v>887</v>
      </c>
      <c r="G3" t="s">
        <v>890</v>
      </c>
    </row>
    <row r="4" spans="1:7">
      <c r="A4" t="s">
        <v>4543</v>
      </c>
      <c r="B4">
        <v>141200213</v>
      </c>
      <c r="C4" t="s">
        <v>4546</v>
      </c>
      <c r="D4" s="10" t="str">
        <f t="shared" si="0"/>
        <v>Impasse 131 Rue de l'Étang</v>
      </c>
      <c r="E4" t="s">
        <v>9109</v>
      </c>
      <c r="F4" t="s">
        <v>3053</v>
      </c>
      <c r="G4" t="s">
        <v>3056</v>
      </c>
    </row>
    <row r="5" spans="1:7">
      <c r="A5" t="s">
        <v>4704</v>
      </c>
      <c r="B5">
        <v>147273974</v>
      </c>
      <c r="C5" t="s">
        <v>4707</v>
      </c>
      <c r="D5" s="10" t="str">
        <f t="shared" si="0"/>
        <v>Impasse 305 Rue du Terrier</v>
      </c>
      <c r="E5" t="s">
        <v>9109</v>
      </c>
      <c r="F5" t="s">
        <v>2309</v>
      </c>
      <c r="G5" t="s">
        <v>2312</v>
      </c>
    </row>
    <row r="6" spans="1:7">
      <c r="A6" t="s">
        <v>538</v>
      </c>
      <c r="B6">
        <v>43379726</v>
      </c>
      <c r="C6" t="s">
        <v>541</v>
      </c>
      <c r="D6" s="10" t="str">
        <f t="shared" si="0"/>
        <v>Chemin de la Rose Trémière</v>
      </c>
      <c r="E6" t="s">
        <v>9108</v>
      </c>
      <c r="F6" t="s">
        <v>3551</v>
      </c>
      <c r="G6" t="s">
        <v>3554</v>
      </c>
    </row>
    <row r="7" spans="1:7">
      <c r="A7" t="s">
        <v>538</v>
      </c>
      <c r="B7">
        <v>43379726</v>
      </c>
      <c r="C7" t="s">
        <v>541</v>
      </c>
      <c r="D7" s="10" t="str">
        <f t="shared" si="0"/>
        <v>Chemin de la Rose Trémière</v>
      </c>
      <c r="E7" t="s">
        <v>9109</v>
      </c>
      <c r="F7" t="s">
        <v>1371</v>
      </c>
      <c r="G7" t="s">
        <v>1375</v>
      </c>
    </row>
    <row r="8" spans="1:7">
      <c r="A8" t="s">
        <v>4729</v>
      </c>
      <c r="B8">
        <v>79264299</v>
      </c>
      <c r="C8" t="s">
        <v>4732</v>
      </c>
      <c r="D8" s="10" t="str">
        <f t="shared" si="0"/>
        <v>Impasse 366 Avenue de Verdun</v>
      </c>
      <c r="E8" t="s">
        <v>9109</v>
      </c>
      <c r="F8" t="s">
        <v>859</v>
      </c>
      <c r="G8" t="s">
        <v>862</v>
      </c>
    </row>
    <row r="9" spans="1:7">
      <c r="A9" t="s">
        <v>4769</v>
      </c>
      <c r="B9">
        <v>131499317</v>
      </c>
      <c r="C9" t="s">
        <v>4772</v>
      </c>
      <c r="D9" s="10" t="str">
        <f t="shared" si="0"/>
        <v>Impasse 438 Avenue de l'Argensol</v>
      </c>
      <c r="E9" t="s">
        <v>9109</v>
      </c>
      <c r="F9" t="s">
        <v>838</v>
      </c>
      <c r="G9" t="s">
        <v>841</v>
      </c>
    </row>
    <row r="10" spans="1:7">
      <c r="A10" t="s">
        <v>4805</v>
      </c>
      <c r="B10">
        <v>131016358</v>
      </c>
      <c r="C10" t="s">
        <v>4808</v>
      </c>
      <c r="D10" s="10" t="str">
        <f t="shared" si="0"/>
        <v>Impasse 582 Rue Henri Dunant</v>
      </c>
      <c r="E10" t="s">
        <v>9109</v>
      </c>
      <c r="F10" t="s">
        <v>2099</v>
      </c>
      <c r="G10" t="s">
        <v>2102</v>
      </c>
    </row>
    <row r="11" spans="1:7">
      <c r="A11" t="s">
        <v>4875</v>
      </c>
      <c r="B11">
        <v>146173499</v>
      </c>
      <c r="C11" t="s">
        <v>4878</v>
      </c>
      <c r="D11" s="10" t="str">
        <f t="shared" si="0"/>
        <v>Impasse 928 Avenue de Verdun</v>
      </c>
      <c r="E11" t="s">
        <v>9109</v>
      </c>
      <c r="F11" t="s">
        <v>859</v>
      </c>
      <c r="G11" t="s">
        <v>862</v>
      </c>
    </row>
    <row r="12" spans="1:7">
      <c r="A12" t="s">
        <v>4914</v>
      </c>
      <c r="B12">
        <v>4422183</v>
      </c>
      <c r="C12" t="s">
        <v>4916</v>
      </c>
      <c r="D12" s="10" t="str">
        <f t="shared" si="0"/>
        <v>Chemin des Abeillers</v>
      </c>
      <c r="E12" t="s">
        <v>9108</v>
      </c>
      <c r="F12" t="s">
        <v>1231</v>
      </c>
      <c r="G12" t="s">
        <v>1234</v>
      </c>
    </row>
    <row r="13" spans="1:7">
      <c r="A13" t="s">
        <v>4914</v>
      </c>
      <c r="B13">
        <v>4422183</v>
      </c>
      <c r="C13" t="s">
        <v>4916</v>
      </c>
      <c r="D13" s="10" t="str">
        <f t="shared" si="0"/>
        <v>Chemin des Abeillers</v>
      </c>
      <c r="E13" t="s">
        <v>9109</v>
      </c>
      <c r="F13" t="s">
        <v>3577</v>
      </c>
      <c r="G13" t="s">
        <v>3580</v>
      </c>
    </row>
    <row r="14" spans="1:7">
      <c r="A14" t="s">
        <v>3607</v>
      </c>
      <c r="B14">
        <v>131023548</v>
      </c>
      <c r="C14" t="s">
        <v>3610</v>
      </c>
      <c r="D14" s="10" t="str">
        <f t="shared" si="0"/>
        <v>Rue Abel Gance</v>
      </c>
      <c r="E14" t="s">
        <v>9109</v>
      </c>
      <c r="F14" t="s">
        <v>3711</v>
      </c>
      <c r="G14" t="s">
        <v>3714</v>
      </c>
    </row>
    <row r="15" spans="1:7">
      <c r="A15" t="s">
        <v>1086</v>
      </c>
      <c r="B15">
        <v>124358067</v>
      </c>
      <c r="C15" t="s">
        <v>1089</v>
      </c>
      <c r="D15" s="10" t="str">
        <f t="shared" si="0"/>
        <v>Chemin de l'Abrian</v>
      </c>
      <c r="E15" t="s">
        <v>9108</v>
      </c>
      <c r="F15" t="s">
        <v>947</v>
      </c>
      <c r="G15" t="s">
        <v>949</v>
      </c>
    </row>
    <row r="16" spans="1:7">
      <c r="A16" t="s">
        <v>1086</v>
      </c>
      <c r="B16">
        <v>124358067</v>
      </c>
      <c r="C16" t="s">
        <v>1089</v>
      </c>
      <c r="D16" s="10" t="str">
        <f t="shared" si="0"/>
        <v>Chemin de l'Abrian</v>
      </c>
      <c r="E16" t="s">
        <v>9109</v>
      </c>
      <c r="F16" t="s">
        <v>1542</v>
      </c>
      <c r="G16" t="s">
        <v>1545</v>
      </c>
    </row>
    <row r="17" spans="1:7">
      <c r="A17" t="s">
        <v>1537</v>
      </c>
      <c r="B17">
        <v>96741270</v>
      </c>
      <c r="C17" t="s">
        <v>1539</v>
      </c>
      <c r="D17" s="10" t="str">
        <f t="shared" si="0"/>
        <v>Traverse d'Abrian</v>
      </c>
      <c r="E17" t="s">
        <v>9108</v>
      </c>
      <c r="F17" t="s">
        <v>1086</v>
      </c>
      <c r="G17" t="s">
        <v>1089</v>
      </c>
    </row>
    <row r="18" spans="1:7">
      <c r="A18" t="s">
        <v>1537</v>
      </c>
      <c r="B18">
        <v>96741270</v>
      </c>
      <c r="C18" t="s">
        <v>1539</v>
      </c>
      <c r="D18" s="10" t="str">
        <f t="shared" si="0"/>
        <v>Traverse d'Abrian</v>
      </c>
      <c r="E18" t="s">
        <v>9109</v>
      </c>
      <c r="F18" t="s">
        <v>947</v>
      </c>
      <c r="G18" t="s">
        <v>949</v>
      </c>
    </row>
    <row r="19" spans="1:7">
      <c r="A19" t="s">
        <v>4890</v>
      </c>
      <c r="B19">
        <v>133028075</v>
      </c>
      <c r="C19" t="s">
        <v>4893</v>
      </c>
      <c r="D19" s="10" t="str">
        <f t="shared" si="0"/>
        <v>Impasse Acapulco</v>
      </c>
      <c r="E19" t="s">
        <v>9109</v>
      </c>
      <c r="F19" t="s">
        <v>3209</v>
      </c>
      <c r="G19" t="s">
        <v>3212</v>
      </c>
    </row>
    <row r="20" spans="1:7">
      <c r="A20" t="s">
        <v>4897</v>
      </c>
      <c r="B20">
        <v>124364627</v>
      </c>
      <c r="C20" t="s">
        <v>4900</v>
      </c>
      <c r="D20" s="10" t="str">
        <f t="shared" si="0"/>
        <v>Impasse Adrien Meynard</v>
      </c>
      <c r="E20" t="s">
        <v>9109</v>
      </c>
      <c r="F20" t="s">
        <v>880</v>
      </c>
      <c r="G20" t="s">
        <v>883</v>
      </c>
    </row>
    <row r="21" spans="1:7">
      <c r="A21" t="s">
        <v>3614</v>
      </c>
      <c r="B21">
        <v>80615663</v>
      </c>
      <c r="C21" t="s">
        <v>3617</v>
      </c>
      <c r="D21" s="10" t="str">
        <f t="shared" si="0"/>
        <v>Rue Agis Rigord</v>
      </c>
      <c r="E21" t="s">
        <v>9108</v>
      </c>
      <c r="F21" t="s">
        <v>3669</v>
      </c>
      <c r="G21" t="s">
        <v>3672</v>
      </c>
    </row>
    <row r="22" spans="1:7">
      <c r="A22" t="s">
        <v>3614</v>
      </c>
      <c r="B22">
        <v>80615663</v>
      </c>
      <c r="C22" t="s">
        <v>3617</v>
      </c>
      <c r="D22" s="10" t="str">
        <f t="shared" si="0"/>
        <v>Rue Agis Rigord</v>
      </c>
      <c r="E22" t="s">
        <v>9109</v>
      </c>
      <c r="F22" t="s">
        <v>192</v>
      </c>
      <c r="G22" t="s">
        <v>195</v>
      </c>
    </row>
    <row r="23" spans="1:7">
      <c r="A23" t="s">
        <v>1124</v>
      </c>
      <c r="B23">
        <v>72077584</v>
      </c>
      <c r="C23" t="s">
        <v>1126</v>
      </c>
      <c r="D23" s="10" t="str">
        <f t="shared" si="0"/>
        <v>Chemin des Aigras</v>
      </c>
      <c r="E23" t="s">
        <v>9108</v>
      </c>
      <c r="F23" t="s">
        <v>3583</v>
      </c>
      <c r="G23" t="s">
        <v>3586</v>
      </c>
    </row>
    <row r="24" spans="1:7">
      <c r="A24" t="s">
        <v>1124</v>
      </c>
      <c r="B24">
        <v>72077584</v>
      </c>
      <c r="C24" t="s">
        <v>1126</v>
      </c>
      <c r="D24" s="10" t="str">
        <f t="shared" si="0"/>
        <v>Chemin des Aigras</v>
      </c>
      <c r="E24" t="s">
        <v>9109</v>
      </c>
      <c r="F24" t="s">
        <v>1165</v>
      </c>
      <c r="G24" t="s">
        <v>1168</v>
      </c>
    </row>
    <row r="25" spans="1:7">
      <c r="A25" t="s">
        <v>3621</v>
      </c>
      <c r="B25">
        <v>112468991</v>
      </c>
      <c r="C25" t="s">
        <v>3624</v>
      </c>
      <c r="D25" s="10" t="str">
        <f t="shared" si="0"/>
        <v>Rue Albert Camus</v>
      </c>
      <c r="E25" t="s">
        <v>9108</v>
      </c>
      <c r="F25" t="s">
        <v>866</v>
      </c>
      <c r="G25" t="s">
        <v>869</v>
      </c>
    </row>
    <row r="26" spans="1:7">
      <c r="A26" t="s">
        <v>3621</v>
      </c>
      <c r="B26">
        <v>112468991</v>
      </c>
      <c r="C26" t="s">
        <v>3624</v>
      </c>
      <c r="D26" s="10" t="str">
        <f t="shared" si="0"/>
        <v>Rue Albert Camus</v>
      </c>
      <c r="E26" t="s">
        <v>9109</v>
      </c>
      <c r="F26" t="s">
        <v>2099</v>
      </c>
      <c r="G26" t="s">
        <v>2102</v>
      </c>
    </row>
    <row r="27" spans="1:7">
      <c r="A27" t="s">
        <v>3635</v>
      </c>
      <c r="B27">
        <v>69919300</v>
      </c>
      <c r="C27" t="s">
        <v>3638</v>
      </c>
      <c r="D27" s="10" t="str">
        <f t="shared" si="0"/>
        <v>Rue Albert de Belleroche</v>
      </c>
      <c r="E27" t="s">
        <v>9108</v>
      </c>
      <c r="F27" t="s">
        <v>3577</v>
      </c>
      <c r="G27" t="s">
        <v>3580</v>
      </c>
    </row>
    <row r="28" spans="1:7">
      <c r="A28" t="s">
        <v>3635</v>
      </c>
      <c r="B28">
        <v>69919300</v>
      </c>
      <c r="C28" t="s">
        <v>3638</v>
      </c>
      <c r="D28" s="10" t="str">
        <f t="shared" si="0"/>
        <v>Rue Albert de Belleroche</v>
      </c>
      <c r="E28" t="s">
        <v>9109</v>
      </c>
      <c r="F28" t="s">
        <v>2987</v>
      </c>
      <c r="G28" t="s">
        <v>2989</v>
      </c>
    </row>
    <row r="29" spans="1:7">
      <c r="A29" t="s">
        <v>3628</v>
      </c>
      <c r="B29">
        <v>74484924</v>
      </c>
      <c r="C29" t="s">
        <v>3631</v>
      </c>
      <c r="D29" s="10" t="str">
        <f t="shared" si="0"/>
        <v>Rue Albert Delsuc</v>
      </c>
      <c r="E29" t="s">
        <v>9108</v>
      </c>
      <c r="F29" t="s">
        <v>2222</v>
      </c>
      <c r="G29" t="s">
        <v>2225</v>
      </c>
    </row>
    <row r="30" spans="1:7">
      <c r="A30" t="s">
        <v>3628</v>
      </c>
      <c r="B30">
        <v>74484924</v>
      </c>
      <c r="C30" t="s">
        <v>3631</v>
      </c>
      <c r="D30" s="10" t="str">
        <f t="shared" si="0"/>
        <v>Rue Albert Delsuc</v>
      </c>
      <c r="E30" t="s">
        <v>9109</v>
      </c>
      <c r="F30" t="s">
        <v>2222</v>
      </c>
      <c r="G30" t="s">
        <v>2225</v>
      </c>
    </row>
    <row r="31" spans="1:7">
      <c r="A31" t="s">
        <v>4339</v>
      </c>
      <c r="B31">
        <v>43666997</v>
      </c>
      <c r="C31" t="s">
        <v>4343</v>
      </c>
      <c r="D31" s="10" t="str">
        <f t="shared" si="0"/>
        <v>Montée Albert Lambert</v>
      </c>
      <c r="E31" t="s">
        <v>9108</v>
      </c>
      <c r="F31" t="s">
        <v>4347</v>
      </c>
      <c r="G31" t="s">
        <v>4350</v>
      </c>
    </row>
    <row r="32" spans="1:7">
      <c r="A32" t="s">
        <v>4339</v>
      </c>
      <c r="B32">
        <v>43666997</v>
      </c>
      <c r="C32" t="s">
        <v>4343</v>
      </c>
      <c r="D32" s="10" t="str">
        <f t="shared" si="0"/>
        <v>Montée Albert Lambert</v>
      </c>
      <c r="E32" t="s">
        <v>9109</v>
      </c>
      <c r="F32" t="s">
        <v>1863</v>
      </c>
      <c r="G32" t="s">
        <v>1866</v>
      </c>
    </row>
    <row r="33" spans="1:7">
      <c r="A33" t="s">
        <v>3642</v>
      </c>
      <c r="B33">
        <v>55859810</v>
      </c>
      <c r="C33" t="s">
        <v>3645</v>
      </c>
      <c r="D33" s="10" t="str">
        <f t="shared" si="0"/>
        <v>Rue Albin Durand</v>
      </c>
      <c r="E33" t="s">
        <v>9108</v>
      </c>
      <c r="F33" t="s">
        <v>859</v>
      </c>
      <c r="G33" t="s">
        <v>862</v>
      </c>
    </row>
    <row r="34" spans="1:7">
      <c r="A34" t="s">
        <v>3642</v>
      </c>
      <c r="B34">
        <v>55859810</v>
      </c>
      <c r="C34" t="s">
        <v>3645</v>
      </c>
      <c r="D34" s="10" t="str">
        <f t="shared" si="0"/>
        <v>Rue Albin Durand</v>
      </c>
      <c r="E34" t="s">
        <v>9109</v>
      </c>
      <c r="F34" t="s">
        <v>2973</v>
      </c>
      <c r="G34" t="s">
        <v>2976</v>
      </c>
    </row>
    <row r="35" spans="1:7">
      <c r="A35" t="s">
        <v>652</v>
      </c>
      <c r="B35">
        <v>75236156</v>
      </c>
      <c r="C35" t="s">
        <v>655</v>
      </c>
      <c r="D35" s="10" t="str">
        <f t="shared" si="0"/>
        <v>Allée des Albizzias</v>
      </c>
      <c r="E35" t="s">
        <v>9109</v>
      </c>
      <c r="F35" t="s">
        <v>3167</v>
      </c>
      <c r="G35" t="s">
        <v>3170</v>
      </c>
    </row>
    <row r="36" spans="1:7">
      <c r="A36" t="s">
        <v>243</v>
      </c>
      <c r="B36">
        <v>79332794</v>
      </c>
      <c r="C36" t="s">
        <v>247</v>
      </c>
      <c r="D36" s="10" t="str">
        <f t="shared" si="0"/>
        <v>Chemin Alexander Fleming</v>
      </c>
      <c r="E36" t="s">
        <v>9109</v>
      </c>
      <c r="F36" t="s">
        <v>737</v>
      </c>
      <c r="G36" t="s">
        <v>740</v>
      </c>
    </row>
    <row r="37" spans="1:7">
      <c r="A37" t="s">
        <v>3649</v>
      </c>
      <c r="B37">
        <v>43666981</v>
      </c>
      <c r="C37" t="s">
        <v>3652</v>
      </c>
      <c r="D37" s="10" t="str">
        <f t="shared" si="0"/>
        <v>Rue Alexandre Blanc</v>
      </c>
      <c r="E37" t="s">
        <v>9108</v>
      </c>
      <c r="F37" t="s">
        <v>2973</v>
      </c>
      <c r="G37" t="s">
        <v>2976</v>
      </c>
    </row>
    <row r="38" spans="1:7">
      <c r="A38" t="s">
        <v>3649</v>
      </c>
      <c r="B38">
        <v>43666981</v>
      </c>
      <c r="C38" t="s">
        <v>3652</v>
      </c>
      <c r="D38" s="10" t="str">
        <f t="shared" si="0"/>
        <v>Rue Alexandre Blanc</v>
      </c>
      <c r="E38" t="s">
        <v>9109</v>
      </c>
      <c r="F38" t="s">
        <v>4464</v>
      </c>
      <c r="G38" t="s">
        <v>4466</v>
      </c>
    </row>
    <row r="39" spans="1:7">
      <c r="A39" t="s">
        <v>3655</v>
      </c>
      <c r="B39">
        <v>74494271</v>
      </c>
      <c r="C39" t="s">
        <v>3658</v>
      </c>
      <c r="D39" s="10" t="str">
        <f t="shared" si="0"/>
        <v>Rue Alexandre Dumas</v>
      </c>
      <c r="E39" t="s">
        <v>9108</v>
      </c>
      <c r="F39" t="s">
        <v>1704</v>
      </c>
      <c r="G39" t="s">
        <v>1707</v>
      </c>
    </row>
    <row r="40" spans="1:7">
      <c r="A40" t="s">
        <v>3655</v>
      </c>
      <c r="B40">
        <v>74494271</v>
      </c>
      <c r="C40" t="s">
        <v>3658</v>
      </c>
      <c r="D40" s="10" t="str">
        <f t="shared" si="0"/>
        <v>Rue Alexandre Dumas</v>
      </c>
      <c r="E40" t="s">
        <v>9109</v>
      </c>
      <c r="F40" t="s">
        <v>4920</v>
      </c>
      <c r="G40" t="s">
        <v>4923</v>
      </c>
    </row>
    <row r="41" spans="1:7">
      <c r="A41" t="s">
        <v>3669</v>
      </c>
      <c r="B41">
        <v>28432238</v>
      </c>
      <c r="C41" t="s">
        <v>3672</v>
      </c>
      <c r="D41" s="10" t="str">
        <f t="shared" si="0"/>
        <v>Rue Alexis Carrel</v>
      </c>
      <c r="E41" t="s">
        <v>9108</v>
      </c>
      <c r="F41" t="s">
        <v>5191</v>
      </c>
      <c r="G41" t="s">
        <v>5194</v>
      </c>
    </row>
    <row r="42" spans="1:7">
      <c r="A42" t="s">
        <v>3669</v>
      </c>
      <c r="B42">
        <v>28432238</v>
      </c>
      <c r="C42" t="s">
        <v>3672</v>
      </c>
      <c r="D42" s="10" t="str">
        <f t="shared" si="0"/>
        <v>Rue Alexis Carrel</v>
      </c>
      <c r="E42" t="s">
        <v>9109</v>
      </c>
      <c r="F42" t="s">
        <v>645</v>
      </c>
      <c r="G42" t="s">
        <v>648</v>
      </c>
    </row>
    <row r="43" spans="1:7">
      <c r="A43" t="s">
        <v>3676</v>
      </c>
      <c r="B43">
        <v>43802173</v>
      </c>
      <c r="C43" t="s">
        <v>3679</v>
      </c>
      <c r="D43" s="10" t="str">
        <f t="shared" si="0"/>
        <v>Rue Alfred Dugat</v>
      </c>
      <c r="E43" t="s">
        <v>9108</v>
      </c>
      <c r="F43" t="s">
        <v>1813</v>
      </c>
      <c r="G43" t="s">
        <v>1816</v>
      </c>
    </row>
    <row r="44" spans="1:7">
      <c r="A44" t="s">
        <v>3676</v>
      </c>
      <c r="B44">
        <v>43802173</v>
      </c>
      <c r="C44" t="s">
        <v>3679</v>
      </c>
      <c r="D44" s="10" t="str">
        <f t="shared" si="0"/>
        <v>Rue Alfred Dugat</v>
      </c>
      <c r="E44" t="s">
        <v>9109</v>
      </c>
      <c r="F44" t="s">
        <v>803</v>
      </c>
      <c r="G44" t="s">
        <v>806</v>
      </c>
    </row>
    <row r="45" spans="1:7">
      <c r="A45" t="s">
        <v>2903</v>
      </c>
      <c r="B45">
        <v>25007636</v>
      </c>
      <c r="C45" t="s">
        <v>2906</v>
      </c>
      <c r="D45" s="10" t="str">
        <f t="shared" si="0"/>
        <v>Rue d'Allemagne</v>
      </c>
      <c r="E45" t="s">
        <v>9108</v>
      </c>
      <c r="F45" t="s">
        <v>212</v>
      </c>
      <c r="G45" t="s">
        <v>215</v>
      </c>
    </row>
    <row r="46" spans="1:7">
      <c r="A46" t="s">
        <v>2903</v>
      </c>
      <c r="B46">
        <v>25007636</v>
      </c>
      <c r="C46" t="s">
        <v>2906</v>
      </c>
      <c r="D46" s="10" t="str">
        <f t="shared" si="0"/>
        <v>Rue d'Allemagne</v>
      </c>
      <c r="E46" t="s">
        <v>9109</v>
      </c>
      <c r="F46" t="s">
        <v>3537</v>
      </c>
      <c r="G46" t="s">
        <v>3540</v>
      </c>
    </row>
    <row r="47" spans="1:7">
      <c r="A47" t="s">
        <v>3387</v>
      </c>
      <c r="B47">
        <v>76098376</v>
      </c>
      <c r="C47" t="s">
        <v>3390</v>
      </c>
      <c r="D47" s="10" t="str">
        <f t="shared" si="0"/>
        <v>Place des Alpages</v>
      </c>
      <c r="E47" t="s">
        <v>9109</v>
      </c>
      <c r="F47" t="s">
        <v>147</v>
      </c>
      <c r="G47" t="s">
        <v>150</v>
      </c>
    </row>
    <row r="48" spans="1:7">
      <c r="A48" t="s">
        <v>4006</v>
      </c>
      <c r="B48">
        <v>53350367</v>
      </c>
      <c r="C48" t="s">
        <v>4009</v>
      </c>
      <c r="D48" s="10" t="str">
        <f t="shared" si="0"/>
        <v>Impasse des Alpes</v>
      </c>
      <c r="E48" t="s">
        <v>9109</v>
      </c>
      <c r="F48" t="s">
        <v>817</v>
      </c>
      <c r="G48" t="s">
        <v>820</v>
      </c>
    </row>
    <row r="49" spans="1:7">
      <c r="A49" t="s">
        <v>3683</v>
      </c>
      <c r="B49">
        <v>53560791</v>
      </c>
      <c r="C49" t="s">
        <v>3686</v>
      </c>
      <c r="D49" s="10" t="str">
        <f t="shared" si="0"/>
        <v>Rue Alphonse Daudet</v>
      </c>
      <c r="E49" t="s">
        <v>9108</v>
      </c>
      <c r="F49" t="s">
        <v>824</v>
      </c>
      <c r="G49" t="s">
        <v>827</v>
      </c>
    </row>
    <row r="50" spans="1:7">
      <c r="A50" t="s">
        <v>3683</v>
      </c>
      <c r="B50">
        <v>53560791</v>
      </c>
      <c r="C50" t="s">
        <v>3686</v>
      </c>
      <c r="D50" s="10" t="str">
        <f t="shared" si="0"/>
        <v>Rue Alphonse Daudet</v>
      </c>
      <c r="E50" t="s">
        <v>9109</v>
      </c>
      <c r="F50" t="s">
        <v>824</v>
      </c>
      <c r="G50" t="s">
        <v>827</v>
      </c>
    </row>
    <row r="51" spans="1:7">
      <c r="A51" t="s">
        <v>3690</v>
      </c>
      <c r="B51">
        <v>74484928</v>
      </c>
      <c r="C51" t="s">
        <v>3693</v>
      </c>
      <c r="D51" s="10" t="str">
        <f t="shared" si="0"/>
        <v>Rue Alphonse de Lamartine</v>
      </c>
      <c r="E51" t="s">
        <v>9109</v>
      </c>
      <c r="F51" t="s">
        <v>2222</v>
      </c>
      <c r="G51" t="s">
        <v>2225</v>
      </c>
    </row>
    <row r="52" spans="1:7">
      <c r="A52" t="s">
        <v>3141</v>
      </c>
      <c r="B52">
        <v>74159357</v>
      </c>
      <c r="C52" t="s">
        <v>3144</v>
      </c>
      <c r="D52" s="10" t="str">
        <f t="shared" si="0"/>
        <v>Rue Alphonse Gent</v>
      </c>
      <c r="E52" t="s">
        <v>9108</v>
      </c>
      <c r="F52" t="s">
        <v>3120</v>
      </c>
      <c r="G52" t="s">
        <v>3123</v>
      </c>
    </row>
    <row r="53" spans="1:7">
      <c r="A53" t="s">
        <v>3141</v>
      </c>
      <c r="B53">
        <v>74159357</v>
      </c>
      <c r="C53" t="s">
        <v>3144</v>
      </c>
      <c r="D53" s="10" t="str">
        <f t="shared" si="0"/>
        <v>Rue Alphonse Gent</v>
      </c>
      <c r="E53" t="s">
        <v>9109</v>
      </c>
      <c r="F53" t="s">
        <v>3148</v>
      </c>
      <c r="G53" t="s">
        <v>3151</v>
      </c>
    </row>
    <row r="54" spans="1:7">
      <c r="A54" t="s">
        <v>4920</v>
      </c>
      <c r="B54">
        <v>37074795</v>
      </c>
      <c r="C54" t="s">
        <v>4923</v>
      </c>
      <c r="D54" s="10" t="str">
        <f t="shared" si="0"/>
        <v>Rue d'Alsace-Lorraine</v>
      </c>
      <c r="E54" t="s">
        <v>9108</v>
      </c>
      <c r="F54" t="s">
        <v>817</v>
      </c>
      <c r="G54" t="s">
        <v>820</v>
      </c>
    </row>
    <row r="55" spans="1:7">
      <c r="A55" t="s">
        <v>4920</v>
      </c>
      <c r="B55">
        <v>37074795</v>
      </c>
      <c r="C55" t="s">
        <v>4923</v>
      </c>
      <c r="D55" s="10" t="str">
        <f t="shared" si="0"/>
        <v>Rue d'Alsace-Lorraine</v>
      </c>
      <c r="E55" t="s">
        <v>9109</v>
      </c>
      <c r="F55" t="s">
        <v>908</v>
      </c>
      <c r="G55" t="s">
        <v>911</v>
      </c>
    </row>
    <row r="56" spans="1:7">
      <c r="A56" t="s">
        <v>563</v>
      </c>
      <c r="B56">
        <v>55859799</v>
      </c>
      <c r="C56" t="s">
        <v>566</v>
      </c>
      <c r="D56" s="10" t="str">
        <f t="shared" si="0"/>
        <v>Chemin des Amandiers</v>
      </c>
      <c r="E56" t="s">
        <v>9108</v>
      </c>
      <c r="F56" t="s">
        <v>4476</v>
      </c>
      <c r="G56" t="s">
        <v>4479</v>
      </c>
    </row>
    <row r="57" spans="1:7">
      <c r="A57" t="s">
        <v>563</v>
      </c>
      <c r="B57">
        <v>55859799</v>
      </c>
      <c r="C57" t="s">
        <v>566</v>
      </c>
      <c r="D57" s="10" t="str">
        <f t="shared" si="0"/>
        <v>Chemin des Amandiers</v>
      </c>
      <c r="E57" t="s">
        <v>9109</v>
      </c>
      <c r="F57" t="s">
        <v>2973</v>
      </c>
      <c r="G57" t="s">
        <v>2976</v>
      </c>
    </row>
    <row r="58" spans="1:7">
      <c r="A58" t="s">
        <v>3697</v>
      </c>
      <c r="B58">
        <v>76088804</v>
      </c>
      <c r="C58" t="s">
        <v>3700</v>
      </c>
      <c r="D58" s="10" t="str">
        <f t="shared" si="0"/>
        <v>Rue Amarante</v>
      </c>
      <c r="E58" t="s">
        <v>9108</v>
      </c>
      <c r="F58" t="s">
        <v>1648</v>
      </c>
      <c r="G58" t="s">
        <v>1651</v>
      </c>
    </row>
    <row r="59" spans="1:7">
      <c r="A59" t="s">
        <v>3697</v>
      </c>
      <c r="B59">
        <v>76088804</v>
      </c>
      <c r="C59" t="s">
        <v>3700</v>
      </c>
      <c r="D59" s="10" t="str">
        <f t="shared" si="0"/>
        <v>Rue Amarante</v>
      </c>
      <c r="E59" t="s">
        <v>9109</v>
      </c>
      <c r="F59" t="s">
        <v>1648</v>
      </c>
      <c r="G59" t="s">
        <v>1651</v>
      </c>
    </row>
    <row r="60" spans="1:7">
      <c r="A60" t="s">
        <v>3160</v>
      </c>
      <c r="B60">
        <v>74504452</v>
      </c>
      <c r="C60" t="s">
        <v>3163</v>
      </c>
      <c r="D60" s="10" t="str">
        <f t="shared" si="0"/>
        <v>Rue des Amarines</v>
      </c>
      <c r="E60" t="s">
        <v>9108</v>
      </c>
      <c r="F60" t="s">
        <v>2452</v>
      </c>
      <c r="G60" t="s">
        <v>2455</v>
      </c>
    </row>
    <row r="61" spans="1:7">
      <c r="A61" t="s">
        <v>3160</v>
      </c>
      <c r="B61">
        <v>74504452</v>
      </c>
      <c r="C61" t="s">
        <v>3163</v>
      </c>
      <c r="D61" s="10" t="str">
        <f t="shared" si="0"/>
        <v>Rue des Amarines</v>
      </c>
      <c r="E61" t="s">
        <v>9109</v>
      </c>
      <c r="F61" t="s">
        <v>2606</v>
      </c>
      <c r="G61" t="s">
        <v>2608</v>
      </c>
    </row>
    <row r="62" spans="1:7">
      <c r="A62" t="s">
        <v>5047</v>
      </c>
      <c r="B62">
        <v>4422018</v>
      </c>
      <c r="C62" t="s">
        <v>5050</v>
      </c>
      <c r="D62" s="10" t="str">
        <f t="shared" si="0"/>
        <v>Allée Ambroise Croizat</v>
      </c>
      <c r="E62" t="s">
        <v>9108</v>
      </c>
      <c r="F62" t="s">
        <v>185</v>
      </c>
      <c r="G62" t="s">
        <v>188</v>
      </c>
    </row>
    <row r="63" spans="1:7">
      <c r="A63" t="s">
        <v>5047</v>
      </c>
      <c r="B63">
        <v>4422018</v>
      </c>
      <c r="C63" t="s">
        <v>5050</v>
      </c>
      <c r="D63" s="10" t="str">
        <f t="shared" si="0"/>
        <v>Allée Ambroise Croizat</v>
      </c>
      <c r="E63" t="s">
        <v>9109</v>
      </c>
      <c r="F63" t="s">
        <v>771</v>
      </c>
      <c r="G63" t="s">
        <v>774</v>
      </c>
    </row>
    <row r="64" spans="1:7">
      <c r="A64" t="s">
        <v>3019</v>
      </c>
      <c r="B64">
        <v>72861975</v>
      </c>
      <c r="C64" t="s">
        <v>3022</v>
      </c>
      <c r="D64" s="10" t="str">
        <f t="shared" si="0"/>
        <v>Rue de l'Ancien Collège</v>
      </c>
      <c r="E64" t="s">
        <v>9108</v>
      </c>
      <c r="F64" t="s">
        <v>2378</v>
      </c>
      <c r="G64" t="s">
        <v>2380</v>
      </c>
    </row>
    <row r="65" spans="1:7">
      <c r="A65" t="s">
        <v>3019</v>
      </c>
      <c r="B65">
        <v>72861975</v>
      </c>
      <c r="C65" t="s">
        <v>3022</v>
      </c>
      <c r="D65" s="10" t="str">
        <f t="shared" si="0"/>
        <v>Rue de l'Ancien Collège</v>
      </c>
      <c r="E65" t="s">
        <v>9109</v>
      </c>
      <c r="F65" t="s">
        <v>3419</v>
      </c>
      <c r="G65" t="s">
        <v>3422</v>
      </c>
    </row>
    <row r="66" spans="1:7">
      <c r="A66" t="s">
        <v>3026</v>
      </c>
      <c r="B66">
        <v>43666995</v>
      </c>
      <c r="C66" t="s">
        <v>3029</v>
      </c>
      <c r="D66" s="10" t="str">
        <f t="shared" ref="D66:D129" si="1">HYPERLINK("http://www.openstreetmap.org/?way="&amp;B66,C66)</f>
        <v>Rue de l'Ancien Hôpital</v>
      </c>
      <c r="E66" t="s">
        <v>9108</v>
      </c>
      <c r="F66" t="s">
        <v>3375</v>
      </c>
      <c r="G66" t="s">
        <v>3377</v>
      </c>
    </row>
    <row r="67" spans="1:7">
      <c r="A67" t="s">
        <v>3026</v>
      </c>
      <c r="B67">
        <v>43666995</v>
      </c>
      <c r="C67" t="s">
        <v>3029</v>
      </c>
      <c r="D67" s="10" t="str">
        <f t="shared" si="1"/>
        <v>Rue de l'Ancien Hôpital</v>
      </c>
      <c r="E67" t="s">
        <v>9109</v>
      </c>
      <c r="F67" t="s">
        <v>1863</v>
      </c>
      <c r="G67" t="s">
        <v>1866</v>
      </c>
    </row>
    <row r="68" spans="1:7">
      <c r="A68" t="s">
        <v>3033</v>
      </c>
      <c r="B68">
        <v>43664457</v>
      </c>
      <c r="C68" t="s">
        <v>3036</v>
      </c>
      <c r="D68" s="10" t="str">
        <f t="shared" si="1"/>
        <v>Rue de l'Ancien Hôtel de Ville</v>
      </c>
      <c r="E68" t="s">
        <v>9108</v>
      </c>
      <c r="F68" t="s">
        <v>1732</v>
      </c>
      <c r="G68" t="s">
        <v>1735</v>
      </c>
    </row>
    <row r="69" spans="1:7">
      <c r="A69" t="s">
        <v>3033</v>
      </c>
      <c r="B69">
        <v>43664457</v>
      </c>
      <c r="C69" t="s">
        <v>3036</v>
      </c>
      <c r="D69" s="10" t="str">
        <f t="shared" si="1"/>
        <v>Rue de l'Ancien Hôtel de Ville</v>
      </c>
      <c r="E69" t="s">
        <v>9109</v>
      </c>
      <c r="F69" t="s">
        <v>1478</v>
      </c>
      <c r="G69" t="s">
        <v>1481</v>
      </c>
    </row>
    <row r="70" spans="1:7">
      <c r="A70" t="s">
        <v>3394</v>
      </c>
      <c r="B70">
        <v>120441923</v>
      </c>
      <c r="C70" t="s">
        <v>3397</v>
      </c>
      <c r="D70" s="10" t="str">
        <f t="shared" si="1"/>
        <v>Place des Anciens Combattants d'Indochine et d'A.F.N.</v>
      </c>
      <c r="E70" t="s">
        <v>9108</v>
      </c>
      <c r="F70" t="s">
        <v>3394</v>
      </c>
      <c r="G70" t="s">
        <v>3397</v>
      </c>
    </row>
    <row r="71" spans="1:7">
      <c r="A71" t="s">
        <v>3394</v>
      </c>
      <c r="B71">
        <v>120441923</v>
      </c>
      <c r="C71" t="s">
        <v>3397</v>
      </c>
      <c r="D71" s="10" t="str">
        <f t="shared" si="1"/>
        <v>Place des Anciens Combattants d'Indochine et d'A.F.N.</v>
      </c>
      <c r="E71" t="s">
        <v>9109</v>
      </c>
      <c r="F71" t="s">
        <v>887</v>
      </c>
      <c r="G71" t="s">
        <v>890</v>
      </c>
    </row>
    <row r="72" spans="1:7">
      <c r="A72" t="s">
        <v>4404</v>
      </c>
      <c r="B72">
        <v>137943062</v>
      </c>
      <c r="C72" t="s">
        <v>4407</v>
      </c>
      <c r="D72" s="10" t="str">
        <f t="shared" si="1"/>
        <v>Place André Bruey</v>
      </c>
      <c r="E72" t="s">
        <v>9108</v>
      </c>
      <c r="F72" t="s">
        <v>1414</v>
      </c>
      <c r="G72" t="s">
        <v>1417</v>
      </c>
    </row>
    <row r="73" spans="1:7">
      <c r="A73" t="s">
        <v>4404</v>
      </c>
      <c r="B73">
        <v>137943062</v>
      </c>
      <c r="C73" t="s">
        <v>4407</v>
      </c>
      <c r="D73" s="10" t="str">
        <f t="shared" si="1"/>
        <v>Place André Bruey</v>
      </c>
      <c r="E73" t="s">
        <v>9109</v>
      </c>
      <c r="F73" t="s">
        <v>1414</v>
      </c>
      <c r="G73" t="s">
        <v>1417</v>
      </c>
    </row>
    <row r="74" spans="1:7">
      <c r="A74" t="s">
        <v>3711</v>
      </c>
      <c r="B74">
        <v>74663100</v>
      </c>
      <c r="C74" t="s">
        <v>3714</v>
      </c>
      <c r="D74" s="10" t="str">
        <f t="shared" si="1"/>
        <v>Rue André Gide</v>
      </c>
      <c r="E74" t="s">
        <v>9108</v>
      </c>
      <c r="F74" t="s">
        <v>3607</v>
      </c>
      <c r="G74" t="s">
        <v>3610</v>
      </c>
    </row>
    <row r="75" spans="1:7">
      <c r="A75" t="s">
        <v>3711</v>
      </c>
      <c r="B75">
        <v>74663100</v>
      </c>
      <c r="C75" t="s">
        <v>3714</v>
      </c>
      <c r="D75" s="10" t="str">
        <f t="shared" si="1"/>
        <v>Rue André Gide</v>
      </c>
      <c r="E75" t="s">
        <v>9109</v>
      </c>
      <c r="F75" t="s">
        <v>3621</v>
      </c>
      <c r="G75" t="s">
        <v>3624</v>
      </c>
    </row>
    <row r="76" spans="1:7">
      <c r="A76" t="s">
        <v>3718</v>
      </c>
      <c r="B76">
        <v>144126551</v>
      </c>
      <c r="C76" t="s">
        <v>3721</v>
      </c>
      <c r="D76" s="10" t="str">
        <f t="shared" si="1"/>
        <v>Rue André Malraux</v>
      </c>
      <c r="E76" t="s">
        <v>9109</v>
      </c>
      <c r="F76" t="s">
        <v>2229</v>
      </c>
      <c r="G76" t="s">
        <v>2232</v>
      </c>
    </row>
    <row r="77" spans="1:7">
      <c r="A77" t="s">
        <v>3725</v>
      </c>
      <c r="B77">
        <v>53576783</v>
      </c>
      <c r="C77" t="s">
        <v>3728</v>
      </c>
      <c r="D77" s="10" t="str">
        <f t="shared" si="1"/>
        <v>Rue André Messager</v>
      </c>
      <c r="E77" t="s">
        <v>9108</v>
      </c>
      <c r="F77" t="s">
        <v>2071</v>
      </c>
      <c r="G77" t="s">
        <v>2074</v>
      </c>
    </row>
    <row r="78" spans="1:7">
      <c r="A78" t="s">
        <v>3725</v>
      </c>
      <c r="B78">
        <v>53576783</v>
      </c>
      <c r="C78" t="s">
        <v>3728</v>
      </c>
      <c r="D78" s="10" t="str">
        <f t="shared" si="1"/>
        <v>Rue André Messager</v>
      </c>
      <c r="E78" t="s">
        <v>9109</v>
      </c>
      <c r="F78" t="s">
        <v>3195</v>
      </c>
      <c r="G78" t="s">
        <v>3198</v>
      </c>
    </row>
    <row r="79" spans="1:7">
      <c r="A79" t="s">
        <v>4411</v>
      </c>
      <c r="B79">
        <v>74700761</v>
      </c>
      <c r="C79" t="s">
        <v>4414</v>
      </c>
      <c r="D79" s="10" t="str">
        <f t="shared" si="1"/>
        <v>Place André Solinot</v>
      </c>
      <c r="E79" t="s">
        <v>9109</v>
      </c>
      <c r="F79" t="s">
        <v>1884</v>
      </c>
      <c r="G79" t="s">
        <v>1887</v>
      </c>
    </row>
    <row r="80" spans="1:7">
      <c r="A80" t="s">
        <v>3954</v>
      </c>
      <c r="B80">
        <v>53349120</v>
      </c>
      <c r="C80" t="s">
        <v>3957</v>
      </c>
      <c r="D80" s="10" t="str">
        <f t="shared" si="1"/>
        <v>Impasse de l'Androune</v>
      </c>
      <c r="E80" t="s">
        <v>9109</v>
      </c>
      <c r="F80" t="s">
        <v>2452</v>
      </c>
      <c r="G80" t="s">
        <v>2455</v>
      </c>
    </row>
    <row r="81" spans="1:7">
      <c r="A81" t="s">
        <v>4013</v>
      </c>
      <c r="B81">
        <v>69921208</v>
      </c>
      <c r="C81" t="s">
        <v>4016</v>
      </c>
      <c r="D81" s="10" t="str">
        <f t="shared" si="1"/>
        <v>Impasse des Anémones</v>
      </c>
      <c r="E81" t="s">
        <v>9109</v>
      </c>
      <c r="F81" t="s">
        <v>901</v>
      </c>
      <c r="G81" t="s">
        <v>904</v>
      </c>
    </row>
    <row r="82" spans="1:7">
      <c r="A82" t="s">
        <v>1130</v>
      </c>
      <c r="B82">
        <v>58837335</v>
      </c>
      <c r="C82" t="s">
        <v>1133</v>
      </c>
      <c r="D82" s="10" t="str">
        <f t="shared" si="1"/>
        <v>Chemin des Anglaises</v>
      </c>
      <c r="E82" t="s">
        <v>9108</v>
      </c>
      <c r="F82" t="s">
        <v>933</v>
      </c>
      <c r="G82" t="s">
        <v>936</v>
      </c>
    </row>
    <row r="83" spans="1:7">
      <c r="A83" t="s">
        <v>1130</v>
      </c>
      <c r="B83">
        <v>58837335</v>
      </c>
      <c r="C83" t="s">
        <v>1133</v>
      </c>
      <c r="D83" s="10" t="str">
        <f t="shared" si="1"/>
        <v>Chemin des Anglaises</v>
      </c>
      <c r="E83" t="s">
        <v>9109</v>
      </c>
      <c r="F83" t="s">
        <v>3570</v>
      </c>
      <c r="G83" t="s">
        <v>3573</v>
      </c>
    </row>
    <row r="84" spans="1:7">
      <c r="A84" t="s">
        <v>177</v>
      </c>
      <c r="B84">
        <v>52564787</v>
      </c>
      <c r="C84" t="s">
        <v>181</v>
      </c>
      <c r="D84" s="10" t="str">
        <f t="shared" si="1"/>
        <v>Avenue Antoine Artaud</v>
      </c>
      <c r="E84" t="s">
        <v>9108</v>
      </c>
      <c r="F84" t="s">
        <v>817</v>
      </c>
      <c r="G84" t="s">
        <v>820</v>
      </c>
    </row>
    <row r="85" spans="1:7">
      <c r="A85" t="s">
        <v>177</v>
      </c>
      <c r="B85">
        <v>52564787</v>
      </c>
      <c r="C85" t="s">
        <v>181</v>
      </c>
      <c r="D85" s="10" t="str">
        <f t="shared" si="1"/>
        <v>Avenue Antoine Artaud</v>
      </c>
      <c r="E85" t="s">
        <v>9109</v>
      </c>
      <c r="F85" t="s">
        <v>206</v>
      </c>
      <c r="G85" t="s">
        <v>209</v>
      </c>
    </row>
    <row r="86" spans="1:7">
      <c r="A86" t="s">
        <v>3732</v>
      </c>
      <c r="B86">
        <v>53671607</v>
      </c>
      <c r="C86" t="s">
        <v>3735</v>
      </c>
      <c r="D86" s="10" t="str">
        <f t="shared" si="1"/>
        <v>Rue Antoine Bourdelle</v>
      </c>
      <c r="E86" t="s">
        <v>9108</v>
      </c>
      <c r="F86" t="s">
        <v>3774</v>
      </c>
      <c r="G86" t="s">
        <v>3777</v>
      </c>
    </row>
    <row r="87" spans="1:7">
      <c r="A87" t="s">
        <v>3732</v>
      </c>
      <c r="B87">
        <v>53671607</v>
      </c>
      <c r="C87" t="s">
        <v>3735</v>
      </c>
      <c r="D87" s="10" t="str">
        <f t="shared" si="1"/>
        <v>Rue Antoine Bourdelle</v>
      </c>
      <c r="E87" t="s">
        <v>9109</v>
      </c>
      <c r="F87" t="s">
        <v>3739</v>
      </c>
      <c r="G87" t="s">
        <v>3742</v>
      </c>
    </row>
    <row r="88" spans="1:7">
      <c r="A88" t="s">
        <v>185</v>
      </c>
      <c r="B88">
        <v>55814523</v>
      </c>
      <c r="C88" t="s">
        <v>188</v>
      </c>
      <c r="D88" s="10" t="str">
        <f t="shared" si="1"/>
        <v>Avenue Antoine Pinay</v>
      </c>
      <c r="E88" t="s">
        <v>9108</v>
      </c>
      <c r="F88" t="s">
        <v>758</v>
      </c>
      <c r="G88" t="s">
        <v>761</v>
      </c>
    </row>
    <row r="89" spans="1:7">
      <c r="A89" t="s">
        <v>185</v>
      </c>
      <c r="B89">
        <v>55814523</v>
      </c>
      <c r="C89" t="s">
        <v>188</v>
      </c>
      <c r="D89" s="10" t="str">
        <f t="shared" si="1"/>
        <v>Avenue Antoine Pinay</v>
      </c>
      <c r="E89" t="s">
        <v>9109</v>
      </c>
      <c r="F89" t="s">
        <v>192</v>
      </c>
      <c r="G89" t="s">
        <v>195</v>
      </c>
    </row>
    <row r="90" spans="1:7">
      <c r="A90" t="s">
        <v>3746</v>
      </c>
      <c r="B90">
        <v>69919295</v>
      </c>
      <c r="C90" t="s">
        <v>3749</v>
      </c>
      <c r="D90" s="10" t="str">
        <f t="shared" si="1"/>
        <v>Rue Antoine Yrondelle</v>
      </c>
      <c r="E90" t="s">
        <v>9108</v>
      </c>
      <c r="F90" t="s">
        <v>3577</v>
      </c>
      <c r="G90" t="s">
        <v>3580</v>
      </c>
    </row>
    <row r="91" spans="1:7">
      <c r="A91" t="s">
        <v>3746</v>
      </c>
      <c r="B91">
        <v>69919295</v>
      </c>
      <c r="C91" t="s">
        <v>3749</v>
      </c>
      <c r="D91" s="10" t="str">
        <f t="shared" si="1"/>
        <v>Rue Antoine Yrondelle</v>
      </c>
      <c r="E91" t="s">
        <v>9109</v>
      </c>
      <c r="F91" t="s">
        <v>3635</v>
      </c>
      <c r="G91" t="s">
        <v>3638</v>
      </c>
    </row>
    <row r="92" spans="1:7">
      <c r="A92" t="s">
        <v>4909</v>
      </c>
      <c r="B92">
        <v>168957239</v>
      </c>
      <c r="C92" t="s">
        <v>4911</v>
      </c>
      <c r="D92" s="10" t="str">
        <f t="shared" si="1"/>
        <v>Impasse Antony Réal</v>
      </c>
      <c r="E92" t="s">
        <v>9109</v>
      </c>
      <c r="F92" t="s">
        <v>3753</v>
      </c>
      <c r="G92" t="s">
        <v>3756</v>
      </c>
    </row>
    <row r="93" spans="1:7">
      <c r="A93" t="s">
        <v>3753</v>
      </c>
      <c r="B93">
        <v>25634617</v>
      </c>
      <c r="C93" t="s">
        <v>3756</v>
      </c>
      <c r="D93" s="10" t="str">
        <f t="shared" si="1"/>
        <v>Rue Antony Réal</v>
      </c>
      <c r="E93" t="s">
        <v>9108</v>
      </c>
      <c r="F93" t="s">
        <v>2889</v>
      </c>
      <c r="G93" t="s">
        <v>2892</v>
      </c>
    </row>
    <row r="94" spans="1:7">
      <c r="A94" t="s">
        <v>3753</v>
      </c>
      <c r="B94">
        <v>25634617</v>
      </c>
      <c r="C94" t="s">
        <v>3756</v>
      </c>
      <c r="D94" s="10" t="str">
        <f t="shared" si="1"/>
        <v>Rue Antony Réal</v>
      </c>
      <c r="E94" t="s">
        <v>9109</v>
      </c>
      <c r="F94" t="s">
        <v>764</v>
      </c>
      <c r="G94" t="s">
        <v>767</v>
      </c>
    </row>
    <row r="95" spans="1:7">
      <c r="A95" t="s">
        <v>2910</v>
      </c>
      <c r="B95">
        <v>72438376</v>
      </c>
      <c r="C95" t="s">
        <v>2913</v>
      </c>
      <c r="D95" s="10" t="str">
        <f t="shared" si="1"/>
        <v>Rue d'Aquitaine</v>
      </c>
      <c r="E95" t="s">
        <v>9108</v>
      </c>
      <c r="F95" t="s">
        <v>859</v>
      </c>
      <c r="G95" t="s">
        <v>862</v>
      </c>
    </row>
    <row r="96" spans="1:7">
      <c r="A96" t="s">
        <v>2910</v>
      </c>
      <c r="B96">
        <v>72438376</v>
      </c>
      <c r="C96" t="s">
        <v>2913</v>
      </c>
      <c r="D96" s="10" t="str">
        <f t="shared" si="1"/>
        <v>Rue d'Aquitaine</v>
      </c>
      <c r="E96" t="s">
        <v>9109</v>
      </c>
      <c r="F96" t="s">
        <v>2987</v>
      </c>
      <c r="G96" t="s">
        <v>2989</v>
      </c>
    </row>
    <row r="97" spans="1:7">
      <c r="A97" t="s">
        <v>2917</v>
      </c>
      <c r="B97">
        <v>55831106</v>
      </c>
      <c r="C97" t="s">
        <v>2920</v>
      </c>
      <c r="D97" s="10" t="str">
        <f t="shared" si="1"/>
        <v>Rue d'Arausio</v>
      </c>
      <c r="E97" t="s">
        <v>9108</v>
      </c>
      <c r="F97" t="s">
        <v>2966</v>
      </c>
      <c r="G97" t="s">
        <v>2969</v>
      </c>
    </row>
    <row r="98" spans="1:7">
      <c r="A98" t="s">
        <v>2917</v>
      </c>
      <c r="B98">
        <v>55831106</v>
      </c>
      <c r="C98" t="s">
        <v>2920</v>
      </c>
      <c r="D98" s="10" t="str">
        <f t="shared" si="1"/>
        <v>Rue d'Arausio</v>
      </c>
      <c r="E98" t="s">
        <v>9109</v>
      </c>
      <c r="F98" t="s">
        <v>1806</v>
      </c>
      <c r="G98" t="s">
        <v>1809</v>
      </c>
    </row>
    <row r="99" spans="1:7">
      <c r="A99" t="s">
        <v>3167</v>
      </c>
      <c r="B99">
        <v>75236154</v>
      </c>
      <c r="C99" t="s">
        <v>3170</v>
      </c>
      <c r="D99" s="10" t="str">
        <f t="shared" si="1"/>
        <v>Rue des Arbousiers</v>
      </c>
      <c r="E99" t="s">
        <v>9109</v>
      </c>
      <c r="F99" t="s">
        <v>3669</v>
      </c>
      <c r="G99" t="s">
        <v>3672</v>
      </c>
    </row>
    <row r="100" spans="1:7">
      <c r="A100" t="s">
        <v>206</v>
      </c>
      <c r="B100">
        <v>7986195</v>
      </c>
      <c r="C100" t="s">
        <v>209</v>
      </c>
      <c r="D100" s="10" t="str">
        <f t="shared" si="1"/>
        <v>Avenue de l'Arc de Triomphe</v>
      </c>
      <c r="E100" t="s">
        <v>9108</v>
      </c>
      <c r="F100" t="s">
        <v>227</v>
      </c>
      <c r="G100" t="s">
        <v>231</v>
      </c>
    </row>
    <row r="101" spans="1:7">
      <c r="A101" t="s">
        <v>206</v>
      </c>
      <c r="B101">
        <v>7986195</v>
      </c>
      <c r="C101" t="s">
        <v>209</v>
      </c>
      <c r="D101" s="10" t="str">
        <f t="shared" si="1"/>
        <v>Avenue de l'Arc de Triomphe</v>
      </c>
      <c r="E101" t="s">
        <v>9109</v>
      </c>
      <c r="F101" t="s">
        <v>908</v>
      </c>
      <c r="G101" t="s">
        <v>911</v>
      </c>
    </row>
    <row r="102" spans="1:7">
      <c r="A102" t="s">
        <v>3533</v>
      </c>
      <c r="B102">
        <v>4356245</v>
      </c>
      <c r="C102" t="s">
        <v>3534</v>
      </c>
      <c r="D102" s="10" t="str">
        <f t="shared" si="1"/>
        <v>Rond-Point de l'Arc de Triomphe</v>
      </c>
      <c r="E102" t="s">
        <v>9108</v>
      </c>
      <c r="F102" t="s">
        <v>206</v>
      </c>
      <c r="G102" t="s">
        <v>209</v>
      </c>
    </row>
    <row r="103" spans="1:7">
      <c r="A103" t="s">
        <v>3533</v>
      </c>
      <c r="B103">
        <v>4356245</v>
      </c>
      <c r="C103" t="s">
        <v>3534</v>
      </c>
      <c r="D103" s="10" t="str">
        <f t="shared" si="1"/>
        <v>Rond-Point de l'Arc de Triomphe</v>
      </c>
      <c r="E103" t="s">
        <v>9109</v>
      </c>
      <c r="F103" t="s">
        <v>908</v>
      </c>
      <c r="G103" t="s">
        <v>911</v>
      </c>
    </row>
    <row r="104" spans="1:7">
      <c r="A104" t="s">
        <v>4549</v>
      </c>
      <c r="B104">
        <v>130127393</v>
      </c>
      <c r="C104" t="s">
        <v>4551</v>
      </c>
      <c r="D104" s="10" t="str">
        <f t="shared" si="1"/>
        <v>Impasse des Ardennes</v>
      </c>
      <c r="E104" t="s">
        <v>9109</v>
      </c>
      <c r="F104" t="s">
        <v>4549</v>
      </c>
      <c r="G104" t="s">
        <v>4551</v>
      </c>
    </row>
    <row r="105" spans="1:7">
      <c r="A105" t="s">
        <v>3174</v>
      </c>
      <c r="B105">
        <v>73032730</v>
      </c>
      <c r="C105" t="s">
        <v>3177</v>
      </c>
      <c r="D105" s="10" t="str">
        <f t="shared" si="1"/>
        <v>Rue des Ardennes</v>
      </c>
      <c r="E105" t="s">
        <v>9108</v>
      </c>
      <c r="F105" t="s">
        <v>577</v>
      </c>
      <c r="G105" t="s">
        <v>580</v>
      </c>
    </row>
    <row r="106" spans="1:7">
      <c r="A106" t="s">
        <v>3174</v>
      </c>
      <c r="B106">
        <v>73032730</v>
      </c>
      <c r="C106" t="s">
        <v>3177</v>
      </c>
      <c r="D106" s="10" t="str">
        <f t="shared" si="1"/>
        <v>Rue des Ardennes</v>
      </c>
      <c r="E106" t="s">
        <v>9109</v>
      </c>
      <c r="F106" t="s">
        <v>901</v>
      </c>
      <c r="G106" t="s">
        <v>904</v>
      </c>
    </row>
    <row r="107" spans="1:7">
      <c r="A107" t="s">
        <v>838</v>
      </c>
      <c r="B107">
        <v>69920833</v>
      </c>
      <c r="C107" t="s">
        <v>841</v>
      </c>
      <c r="D107" s="10" t="str">
        <f t="shared" si="1"/>
        <v>Avenue de l'Argensol</v>
      </c>
      <c r="E107" t="s">
        <v>9108</v>
      </c>
      <c r="F107" t="s">
        <v>789</v>
      </c>
      <c r="G107" t="s">
        <v>792</v>
      </c>
    </row>
    <row r="108" spans="1:7">
      <c r="A108" t="s">
        <v>838</v>
      </c>
      <c r="B108">
        <v>69920833</v>
      </c>
      <c r="C108" t="s">
        <v>841</v>
      </c>
      <c r="D108" s="10" t="str">
        <f t="shared" si="1"/>
        <v>Avenue de l'Argensol</v>
      </c>
      <c r="E108" t="s">
        <v>9109</v>
      </c>
      <c r="F108" t="s">
        <v>810</v>
      </c>
      <c r="G108" t="s">
        <v>813</v>
      </c>
    </row>
    <row r="109" spans="1:7">
      <c r="A109" t="s">
        <v>4456</v>
      </c>
      <c r="B109">
        <v>26327339</v>
      </c>
      <c r="C109" t="s">
        <v>4460</v>
      </c>
      <c r="D109" s="10" t="str">
        <f t="shared" si="1"/>
        <v>Cours Aristide Briand</v>
      </c>
      <c r="E109" t="s">
        <v>9108</v>
      </c>
      <c r="F109" t="s">
        <v>3767</v>
      </c>
      <c r="G109" t="s">
        <v>3770</v>
      </c>
    </row>
    <row r="110" spans="1:7">
      <c r="A110" t="s">
        <v>4456</v>
      </c>
      <c r="B110">
        <v>26327339</v>
      </c>
      <c r="C110" t="s">
        <v>4460</v>
      </c>
      <c r="D110" s="10" t="str">
        <f t="shared" si="1"/>
        <v>Cours Aristide Briand</v>
      </c>
      <c r="E110" t="s">
        <v>9109</v>
      </c>
      <c r="F110" t="s">
        <v>1738</v>
      </c>
      <c r="G110" t="s">
        <v>1741</v>
      </c>
    </row>
    <row r="111" spans="1:7">
      <c r="A111" t="s">
        <v>3760</v>
      </c>
      <c r="B111">
        <v>53671586</v>
      </c>
      <c r="C111" t="s">
        <v>3763</v>
      </c>
      <c r="D111" s="10" t="str">
        <f t="shared" si="1"/>
        <v>Rue Aristide Maillol</v>
      </c>
      <c r="E111" t="s">
        <v>9108</v>
      </c>
      <c r="F111" t="s">
        <v>3739</v>
      </c>
      <c r="G111" t="s">
        <v>3742</v>
      </c>
    </row>
    <row r="112" spans="1:7">
      <c r="A112" t="s">
        <v>3760</v>
      </c>
      <c r="B112">
        <v>53671586</v>
      </c>
      <c r="C112" t="s">
        <v>3763</v>
      </c>
      <c r="D112" s="10" t="str">
        <f t="shared" si="1"/>
        <v>Rue Aristide Maillol</v>
      </c>
      <c r="E112" t="s">
        <v>9109</v>
      </c>
      <c r="F112" t="s">
        <v>3774</v>
      </c>
      <c r="G112" t="s">
        <v>3777</v>
      </c>
    </row>
    <row r="113" spans="1:7">
      <c r="A113" t="s">
        <v>3040</v>
      </c>
      <c r="B113">
        <v>55831109</v>
      </c>
      <c r="C113" t="s">
        <v>3043</v>
      </c>
      <c r="D113" s="10" t="str">
        <f t="shared" si="1"/>
        <v>Rue de l'Armée d'Afrique</v>
      </c>
      <c r="E113" t="s">
        <v>9108</v>
      </c>
      <c r="F113" t="s">
        <v>880</v>
      </c>
      <c r="G113" t="s">
        <v>883</v>
      </c>
    </row>
    <row r="114" spans="1:7">
      <c r="A114" t="s">
        <v>3040</v>
      </c>
      <c r="B114">
        <v>55831109</v>
      </c>
      <c r="C114" t="s">
        <v>3043</v>
      </c>
      <c r="D114" s="10" t="str">
        <f t="shared" si="1"/>
        <v>Rue de l'Armée d'Afrique</v>
      </c>
      <c r="E114" t="s">
        <v>9109</v>
      </c>
      <c r="F114" t="s">
        <v>2917</v>
      </c>
      <c r="G114" t="s">
        <v>2920</v>
      </c>
    </row>
    <row r="115" spans="1:7">
      <c r="A115" t="s">
        <v>389</v>
      </c>
      <c r="B115">
        <v>43407830</v>
      </c>
      <c r="C115" t="s">
        <v>392</v>
      </c>
      <c r="D115" s="10" t="str">
        <f t="shared" si="1"/>
        <v>Chemin de l'Arnage</v>
      </c>
      <c r="E115" t="s">
        <v>9108</v>
      </c>
      <c r="F115" t="s">
        <v>3551</v>
      </c>
      <c r="G115" t="s">
        <v>3554</v>
      </c>
    </row>
    <row r="116" spans="1:7">
      <c r="A116" t="s">
        <v>389</v>
      </c>
      <c r="B116">
        <v>43407830</v>
      </c>
      <c r="C116" t="s">
        <v>392</v>
      </c>
      <c r="D116" s="10" t="str">
        <f t="shared" si="1"/>
        <v>Chemin de l'Arnage</v>
      </c>
      <c r="E116" t="s">
        <v>9109</v>
      </c>
      <c r="F116" t="s">
        <v>758</v>
      </c>
      <c r="G116" t="s">
        <v>761</v>
      </c>
    </row>
    <row r="117" spans="1:7">
      <c r="A117" t="s">
        <v>2924</v>
      </c>
      <c r="B117">
        <v>69920829</v>
      </c>
      <c r="C117" t="s">
        <v>2927</v>
      </c>
      <c r="D117" s="10" t="str">
        <f t="shared" si="1"/>
        <v>Rue d'Artois</v>
      </c>
      <c r="E117" t="s">
        <v>9108</v>
      </c>
      <c r="F117" t="s">
        <v>2754</v>
      </c>
      <c r="G117" t="s">
        <v>2757</v>
      </c>
    </row>
    <row r="118" spans="1:7">
      <c r="A118" t="s">
        <v>2924</v>
      </c>
      <c r="B118">
        <v>69920829</v>
      </c>
      <c r="C118" t="s">
        <v>2927</v>
      </c>
      <c r="D118" s="10" t="str">
        <f t="shared" si="1"/>
        <v>Rue d'Artois</v>
      </c>
      <c r="E118" t="s">
        <v>9109</v>
      </c>
      <c r="F118" t="s">
        <v>3600</v>
      </c>
      <c r="G118" t="s">
        <v>3603</v>
      </c>
    </row>
    <row r="119" spans="1:7">
      <c r="A119" t="s">
        <v>3767</v>
      </c>
      <c r="B119">
        <v>23468787</v>
      </c>
      <c r="C119" t="s">
        <v>3770</v>
      </c>
      <c r="D119" s="10" t="str">
        <f t="shared" si="1"/>
        <v>Rue Auguste Lacour</v>
      </c>
      <c r="E119" t="s">
        <v>9108</v>
      </c>
      <c r="F119" t="s">
        <v>227</v>
      </c>
      <c r="G119" t="s">
        <v>231</v>
      </c>
    </row>
    <row r="120" spans="1:7">
      <c r="A120" t="s">
        <v>3767</v>
      </c>
      <c r="B120">
        <v>23468787</v>
      </c>
      <c r="C120" t="s">
        <v>3770</v>
      </c>
      <c r="D120" s="10" t="str">
        <f t="shared" si="1"/>
        <v>Rue Auguste Lacour</v>
      </c>
      <c r="E120" t="s">
        <v>9109</v>
      </c>
      <c r="F120" t="s">
        <v>4456</v>
      </c>
      <c r="G120" t="s">
        <v>4460</v>
      </c>
    </row>
    <row r="121" spans="1:7">
      <c r="A121" t="s">
        <v>5243</v>
      </c>
      <c r="B121">
        <v>74663093</v>
      </c>
      <c r="C121" t="s">
        <v>5246</v>
      </c>
      <c r="D121" s="10" t="str">
        <f t="shared" si="1"/>
        <v>Rue Auguste Renoir</v>
      </c>
      <c r="E121" t="s">
        <v>9109</v>
      </c>
      <c r="F121" t="s">
        <v>3621</v>
      </c>
      <c r="G121" t="s">
        <v>3624</v>
      </c>
    </row>
    <row r="122" spans="1:7">
      <c r="A122" t="s">
        <v>3774</v>
      </c>
      <c r="B122">
        <v>53671585</v>
      </c>
      <c r="C122" t="s">
        <v>3777</v>
      </c>
      <c r="D122" s="10" t="str">
        <f t="shared" si="1"/>
        <v>Rue Auguste Rodin</v>
      </c>
      <c r="E122" t="s">
        <v>9108</v>
      </c>
      <c r="F122" t="s">
        <v>3760</v>
      </c>
      <c r="G122" t="s">
        <v>3763</v>
      </c>
    </row>
    <row r="123" spans="1:7">
      <c r="A123" t="s">
        <v>3774</v>
      </c>
      <c r="B123">
        <v>53671585</v>
      </c>
      <c r="C123" t="s">
        <v>3777</v>
      </c>
      <c r="D123" s="10" t="str">
        <f t="shared" si="1"/>
        <v>Rue Auguste Rodin</v>
      </c>
      <c r="E123" t="s">
        <v>9109</v>
      </c>
      <c r="F123" t="s">
        <v>2592</v>
      </c>
      <c r="G123" t="s">
        <v>2595</v>
      </c>
    </row>
    <row r="124" spans="1:7">
      <c r="A124" t="s">
        <v>3961</v>
      </c>
      <c r="B124">
        <v>74863289</v>
      </c>
      <c r="C124" t="s">
        <v>3964</v>
      </c>
      <c r="D124" s="10" t="str">
        <f t="shared" si="1"/>
        <v>Impasse de l'Aurasica</v>
      </c>
      <c r="E124" t="s">
        <v>9109</v>
      </c>
      <c r="F124" t="s">
        <v>2780</v>
      </c>
      <c r="G124" t="s">
        <v>2783</v>
      </c>
    </row>
    <row r="125" spans="1:7">
      <c r="A125" t="s">
        <v>3781</v>
      </c>
      <c r="B125">
        <v>75098973</v>
      </c>
      <c r="C125" t="s">
        <v>3784</v>
      </c>
      <c r="D125" s="10" t="str">
        <f t="shared" si="1"/>
        <v>Impasse Autoroutière</v>
      </c>
      <c r="E125" t="s">
        <v>9109</v>
      </c>
      <c r="F125" t="s">
        <v>544</v>
      </c>
      <c r="G125" t="s">
        <v>547</v>
      </c>
    </row>
    <row r="126" spans="1:7">
      <c r="A126" t="s">
        <v>2931</v>
      </c>
      <c r="B126">
        <v>75236151</v>
      </c>
      <c r="C126" t="s">
        <v>2934</v>
      </c>
      <c r="D126" s="10" t="str">
        <f t="shared" si="1"/>
        <v>Rue d'Autriche</v>
      </c>
      <c r="E126" t="s">
        <v>9109</v>
      </c>
      <c r="F126" t="s">
        <v>212</v>
      </c>
      <c r="G126" t="s">
        <v>215</v>
      </c>
    </row>
    <row r="127" spans="1:7">
      <c r="A127" t="s">
        <v>4943</v>
      </c>
      <c r="B127">
        <v>4191043</v>
      </c>
      <c r="C127" t="s">
        <v>4946</v>
      </c>
      <c r="D127" s="10" t="str">
        <f t="shared" si="1"/>
        <v>Allée d'Auvergne</v>
      </c>
      <c r="E127" t="s">
        <v>9108</v>
      </c>
      <c r="F127" t="s">
        <v>185</v>
      </c>
      <c r="G127" t="s">
        <v>188</v>
      </c>
    </row>
    <row r="128" spans="1:7">
      <c r="A128" t="s">
        <v>4943</v>
      </c>
      <c r="B128">
        <v>4191043</v>
      </c>
      <c r="C128" t="s">
        <v>4946</v>
      </c>
      <c r="D128" s="10" t="str">
        <f t="shared" si="1"/>
        <v>Allée d'Auvergne</v>
      </c>
      <c r="E128" t="s">
        <v>9109</v>
      </c>
      <c r="F128" t="s">
        <v>5262</v>
      </c>
      <c r="G128" t="s">
        <v>5264</v>
      </c>
    </row>
    <row r="129" spans="1:7">
      <c r="A129" t="s">
        <v>3181</v>
      </c>
      <c r="B129">
        <v>43666998</v>
      </c>
      <c r="C129" t="s">
        <v>3184</v>
      </c>
      <c r="D129" s="10" t="str">
        <f t="shared" si="1"/>
        <v>Rue des Avesnes</v>
      </c>
      <c r="E129" t="s">
        <v>9108</v>
      </c>
      <c r="F129" t="s">
        <v>3328</v>
      </c>
      <c r="G129" t="s">
        <v>3331</v>
      </c>
    </row>
    <row r="130" spans="1:7">
      <c r="A130" t="s">
        <v>3181</v>
      </c>
      <c r="B130">
        <v>43666998</v>
      </c>
      <c r="C130" t="s">
        <v>3184</v>
      </c>
      <c r="D130" s="10" t="str">
        <f t="shared" ref="D130:D193" si="2">HYPERLINK("http://www.openstreetmap.org/?way="&amp;B130,C130)</f>
        <v>Rue des Avesnes</v>
      </c>
      <c r="E130" t="s">
        <v>9109</v>
      </c>
      <c r="F130" t="s">
        <v>3407</v>
      </c>
      <c r="G130" t="s">
        <v>3410</v>
      </c>
    </row>
    <row r="131" spans="1:7">
      <c r="A131" t="s">
        <v>3537</v>
      </c>
      <c r="B131">
        <v>7986169</v>
      </c>
      <c r="C131" t="s">
        <v>3540</v>
      </c>
      <c r="D131" s="10" t="str">
        <f t="shared" si="2"/>
        <v>Route d'Avignon</v>
      </c>
      <c r="E131" t="s">
        <v>9108</v>
      </c>
      <c r="F131" t="s">
        <v>3537</v>
      </c>
      <c r="G131" t="s">
        <v>3540</v>
      </c>
    </row>
    <row r="132" spans="1:7">
      <c r="A132" t="s">
        <v>3537</v>
      </c>
      <c r="B132">
        <v>7986169</v>
      </c>
      <c r="C132" t="s">
        <v>3540</v>
      </c>
      <c r="D132" s="10" t="str">
        <f t="shared" si="2"/>
        <v>Route d'Avignon</v>
      </c>
      <c r="E132" t="s">
        <v>9109</v>
      </c>
      <c r="F132" t="s">
        <v>859</v>
      </c>
      <c r="G132" t="s">
        <v>862</v>
      </c>
    </row>
    <row r="133" spans="1:7">
      <c r="A133" t="s">
        <v>1092</v>
      </c>
      <c r="B133">
        <v>74504448</v>
      </c>
      <c r="C133" t="s">
        <v>1095</v>
      </c>
      <c r="D133" s="10" t="str">
        <f t="shared" si="2"/>
        <v>Chemin de l'Aygues</v>
      </c>
      <c r="E133" t="s">
        <v>9108</v>
      </c>
      <c r="F133" t="s">
        <v>1111</v>
      </c>
      <c r="G133" t="s">
        <v>1114</v>
      </c>
    </row>
    <row r="134" spans="1:7">
      <c r="A134" t="s">
        <v>1092</v>
      </c>
      <c r="B134">
        <v>74504448</v>
      </c>
      <c r="C134" t="s">
        <v>1095</v>
      </c>
      <c r="D134" s="10" t="str">
        <f t="shared" si="2"/>
        <v>Chemin de l'Aygues</v>
      </c>
      <c r="E134" t="s">
        <v>9109</v>
      </c>
      <c r="F134" t="s">
        <v>947</v>
      </c>
      <c r="G134" t="s">
        <v>949</v>
      </c>
    </row>
    <row r="135" spans="1:7">
      <c r="A135" t="s">
        <v>597</v>
      </c>
      <c r="B135">
        <v>72449438</v>
      </c>
      <c r="C135" t="s">
        <v>600</v>
      </c>
      <c r="D135" s="10" t="str">
        <f t="shared" si="2"/>
        <v>Chemin du Bachaga Boualem</v>
      </c>
      <c r="E135" t="s">
        <v>9108</v>
      </c>
      <c r="F135" t="s">
        <v>321</v>
      </c>
      <c r="G135" t="s">
        <v>324</v>
      </c>
    </row>
    <row r="136" spans="1:7">
      <c r="A136" t="s">
        <v>597</v>
      </c>
      <c r="B136">
        <v>72449438</v>
      </c>
      <c r="C136" t="s">
        <v>600</v>
      </c>
      <c r="D136" s="10" t="str">
        <f t="shared" si="2"/>
        <v>Chemin du Bachaga Boualem</v>
      </c>
      <c r="E136" t="s">
        <v>9109</v>
      </c>
      <c r="F136" t="s">
        <v>3558</v>
      </c>
      <c r="G136" t="s">
        <v>3561</v>
      </c>
    </row>
    <row r="137" spans="1:7">
      <c r="A137" t="s">
        <v>3188</v>
      </c>
      <c r="B137">
        <v>49081206</v>
      </c>
      <c r="C137" t="s">
        <v>3191</v>
      </c>
      <c r="D137" s="10" t="str">
        <f t="shared" si="2"/>
        <v>Rue des Bahamas</v>
      </c>
      <c r="E137" t="s">
        <v>9108</v>
      </c>
      <c r="F137" t="s">
        <v>5287</v>
      </c>
      <c r="G137" t="s">
        <v>5290</v>
      </c>
    </row>
    <row r="138" spans="1:7">
      <c r="A138" t="s">
        <v>3188</v>
      </c>
      <c r="B138">
        <v>49081206</v>
      </c>
      <c r="C138" t="s">
        <v>3191</v>
      </c>
      <c r="D138" s="10" t="str">
        <f t="shared" si="2"/>
        <v>Rue des Bahamas</v>
      </c>
      <c r="E138" t="s">
        <v>9109</v>
      </c>
      <c r="F138" t="s">
        <v>5287</v>
      </c>
      <c r="G138" t="s">
        <v>5290</v>
      </c>
    </row>
    <row r="139" spans="1:7">
      <c r="A139" t="s">
        <v>2787</v>
      </c>
      <c r="B139">
        <v>55814531</v>
      </c>
      <c r="C139" t="s">
        <v>2790</v>
      </c>
      <c r="D139" s="10" t="str">
        <f t="shared" si="2"/>
        <v>Rue Baptiste Marcet</v>
      </c>
      <c r="E139" t="s">
        <v>9108</v>
      </c>
      <c r="F139" t="s">
        <v>3040</v>
      </c>
      <c r="G139" t="s">
        <v>3043</v>
      </c>
    </row>
    <row r="140" spans="1:7">
      <c r="A140" t="s">
        <v>2787</v>
      </c>
      <c r="B140">
        <v>55814531</v>
      </c>
      <c r="C140" t="s">
        <v>2790</v>
      </c>
      <c r="D140" s="10" t="str">
        <f t="shared" si="2"/>
        <v>Rue Baptiste Marcet</v>
      </c>
      <c r="E140" t="s">
        <v>9109</v>
      </c>
      <c r="F140" t="s">
        <v>2278</v>
      </c>
      <c r="G140" t="s">
        <v>2281</v>
      </c>
    </row>
    <row r="141" spans="1:7">
      <c r="A141" t="s">
        <v>1137</v>
      </c>
      <c r="B141">
        <v>43926777</v>
      </c>
      <c r="C141" t="s">
        <v>1140</v>
      </c>
      <c r="D141" s="10" t="str">
        <f t="shared" si="2"/>
        <v>Chemin des Baragnes</v>
      </c>
      <c r="E141" t="s">
        <v>9108</v>
      </c>
      <c r="F141" t="s">
        <v>1336</v>
      </c>
      <c r="G141" t="s">
        <v>1339</v>
      </c>
    </row>
    <row r="142" spans="1:7">
      <c r="A142" t="s">
        <v>1137</v>
      </c>
      <c r="B142">
        <v>43926777</v>
      </c>
      <c r="C142" t="s">
        <v>1140</v>
      </c>
      <c r="D142" s="10" t="str">
        <f t="shared" si="2"/>
        <v>Chemin des Baragnes</v>
      </c>
      <c r="E142" t="s">
        <v>9109</v>
      </c>
      <c r="F142" t="s">
        <v>335</v>
      </c>
      <c r="G142" t="s">
        <v>338</v>
      </c>
    </row>
    <row r="143" spans="1:7">
      <c r="A143" t="s">
        <v>3060</v>
      </c>
      <c r="B143">
        <v>74469242</v>
      </c>
      <c r="C143" t="s">
        <v>3063</v>
      </c>
      <c r="D143" s="10" t="str">
        <f t="shared" si="2"/>
        <v>Rue de la Baronnette</v>
      </c>
      <c r="E143" t="s">
        <v>9108</v>
      </c>
      <c r="F143" t="s">
        <v>2371</v>
      </c>
      <c r="G143" t="s">
        <v>2374</v>
      </c>
    </row>
    <row r="144" spans="1:7">
      <c r="A144" t="s">
        <v>3060</v>
      </c>
      <c r="B144">
        <v>74469242</v>
      </c>
      <c r="C144" t="s">
        <v>3063</v>
      </c>
      <c r="D144" s="10" t="str">
        <f t="shared" si="2"/>
        <v>Rue de la Baronnette</v>
      </c>
      <c r="E144" t="s">
        <v>9109</v>
      </c>
      <c r="F144" t="s">
        <v>206</v>
      </c>
      <c r="G144" t="s">
        <v>209</v>
      </c>
    </row>
    <row r="145" spans="1:7">
      <c r="A145" t="s">
        <v>1025</v>
      </c>
      <c r="B145">
        <v>73582949</v>
      </c>
      <c r="C145" t="s">
        <v>1028</v>
      </c>
      <c r="D145" s="10" t="str">
        <f t="shared" si="2"/>
        <v>Chemin de la Barrière</v>
      </c>
      <c r="E145" t="s">
        <v>9108</v>
      </c>
      <c r="F145" t="s">
        <v>1212</v>
      </c>
      <c r="G145" t="s">
        <v>1215</v>
      </c>
    </row>
    <row r="146" spans="1:7">
      <c r="A146" t="s">
        <v>1025</v>
      </c>
      <c r="B146">
        <v>73582949</v>
      </c>
      <c r="C146" t="s">
        <v>1028</v>
      </c>
      <c r="D146" s="10" t="str">
        <f t="shared" si="2"/>
        <v>Chemin de la Barrière</v>
      </c>
      <c r="E146" t="s">
        <v>9109</v>
      </c>
      <c r="F146" t="s">
        <v>1032</v>
      </c>
      <c r="G146" t="s">
        <v>1035</v>
      </c>
    </row>
    <row r="147" spans="1:7">
      <c r="A147" t="s">
        <v>3195</v>
      </c>
      <c r="B147">
        <v>74863292</v>
      </c>
      <c r="C147" t="s">
        <v>3198</v>
      </c>
      <c r="D147" s="10" t="str">
        <f t="shared" si="2"/>
        <v>Rue des Bartavelles</v>
      </c>
      <c r="E147" t="s">
        <v>9108</v>
      </c>
      <c r="F147" t="s">
        <v>442</v>
      </c>
      <c r="G147" t="s">
        <v>445</v>
      </c>
    </row>
    <row r="148" spans="1:7">
      <c r="A148" t="s">
        <v>3195</v>
      </c>
      <c r="B148">
        <v>74863292</v>
      </c>
      <c r="C148" t="s">
        <v>3198</v>
      </c>
      <c r="D148" s="10" t="str">
        <f t="shared" si="2"/>
        <v>Rue des Bartavelles</v>
      </c>
      <c r="E148" t="s">
        <v>9109</v>
      </c>
      <c r="F148" t="s">
        <v>5191</v>
      </c>
      <c r="G148" t="s">
        <v>5194</v>
      </c>
    </row>
    <row r="149" spans="1:7">
      <c r="A149" t="s">
        <v>604</v>
      </c>
      <c r="B149">
        <v>79080988</v>
      </c>
      <c r="C149" t="s">
        <v>607</v>
      </c>
      <c r="D149" s="10" t="str">
        <f t="shared" si="2"/>
        <v>Chemin du Bas Abrian</v>
      </c>
      <c r="E149" t="s">
        <v>9108</v>
      </c>
      <c r="F149" t="s">
        <v>1086</v>
      </c>
      <c r="G149" t="s">
        <v>1089</v>
      </c>
    </row>
    <row r="150" spans="1:7">
      <c r="A150" t="s">
        <v>604</v>
      </c>
      <c r="B150">
        <v>79080988</v>
      </c>
      <c r="C150" t="s">
        <v>607</v>
      </c>
      <c r="D150" s="10" t="str">
        <f t="shared" si="2"/>
        <v>Chemin du Bas Abrian</v>
      </c>
      <c r="E150" t="s">
        <v>9109</v>
      </c>
      <c r="F150" t="s">
        <v>947</v>
      </c>
      <c r="G150" t="s">
        <v>949</v>
      </c>
    </row>
    <row r="151" spans="1:7">
      <c r="A151" t="s">
        <v>4020</v>
      </c>
      <c r="B151">
        <v>73582951</v>
      </c>
      <c r="C151" t="s">
        <v>4023</v>
      </c>
      <c r="D151" s="10" t="str">
        <f t="shared" si="2"/>
        <v>Impasse des Bastidouns</v>
      </c>
      <c r="E151" t="s">
        <v>9109</v>
      </c>
      <c r="F151" t="s">
        <v>2452</v>
      </c>
      <c r="G151" t="s">
        <v>2455</v>
      </c>
    </row>
    <row r="152" spans="1:7">
      <c r="A152" t="s">
        <v>3973</v>
      </c>
      <c r="B152">
        <v>131036323</v>
      </c>
      <c r="C152" t="s">
        <v>3976</v>
      </c>
      <c r="D152" s="10" t="str">
        <f t="shared" si="2"/>
        <v>Impasse de la Batie</v>
      </c>
      <c r="E152" t="s">
        <v>9109</v>
      </c>
      <c r="F152" t="s">
        <v>3558</v>
      </c>
      <c r="G152" t="s">
        <v>3561</v>
      </c>
    </row>
    <row r="153" spans="1:7">
      <c r="A153" t="s">
        <v>401</v>
      </c>
      <c r="B153">
        <v>72443335</v>
      </c>
      <c r="C153" t="s">
        <v>404</v>
      </c>
      <c r="D153" s="10" t="str">
        <f t="shared" si="2"/>
        <v>Chemin de la Baussenque</v>
      </c>
      <c r="E153" t="s">
        <v>9108</v>
      </c>
      <c r="F153" t="s">
        <v>355</v>
      </c>
      <c r="G153" t="s">
        <v>358</v>
      </c>
    </row>
    <row r="154" spans="1:7">
      <c r="A154" t="s">
        <v>401</v>
      </c>
      <c r="B154">
        <v>72443335</v>
      </c>
      <c r="C154" t="s">
        <v>404</v>
      </c>
      <c r="D154" s="10" t="str">
        <f t="shared" si="2"/>
        <v>Chemin de la Baussenque</v>
      </c>
      <c r="E154" t="s">
        <v>9109</v>
      </c>
      <c r="F154" t="s">
        <v>1072</v>
      </c>
      <c r="G154" t="s">
        <v>1075</v>
      </c>
    </row>
    <row r="155" spans="1:7">
      <c r="A155" t="s">
        <v>3202</v>
      </c>
      <c r="B155">
        <v>150200493</v>
      </c>
      <c r="C155" t="s">
        <v>3205</v>
      </c>
      <c r="D155" s="10" t="str">
        <f t="shared" si="2"/>
        <v>Rue des Bazarettes</v>
      </c>
      <c r="E155" t="s">
        <v>9108</v>
      </c>
      <c r="F155" t="s">
        <v>2452</v>
      </c>
      <c r="G155" t="s">
        <v>2455</v>
      </c>
    </row>
    <row r="156" spans="1:7">
      <c r="A156" t="s">
        <v>3202</v>
      </c>
      <c r="B156">
        <v>150200493</v>
      </c>
      <c r="C156" t="s">
        <v>3205</v>
      </c>
      <c r="D156" s="10" t="str">
        <f t="shared" si="2"/>
        <v>Rue des Bazarettes</v>
      </c>
      <c r="E156" t="s">
        <v>9109</v>
      </c>
      <c r="F156" t="s">
        <v>2606</v>
      </c>
      <c r="G156" t="s">
        <v>2608</v>
      </c>
    </row>
    <row r="157" spans="1:7">
      <c r="A157" t="s">
        <v>4221</v>
      </c>
      <c r="B157">
        <v>125625630</v>
      </c>
      <c r="C157" t="s">
        <v>4224</v>
      </c>
      <c r="D157" s="10" t="str">
        <f t="shared" si="2"/>
        <v>Impasse du Béarn</v>
      </c>
      <c r="E157" t="s">
        <v>9109</v>
      </c>
      <c r="F157" t="s">
        <v>3600</v>
      </c>
      <c r="G157" t="s">
        <v>3603</v>
      </c>
    </row>
    <row r="158" spans="1:7">
      <c r="A158" t="s">
        <v>300</v>
      </c>
      <c r="B158">
        <v>120443409</v>
      </c>
      <c r="C158" t="s">
        <v>303</v>
      </c>
      <c r="D158" s="10" t="str">
        <f t="shared" si="2"/>
        <v>Chemin de Beauchêne</v>
      </c>
      <c r="E158" t="s">
        <v>9108</v>
      </c>
      <c r="F158" t="s">
        <v>4433</v>
      </c>
      <c r="G158" t="s">
        <v>4435</v>
      </c>
    </row>
    <row r="159" spans="1:7">
      <c r="A159" t="s">
        <v>300</v>
      </c>
      <c r="B159">
        <v>120443409</v>
      </c>
      <c r="C159" t="s">
        <v>303</v>
      </c>
      <c r="D159" s="10" t="str">
        <f t="shared" si="2"/>
        <v>Chemin de Beauchêne</v>
      </c>
      <c r="E159" t="s">
        <v>9109</v>
      </c>
      <c r="F159" t="s">
        <v>3583</v>
      </c>
      <c r="G159" t="s">
        <v>3586</v>
      </c>
    </row>
    <row r="160" spans="1:7">
      <c r="A160" t="s">
        <v>3788</v>
      </c>
      <c r="B160">
        <v>74663088</v>
      </c>
      <c r="C160" t="s">
        <v>3791</v>
      </c>
      <c r="D160" s="10" t="str">
        <f t="shared" si="2"/>
        <v>Impasse Beausoleil</v>
      </c>
      <c r="E160" t="s">
        <v>9109</v>
      </c>
      <c r="F160" t="s">
        <v>838</v>
      </c>
      <c r="G160" t="s">
        <v>841</v>
      </c>
    </row>
    <row r="161" spans="1:7">
      <c r="A161" t="s">
        <v>1105</v>
      </c>
      <c r="B161">
        <v>151493995</v>
      </c>
      <c r="C161" t="s">
        <v>1108</v>
      </c>
      <c r="D161" s="10" t="str">
        <f t="shared" si="2"/>
        <v>Chemin de la Bédaride Est</v>
      </c>
      <c r="E161" t="s">
        <v>9109</v>
      </c>
      <c r="F161" t="s">
        <v>1165</v>
      </c>
      <c r="G161" t="s">
        <v>1168</v>
      </c>
    </row>
    <row r="162" spans="1:7">
      <c r="A162" t="s">
        <v>420</v>
      </c>
      <c r="B162">
        <v>151493989</v>
      </c>
      <c r="C162" t="s">
        <v>423</v>
      </c>
      <c r="D162" s="10" t="str">
        <f t="shared" si="2"/>
        <v>Chemin de la Bédaride Ouest</v>
      </c>
      <c r="E162" t="s">
        <v>9109</v>
      </c>
      <c r="F162" t="s">
        <v>1165</v>
      </c>
      <c r="G162" t="s">
        <v>1168</v>
      </c>
    </row>
    <row r="163" spans="1:7">
      <c r="A163" t="s">
        <v>940</v>
      </c>
      <c r="B163">
        <v>76179553</v>
      </c>
      <c r="C163" t="s">
        <v>943</v>
      </c>
      <c r="D163" s="10" t="str">
        <f t="shared" si="2"/>
        <v>Chemin de Bédarrides Sud</v>
      </c>
      <c r="E163" t="s">
        <v>9108</v>
      </c>
      <c r="F163" t="s">
        <v>476</v>
      </c>
      <c r="G163" t="s">
        <v>479</v>
      </c>
    </row>
    <row r="164" spans="1:7">
      <c r="A164" t="s">
        <v>940</v>
      </c>
      <c r="B164">
        <v>76179553</v>
      </c>
      <c r="C164" t="s">
        <v>943</v>
      </c>
      <c r="D164" s="10" t="str">
        <f t="shared" si="2"/>
        <v>Chemin de Bédarrides Sud</v>
      </c>
      <c r="E164" t="s">
        <v>9109</v>
      </c>
      <c r="F164" t="s">
        <v>510</v>
      </c>
      <c r="G164" t="s">
        <v>513</v>
      </c>
    </row>
    <row r="165" spans="1:7">
      <c r="A165" t="s">
        <v>921</v>
      </c>
      <c r="B165">
        <v>76088781</v>
      </c>
      <c r="C165" t="s">
        <v>924</v>
      </c>
      <c r="D165" s="10" t="str">
        <f t="shared" si="2"/>
        <v>Chemin de Bel Air</v>
      </c>
      <c r="E165" t="s">
        <v>9108</v>
      </c>
      <c r="F165" t="s">
        <v>1610</v>
      </c>
      <c r="G165" t="s">
        <v>1612</v>
      </c>
    </row>
    <row r="166" spans="1:7">
      <c r="A166" t="s">
        <v>921</v>
      </c>
      <c r="B166">
        <v>76088781</v>
      </c>
      <c r="C166" t="s">
        <v>924</v>
      </c>
      <c r="D166" s="10" t="str">
        <f t="shared" si="2"/>
        <v>Chemin de Bel Air</v>
      </c>
      <c r="E166" t="s">
        <v>9109</v>
      </c>
      <c r="F166" t="s">
        <v>3595</v>
      </c>
      <c r="G166" t="s">
        <v>3597</v>
      </c>
    </row>
    <row r="167" spans="1:7">
      <c r="A167" t="s">
        <v>2581</v>
      </c>
      <c r="B167">
        <v>149567685</v>
      </c>
      <c r="C167" t="s">
        <v>2584</v>
      </c>
      <c r="D167" s="10" t="str">
        <f t="shared" si="2"/>
        <v>Chemin du Bel Enfant</v>
      </c>
      <c r="E167" t="s">
        <v>9108</v>
      </c>
      <c r="F167" t="s">
        <v>1610</v>
      </c>
      <c r="G167" t="s">
        <v>1612</v>
      </c>
    </row>
    <row r="168" spans="1:7">
      <c r="A168" t="s">
        <v>2581</v>
      </c>
      <c r="B168">
        <v>149567685</v>
      </c>
      <c r="C168" t="s">
        <v>2584</v>
      </c>
      <c r="D168" s="10" t="str">
        <f t="shared" si="2"/>
        <v>Chemin du Bel Enfant</v>
      </c>
      <c r="E168" t="s">
        <v>9109</v>
      </c>
      <c r="F168" t="s">
        <v>2587</v>
      </c>
      <c r="G168" t="s">
        <v>2589</v>
      </c>
    </row>
    <row r="169" spans="1:7">
      <c r="A169" t="s">
        <v>2587</v>
      </c>
      <c r="B169">
        <v>55854280</v>
      </c>
      <c r="C169" t="s">
        <v>2589</v>
      </c>
      <c r="D169" s="10" t="str">
        <f t="shared" si="2"/>
        <v>Rue du Bel Enfant</v>
      </c>
      <c r="E169" t="s">
        <v>9108</v>
      </c>
      <c r="F169" t="s">
        <v>2581</v>
      </c>
      <c r="G169" t="s">
        <v>2584</v>
      </c>
    </row>
    <row r="170" spans="1:7">
      <c r="A170" t="s">
        <v>2587</v>
      </c>
      <c r="B170">
        <v>55854280</v>
      </c>
      <c r="C170" t="s">
        <v>2589</v>
      </c>
      <c r="D170" s="10" t="str">
        <f t="shared" si="2"/>
        <v>Rue du Bel Enfant</v>
      </c>
      <c r="E170" t="s">
        <v>9109</v>
      </c>
      <c r="F170" t="s">
        <v>3565</v>
      </c>
      <c r="G170" t="s">
        <v>3567</v>
      </c>
    </row>
    <row r="171" spans="1:7">
      <c r="A171" t="s">
        <v>2959</v>
      </c>
      <c r="B171">
        <v>69917331</v>
      </c>
      <c r="C171" t="s">
        <v>2962</v>
      </c>
      <c r="D171" s="10" t="str">
        <f t="shared" si="2"/>
        <v>Rue de Belgique</v>
      </c>
      <c r="E171" t="s">
        <v>9108</v>
      </c>
      <c r="F171" t="s">
        <v>2466</v>
      </c>
      <c r="G171" t="s">
        <v>2468</v>
      </c>
    </row>
    <row r="172" spans="1:7">
      <c r="A172" t="s">
        <v>2959</v>
      </c>
      <c r="B172">
        <v>69917331</v>
      </c>
      <c r="C172" t="s">
        <v>2962</v>
      </c>
      <c r="D172" s="10" t="str">
        <f t="shared" si="2"/>
        <v>Rue de Belgique</v>
      </c>
      <c r="E172" t="s">
        <v>9109</v>
      </c>
      <c r="F172" t="s">
        <v>3577</v>
      </c>
      <c r="G172" t="s">
        <v>3580</v>
      </c>
    </row>
    <row r="173" spans="1:7">
      <c r="A173" t="s">
        <v>2807</v>
      </c>
      <c r="B173">
        <v>55859829</v>
      </c>
      <c r="C173" t="s">
        <v>2810</v>
      </c>
      <c r="D173" s="10" t="str">
        <f t="shared" si="2"/>
        <v>Rue Bénicroix</v>
      </c>
      <c r="E173" t="s">
        <v>9108</v>
      </c>
      <c r="F173" t="s">
        <v>2973</v>
      </c>
      <c r="G173" t="s">
        <v>2976</v>
      </c>
    </row>
    <row r="174" spans="1:7">
      <c r="A174" t="s">
        <v>2807</v>
      </c>
      <c r="B174">
        <v>55859829</v>
      </c>
      <c r="C174" t="s">
        <v>2810</v>
      </c>
      <c r="D174" s="10" t="str">
        <f t="shared" si="2"/>
        <v>Rue Bénicroix</v>
      </c>
      <c r="E174" t="s">
        <v>9109</v>
      </c>
      <c r="F174" t="s">
        <v>901</v>
      </c>
      <c r="G174" t="s">
        <v>904</v>
      </c>
    </row>
    <row r="175" spans="1:7">
      <c r="A175" t="s">
        <v>4426</v>
      </c>
      <c r="B175">
        <v>150319428</v>
      </c>
      <c r="C175" t="s">
        <v>4429</v>
      </c>
      <c r="D175" s="10" t="str">
        <f t="shared" si="2"/>
        <v>Place de la Bergerie</v>
      </c>
      <c r="E175" t="s">
        <v>9109</v>
      </c>
      <c r="F175" t="s">
        <v>709</v>
      </c>
      <c r="G175" t="s">
        <v>712</v>
      </c>
    </row>
    <row r="176" spans="1:7">
      <c r="A176" t="s">
        <v>709</v>
      </c>
      <c r="B176">
        <v>125761879</v>
      </c>
      <c r="C176" t="s">
        <v>712</v>
      </c>
      <c r="D176" s="10" t="str">
        <f t="shared" si="2"/>
        <v>Allée des Bergers</v>
      </c>
      <c r="E176" t="s">
        <v>9108</v>
      </c>
      <c r="F176" t="s">
        <v>1499</v>
      </c>
      <c r="G176" t="s">
        <v>1502</v>
      </c>
    </row>
    <row r="177" spans="1:7">
      <c r="A177" t="s">
        <v>709</v>
      </c>
      <c r="B177">
        <v>125761879</v>
      </c>
      <c r="C177" t="s">
        <v>712</v>
      </c>
      <c r="D177" s="10" t="str">
        <f t="shared" si="2"/>
        <v>Allée des Bergers</v>
      </c>
      <c r="E177" t="s">
        <v>9109</v>
      </c>
      <c r="F177" t="s">
        <v>147</v>
      </c>
      <c r="G177" t="s">
        <v>150</v>
      </c>
    </row>
    <row r="178" spans="1:7">
      <c r="A178" t="s">
        <v>3209</v>
      </c>
      <c r="B178">
        <v>49081204</v>
      </c>
      <c r="C178" t="s">
        <v>3212</v>
      </c>
      <c r="D178" s="10" t="str">
        <f t="shared" si="2"/>
        <v>Rue des Bermudes</v>
      </c>
      <c r="E178" t="s">
        <v>9108</v>
      </c>
      <c r="F178" t="s">
        <v>5287</v>
      </c>
      <c r="G178" t="s">
        <v>5290</v>
      </c>
    </row>
    <row r="179" spans="1:7">
      <c r="A179" t="s">
        <v>3209</v>
      </c>
      <c r="B179">
        <v>49081204</v>
      </c>
      <c r="C179" t="s">
        <v>3212</v>
      </c>
      <c r="D179" s="10" t="str">
        <f t="shared" si="2"/>
        <v>Rue des Bermudes</v>
      </c>
      <c r="E179" t="s">
        <v>9109</v>
      </c>
      <c r="F179" t="s">
        <v>1279</v>
      </c>
      <c r="G179" t="s">
        <v>1282</v>
      </c>
    </row>
    <row r="180" spans="1:7">
      <c r="A180" t="s">
        <v>408</v>
      </c>
      <c r="B180">
        <v>76088810</v>
      </c>
      <c r="C180" t="s">
        <v>411</v>
      </c>
      <c r="D180" s="10" t="str">
        <f t="shared" si="2"/>
        <v>Chemin de la Bertaude</v>
      </c>
      <c r="E180" t="s">
        <v>9108</v>
      </c>
      <c r="F180" t="s">
        <v>3565</v>
      </c>
      <c r="G180" t="s">
        <v>3567</v>
      </c>
    </row>
    <row r="181" spans="1:7">
      <c r="A181" t="s">
        <v>408</v>
      </c>
      <c r="B181">
        <v>76088810</v>
      </c>
      <c r="C181" t="s">
        <v>411</v>
      </c>
      <c r="D181" s="10" t="str">
        <f t="shared" si="2"/>
        <v>Chemin de la Bertaude</v>
      </c>
      <c r="E181" t="s">
        <v>9109</v>
      </c>
      <c r="F181" t="s">
        <v>469</v>
      </c>
      <c r="G181" t="s">
        <v>472</v>
      </c>
    </row>
    <row r="182" spans="1:7">
      <c r="A182" t="s">
        <v>307</v>
      </c>
      <c r="B182">
        <v>151493990</v>
      </c>
      <c r="C182" t="s">
        <v>310</v>
      </c>
      <c r="D182" s="10" t="str">
        <f t="shared" si="2"/>
        <v>Chemin de Bigonnet Est</v>
      </c>
      <c r="E182" t="s">
        <v>9108</v>
      </c>
      <c r="F182" t="s">
        <v>1588</v>
      </c>
      <c r="G182" t="s">
        <v>1591</v>
      </c>
    </row>
    <row r="183" spans="1:7">
      <c r="A183" t="s">
        <v>307</v>
      </c>
      <c r="B183">
        <v>151493990</v>
      </c>
      <c r="C183" t="s">
        <v>310</v>
      </c>
      <c r="D183" s="10" t="str">
        <f t="shared" si="2"/>
        <v>Chemin de Bigonnet Est</v>
      </c>
      <c r="E183" t="s">
        <v>9109</v>
      </c>
      <c r="F183" t="s">
        <v>1237</v>
      </c>
      <c r="G183" t="s">
        <v>1240</v>
      </c>
    </row>
    <row r="184" spans="1:7">
      <c r="A184" t="s">
        <v>927</v>
      </c>
      <c r="B184">
        <v>43407823</v>
      </c>
      <c r="C184" t="s">
        <v>930</v>
      </c>
      <c r="D184" s="10" t="str">
        <f t="shared" si="2"/>
        <v>Chemin de Bigonnet Ouest</v>
      </c>
      <c r="E184" t="s">
        <v>9109</v>
      </c>
      <c r="F184" t="s">
        <v>524</v>
      </c>
      <c r="G184" t="s">
        <v>527</v>
      </c>
    </row>
    <row r="185" spans="1:7">
      <c r="A185" t="s">
        <v>2794</v>
      </c>
      <c r="B185">
        <v>74500657</v>
      </c>
      <c r="C185" t="s">
        <v>2797</v>
      </c>
      <c r="D185" s="10" t="str">
        <f t="shared" si="2"/>
        <v>Rue Blaise Pascal</v>
      </c>
      <c r="E185" t="s">
        <v>9108</v>
      </c>
      <c r="F185" t="s">
        <v>3321</v>
      </c>
      <c r="G185" t="s">
        <v>3324</v>
      </c>
    </row>
    <row r="186" spans="1:7">
      <c r="A186" t="s">
        <v>2794</v>
      </c>
      <c r="B186">
        <v>74500657</v>
      </c>
      <c r="C186" t="s">
        <v>2797</v>
      </c>
      <c r="D186" s="10" t="str">
        <f t="shared" si="2"/>
        <v>Rue Blaise Pascal</v>
      </c>
      <c r="E186" t="s">
        <v>9109</v>
      </c>
      <c r="F186" t="s">
        <v>2236</v>
      </c>
      <c r="G186" t="s">
        <v>2239</v>
      </c>
    </row>
    <row r="187" spans="1:7">
      <c r="A187" t="s">
        <v>251</v>
      </c>
      <c r="B187">
        <v>76088814</v>
      </c>
      <c r="C187" t="s">
        <v>254</v>
      </c>
      <c r="D187" s="10" t="str">
        <f t="shared" si="2"/>
        <v>Chemin Blanc</v>
      </c>
      <c r="E187" t="s">
        <v>9108</v>
      </c>
      <c r="F187" t="s">
        <v>3570</v>
      </c>
      <c r="G187" t="s">
        <v>3573</v>
      </c>
    </row>
    <row r="188" spans="1:7">
      <c r="A188" t="s">
        <v>251</v>
      </c>
      <c r="B188">
        <v>76088814</v>
      </c>
      <c r="C188" t="s">
        <v>254</v>
      </c>
      <c r="D188" s="10" t="str">
        <f t="shared" si="2"/>
        <v>Chemin Blanc</v>
      </c>
      <c r="E188" t="s">
        <v>9109</v>
      </c>
      <c r="F188" t="s">
        <v>3595</v>
      </c>
      <c r="G188" t="s">
        <v>3597</v>
      </c>
    </row>
    <row r="189" spans="1:7">
      <c r="A189" t="s">
        <v>3216</v>
      </c>
      <c r="B189">
        <v>69921318</v>
      </c>
      <c r="C189" t="s">
        <v>3219</v>
      </c>
      <c r="D189" s="10" t="str">
        <f t="shared" si="2"/>
        <v>Rue des Blanchisseurs</v>
      </c>
      <c r="E189" t="s">
        <v>9108</v>
      </c>
      <c r="F189" t="s">
        <v>810</v>
      </c>
      <c r="G189" t="s">
        <v>813</v>
      </c>
    </row>
    <row r="190" spans="1:7">
      <c r="A190" t="s">
        <v>3216</v>
      </c>
      <c r="B190">
        <v>69921318</v>
      </c>
      <c r="C190" t="s">
        <v>3219</v>
      </c>
      <c r="D190" s="10" t="str">
        <f t="shared" si="2"/>
        <v>Rue des Blanchisseurs</v>
      </c>
      <c r="E190" t="s">
        <v>9109</v>
      </c>
      <c r="F190" t="s">
        <v>227</v>
      </c>
      <c r="G190" t="s">
        <v>231</v>
      </c>
    </row>
    <row r="191" spans="1:7">
      <c r="A191" t="s">
        <v>4027</v>
      </c>
      <c r="B191">
        <v>74700787</v>
      </c>
      <c r="C191" t="s">
        <v>4030</v>
      </c>
      <c r="D191" s="10" t="str">
        <f t="shared" si="2"/>
        <v>Impasse des Bleuets</v>
      </c>
      <c r="E191" t="s">
        <v>9109</v>
      </c>
      <c r="F191" t="s">
        <v>227</v>
      </c>
      <c r="G191" t="s">
        <v>231</v>
      </c>
    </row>
    <row r="192" spans="1:7">
      <c r="A192" t="s">
        <v>618</v>
      </c>
      <c r="B192">
        <v>76214117</v>
      </c>
      <c r="C192" t="s">
        <v>621</v>
      </c>
      <c r="D192" s="10" t="str">
        <f t="shared" si="2"/>
        <v>Chemin du Bois Lauzon</v>
      </c>
      <c r="E192" t="s">
        <v>9109</v>
      </c>
      <c r="F192" t="s">
        <v>3565</v>
      </c>
      <c r="G192" t="s">
        <v>3567</v>
      </c>
    </row>
    <row r="193" spans="1:7">
      <c r="A193" t="s">
        <v>674</v>
      </c>
      <c r="B193">
        <v>47636460</v>
      </c>
      <c r="C193" t="s">
        <v>677</v>
      </c>
      <c r="D193" s="10" t="str">
        <f t="shared" si="2"/>
        <v>Chemin Bonamourde</v>
      </c>
      <c r="E193" t="s">
        <v>9108</v>
      </c>
      <c r="F193" t="s">
        <v>3551</v>
      </c>
      <c r="G193" t="s">
        <v>3554</v>
      </c>
    </row>
    <row r="194" spans="1:7">
      <c r="A194" t="s">
        <v>674</v>
      </c>
      <c r="B194">
        <v>47636460</v>
      </c>
      <c r="C194" t="s">
        <v>677</v>
      </c>
      <c r="D194" s="10" t="str">
        <f t="shared" ref="D194:D257" si="3">HYPERLINK("http://www.openstreetmap.org/?way="&amp;B194,C194)</f>
        <v>Chemin Bonamourde</v>
      </c>
      <c r="E194" t="s">
        <v>9109</v>
      </c>
      <c r="F194" t="s">
        <v>1179</v>
      </c>
      <c r="G194" t="s">
        <v>1182</v>
      </c>
    </row>
    <row r="195" spans="1:7">
      <c r="A195" t="s">
        <v>314</v>
      </c>
      <c r="B195">
        <v>96636975</v>
      </c>
      <c r="C195" t="s">
        <v>317</v>
      </c>
      <c r="D195" s="10" t="str">
        <f t="shared" si="3"/>
        <v>Chemin de Bonne Barbe</v>
      </c>
      <c r="E195" t="s">
        <v>9109</v>
      </c>
      <c r="F195" t="s">
        <v>389</v>
      </c>
      <c r="G195" t="s">
        <v>392</v>
      </c>
    </row>
    <row r="196" spans="1:7">
      <c r="A196" t="s">
        <v>4982</v>
      </c>
      <c r="B196">
        <v>49081201</v>
      </c>
      <c r="C196" t="s">
        <v>4985</v>
      </c>
      <c r="D196" s="10" t="str">
        <f t="shared" si="3"/>
        <v>Impasse Bora-Bora</v>
      </c>
      <c r="E196" t="s">
        <v>9108</v>
      </c>
      <c r="F196" t="s">
        <v>3209</v>
      </c>
      <c r="G196" t="s">
        <v>3212</v>
      </c>
    </row>
    <row r="197" spans="1:7">
      <c r="A197" t="s">
        <v>4982</v>
      </c>
      <c r="B197">
        <v>49081201</v>
      </c>
      <c r="C197" t="s">
        <v>4985</v>
      </c>
      <c r="D197" s="10" t="str">
        <f t="shared" si="3"/>
        <v>Impasse Bora-Bora</v>
      </c>
      <c r="E197" t="s">
        <v>9109</v>
      </c>
      <c r="F197" t="s">
        <v>1279</v>
      </c>
      <c r="G197" t="s">
        <v>1282</v>
      </c>
    </row>
    <row r="198" spans="1:7">
      <c r="A198" t="s">
        <v>1144</v>
      </c>
      <c r="B198">
        <v>75922978</v>
      </c>
      <c r="C198" t="s">
        <v>1147</v>
      </c>
      <c r="D198" s="10" t="str">
        <f t="shared" si="3"/>
        <v>Chemin des Bouigards</v>
      </c>
      <c r="E198" t="s">
        <v>9108</v>
      </c>
      <c r="F198" t="s">
        <v>3544</v>
      </c>
      <c r="G198" t="s">
        <v>3547</v>
      </c>
    </row>
    <row r="199" spans="1:7">
      <c r="A199" t="s">
        <v>1144</v>
      </c>
      <c r="B199">
        <v>75922978</v>
      </c>
      <c r="C199" t="s">
        <v>1147</v>
      </c>
      <c r="D199" s="10" t="str">
        <f t="shared" si="3"/>
        <v>Chemin des Bouigards</v>
      </c>
      <c r="E199" t="s">
        <v>9109</v>
      </c>
      <c r="F199" t="s">
        <v>3590</v>
      </c>
      <c r="G199" t="s">
        <v>3592</v>
      </c>
    </row>
    <row r="200" spans="1:7">
      <c r="A200" t="s">
        <v>1349</v>
      </c>
      <c r="B200">
        <v>169004200</v>
      </c>
      <c r="C200" t="s">
        <v>1353</v>
      </c>
      <c r="D200" s="10" t="str">
        <f t="shared" si="3"/>
        <v>Chemin en Limite des Bouigards</v>
      </c>
      <c r="E200" t="s">
        <v>9108</v>
      </c>
      <c r="F200" t="s">
        <v>1144</v>
      </c>
      <c r="G200" t="s">
        <v>1147</v>
      </c>
    </row>
    <row r="201" spans="1:7">
      <c r="A201" t="s">
        <v>1349</v>
      </c>
      <c r="B201">
        <v>169004200</v>
      </c>
      <c r="C201" t="s">
        <v>1353</v>
      </c>
      <c r="D201" s="10" t="str">
        <f t="shared" si="3"/>
        <v>Chemin en Limite des Bouigards</v>
      </c>
      <c r="E201" t="s">
        <v>9109</v>
      </c>
      <c r="F201" t="s">
        <v>3544</v>
      </c>
      <c r="G201" t="s">
        <v>3547</v>
      </c>
    </row>
    <row r="202" spans="1:7">
      <c r="A202" t="s">
        <v>1595</v>
      </c>
      <c r="B202">
        <v>75901531</v>
      </c>
      <c r="C202" t="s">
        <v>1597</v>
      </c>
      <c r="D202" s="10" t="str">
        <f t="shared" si="3"/>
        <v>Traverse des Bouigards</v>
      </c>
      <c r="E202" t="s">
        <v>9108</v>
      </c>
      <c r="F202" t="s">
        <v>3590</v>
      </c>
      <c r="G202" t="s">
        <v>3592</v>
      </c>
    </row>
    <row r="203" spans="1:7">
      <c r="A203" t="s">
        <v>1595</v>
      </c>
      <c r="B203">
        <v>75901531</v>
      </c>
      <c r="C203" t="s">
        <v>1597</v>
      </c>
      <c r="D203" s="10" t="str">
        <f t="shared" si="3"/>
        <v>Traverse des Bouigards</v>
      </c>
      <c r="E203" t="s">
        <v>9109</v>
      </c>
      <c r="F203" t="s">
        <v>3544</v>
      </c>
      <c r="G203" t="s">
        <v>3547</v>
      </c>
    </row>
    <row r="204" spans="1:7">
      <c r="A204" t="s">
        <v>2592</v>
      </c>
      <c r="B204">
        <v>25461281</v>
      </c>
      <c r="C204" t="s">
        <v>2595</v>
      </c>
      <c r="D204" s="10" t="str">
        <f t="shared" si="3"/>
        <v>Rue du Bourbonnais</v>
      </c>
      <c r="E204" t="s">
        <v>9108</v>
      </c>
      <c r="F204" t="s">
        <v>3669</v>
      </c>
      <c r="G204" t="s">
        <v>3672</v>
      </c>
    </row>
    <row r="205" spans="1:7">
      <c r="A205" t="s">
        <v>2592</v>
      </c>
      <c r="B205">
        <v>25461281</v>
      </c>
      <c r="C205" t="s">
        <v>2595</v>
      </c>
      <c r="D205" s="10" t="str">
        <f t="shared" si="3"/>
        <v>Rue du Bourbonnais</v>
      </c>
      <c r="E205" t="s">
        <v>9109</v>
      </c>
      <c r="F205" t="s">
        <v>908</v>
      </c>
      <c r="G205" t="s">
        <v>911</v>
      </c>
    </row>
    <row r="206" spans="1:7">
      <c r="A206" t="s">
        <v>3910</v>
      </c>
      <c r="B206">
        <v>74343734</v>
      </c>
      <c r="C206" t="s">
        <v>3913</v>
      </c>
      <c r="D206" s="10" t="str">
        <f t="shared" si="3"/>
        <v>Impasse de Bourgogne</v>
      </c>
      <c r="E206" t="s">
        <v>9109</v>
      </c>
      <c r="F206" t="s">
        <v>3127</v>
      </c>
      <c r="G206" t="s">
        <v>3130</v>
      </c>
    </row>
    <row r="207" spans="1:7">
      <c r="A207" t="s">
        <v>2801</v>
      </c>
      <c r="B207">
        <v>120441921</v>
      </c>
      <c r="C207" t="s">
        <v>2804</v>
      </c>
      <c r="D207" s="10" t="str">
        <f t="shared" si="3"/>
        <v>Rue Bouton d'Or</v>
      </c>
      <c r="E207" t="s">
        <v>9108</v>
      </c>
      <c r="F207" t="s">
        <v>2371</v>
      </c>
      <c r="G207" t="s">
        <v>2374</v>
      </c>
    </row>
    <row r="208" spans="1:7">
      <c r="A208" t="s">
        <v>2801</v>
      </c>
      <c r="B208">
        <v>120441921</v>
      </c>
      <c r="C208" t="s">
        <v>2804</v>
      </c>
      <c r="D208" s="10" t="str">
        <f t="shared" si="3"/>
        <v>Rue Bouton d'Or</v>
      </c>
      <c r="E208" t="s">
        <v>9109</v>
      </c>
      <c r="F208" t="s">
        <v>1711</v>
      </c>
      <c r="G208" t="s">
        <v>1714</v>
      </c>
    </row>
    <row r="209" spans="1:7">
      <c r="A209" t="s">
        <v>258</v>
      </c>
      <c r="B209">
        <v>49077218</v>
      </c>
      <c r="C209" t="s">
        <v>261</v>
      </c>
      <c r="D209" s="10" t="str">
        <f t="shared" si="3"/>
        <v>Chemin Bouvière</v>
      </c>
      <c r="E209" t="s">
        <v>9109</v>
      </c>
      <c r="F209" t="s">
        <v>1317</v>
      </c>
      <c r="G209" t="s">
        <v>1320</v>
      </c>
    </row>
    <row r="210" spans="1:7">
      <c r="A210" t="s">
        <v>933</v>
      </c>
      <c r="B210">
        <v>169081810</v>
      </c>
      <c r="C210" t="s">
        <v>936</v>
      </c>
      <c r="D210" s="10" t="str">
        <f t="shared" si="3"/>
        <v>Chemin de Bresque</v>
      </c>
      <c r="E210" t="s">
        <v>9108</v>
      </c>
      <c r="F210" t="s">
        <v>1186</v>
      </c>
      <c r="G210" t="s">
        <v>1189</v>
      </c>
    </row>
    <row r="211" spans="1:7">
      <c r="A211" t="s">
        <v>933</v>
      </c>
      <c r="B211">
        <v>169081810</v>
      </c>
      <c r="C211" t="s">
        <v>936</v>
      </c>
      <c r="D211" s="10" t="str">
        <f t="shared" si="3"/>
        <v>Chemin de Bresque</v>
      </c>
      <c r="E211" t="s">
        <v>9109</v>
      </c>
      <c r="F211" t="s">
        <v>1130</v>
      </c>
      <c r="G211" t="s">
        <v>1133</v>
      </c>
    </row>
    <row r="212" spans="1:7">
      <c r="A212" t="s">
        <v>2966</v>
      </c>
      <c r="B212">
        <v>55814516</v>
      </c>
      <c r="C212" t="s">
        <v>2969</v>
      </c>
      <c r="D212" s="10" t="str">
        <f t="shared" si="3"/>
        <v>Rue de Bretagne</v>
      </c>
      <c r="E212" t="s">
        <v>9108</v>
      </c>
      <c r="F212" t="s">
        <v>2917</v>
      </c>
      <c r="G212" t="s">
        <v>2920</v>
      </c>
    </row>
    <row r="213" spans="1:7">
      <c r="A213" t="s">
        <v>2966</v>
      </c>
      <c r="B213">
        <v>55814516</v>
      </c>
      <c r="C213" t="s">
        <v>2969</v>
      </c>
      <c r="D213" s="10" t="str">
        <f t="shared" si="3"/>
        <v>Rue de Bretagne</v>
      </c>
      <c r="E213" t="s">
        <v>9109</v>
      </c>
      <c r="F213" t="s">
        <v>3815</v>
      </c>
      <c r="G213" t="s">
        <v>3817</v>
      </c>
    </row>
    <row r="214" spans="1:7">
      <c r="A214" t="s">
        <v>3223</v>
      </c>
      <c r="B214">
        <v>55859833</v>
      </c>
      <c r="C214" t="s">
        <v>3226</v>
      </c>
      <c r="D214" s="10" t="str">
        <f t="shared" si="3"/>
        <v>Rue des Bruyères</v>
      </c>
      <c r="E214" t="s">
        <v>9108</v>
      </c>
      <c r="F214" t="s">
        <v>3642</v>
      </c>
      <c r="G214" t="s">
        <v>3645</v>
      </c>
    </row>
    <row r="215" spans="1:7">
      <c r="A215" t="s">
        <v>3223</v>
      </c>
      <c r="B215">
        <v>55859833</v>
      </c>
      <c r="C215" t="s">
        <v>3226</v>
      </c>
      <c r="D215" s="10" t="str">
        <f t="shared" si="3"/>
        <v>Rue des Bruyères</v>
      </c>
      <c r="E215" t="s">
        <v>9109</v>
      </c>
      <c r="F215" t="s">
        <v>859</v>
      </c>
      <c r="G215" t="s">
        <v>862</v>
      </c>
    </row>
    <row r="216" spans="1:7">
      <c r="A216" t="s">
        <v>4034</v>
      </c>
      <c r="B216">
        <v>174044017</v>
      </c>
      <c r="C216" t="s">
        <v>4037</v>
      </c>
      <c r="D216" s="10" t="str">
        <f t="shared" si="3"/>
        <v>Impasse des Cactus</v>
      </c>
      <c r="E216" t="s">
        <v>9109</v>
      </c>
      <c r="F216" t="s">
        <v>3551</v>
      </c>
      <c r="G216" t="s">
        <v>3554</v>
      </c>
    </row>
    <row r="217" spans="1:7">
      <c r="A217" t="s">
        <v>3551</v>
      </c>
      <c r="B217">
        <v>32091160</v>
      </c>
      <c r="C217" t="s">
        <v>3554</v>
      </c>
      <c r="D217" s="10" t="str">
        <f t="shared" si="3"/>
        <v>Route de Caderousse</v>
      </c>
      <c r="E217" t="s">
        <v>9108</v>
      </c>
      <c r="F217" t="s">
        <v>3551</v>
      </c>
      <c r="G217" t="s">
        <v>3554</v>
      </c>
    </row>
    <row r="218" spans="1:7">
      <c r="A218" t="s">
        <v>3551</v>
      </c>
      <c r="B218">
        <v>32091160</v>
      </c>
      <c r="C218" t="s">
        <v>3554</v>
      </c>
      <c r="D218" s="10" t="str">
        <f t="shared" si="3"/>
        <v>Route de Caderousse</v>
      </c>
      <c r="E218" t="s">
        <v>9109</v>
      </c>
      <c r="F218" t="s">
        <v>4456</v>
      </c>
      <c r="G218" t="s">
        <v>4460</v>
      </c>
    </row>
    <row r="219" spans="1:7">
      <c r="A219" t="s">
        <v>1542</v>
      </c>
      <c r="B219">
        <v>79080984</v>
      </c>
      <c r="C219" t="s">
        <v>1545</v>
      </c>
      <c r="D219" s="10" t="str">
        <f t="shared" si="3"/>
        <v>Traverse de Cagnan</v>
      </c>
      <c r="E219" t="s">
        <v>9108</v>
      </c>
      <c r="F219" t="s">
        <v>1032</v>
      </c>
      <c r="G219" t="s">
        <v>1035</v>
      </c>
    </row>
    <row r="220" spans="1:7">
      <c r="A220" t="s">
        <v>1542</v>
      </c>
      <c r="B220">
        <v>79080984</v>
      </c>
      <c r="C220" t="s">
        <v>1545</v>
      </c>
      <c r="D220" s="10" t="str">
        <f t="shared" si="3"/>
        <v>Traverse de Cagnan</v>
      </c>
      <c r="E220" t="s">
        <v>9109</v>
      </c>
      <c r="F220" t="s">
        <v>1086</v>
      </c>
      <c r="G220" t="s">
        <v>1089</v>
      </c>
    </row>
    <row r="221" spans="1:7">
      <c r="A221" t="s">
        <v>2599</v>
      </c>
      <c r="B221">
        <v>53281513</v>
      </c>
      <c r="C221" t="s">
        <v>2602</v>
      </c>
      <c r="D221" s="10" t="str">
        <f t="shared" si="3"/>
        <v>Rue du Calabrun</v>
      </c>
      <c r="E221" t="s">
        <v>9108</v>
      </c>
      <c r="F221" t="s">
        <v>2452</v>
      </c>
      <c r="G221" t="s">
        <v>2455</v>
      </c>
    </row>
    <row r="222" spans="1:7">
      <c r="A222" t="s">
        <v>2599</v>
      </c>
      <c r="B222">
        <v>53281513</v>
      </c>
      <c r="C222" t="s">
        <v>2602</v>
      </c>
      <c r="D222" s="10" t="str">
        <f t="shared" si="3"/>
        <v>Rue du Calabrun</v>
      </c>
      <c r="E222" t="s">
        <v>9109</v>
      </c>
      <c r="F222" t="s">
        <v>2606</v>
      </c>
      <c r="G222" t="s">
        <v>2608</v>
      </c>
    </row>
    <row r="223" spans="1:7">
      <c r="A223" t="s">
        <v>5009</v>
      </c>
      <c r="B223">
        <v>76111039</v>
      </c>
      <c r="C223" t="s">
        <v>5012</v>
      </c>
      <c r="D223" s="10" t="str">
        <f t="shared" si="3"/>
        <v>Impasse du Caladas</v>
      </c>
      <c r="E223" t="s">
        <v>9108</v>
      </c>
      <c r="F223" t="s">
        <v>1499</v>
      </c>
      <c r="G223" t="s">
        <v>1502</v>
      </c>
    </row>
    <row r="224" spans="1:7">
      <c r="A224" t="s">
        <v>5009</v>
      </c>
      <c r="B224">
        <v>76111039</v>
      </c>
      <c r="C224" t="s">
        <v>5012</v>
      </c>
      <c r="D224" s="10" t="str">
        <f t="shared" si="3"/>
        <v>Impasse du Caladas</v>
      </c>
      <c r="E224" t="s">
        <v>9109</v>
      </c>
      <c r="F224" t="s">
        <v>3278</v>
      </c>
      <c r="G224" t="s">
        <v>3281</v>
      </c>
    </row>
    <row r="225" spans="1:7">
      <c r="A225" t="s">
        <v>3558</v>
      </c>
      <c r="B225">
        <v>7986401</v>
      </c>
      <c r="C225" t="s">
        <v>3561</v>
      </c>
      <c r="D225" s="10" t="str">
        <f t="shared" si="3"/>
        <v>Route de Camaret</v>
      </c>
      <c r="E225" t="s">
        <v>9108</v>
      </c>
      <c r="F225" t="s">
        <v>3558</v>
      </c>
      <c r="G225" t="s">
        <v>3561</v>
      </c>
    </row>
    <row r="226" spans="1:7">
      <c r="A226" t="s">
        <v>3558</v>
      </c>
      <c r="B226">
        <v>7986401</v>
      </c>
      <c r="C226" t="s">
        <v>3561</v>
      </c>
      <c r="D226" s="10" t="str">
        <f t="shared" si="3"/>
        <v>Route de Camaret</v>
      </c>
      <c r="E226" t="s">
        <v>9109</v>
      </c>
      <c r="F226" t="s">
        <v>803</v>
      </c>
      <c r="G226" t="s">
        <v>806</v>
      </c>
    </row>
    <row r="227" spans="1:7">
      <c r="A227" t="s">
        <v>4041</v>
      </c>
      <c r="B227">
        <v>131221071</v>
      </c>
      <c r="C227" t="s">
        <v>4044</v>
      </c>
      <c r="D227" s="10" t="str">
        <f t="shared" si="3"/>
        <v>Impasse des Camélias</v>
      </c>
      <c r="E227" t="s">
        <v>9109</v>
      </c>
      <c r="F227" t="s">
        <v>1379</v>
      </c>
      <c r="G227" t="s">
        <v>1382</v>
      </c>
    </row>
    <row r="228" spans="1:7">
      <c r="A228" t="s">
        <v>4397</v>
      </c>
      <c r="B228">
        <v>96754592</v>
      </c>
      <c r="C228" t="s">
        <v>4400</v>
      </c>
      <c r="D228" s="10" t="str">
        <f t="shared" si="3"/>
        <v>Passage du Canal</v>
      </c>
      <c r="E228" t="s">
        <v>9108</v>
      </c>
      <c r="F228" t="s">
        <v>631</v>
      </c>
      <c r="G228" t="s">
        <v>634</v>
      </c>
    </row>
    <row r="229" spans="1:7">
      <c r="A229" t="s">
        <v>4397</v>
      </c>
      <c r="B229">
        <v>96754592</v>
      </c>
      <c r="C229" t="s">
        <v>4400</v>
      </c>
      <c r="D229" s="10" t="str">
        <f t="shared" si="3"/>
        <v>Passage du Canal</v>
      </c>
      <c r="E229" t="s">
        <v>9109</v>
      </c>
      <c r="F229" t="s">
        <v>947</v>
      </c>
      <c r="G229" t="s">
        <v>949</v>
      </c>
    </row>
    <row r="230" spans="1:7">
      <c r="A230" t="s">
        <v>132</v>
      </c>
      <c r="B230">
        <v>43659754</v>
      </c>
      <c r="C230" t="s">
        <v>136</v>
      </c>
      <c r="D230" s="10" t="str">
        <f t="shared" si="3"/>
        <v>Allée du Capitaine Marius Augier</v>
      </c>
      <c r="E230" t="s">
        <v>9108</v>
      </c>
      <c r="F230" t="s">
        <v>68</v>
      </c>
      <c r="G230" t="s">
        <v>72</v>
      </c>
    </row>
    <row r="231" spans="1:7">
      <c r="A231" t="s">
        <v>132</v>
      </c>
      <c r="B231">
        <v>43659754</v>
      </c>
      <c r="C231" t="s">
        <v>136</v>
      </c>
      <c r="D231" s="10" t="str">
        <f t="shared" si="3"/>
        <v>Allée du Capitaine Marius Augier</v>
      </c>
      <c r="E231" t="s">
        <v>9109</v>
      </c>
      <c r="F231" t="s">
        <v>140</v>
      </c>
      <c r="G231" t="s">
        <v>143</v>
      </c>
    </row>
    <row r="232" spans="1:7">
      <c r="A232" t="s">
        <v>3230</v>
      </c>
      <c r="B232">
        <v>148070124</v>
      </c>
      <c r="C232" t="s">
        <v>3233</v>
      </c>
      <c r="D232" s="10" t="str">
        <f t="shared" si="3"/>
        <v>Rue des Capucines</v>
      </c>
      <c r="E232" t="s">
        <v>9108</v>
      </c>
      <c r="F232" t="s">
        <v>1905</v>
      </c>
      <c r="G232" t="s">
        <v>1908</v>
      </c>
    </row>
    <row r="233" spans="1:7">
      <c r="A233" t="s">
        <v>3230</v>
      </c>
      <c r="B233">
        <v>148070124</v>
      </c>
      <c r="C233" t="s">
        <v>3233</v>
      </c>
      <c r="D233" s="10" t="str">
        <f t="shared" si="3"/>
        <v>Rue des Capucines</v>
      </c>
      <c r="E233" t="s">
        <v>9109</v>
      </c>
      <c r="F233" t="s">
        <v>3662</v>
      </c>
      <c r="G233" t="s">
        <v>3665</v>
      </c>
    </row>
    <row r="234" spans="1:7">
      <c r="A234" t="s">
        <v>2814</v>
      </c>
      <c r="B234">
        <v>96216848</v>
      </c>
      <c r="C234" t="s">
        <v>2817</v>
      </c>
      <c r="D234" s="10" t="str">
        <f t="shared" si="3"/>
        <v>Rue Carignan</v>
      </c>
      <c r="E234" t="s">
        <v>9108</v>
      </c>
      <c r="F234" t="s">
        <v>109</v>
      </c>
      <c r="G234" t="s">
        <v>113</v>
      </c>
    </row>
    <row r="235" spans="1:7">
      <c r="A235" t="s">
        <v>2814</v>
      </c>
      <c r="B235">
        <v>96216848</v>
      </c>
      <c r="C235" t="s">
        <v>2817</v>
      </c>
      <c r="D235" s="10" t="str">
        <f t="shared" si="3"/>
        <v>Rue Carignan</v>
      </c>
      <c r="E235" t="s">
        <v>9109</v>
      </c>
      <c r="F235" t="s">
        <v>737</v>
      </c>
      <c r="G235" t="s">
        <v>740</v>
      </c>
    </row>
    <row r="236" spans="1:7">
      <c r="A236" t="s">
        <v>3795</v>
      </c>
      <c r="B236">
        <v>169315384</v>
      </c>
      <c r="C236" t="s">
        <v>3797</v>
      </c>
      <c r="D236" s="10" t="str">
        <f t="shared" si="3"/>
        <v>Impasse Caristie</v>
      </c>
      <c r="E236" t="s">
        <v>9109</v>
      </c>
      <c r="F236" t="s">
        <v>2821</v>
      </c>
      <c r="G236" t="s">
        <v>2824</v>
      </c>
    </row>
    <row r="237" spans="1:7">
      <c r="A237" t="s">
        <v>2821</v>
      </c>
      <c r="B237">
        <v>37074793</v>
      </c>
      <c r="C237" t="s">
        <v>2824</v>
      </c>
      <c r="D237" s="10" t="str">
        <f t="shared" si="3"/>
        <v>Rue Caristie</v>
      </c>
      <c r="E237" t="s">
        <v>9108</v>
      </c>
      <c r="F237" t="s">
        <v>3419</v>
      </c>
      <c r="G237" t="s">
        <v>3422</v>
      </c>
    </row>
    <row r="238" spans="1:7">
      <c r="A238" t="s">
        <v>2821</v>
      </c>
      <c r="B238">
        <v>37074793</v>
      </c>
      <c r="C238" t="s">
        <v>2824</v>
      </c>
      <c r="D238" s="10" t="str">
        <f t="shared" si="3"/>
        <v>Rue Caristie</v>
      </c>
      <c r="E238" t="s">
        <v>9109</v>
      </c>
      <c r="F238" t="s">
        <v>227</v>
      </c>
      <c r="G238" t="s">
        <v>231</v>
      </c>
    </row>
    <row r="239" spans="1:7">
      <c r="A239" t="s">
        <v>321</v>
      </c>
      <c r="B239">
        <v>72449444</v>
      </c>
      <c r="C239" t="s">
        <v>324</v>
      </c>
      <c r="D239" s="10" t="str">
        <f t="shared" si="3"/>
        <v>Chemin de Caritat</v>
      </c>
      <c r="E239" t="s">
        <v>9108</v>
      </c>
      <c r="F239" t="s">
        <v>1079</v>
      </c>
      <c r="G239" t="s">
        <v>1082</v>
      </c>
    </row>
    <row r="240" spans="1:7">
      <c r="A240" t="s">
        <v>321</v>
      </c>
      <c r="B240">
        <v>72449444</v>
      </c>
      <c r="C240" t="s">
        <v>324</v>
      </c>
      <c r="D240" s="10" t="str">
        <f t="shared" si="3"/>
        <v>Chemin de Caritat</v>
      </c>
      <c r="E240" t="s">
        <v>9109</v>
      </c>
      <c r="F240" t="s">
        <v>597</v>
      </c>
      <c r="G240" t="s">
        <v>600</v>
      </c>
    </row>
    <row r="241" spans="1:7">
      <c r="A241" t="s">
        <v>3237</v>
      </c>
      <c r="B241">
        <v>43667009</v>
      </c>
      <c r="C241" t="s">
        <v>3240</v>
      </c>
      <c r="D241" s="10" t="str">
        <f t="shared" si="3"/>
        <v>Rue des Carmes</v>
      </c>
      <c r="E241" t="s">
        <v>9108</v>
      </c>
      <c r="F241" t="s">
        <v>227</v>
      </c>
      <c r="G241" t="s">
        <v>231</v>
      </c>
    </row>
    <row r="242" spans="1:7">
      <c r="A242" t="s">
        <v>3237</v>
      </c>
      <c r="B242">
        <v>43667009</v>
      </c>
      <c r="C242" t="s">
        <v>3240</v>
      </c>
      <c r="D242" s="10" t="str">
        <f t="shared" si="3"/>
        <v>Rue des Carmes</v>
      </c>
      <c r="E242" t="s">
        <v>9109</v>
      </c>
      <c r="F242" t="s">
        <v>2761</v>
      </c>
      <c r="G242" t="s">
        <v>2764</v>
      </c>
    </row>
    <row r="243" spans="1:7">
      <c r="A243" t="s">
        <v>4048</v>
      </c>
      <c r="B243">
        <v>55859837</v>
      </c>
      <c r="C243" t="s">
        <v>4051</v>
      </c>
      <c r="D243" s="10" t="str">
        <f t="shared" si="3"/>
        <v>Impasse des Casernes</v>
      </c>
      <c r="E243" t="s">
        <v>9109</v>
      </c>
      <c r="F243" t="s">
        <v>2973</v>
      </c>
      <c r="G243" t="s">
        <v>2976</v>
      </c>
    </row>
    <row r="244" spans="1:7">
      <c r="A244" t="s">
        <v>2828</v>
      </c>
      <c r="B244">
        <v>43667001</v>
      </c>
      <c r="C244" t="s">
        <v>2831</v>
      </c>
      <c r="D244" s="10" t="str">
        <f t="shared" si="3"/>
        <v>Rue Casimir Moynier</v>
      </c>
      <c r="E244" t="s">
        <v>9108</v>
      </c>
      <c r="F244" t="s">
        <v>2516</v>
      </c>
      <c r="G244" t="s">
        <v>2519</v>
      </c>
    </row>
    <row r="245" spans="1:7">
      <c r="A245" t="s">
        <v>2828</v>
      </c>
      <c r="B245">
        <v>43667001</v>
      </c>
      <c r="C245" t="s">
        <v>2831</v>
      </c>
      <c r="D245" s="10" t="str">
        <f t="shared" si="3"/>
        <v>Rue Casimir Moynier</v>
      </c>
      <c r="E245" t="s">
        <v>9109</v>
      </c>
      <c r="F245" t="s">
        <v>227</v>
      </c>
      <c r="G245" t="s">
        <v>231</v>
      </c>
    </row>
    <row r="246" spans="1:7">
      <c r="A246" t="s">
        <v>1577</v>
      </c>
      <c r="B246">
        <v>96754585</v>
      </c>
      <c r="C246" t="s">
        <v>1579</v>
      </c>
      <c r="D246" s="10" t="str">
        <f t="shared" si="3"/>
        <v>Chemin de la Cavalade</v>
      </c>
      <c r="E246" t="s">
        <v>9108</v>
      </c>
      <c r="F246" t="s">
        <v>3558</v>
      </c>
      <c r="G246" t="s">
        <v>3561</v>
      </c>
    </row>
    <row r="247" spans="1:7">
      <c r="A247" t="s">
        <v>1577</v>
      </c>
      <c r="B247">
        <v>96754585</v>
      </c>
      <c r="C247" t="s">
        <v>1579</v>
      </c>
      <c r="D247" s="10" t="str">
        <f t="shared" si="3"/>
        <v>Chemin de la Cavalade</v>
      </c>
      <c r="E247" t="s">
        <v>9109</v>
      </c>
      <c r="F247" t="s">
        <v>5255</v>
      </c>
      <c r="G247" t="s">
        <v>5258</v>
      </c>
    </row>
    <row r="248" spans="1:7">
      <c r="A248" t="s">
        <v>427</v>
      </c>
      <c r="B248">
        <v>96754596</v>
      </c>
      <c r="C248" t="s">
        <v>431</v>
      </c>
      <c r="D248" s="10" t="str">
        <f t="shared" si="3"/>
        <v>Traverse de la Cavalade</v>
      </c>
      <c r="E248" t="s">
        <v>9108</v>
      </c>
      <c r="F248" t="s">
        <v>3558</v>
      </c>
      <c r="G248" t="s">
        <v>3561</v>
      </c>
    </row>
    <row r="249" spans="1:7">
      <c r="A249" t="s">
        <v>427</v>
      </c>
      <c r="B249">
        <v>96754596</v>
      </c>
      <c r="C249" t="s">
        <v>431</v>
      </c>
      <c r="D249" s="10" t="str">
        <f t="shared" si="3"/>
        <v>Traverse de la Cavalade</v>
      </c>
      <c r="E249" t="s">
        <v>9109</v>
      </c>
      <c r="F249" t="s">
        <v>5255</v>
      </c>
      <c r="G249" t="s">
        <v>5258</v>
      </c>
    </row>
    <row r="250" spans="1:7">
      <c r="A250" t="s">
        <v>667</v>
      </c>
      <c r="B250">
        <v>169086251</v>
      </c>
      <c r="C250" t="s">
        <v>670</v>
      </c>
      <c r="D250" s="10" t="str">
        <f t="shared" si="3"/>
        <v>Chemin de Cayenne</v>
      </c>
      <c r="E250" t="s">
        <v>9108</v>
      </c>
      <c r="F250" t="s">
        <v>3570</v>
      </c>
      <c r="G250" t="s">
        <v>3573</v>
      </c>
    </row>
    <row r="251" spans="1:7">
      <c r="A251" t="s">
        <v>667</v>
      </c>
      <c r="B251">
        <v>169086251</v>
      </c>
      <c r="C251" t="s">
        <v>670</v>
      </c>
      <c r="D251" s="10" t="str">
        <f t="shared" si="3"/>
        <v>Chemin de Cayenne</v>
      </c>
      <c r="E251" t="s">
        <v>9109</v>
      </c>
      <c r="F251" t="s">
        <v>476</v>
      </c>
      <c r="G251" t="s">
        <v>479</v>
      </c>
    </row>
    <row r="252" spans="1:7">
      <c r="A252" t="s">
        <v>1158</v>
      </c>
      <c r="B252">
        <v>43718597</v>
      </c>
      <c r="C252" t="s">
        <v>1161</v>
      </c>
      <c r="D252" s="10" t="str">
        <f t="shared" si="3"/>
        <v>Chemin des Cèdres</v>
      </c>
      <c r="E252" t="s">
        <v>9108</v>
      </c>
      <c r="F252" t="s">
        <v>3414</v>
      </c>
      <c r="G252" t="s">
        <v>3416</v>
      </c>
    </row>
    <row r="253" spans="1:7">
      <c r="A253" t="s">
        <v>1158</v>
      </c>
      <c r="B253">
        <v>43718597</v>
      </c>
      <c r="C253" t="s">
        <v>1161</v>
      </c>
      <c r="D253" s="10" t="str">
        <f t="shared" si="3"/>
        <v>Chemin des Cèdres</v>
      </c>
      <c r="E253" t="s">
        <v>9109</v>
      </c>
      <c r="F253" t="s">
        <v>4373</v>
      </c>
      <c r="G253" t="s">
        <v>4376</v>
      </c>
    </row>
    <row r="254" spans="1:7">
      <c r="A254" t="s">
        <v>3414</v>
      </c>
      <c r="B254">
        <v>168959176</v>
      </c>
      <c r="C254" t="s">
        <v>3416</v>
      </c>
      <c r="D254" s="10" t="str">
        <f t="shared" si="3"/>
        <v>Place des Cèdres</v>
      </c>
      <c r="E254" t="s">
        <v>9108</v>
      </c>
      <c r="F254" t="s">
        <v>4246</v>
      </c>
      <c r="G254" t="s">
        <v>4248</v>
      </c>
    </row>
    <row r="255" spans="1:7">
      <c r="A255" t="s">
        <v>3414</v>
      </c>
      <c r="B255">
        <v>168959176</v>
      </c>
      <c r="C255" t="s">
        <v>3416</v>
      </c>
      <c r="D255" s="10" t="str">
        <f t="shared" si="3"/>
        <v>Place des Cèdres</v>
      </c>
      <c r="E255" t="s">
        <v>9109</v>
      </c>
      <c r="F255" t="s">
        <v>1158</v>
      </c>
      <c r="G255" t="s">
        <v>1161</v>
      </c>
    </row>
    <row r="256" spans="1:7">
      <c r="A256" t="s">
        <v>3810</v>
      </c>
      <c r="B256">
        <v>133028074</v>
      </c>
      <c r="C256" t="s">
        <v>3812</v>
      </c>
      <c r="D256" s="10" t="str">
        <f t="shared" si="3"/>
        <v>Impasse César Baldaccini</v>
      </c>
      <c r="E256" t="s">
        <v>9109</v>
      </c>
      <c r="F256" t="s">
        <v>3195</v>
      </c>
      <c r="G256" t="s">
        <v>3198</v>
      </c>
    </row>
    <row r="257" spans="1:7">
      <c r="A257" t="s">
        <v>2896</v>
      </c>
      <c r="B257">
        <v>53674134</v>
      </c>
      <c r="C257" t="s">
        <v>2899</v>
      </c>
      <c r="D257" s="10" t="str">
        <f t="shared" si="3"/>
        <v>Rue César Baldaccini</v>
      </c>
      <c r="E257" t="s">
        <v>9109</v>
      </c>
      <c r="F257" t="s">
        <v>3195</v>
      </c>
      <c r="G257" t="s">
        <v>3198</v>
      </c>
    </row>
    <row r="258" spans="1:7">
      <c r="A258" t="s">
        <v>4067</v>
      </c>
      <c r="B258">
        <v>74484939</v>
      </c>
      <c r="C258" t="s">
        <v>4070</v>
      </c>
      <c r="D258" s="10" t="str">
        <f t="shared" ref="D258:D321" si="4">HYPERLINK("http://www.openstreetmap.org/?way="&amp;B258,C258)</f>
        <v>Impasse des Cévennes</v>
      </c>
      <c r="E258" t="s">
        <v>9109</v>
      </c>
      <c r="F258" t="s">
        <v>817</v>
      </c>
      <c r="G258" t="s">
        <v>820</v>
      </c>
    </row>
    <row r="259" spans="1:7">
      <c r="A259" t="s">
        <v>4228</v>
      </c>
      <c r="B259">
        <v>73582950</v>
      </c>
      <c r="C259" t="s">
        <v>4231</v>
      </c>
      <c r="D259" s="10" t="str">
        <f t="shared" si="4"/>
        <v>Impasse du Champ Fleuri</v>
      </c>
      <c r="E259" t="s">
        <v>9109</v>
      </c>
      <c r="F259" t="s">
        <v>5191</v>
      </c>
      <c r="G259" t="s">
        <v>5194</v>
      </c>
    </row>
    <row r="260" spans="1:7">
      <c r="A260" t="s">
        <v>817</v>
      </c>
      <c r="B260">
        <v>74484920</v>
      </c>
      <c r="C260" t="s">
        <v>820</v>
      </c>
      <c r="D260" s="10" t="str">
        <f t="shared" si="4"/>
        <v>Avenue de Champlain</v>
      </c>
      <c r="E260" t="s">
        <v>9108</v>
      </c>
      <c r="F260" t="s">
        <v>4920</v>
      </c>
      <c r="G260" t="s">
        <v>4923</v>
      </c>
    </row>
    <row r="261" spans="1:7">
      <c r="A261" t="s">
        <v>817</v>
      </c>
      <c r="B261">
        <v>74484920</v>
      </c>
      <c r="C261" t="s">
        <v>820</v>
      </c>
      <c r="D261" s="10" t="str">
        <f t="shared" si="4"/>
        <v>Avenue de Champlain</v>
      </c>
      <c r="E261" t="s">
        <v>9109</v>
      </c>
      <c r="F261" t="s">
        <v>177</v>
      </c>
      <c r="G261" t="s">
        <v>181</v>
      </c>
    </row>
    <row r="262" spans="1:7">
      <c r="A262" t="s">
        <v>947</v>
      </c>
      <c r="B262">
        <v>96733235</v>
      </c>
      <c r="C262" t="s">
        <v>949</v>
      </c>
      <c r="D262" s="10" t="str">
        <f t="shared" si="4"/>
        <v>Chemin de Champlain</v>
      </c>
      <c r="E262" t="s">
        <v>9108</v>
      </c>
      <c r="F262" t="s">
        <v>3558</v>
      </c>
      <c r="G262" t="s">
        <v>3561</v>
      </c>
    </row>
    <row r="263" spans="1:7">
      <c r="A263" t="s">
        <v>947</v>
      </c>
      <c r="B263">
        <v>96733235</v>
      </c>
      <c r="C263" t="s">
        <v>949</v>
      </c>
      <c r="D263" s="10" t="str">
        <f t="shared" si="4"/>
        <v>Chemin de Champlain</v>
      </c>
      <c r="E263" t="s">
        <v>9109</v>
      </c>
      <c r="F263" t="s">
        <v>796</v>
      </c>
      <c r="G263" t="s">
        <v>799</v>
      </c>
    </row>
    <row r="264" spans="1:7">
      <c r="A264" t="s">
        <v>1005</v>
      </c>
      <c r="B264">
        <v>76179594</v>
      </c>
      <c r="C264" t="s">
        <v>1008</v>
      </c>
      <c r="D264" s="10" t="str">
        <f t="shared" si="4"/>
        <v>Chemin de Champovin Nord</v>
      </c>
      <c r="E264" t="s">
        <v>9109</v>
      </c>
      <c r="F264" t="s">
        <v>3565</v>
      </c>
      <c r="G264" t="s">
        <v>3567</v>
      </c>
    </row>
    <row r="265" spans="1:7">
      <c r="A265" t="s">
        <v>1012</v>
      </c>
      <c r="B265">
        <v>76179589</v>
      </c>
      <c r="C265" t="s">
        <v>1015</v>
      </c>
      <c r="D265" s="10" t="str">
        <f t="shared" si="4"/>
        <v>Chemin de Champovin Sud</v>
      </c>
      <c r="E265" t="s">
        <v>9108</v>
      </c>
      <c r="F265" t="s">
        <v>3565</v>
      </c>
      <c r="G265" t="s">
        <v>3567</v>
      </c>
    </row>
    <row r="266" spans="1:7">
      <c r="A266" t="s">
        <v>1012</v>
      </c>
      <c r="B266">
        <v>76179589</v>
      </c>
      <c r="C266" t="s">
        <v>1015</v>
      </c>
      <c r="D266" s="10" t="str">
        <f t="shared" si="4"/>
        <v>Chemin de Champovin Sud</v>
      </c>
      <c r="E266" t="s">
        <v>9109</v>
      </c>
      <c r="F266" t="s">
        <v>510</v>
      </c>
      <c r="G266" t="s">
        <v>513</v>
      </c>
    </row>
    <row r="267" spans="1:7">
      <c r="A267" t="s">
        <v>1518</v>
      </c>
      <c r="B267">
        <v>43718056</v>
      </c>
      <c r="C267" t="s">
        <v>1521</v>
      </c>
      <c r="D267" s="10" t="str">
        <f t="shared" si="4"/>
        <v>Square du Chanoine Sautel</v>
      </c>
      <c r="E267" t="s">
        <v>9108</v>
      </c>
      <c r="F267" t="s">
        <v>1841</v>
      </c>
      <c r="G267" t="s">
        <v>1844</v>
      </c>
    </row>
    <row r="268" spans="1:7">
      <c r="A268" t="s">
        <v>1518</v>
      </c>
      <c r="B268">
        <v>43718056</v>
      </c>
      <c r="C268" t="s">
        <v>1521</v>
      </c>
      <c r="D268" s="10" t="str">
        <f t="shared" si="4"/>
        <v>Square du Chanoine Sautel</v>
      </c>
      <c r="E268" t="s">
        <v>9109</v>
      </c>
      <c r="F268" t="s">
        <v>2378</v>
      </c>
      <c r="G268" t="s">
        <v>2380</v>
      </c>
    </row>
    <row r="269" spans="1:7">
      <c r="A269" t="s">
        <v>914</v>
      </c>
      <c r="B269">
        <v>169098708</v>
      </c>
      <c r="C269" t="s">
        <v>917</v>
      </c>
      <c r="D269" s="10" t="str">
        <f t="shared" si="4"/>
        <v>Chemin Chaponnet</v>
      </c>
      <c r="E269" t="s">
        <v>9109</v>
      </c>
      <c r="F269" t="s">
        <v>1072</v>
      </c>
      <c r="G269" t="s">
        <v>1075</v>
      </c>
    </row>
    <row r="270" spans="1:7">
      <c r="A270" t="s">
        <v>5034</v>
      </c>
      <c r="B270" t="s">
        <v>4950</v>
      </c>
      <c r="C270" t="s">
        <v>5037</v>
      </c>
      <c r="D270" s="10" t="str">
        <f t="shared" si="4"/>
        <v>Impasse de la Charité</v>
      </c>
      <c r="E270" t="s">
        <v>9109</v>
      </c>
      <c r="F270" t="s">
        <v>3026</v>
      </c>
      <c r="G270" t="s">
        <v>3029</v>
      </c>
    </row>
    <row r="271" spans="1:7">
      <c r="A271" t="s">
        <v>4961</v>
      </c>
      <c r="B271">
        <v>76111043</v>
      </c>
      <c r="C271" t="s">
        <v>4964</v>
      </c>
      <c r="D271" s="10" t="str">
        <f t="shared" si="4"/>
        <v>Rue Charles Baudelaire</v>
      </c>
      <c r="E271" t="s">
        <v>9108</v>
      </c>
      <c r="F271" t="s">
        <v>1393</v>
      </c>
      <c r="G271" t="s">
        <v>1396</v>
      </c>
    </row>
    <row r="272" spans="1:7">
      <c r="A272" t="s">
        <v>4961</v>
      </c>
      <c r="B272">
        <v>76111043</v>
      </c>
      <c r="C272" t="s">
        <v>4964</v>
      </c>
      <c r="D272" s="10" t="str">
        <f t="shared" si="4"/>
        <v>Rue Charles Baudelaire</v>
      </c>
      <c r="E272" t="s">
        <v>9109</v>
      </c>
      <c r="F272" t="s">
        <v>3251</v>
      </c>
      <c r="G272" t="s">
        <v>3254</v>
      </c>
    </row>
    <row r="273" spans="1:7">
      <c r="A273" t="s">
        <v>758</v>
      </c>
      <c r="B273">
        <v>55814519</v>
      </c>
      <c r="C273" t="s">
        <v>761</v>
      </c>
      <c r="D273" s="10" t="str">
        <f t="shared" si="4"/>
        <v>Avenue Charles Dardun</v>
      </c>
      <c r="E273" t="s">
        <v>9108</v>
      </c>
      <c r="F273" t="s">
        <v>389</v>
      </c>
      <c r="G273" t="s">
        <v>392</v>
      </c>
    </row>
    <row r="274" spans="1:7">
      <c r="A274" t="s">
        <v>758</v>
      </c>
      <c r="B274">
        <v>55814519</v>
      </c>
      <c r="C274" t="s">
        <v>761</v>
      </c>
      <c r="D274" s="10" t="str">
        <f t="shared" si="4"/>
        <v>Avenue Charles Dardun</v>
      </c>
      <c r="E274" t="s">
        <v>9109</v>
      </c>
      <c r="F274" t="s">
        <v>852</v>
      </c>
      <c r="G274" t="s">
        <v>855</v>
      </c>
    </row>
    <row r="275" spans="1:7">
      <c r="A275" t="s">
        <v>192</v>
      </c>
      <c r="B275">
        <v>23468788</v>
      </c>
      <c r="C275" t="s">
        <v>195</v>
      </c>
      <c r="D275" s="10" t="str">
        <f t="shared" si="4"/>
        <v>Avenue Charles de Gaulle</v>
      </c>
      <c r="E275" t="s">
        <v>9108</v>
      </c>
      <c r="F275" t="s">
        <v>3551</v>
      </c>
      <c r="G275" t="s">
        <v>3554</v>
      </c>
    </row>
    <row r="276" spans="1:7">
      <c r="A276" t="s">
        <v>192</v>
      </c>
      <c r="B276">
        <v>23468788</v>
      </c>
      <c r="C276" t="s">
        <v>195</v>
      </c>
      <c r="D276" s="10" t="str">
        <f t="shared" si="4"/>
        <v>Avenue Charles de Gaulle</v>
      </c>
      <c r="E276" t="s">
        <v>9109</v>
      </c>
      <c r="F276" t="s">
        <v>4456</v>
      </c>
      <c r="G276" t="s">
        <v>4460</v>
      </c>
    </row>
    <row r="277" spans="1:7">
      <c r="A277" t="s">
        <v>2835</v>
      </c>
      <c r="B277">
        <v>55814529</v>
      </c>
      <c r="C277" t="s">
        <v>2838</v>
      </c>
      <c r="D277" s="10" t="str">
        <f t="shared" si="4"/>
        <v>Rue Charles Dupuy</v>
      </c>
      <c r="E277" t="s">
        <v>9108</v>
      </c>
      <c r="F277" t="s">
        <v>1379</v>
      </c>
      <c r="G277" t="s">
        <v>1382</v>
      </c>
    </row>
    <row r="278" spans="1:7">
      <c r="A278" t="s">
        <v>2835</v>
      </c>
      <c r="B278">
        <v>55814529</v>
      </c>
      <c r="C278" t="s">
        <v>2838</v>
      </c>
      <c r="D278" s="10" t="str">
        <f t="shared" si="4"/>
        <v>Rue Charles Dupuy</v>
      </c>
      <c r="E278" t="s">
        <v>9109</v>
      </c>
      <c r="F278" t="s">
        <v>880</v>
      </c>
      <c r="G278" t="s">
        <v>883</v>
      </c>
    </row>
    <row r="279" spans="1:7">
      <c r="A279" t="s">
        <v>2842</v>
      </c>
      <c r="B279">
        <v>53576779</v>
      </c>
      <c r="C279" t="s">
        <v>2845</v>
      </c>
      <c r="D279" s="10" t="str">
        <f t="shared" si="4"/>
        <v>Rue Charles Gounod</v>
      </c>
      <c r="E279" t="s">
        <v>9108</v>
      </c>
      <c r="F279" t="s">
        <v>908</v>
      </c>
      <c r="G279" t="s">
        <v>911</v>
      </c>
    </row>
    <row r="280" spans="1:7">
      <c r="A280" t="s">
        <v>2842</v>
      </c>
      <c r="B280">
        <v>53576779</v>
      </c>
      <c r="C280" t="s">
        <v>2845</v>
      </c>
      <c r="D280" s="10" t="str">
        <f t="shared" si="4"/>
        <v>Rue Charles Gounod</v>
      </c>
      <c r="E280" t="s">
        <v>9109</v>
      </c>
      <c r="F280" t="s">
        <v>3725</v>
      </c>
      <c r="G280" t="s">
        <v>3728</v>
      </c>
    </row>
    <row r="281" spans="1:7">
      <c r="A281" t="s">
        <v>2849</v>
      </c>
      <c r="B281">
        <v>43666983</v>
      </c>
      <c r="C281" t="s">
        <v>2852</v>
      </c>
      <c r="D281" s="10" t="str">
        <f t="shared" si="4"/>
        <v>Rue Charles Morel</v>
      </c>
      <c r="E281" t="s">
        <v>9108</v>
      </c>
      <c r="F281" t="s">
        <v>2761</v>
      </c>
      <c r="G281" t="s">
        <v>2764</v>
      </c>
    </row>
    <row r="282" spans="1:7">
      <c r="A282" t="s">
        <v>2849</v>
      </c>
      <c r="B282">
        <v>43666983</v>
      </c>
      <c r="C282" t="s">
        <v>2852</v>
      </c>
      <c r="D282" s="10" t="str">
        <f t="shared" si="4"/>
        <v>Rue Charles Morel</v>
      </c>
      <c r="E282" t="s">
        <v>9109</v>
      </c>
      <c r="F282" t="s">
        <v>3134</v>
      </c>
      <c r="G282" t="s">
        <v>3137</v>
      </c>
    </row>
    <row r="283" spans="1:7">
      <c r="A283" t="s">
        <v>1018</v>
      </c>
      <c r="B283">
        <v>58821952</v>
      </c>
      <c r="C283" t="s">
        <v>1021</v>
      </c>
      <c r="D283" s="10" t="str">
        <f t="shared" si="4"/>
        <v>Chemin de Châteaumar</v>
      </c>
      <c r="E283" t="s">
        <v>9109</v>
      </c>
      <c r="F283" t="s">
        <v>3570</v>
      </c>
      <c r="G283" t="s">
        <v>3573</v>
      </c>
    </row>
    <row r="284" spans="1:7">
      <c r="A284" t="s">
        <v>3565</v>
      </c>
      <c r="B284">
        <v>25442718</v>
      </c>
      <c r="C284" t="s">
        <v>3567</v>
      </c>
      <c r="D284" s="10" t="str">
        <f t="shared" si="4"/>
        <v>Route de Châteauneuf</v>
      </c>
      <c r="E284" t="s">
        <v>9108</v>
      </c>
      <c r="F284" t="s">
        <v>3565</v>
      </c>
      <c r="G284" t="s">
        <v>3567</v>
      </c>
    </row>
    <row r="285" spans="1:7">
      <c r="A285" t="s">
        <v>3565</v>
      </c>
      <c r="B285">
        <v>25442718</v>
      </c>
      <c r="C285" t="s">
        <v>3567</v>
      </c>
      <c r="D285" s="10" t="str">
        <f t="shared" si="4"/>
        <v>Route de Châteauneuf</v>
      </c>
      <c r="E285" t="s">
        <v>9109</v>
      </c>
      <c r="F285" t="s">
        <v>2973</v>
      </c>
      <c r="G285" t="s">
        <v>2976</v>
      </c>
    </row>
    <row r="286" spans="1:7">
      <c r="A286" t="s">
        <v>2973</v>
      </c>
      <c r="B286">
        <v>26327296</v>
      </c>
      <c r="C286" t="s">
        <v>2976</v>
      </c>
      <c r="D286" s="10" t="str">
        <f t="shared" si="4"/>
        <v>Rue de Châteauneuf</v>
      </c>
      <c r="E286" t="s">
        <v>9108</v>
      </c>
      <c r="F286" t="s">
        <v>3565</v>
      </c>
      <c r="G286" t="s">
        <v>3567</v>
      </c>
    </row>
    <row r="287" spans="1:7">
      <c r="A287" t="s">
        <v>2973</v>
      </c>
      <c r="B287">
        <v>26327296</v>
      </c>
      <c r="C287" t="s">
        <v>2976</v>
      </c>
      <c r="D287" s="10" t="str">
        <f t="shared" si="4"/>
        <v>Rue de Châteauneuf</v>
      </c>
      <c r="E287" t="s">
        <v>9109</v>
      </c>
      <c r="F287" t="s">
        <v>901</v>
      </c>
      <c r="G287" t="s">
        <v>904</v>
      </c>
    </row>
    <row r="288" spans="1:7">
      <c r="A288" t="s">
        <v>624</v>
      </c>
      <c r="B288">
        <v>76214131</v>
      </c>
      <c r="C288" t="s">
        <v>627</v>
      </c>
      <c r="D288" s="10" t="str">
        <f t="shared" si="4"/>
        <v>Chemin du Chêne</v>
      </c>
      <c r="E288" t="s">
        <v>9108</v>
      </c>
      <c r="F288" t="s">
        <v>3570</v>
      </c>
      <c r="G288" t="s">
        <v>3573</v>
      </c>
    </row>
    <row r="289" spans="1:7">
      <c r="A289" t="s">
        <v>624</v>
      </c>
      <c r="B289">
        <v>76214131</v>
      </c>
      <c r="C289" t="s">
        <v>627</v>
      </c>
      <c r="D289" s="10" t="str">
        <f t="shared" si="4"/>
        <v>Chemin du Chêne</v>
      </c>
      <c r="E289" t="s">
        <v>9109</v>
      </c>
      <c r="F289" t="s">
        <v>469</v>
      </c>
      <c r="G289" t="s">
        <v>472</v>
      </c>
    </row>
    <row r="290" spans="1:7">
      <c r="A290" t="s">
        <v>3251</v>
      </c>
      <c r="B290">
        <v>69917247</v>
      </c>
      <c r="C290" t="s">
        <v>3254</v>
      </c>
      <c r="D290" s="10" t="str">
        <f t="shared" si="4"/>
        <v>Rue des Chênes Verts</v>
      </c>
      <c r="E290" t="s">
        <v>9108</v>
      </c>
      <c r="F290" t="s">
        <v>1499</v>
      </c>
      <c r="G290" t="s">
        <v>1502</v>
      </c>
    </row>
    <row r="291" spans="1:7">
      <c r="A291" t="s">
        <v>3251</v>
      </c>
      <c r="B291">
        <v>69917247</v>
      </c>
      <c r="C291" t="s">
        <v>3254</v>
      </c>
      <c r="D291" s="10" t="str">
        <f t="shared" si="4"/>
        <v>Rue des Chênes Verts</v>
      </c>
      <c r="E291" t="s">
        <v>9109</v>
      </c>
      <c r="F291" t="s">
        <v>3642</v>
      </c>
      <c r="G291" t="s">
        <v>3645</v>
      </c>
    </row>
    <row r="292" spans="1:7">
      <c r="A292" t="s">
        <v>4055</v>
      </c>
      <c r="B292">
        <v>55859812</v>
      </c>
      <c r="C292" t="s">
        <v>4057</v>
      </c>
      <c r="D292" s="10" t="str">
        <f t="shared" si="4"/>
        <v>Impasse des Chèvrefeuilles</v>
      </c>
      <c r="E292" t="s">
        <v>9109</v>
      </c>
      <c r="F292" t="s">
        <v>2431</v>
      </c>
      <c r="G292" t="s">
        <v>2434</v>
      </c>
    </row>
    <row r="293" spans="1:7">
      <c r="A293" t="s">
        <v>3244</v>
      </c>
      <c r="B293">
        <v>76179572</v>
      </c>
      <c r="C293" t="s">
        <v>3247</v>
      </c>
      <c r="D293" s="10" t="str">
        <f t="shared" si="4"/>
        <v>Rue des Chèvrefeuilles</v>
      </c>
      <c r="E293" t="s">
        <v>9109</v>
      </c>
      <c r="F293" t="s">
        <v>3642</v>
      </c>
      <c r="G293" t="s">
        <v>3645</v>
      </c>
    </row>
    <row r="294" spans="1:7">
      <c r="A294" t="s">
        <v>1151</v>
      </c>
      <c r="B294">
        <v>55854288</v>
      </c>
      <c r="C294" t="s">
        <v>1154</v>
      </c>
      <c r="D294" s="10" t="str">
        <f t="shared" si="4"/>
        <v>Chemin des Cigales</v>
      </c>
      <c r="E294" t="s">
        <v>9108</v>
      </c>
      <c r="F294" t="s">
        <v>435</v>
      </c>
      <c r="G294" t="s">
        <v>438</v>
      </c>
    </row>
    <row r="295" spans="1:7">
      <c r="A295" t="s">
        <v>1151</v>
      </c>
      <c r="B295">
        <v>55854288</v>
      </c>
      <c r="C295" t="s">
        <v>1154</v>
      </c>
      <c r="D295" s="10" t="str">
        <f t="shared" si="4"/>
        <v>Chemin des Cigales</v>
      </c>
      <c r="E295" t="s">
        <v>9109</v>
      </c>
      <c r="F295" t="s">
        <v>4373</v>
      </c>
      <c r="G295" t="s">
        <v>4376</v>
      </c>
    </row>
    <row r="296" spans="1:7">
      <c r="A296" t="s">
        <v>570</v>
      </c>
      <c r="B296">
        <v>43872067</v>
      </c>
      <c r="C296" t="s">
        <v>573</v>
      </c>
      <c r="D296" s="10" t="str">
        <f t="shared" si="4"/>
        <v>Chemin des Cigalières</v>
      </c>
      <c r="E296" t="s">
        <v>9108</v>
      </c>
      <c r="F296" t="s">
        <v>5093</v>
      </c>
      <c r="G296" t="s">
        <v>5096</v>
      </c>
    </row>
    <row r="297" spans="1:7">
      <c r="A297" t="s">
        <v>570</v>
      </c>
      <c r="B297">
        <v>43872067</v>
      </c>
      <c r="C297" t="s">
        <v>573</v>
      </c>
      <c r="D297" s="10" t="str">
        <f t="shared" si="4"/>
        <v>Chemin des Cigalières</v>
      </c>
      <c r="E297" t="s">
        <v>9109</v>
      </c>
      <c r="F297" t="s">
        <v>517</v>
      </c>
      <c r="G297" t="s">
        <v>520</v>
      </c>
    </row>
    <row r="298" spans="1:7">
      <c r="A298" t="s">
        <v>2861</v>
      </c>
      <c r="B298">
        <v>69917541</v>
      </c>
      <c r="C298" t="s">
        <v>2864</v>
      </c>
      <c r="D298" s="10" t="str">
        <f t="shared" si="4"/>
        <v>Rue Cinsault</v>
      </c>
      <c r="E298" t="s">
        <v>9108</v>
      </c>
      <c r="F298" t="s">
        <v>659</v>
      </c>
      <c r="G298" t="s">
        <v>663</v>
      </c>
    </row>
    <row r="299" spans="1:7">
      <c r="A299" t="s">
        <v>2861</v>
      </c>
      <c r="B299">
        <v>69917541</v>
      </c>
      <c r="C299" t="s">
        <v>2864</v>
      </c>
      <c r="D299" s="10" t="str">
        <f t="shared" si="4"/>
        <v>Rue Cinsault</v>
      </c>
      <c r="E299" t="s">
        <v>9109</v>
      </c>
      <c r="F299" t="s">
        <v>212</v>
      </c>
      <c r="G299" t="s">
        <v>215</v>
      </c>
    </row>
    <row r="300" spans="1:7">
      <c r="A300" t="s">
        <v>2875</v>
      </c>
      <c r="B300">
        <v>130982411</v>
      </c>
      <c r="C300" t="s">
        <v>2878</v>
      </c>
      <c r="D300" s="10" t="str">
        <f t="shared" si="4"/>
        <v>Rue Claude Debussy</v>
      </c>
      <c r="E300" t="s">
        <v>9109</v>
      </c>
      <c r="F300" t="s">
        <v>2099</v>
      </c>
      <c r="G300" t="s">
        <v>2102</v>
      </c>
    </row>
    <row r="301" spans="1:7">
      <c r="A301" t="s">
        <v>2882</v>
      </c>
      <c r="B301">
        <v>72436042</v>
      </c>
      <c r="C301" t="s">
        <v>2885</v>
      </c>
      <c r="D301" s="10" t="str">
        <f t="shared" si="4"/>
        <v>Rue Claude Monet</v>
      </c>
      <c r="E301" t="s">
        <v>9109</v>
      </c>
      <c r="F301" t="s">
        <v>2078</v>
      </c>
      <c r="G301" t="s">
        <v>2081</v>
      </c>
    </row>
    <row r="302" spans="1:7">
      <c r="A302" t="s">
        <v>1549</v>
      </c>
      <c r="B302">
        <v>76214164</v>
      </c>
      <c r="C302" t="s">
        <v>1552</v>
      </c>
      <c r="D302" s="10" t="str">
        <f t="shared" si="4"/>
        <v>Traverse de Clavin</v>
      </c>
      <c r="E302" t="s">
        <v>9108</v>
      </c>
      <c r="F302" t="s">
        <v>624</v>
      </c>
      <c r="G302" t="s">
        <v>627</v>
      </c>
    </row>
    <row r="303" spans="1:7">
      <c r="A303" t="s">
        <v>1549</v>
      </c>
      <c r="B303">
        <v>76214164</v>
      </c>
      <c r="C303" t="s">
        <v>1552</v>
      </c>
      <c r="D303" s="10" t="str">
        <f t="shared" si="4"/>
        <v>Traverse de Clavin</v>
      </c>
      <c r="E303" t="s">
        <v>9109</v>
      </c>
      <c r="F303" t="s">
        <v>3595</v>
      </c>
      <c r="G303" t="s">
        <v>3597</v>
      </c>
    </row>
    <row r="304" spans="1:7">
      <c r="A304" t="s">
        <v>3257</v>
      </c>
      <c r="B304">
        <v>75098945</v>
      </c>
      <c r="C304" t="s">
        <v>3260</v>
      </c>
      <c r="D304" s="10" t="str">
        <f t="shared" si="4"/>
        <v>Rue des Clématites</v>
      </c>
      <c r="E304" t="s">
        <v>9109</v>
      </c>
      <c r="F304" t="s">
        <v>3614</v>
      </c>
      <c r="G304" t="s">
        <v>3617</v>
      </c>
    </row>
    <row r="305" spans="1:7">
      <c r="A305" t="s">
        <v>3980</v>
      </c>
      <c r="B305">
        <v>43718071</v>
      </c>
      <c r="C305" t="s">
        <v>3983</v>
      </c>
      <c r="D305" s="10" t="str">
        <f t="shared" si="4"/>
        <v>Impasse de la Cloche</v>
      </c>
      <c r="E305" t="s">
        <v>9109</v>
      </c>
      <c r="F305" t="s">
        <v>2720</v>
      </c>
      <c r="G305" t="s">
        <v>2723</v>
      </c>
    </row>
    <row r="306" spans="1:7">
      <c r="A306" t="s">
        <v>3455</v>
      </c>
      <c r="B306">
        <v>152177975</v>
      </c>
      <c r="C306" t="s">
        <v>3458</v>
      </c>
      <c r="D306" s="10" t="str">
        <f t="shared" si="4"/>
        <v>Place du Cloître</v>
      </c>
      <c r="E306" t="s">
        <v>9108</v>
      </c>
      <c r="F306" t="s">
        <v>2037</v>
      </c>
      <c r="G306" t="s">
        <v>2040</v>
      </c>
    </row>
    <row r="307" spans="1:7">
      <c r="A307" t="s">
        <v>3455</v>
      </c>
      <c r="B307">
        <v>152177975</v>
      </c>
      <c r="C307" t="s">
        <v>3458</v>
      </c>
      <c r="D307" s="10" t="str">
        <f t="shared" si="4"/>
        <v>Place du Cloître</v>
      </c>
      <c r="E307" t="s">
        <v>9109</v>
      </c>
      <c r="F307" t="s">
        <v>2037</v>
      </c>
      <c r="G307" t="s">
        <v>2040</v>
      </c>
    </row>
    <row r="308" spans="1:7">
      <c r="A308" t="s">
        <v>1272</v>
      </c>
      <c r="B308">
        <v>96741268</v>
      </c>
      <c r="C308" t="s">
        <v>1275</v>
      </c>
      <c r="D308" s="10" t="str">
        <f t="shared" si="4"/>
        <v>Chemin du Clos</v>
      </c>
      <c r="E308" t="s">
        <v>9108</v>
      </c>
      <c r="F308" t="s">
        <v>744</v>
      </c>
      <c r="G308" t="s">
        <v>747</v>
      </c>
    </row>
    <row r="309" spans="1:7">
      <c r="A309" t="s">
        <v>1272</v>
      </c>
      <c r="B309">
        <v>96741268</v>
      </c>
      <c r="C309" t="s">
        <v>1275</v>
      </c>
      <c r="D309" s="10" t="str">
        <f t="shared" si="4"/>
        <v>Chemin du Clos</v>
      </c>
      <c r="E309" t="s">
        <v>9109</v>
      </c>
      <c r="F309" t="s">
        <v>947</v>
      </c>
      <c r="G309" t="s">
        <v>949</v>
      </c>
    </row>
    <row r="310" spans="1:7">
      <c r="A310" t="s">
        <v>1032</v>
      </c>
      <c r="B310">
        <v>96733240</v>
      </c>
      <c r="C310" t="s">
        <v>1035</v>
      </c>
      <c r="D310" s="10" t="str">
        <f t="shared" si="4"/>
        <v>Chemin de Clos Cavalier</v>
      </c>
      <c r="E310" t="s">
        <v>9108</v>
      </c>
      <c r="F310" t="s">
        <v>947</v>
      </c>
      <c r="G310" t="s">
        <v>949</v>
      </c>
    </row>
    <row r="311" spans="1:7">
      <c r="A311" t="s">
        <v>1032</v>
      </c>
      <c r="B311">
        <v>96733240</v>
      </c>
      <c r="C311" t="s">
        <v>1035</v>
      </c>
      <c r="D311" s="10" t="str">
        <f t="shared" si="4"/>
        <v>Chemin de Clos Cavalier</v>
      </c>
      <c r="E311" t="s">
        <v>9109</v>
      </c>
      <c r="F311" t="s">
        <v>1086</v>
      </c>
      <c r="G311" t="s">
        <v>1089</v>
      </c>
    </row>
    <row r="312" spans="1:7">
      <c r="A312" t="s">
        <v>1525</v>
      </c>
      <c r="B312">
        <v>148090056</v>
      </c>
      <c r="C312" t="s">
        <v>1527</v>
      </c>
      <c r="D312" s="10" t="str">
        <f t="shared" si="4"/>
        <v>Traverse Clos Cavalier</v>
      </c>
      <c r="E312" t="s">
        <v>9108</v>
      </c>
      <c r="F312" t="s">
        <v>1032</v>
      </c>
      <c r="G312" t="s">
        <v>1035</v>
      </c>
    </row>
    <row r="313" spans="1:7">
      <c r="A313" t="s">
        <v>1525</v>
      </c>
      <c r="B313">
        <v>148090056</v>
      </c>
      <c r="C313" t="s">
        <v>1527</v>
      </c>
      <c r="D313" s="10" t="str">
        <f t="shared" si="4"/>
        <v>Traverse Clos Cavalier</v>
      </c>
      <c r="E313" t="s">
        <v>9109</v>
      </c>
      <c r="F313" t="s">
        <v>947</v>
      </c>
      <c r="G313" t="s">
        <v>949</v>
      </c>
    </row>
    <row r="314" spans="1:7">
      <c r="A314" t="s">
        <v>1038</v>
      </c>
      <c r="B314">
        <v>43872068</v>
      </c>
      <c r="C314" t="s">
        <v>1041</v>
      </c>
      <c r="D314" s="10" t="str">
        <f t="shared" si="4"/>
        <v>Chemin de Coirol</v>
      </c>
      <c r="E314" t="s">
        <v>9109</v>
      </c>
      <c r="F314" t="s">
        <v>1165</v>
      </c>
      <c r="G314" t="s">
        <v>1168</v>
      </c>
    </row>
    <row r="315" spans="1:7">
      <c r="A315" t="s">
        <v>1556</v>
      </c>
      <c r="B315">
        <v>75259788</v>
      </c>
      <c r="C315" t="s">
        <v>1559</v>
      </c>
      <c r="D315" s="10" t="str">
        <f t="shared" si="4"/>
        <v>Traverse de Coivedel</v>
      </c>
      <c r="E315" t="s">
        <v>9108</v>
      </c>
      <c r="F315" t="s">
        <v>659</v>
      </c>
      <c r="G315" t="s">
        <v>663</v>
      </c>
    </row>
    <row r="316" spans="1:7">
      <c r="A316" t="s">
        <v>1556</v>
      </c>
      <c r="B316">
        <v>75259788</v>
      </c>
      <c r="C316" t="s">
        <v>1559</v>
      </c>
      <c r="D316" s="10" t="str">
        <f t="shared" si="4"/>
        <v>Traverse de Coivedel</v>
      </c>
      <c r="E316" t="s">
        <v>9109</v>
      </c>
      <c r="F316" t="s">
        <v>3577</v>
      </c>
      <c r="G316" t="s">
        <v>3580</v>
      </c>
    </row>
    <row r="317" spans="1:7">
      <c r="A317" t="s">
        <v>3400</v>
      </c>
      <c r="B317">
        <v>149169613</v>
      </c>
      <c r="C317" t="s">
        <v>3403</v>
      </c>
      <c r="D317" s="10" t="str">
        <f t="shared" si="4"/>
        <v>Place des Collégiens</v>
      </c>
      <c r="E317" t="s">
        <v>9108</v>
      </c>
      <c r="F317" t="s">
        <v>887</v>
      </c>
      <c r="G317" t="s">
        <v>890</v>
      </c>
    </row>
    <row r="318" spans="1:7">
      <c r="A318" t="s">
        <v>3400</v>
      </c>
      <c r="B318">
        <v>149169613</v>
      </c>
      <c r="C318" t="s">
        <v>3403</v>
      </c>
      <c r="D318" s="10" t="str">
        <f t="shared" si="4"/>
        <v>Place des Collégiens</v>
      </c>
      <c r="E318" t="s">
        <v>9109</v>
      </c>
      <c r="F318" t="s">
        <v>894</v>
      </c>
      <c r="G318" t="s">
        <v>897</v>
      </c>
    </row>
    <row r="319" spans="1:7">
      <c r="A319" t="s">
        <v>435</v>
      </c>
      <c r="B319">
        <v>55854283</v>
      </c>
      <c r="C319" t="s">
        <v>438</v>
      </c>
      <c r="D319" s="10" t="str">
        <f t="shared" si="4"/>
        <v>Chemin de la Colline</v>
      </c>
      <c r="E319" t="s">
        <v>9108</v>
      </c>
      <c r="F319" t="s">
        <v>2581</v>
      </c>
      <c r="G319" t="s">
        <v>2584</v>
      </c>
    </row>
    <row r="320" spans="1:7">
      <c r="A320" t="s">
        <v>435</v>
      </c>
      <c r="B320">
        <v>55854283</v>
      </c>
      <c r="C320" t="s">
        <v>438</v>
      </c>
      <c r="D320" s="10" t="str">
        <f t="shared" si="4"/>
        <v>Chemin de la Colline</v>
      </c>
      <c r="E320" t="s">
        <v>9109</v>
      </c>
      <c r="F320" t="s">
        <v>4373</v>
      </c>
      <c r="G320" t="s">
        <v>4376</v>
      </c>
    </row>
    <row r="321" spans="1:7">
      <c r="A321" t="s">
        <v>4060</v>
      </c>
      <c r="B321">
        <v>73028672</v>
      </c>
      <c r="C321" t="s">
        <v>4063</v>
      </c>
      <c r="D321" s="10" t="str">
        <f t="shared" si="4"/>
        <v>Impasse des Colombes</v>
      </c>
      <c r="E321" t="s">
        <v>9109</v>
      </c>
      <c r="F321" t="s">
        <v>3968</v>
      </c>
      <c r="G321" t="s">
        <v>3970</v>
      </c>
    </row>
    <row r="322" spans="1:7">
      <c r="A322" t="s">
        <v>631</v>
      </c>
      <c r="B322">
        <v>96754594</v>
      </c>
      <c r="C322" t="s">
        <v>634</v>
      </c>
      <c r="D322" s="10" t="str">
        <f t="shared" ref="D322:D385" si="5">HYPERLINK("http://www.openstreetmap.org/?way="&amp;B322,C322)</f>
        <v>Chemin du Colombier</v>
      </c>
      <c r="E322" t="s">
        <v>9108</v>
      </c>
      <c r="F322" t="s">
        <v>1086</v>
      </c>
      <c r="G322" t="s">
        <v>1089</v>
      </c>
    </row>
    <row r="323" spans="1:7">
      <c r="A323" t="s">
        <v>631</v>
      </c>
      <c r="B323">
        <v>96754594</v>
      </c>
      <c r="C323" t="s">
        <v>634</v>
      </c>
      <c r="D323" s="10" t="str">
        <f t="shared" si="5"/>
        <v>Chemin du Colombier</v>
      </c>
      <c r="E323" t="s">
        <v>9109</v>
      </c>
      <c r="F323" t="s">
        <v>947</v>
      </c>
      <c r="G323" t="s">
        <v>949</v>
      </c>
    </row>
    <row r="324" spans="1:7">
      <c r="A324" t="s">
        <v>2606</v>
      </c>
      <c r="B324">
        <v>53281514</v>
      </c>
      <c r="C324" t="s">
        <v>2608</v>
      </c>
      <c r="D324" s="10" t="str">
        <f t="shared" si="5"/>
        <v>Rue du Colombier</v>
      </c>
      <c r="E324" t="s">
        <v>9108</v>
      </c>
      <c r="F324" t="s">
        <v>2567</v>
      </c>
      <c r="G324" t="s">
        <v>2570</v>
      </c>
    </row>
    <row r="325" spans="1:7">
      <c r="A325" t="s">
        <v>2606</v>
      </c>
      <c r="B325">
        <v>53281514</v>
      </c>
      <c r="C325" t="s">
        <v>2608</v>
      </c>
      <c r="D325" s="10" t="str">
        <f t="shared" si="5"/>
        <v>Rue du Colombier</v>
      </c>
      <c r="E325" t="s">
        <v>9109</v>
      </c>
      <c r="F325" t="s">
        <v>1311</v>
      </c>
      <c r="G325" t="s">
        <v>1314</v>
      </c>
    </row>
    <row r="326" spans="1:7">
      <c r="A326" t="s">
        <v>1615</v>
      </c>
      <c r="B326">
        <v>169100624</v>
      </c>
      <c r="C326" t="s">
        <v>1617</v>
      </c>
      <c r="D326" s="10" t="str">
        <f t="shared" si="5"/>
        <v>Traverse du Colombier</v>
      </c>
      <c r="E326" t="s">
        <v>9108</v>
      </c>
      <c r="F326" t="s">
        <v>1086</v>
      </c>
      <c r="G326" t="s">
        <v>1089</v>
      </c>
    </row>
    <row r="327" spans="1:7">
      <c r="A327" t="s">
        <v>1615</v>
      </c>
      <c r="B327">
        <v>169100624</v>
      </c>
      <c r="C327" t="s">
        <v>1617</v>
      </c>
      <c r="D327" s="10" t="str">
        <f t="shared" si="5"/>
        <v>Traverse du Colombier</v>
      </c>
      <c r="E327" t="s">
        <v>9109</v>
      </c>
      <c r="F327" t="s">
        <v>631</v>
      </c>
      <c r="G327" t="s">
        <v>634</v>
      </c>
    </row>
    <row r="328" spans="1:7">
      <c r="A328" t="s">
        <v>1582</v>
      </c>
      <c r="B328">
        <v>75925659</v>
      </c>
      <c r="C328" t="s">
        <v>1585</v>
      </c>
      <c r="D328" s="10" t="str">
        <f t="shared" si="5"/>
        <v>Traverse de la Colonne</v>
      </c>
      <c r="E328" t="s">
        <v>9109</v>
      </c>
      <c r="F328" t="s">
        <v>3590</v>
      </c>
      <c r="G328" t="s">
        <v>3592</v>
      </c>
    </row>
    <row r="329" spans="1:7">
      <c r="A329" t="s">
        <v>2611</v>
      </c>
      <c r="B329">
        <v>53577695</v>
      </c>
      <c r="C329" t="s">
        <v>2614</v>
      </c>
      <c r="D329" s="10" t="str">
        <f t="shared" si="5"/>
        <v>Rue du Commandant Goumin</v>
      </c>
      <c r="E329" t="s">
        <v>9108</v>
      </c>
      <c r="F329" t="s">
        <v>2215</v>
      </c>
      <c r="G329" t="s">
        <v>2218</v>
      </c>
    </row>
    <row r="330" spans="1:7">
      <c r="A330" t="s">
        <v>2611</v>
      </c>
      <c r="B330">
        <v>53577695</v>
      </c>
      <c r="C330" t="s">
        <v>2614</v>
      </c>
      <c r="D330" s="10" t="str">
        <f t="shared" si="5"/>
        <v>Rue du Commandant Goumin</v>
      </c>
      <c r="E330" t="s">
        <v>9109</v>
      </c>
      <c r="F330" t="s">
        <v>3195</v>
      </c>
      <c r="G330" t="s">
        <v>3198</v>
      </c>
    </row>
    <row r="331" spans="1:7">
      <c r="A331" t="s">
        <v>3067</v>
      </c>
      <c r="B331">
        <v>53473485</v>
      </c>
      <c r="C331" t="s">
        <v>3070</v>
      </c>
      <c r="D331" s="10" t="str">
        <f t="shared" si="5"/>
        <v>Rue de la Concorde</v>
      </c>
      <c r="E331" t="s">
        <v>9108</v>
      </c>
      <c r="F331" t="s">
        <v>5280</v>
      </c>
      <c r="G331" t="s">
        <v>5283</v>
      </c>
    </row>
    <row r="332" spans="1:7">
      <c r="A332" t="s">
        <v>3067</v>
      </c>
      <c r="B332">
        <v>53473485</v>
      </c>
      <c r="C332" t="s">
        <v>3070</v>
      </c>
      <c r="D332" s="10" t="str">
        <f t="shared" si="5"/>
        <v>Rue de la Concorde</v>
      </c>
      <c r="E332" t="s">
        <v>9109</v>
      </c>
      <c r="F332" t="s">
        <v>3085</v>
      </c>
      <c r="G332" t="s">
        <v>3088</v>
      </c>
    </row>
    <row r="333" spans="1:7">
      <c r="A333" t="s">
        <v>1711</v>
      </c>
      <c r="B333">
        <v>43664451</v>
      </c>
      <c r="C333" t="s">
        <v>1714</v>
      </c>
      <c r="D333" s="10" t="str">
        <f t="shared" si="5"/>
        <v>Rue Nicolas de Condorcet</v>
      </c>
      <c r="E333" t="s">
        <v>9108</v>
      </c>
      <c r="F333" t="s">
        <v>1478</v>
      </c>
      <c r="G333" t="s">
        <v>1481</v>
      </c>
    </row>
    <row r="334" spans="1:7">
      <c r="A334" t="s">
        <v>1711</v>
      </c>
      <c r="B334">
        <v>43664451</v>
      </c>
      <c r="C334" t="s">
        <v>1714</v>
      </c>
      <c r="D334" s="10" t="str">
        <f t="shared" si="5"/>
        <v>Rue Nicolas de Condorcet</v>
      </c>
      <c r="E334" t="s">
        <v>9109</v>
      </c>
      <c r="F334" t="s">
        <v>1834</v>
      </c>
      <c r="G334" t="s">
        <v>1837</v>
      </c>
    </row>
    <row r="335" spans="1:7">
      <c r="A335" t="s">
        <v>3987</v>
      </c>
      <c r="B335">
        <v>43664464</v>
      </c>
      <c r="C335" t="s">
        <v>3990</v>
      </c>
      <c r="D335" s="10" t="str">
        <f t="shared" si="5"/>
        <v>Impasse de la Conque</v>
      </c>
      <c r="E335" t="s">
        <v>9109</v>
      </c>
      <c r="F335" t="s">
        <v>3767</v>
      </c>
      <c r="G335" t="s">
        <v>3770</v>
      </c>
    </row>
    <row r="336" spans="1:7">
      <c r="A336" t="s">
        <v>2889</v>
      </c>
      <c r="B336">
        <v>43667013</v>
      </c>
      <c r="C336" t="s">
        <v>2892</v>
      </c>
      <c r="D336" s="10" t="str">
        <f t="shared" si="5"/>
        <v>Rue Contrescarpe</v>
      </c>
      <c r="E336" t="s">
        <v>9108</v>
      </c>
      <c r="F336" t="s">
        <v>227</v>
      </c>
      <c r="G336" t="s">
        <v>231</v>
      </c>
    </row>
    <row r="337" spans="1:7">
      <c r="A337" t="s">
        <v>2889</v>
      </c>
      <c r="B337">
        <v>43667013</v>
      </c>
      <c r="C337" t="s">
        <v>2892</v>
      </c>
      <c r="D337" s="10" t="str">
        <f t="shared" si="5"/>
        <v>Rue Contrescarpe</v>
      </c>
      <c r="E337" t="s">
        <v>9109</v>
      </c>
      <c r="F337" t="s">
        <v>764</v>
      </c>
      <c r="G337" t="s">
        <v>767</v>
      </c>
    </row>
    <row r="338" spans="1:7">
      <c r="A338" t="s">
        <v>3264</v>
      </c>
      <c r="B338">
        <v>130893497</v>
      </c>
      <c r="C338" t="s">
        <v>3267</v>
      </c>
      <c r="D338" s="10" t="str">
        <f t="shared" si="5"/>
        <v>Rue des Coquelicots</v>
      </c>
      <c r="E338" t="s">
        <v>9108</v>
      </c>
      <c r="F338" t="s">
        <v>1939</v>
      </c>
      <c r="G338" t="s">
        <v>1942</v>
      </c>
    </row>
    <row r="339" spans="1:7">
      <c r="A339" t="s">
        <v>3264</v>
      </c>
      <c r="B339">
        <v>130893497</v>
      </c>
      <c r="C339" t="s">
        <v>3267</v>
      </c>
      <c r="D339" s="10" t="str">
        <f t="shared" si="5"/>
        <v>Rue des Coquelicots</v>
      </c>
      <c r="E339" t="s">
        <v>9109</v>
      </c>
      <c r="F339" t="s">
        <v>3662</v>
      </c>
      <c r="G339" t="s">
        <v>3665</v>
      </c>
    </row>
    <row r="340" spans="1:7">
      <c r="A340" t="s">
        <v>3407</v>
      </c>
      <c r="B340">
        <v>43667007</v>
      </c>
      <c r="C340" t="s">
        <v>3410</v>
      </c>
      <c r="D340" s="10" t="str">
        <f t="shared" si="5"/>
        <v>Place des Cordeliers</v>
      </c>
      <c r="E340" t="s">
        <v>9108</v>
      </c>
      <c r="F340" t="s">
        <v>3181</v>
      </c>
      <c r="G340" t="s">
        <v>3184</v>
      </c>
    </row>
    <row r="341" spans="1:7">
      <c r="A341" t="s">
        <v>3407</v>
      </c>
      <c r="B341">
        <v>43667007</v>
      </c>
      <c r="C341" t="s">
        <v>3410</v>
      </c>
      <c r="D341" s="10" t="str">
        <f t="shared" si="5"/>
        <v>Place des Cordeliers</v>
      </c>
      <c r="E341" t="s">
        <v>9109</v>
      </c>
      <c r="F341" t="s">
        <v>3419</v>
      </c>
      <c r="G341" t="s">
        <v>3422</v>
      </c>
    </row>
    <row r="342" spans="1:7">
      <c r="A342" t="s">
        <v>265</v>
      </c>
      <c r="B342">
        <v>79332764</v>
      </c>
      <c r="C342" t="s">
        <v>268</v>
      </c>
      <c r="D342" s="10" t="str">
        <f t="shared" si="5"/>
        <v>Chemin Costières du Coudoulet</v>
      </c>
      <c r="E342" t="s">
        <v>9108</v>
      </c>
      <c r="F342" t="s">
        <v>3583</v>
      </c>
      <c r="G342" t="s">
        <v>3586</v>
      </c>
    </row>
    <row r="343" spans="1:7">
      <c r="A343" t="s">
        <v>265</v>
      </c>
      <c r="B343">
        <v>79332764</v>
      </c>
      <c r="C343" t="s">
        <v>268</v>
      </c>
      <c r="D343" s="10" t="str">
        <f t="shared" si="5"/>
        <v>Chemin Costières du Coudoulet</v>
      </c>
      <c r="E343" t="s">
        <v>9109</v>
      </c>
      <c r="F343" t="s">
        <v>3577</v>
      </c>
      <c r="G343" t="s">
        <v>3580</v>
      </c>
    </row>
    <row r="344" spans="1:7">
      <c r="A344" t="s">
        <v>4234</v>
      </c>
      <c r="B344">
        <v>79332864</v>
      </c>
      <c r="C344" t="s">
        <v>4236</v>
      </c>
      <c r="D344" s="10" t="str">
        <f t="shared" si="5"/>
        <v>Impasse du Coteau</v>
      </c>
      <c r="E344" t="s">
        <v>9109</v>
      </c>
      <c r="F344" t="s">
        <v>737</v>
      </c>
      <c r="G344" t="s">
        <v>740</v>
      </c>
    </row>
    <row r="345" spans="1:7">
      <c r="A345" t="s">
        <v>2618</v>
      </c>
      <c r="B345">
        <v>79332870</v>
      </c>
      <c r="C345" t="s">
        <v>2621</v>
      </c>
      <c r="D345" s="10" t="str">
        <f t="shared" si="5"/>
        <v>Rue du Coteau</v>
      </c>
      <c r="E345" t="s">
        <v>9109</v>
      </c>
      <c r="F345" t="s">
        <v>737</v>
      </c>
      <c r="G345" t="s">
        <v>740</v>
      </c>
    </row>
    <row r="346" spans="1:7">
      <c r="A346" t="s">
        <v>5041</v>
      </c>
      <c r="C346" t="s">
        <v>5044</v>
      </c>
      <c r="D346" s="10" t="str">
        <f t="shared" si="5"/>
        <v>Chemin du Coudoulet Nord</v>
      </c>
      <c r="E346" t="s">
        <v>9108</v>
      </c>
      <c r="F346" t="s">
        <v>638</v>
      </c>
      <c r="G346" t="s">
        <v>641</v>
      </c>
    </row>
    <row r="347" spans="1:7">
      <c r="A347" t="s">
        <v>5041</v>
      </c>
      <c r="C347" t="s">
        <v>5044</v>
      </c>
      <c r="D347" s="10" t="str">
        <f t="shared" si="5"/>
        <v>Chemin du Coudoulet Nord</v>
      </c>
      <c r="E347" t="s">
        <v>9109</v>
      </c>
      <c r="F347" t="s">
        <v>1117</v>
      </c>
      <c r="G347" t="s">
        <v>1120</v>
      </c>
    </row>
    <row r="348" spans="1:7">
      <c r="A348" t="s">
        <v>638</v>
      </c>
      <c r="B348">
        <v>117951942</v>
      </c>
      <c r="C348" t="s">
        <v>641</v>
      </c>
      <c r="D348" s="10" t="str">
        <f t="shared" si="5"/>
        <v>Chemin du Coudoulet Sud</v>
      </c>
      <c r="E348" t="s">
        <v>9108</v>
      </c>
      <c r="F348" t="s">
        <v>476</v>
      </c>
      <c r="G348" t="s">
        <v>479</v>
      </c>
    </row>
    <row r="349" spans="1:7">
      <c r="A349" t="s">
        <v>638</v>
      </c>
      <c r="B349">
        <v>117951942</v>
      </c>
      <c r="C349" t="s">
        <v>641</v>
      </c>
      <c r="D349" s="10" t="str">
        <f t="shared" si="5"/>
        <v>Chemin du Coudoulet Sud</v>
      </c>
      <c r="E349" t="s">
        <v>9109</v>
      </c>
      <c r="F349" t="s">
        <v>940</v>
      </c>
      <c r="G349" t="s">
        <v>943</v>
      </c>
    </row>
    <row r="350" spans="1:7">
      <c r="A350" t="s">
        <v>2323</v>
      </c>
      <c r="B350">
        <v>79091792</v>
      </c>
      <c r="C350" t="s">
        <v>2326</v>
      </c>
      <c r="D350" s="10" t="str">
        <f t="shared" si="5"/>
        <v>Rue Courbe</v>
      </c>
      <c r="E350" t="s">
        <v>9108</v>
      </c>
      <c r="F350" t="s">
        <v>1471</v>
      </c>
      <c r="G350" t="s">
        <v>1474</v>
      </c>
    </row>
    <row r="351" spans="1:7">
      <c r="A351" t="s">
        <v>2323</v>
      </c>
      <c r="B351">
        <v>79091792</v>
      </c>
      <c r="C351" t="s">
        <v>2326</v>
      </c>
      <c r="D351" s="10" t="str">
        <f t="shared" si="5"/>
        <v>Rue Courbe</v>
      </c>
      <c r="E351" t="s">
        <v>9109</v>
      </c>
      <c r="F351" t="s">
        <v>2330</v>
      </c>
      <c r="G351" t="s">
        <v>2333</v>
      </c>
    </row>
    <row r="352" spans="1:7">
      <c r="A352" t="s">
        <v>866</v>
      </c>
      <c r="B352">
        <v>69919289</v>
      </c>
      <c r="C352" t="s">
        <v>869</v>
      </c>
      <c r="D352" s="10" t="str">
        <f t="shared" si="5"/>
        <v>Avenue des Courrèges</v>
      </c>
      <c r="E352" t="s">
        <v>9108</v>
      </c>
      <c r="F352" t="s">
        <v>2397</v>
      </c>
      <c r="G352" t="s">
        <v>2400</v>
      </c>
    </row>
    <row r="353" spans="1:7">
      <c r="A353" t="s">
        <v>866</v>
      </c>
      <c r="B353">
        <v>69919289</v>
      </c>
      <c r="C353" t="s">
        <v>869</v>
      </c>
      <c r="D353" s="10" t="str">
        <f t="shared" si="5"/>
        <v>Avenue des Courrèges</v>
      </c>
      <c r="E353" t="s">
        <v>9109</v>
      </c>
      <c r="F353" t="s">
        <v>789</v>
      </c>
      <c r="G353" t="s">
        <v>792</v>
      </c>
    </row>
    <row r="354" spans="1:7">
      <c r="A354" t="s">
        <v>1045</v>
      </c>
      <c r="B354">
        <v>118163941</v>
      </c>
      <c r="C354" t="s">
        <v>1048</v>
      </c>
      <c r="D354" s="10" t="str">
        <f t="shared" si="5"/>
        <v>Chemin de Courtebotte</v>
      </c>
      <c r="E354" t="s">
        <v>9108</v>
      </c>
      <c r="F354" t="s">
        <v>389</v>
      </c>
      <c r="G354" t="s">
        <v>392</v>
      </c>
    </row>
    <row r="355" spans="1:7">
      <c r="A355" t="s">
        <v>1045</v>
      </c>
      <c r="B355">
        <v>118163941</v>
      </c>
      <c r="C355" t="s">
        <v>1048</v>
      </c>
      <c r="D355" s="10" t="str">
        <f t="shared" si="5"/>
        <v>Chemin de Courtebotte</v>
      </c>
      <c r="E355" t="s">
        <v>9109</v>
      </c>
      <c r="F355" t="s">
        <v>1371</v>
      </c>
      <c r="G355" t="s">
        <v>1375</v>
      </c>
    </row>
    <row r="356" spans="1:7">
      <c r="A356" t="s">
        <v>3570</v>
      </c>
      <c r="B356">
        <v>10943959</v>
      </c>
      <c r="C356" t="s">
        <v>3573</v>
      </c>
      <c r="D356" s="10" t="str">
        <f t="shared" si="5"/>
        <v>Route de Courthézon</v>
      </c>
      <c r="E356" t="s">
        <v>9108</v>
      </c>
      <c r="F356" t="s">
        <v>1371</v>
      </c>
      <c r="G356" t="s">
        <v>1375</v>
      </c>
    </row>
    <row r="357" spans="1:7">
      <c r="A357" t="s">
        <v>3570</v>
      </c>
      <c r="B357">
        <v>10943959</v>
      </c>
      <c r="C357" t="s">
        <v>3573</v>
      </c>
      <c r="D357" s="10" t="str">
        <f t="shared" si="5"/>
        <v>Route de Courthézon</v>
      </c>
      <c r="E357" t="s">
        <v>9109</v>
      </c>
      <c r="F357" t="s">
        <v>667</v>
      </c>
      <c r="G357" t="s">
        <v>670</v>
      </c>
    </row>
    <row r="358" spans="1:7">
      <c r="A358" t="s">
        <v>873</v>
      </c>
      <c r="B358">
        <v>74700766</v>
      </c>
      <c r="C358" t="s">
        <v>876</v>
      </c>
      <c r="D358" s="10" t="str">
        <f t="shared" si="5"/>
        <v>Avenue des Crémades</v>
      </c>
      <c r="E358" t="s">
        <v>9108</v>
      </c>
      <c r="F358" t="s">
        <v>2194</v>
      </c>
      <c r="G358" t="s">
        <v>2197</v>
      </c>
    </row>
    <row r="359" spans="1:7">
      <c r="A359" t="s">
        <v>873</v>
      </c>
      <c r="B359">
        <v>74700766</v>
      </c>
      <c r="C359" t="s">
        <v>876</v>
      </c>
      <c r="D359" s="10" t="str">
        <f t="shared" si="5"/>
        <v>Avenue des Crémades</v>
      </c>
      <c r="E359" t="s">
        <v>9109</v>
      </c>
      <c r="F359" t="s">
        <v>2945</v>
      </c>
      <c r="G359" t="s">
        <v>2948</v>
      </c>
    </row>
    <row r="360" spans="1:7">
      <c r="A360" t="s">
        <v>442</v>
      </c>
      <c r="B360">
        <v>53674132</v>
      </c>
      <c r="C360" t="s">
        <v>445</v>
      </c>
      <c r="D360" s="10" t="str">
        <f t="shared" si="5"/>
        <v>Chemin de la Croix Rouge</v>
      </c>
      <c r="E360" t="s">
        <v>9108</v>
      </c>
      <c r="F360" t="s">
        <v>3583</v>
      </c>
      <c r="G360" t="s">
        <v>3586</v>
      </c>
    </row>
    <row r="361" spans="1:7">
      <c r="A361" t="s">
        <v>442</v>
      </c>
      <c r="B361">
        <v>53674132</v>
      </c>
      <c r="C361" t="s">
        <v>445</v>
      </c>
      <c r="D361" s="10" t="str">
        <f t="shared" si="5"/>
        <v>Chemin de la Croix Rouge</v>
      </c>
      <c r="E361" t="s">
        <v>9109</v>
      </c>
      <c r="F361" t="s">
        <v>5191</v>
      </c>
      <c r="G361" t="s">
        <v>5194</v>
      </c>
    </row>
    <row r="362" spans="1:7">
      <c r="A362" t="s">
        <v>42</v>
      </c>
      <c r="B362">
        <v>149116241</v>
      </c>
      <c r="C362" t="s">
        <v>46</v>
      </c>
      <c r="D362" s="10" t="str">
        <f t="shared" si="5"/>
        <v>Impasse Cyan</v>
      </c>
      <c r="E362" t="s">
        <v>9109</v>
      </c>
      <c r="F362" t="s">
        <v>1648</v>
      </c>
      <c r="G362" t="s">
        <v>1651</v>
      </c>
    </row>
    <row r="363" spans="1:7">
      <c r="A363" t="s">
        <v>3271</v>
      </c>
      <c r="B363">
        <v>75098959</v>
      </c>
      <c r="C363" t="s">
        <v>3274</v>
      </c>
      <c r="D363" s="10" t="str">
        <f t="shared" si="5"/>
        <v>Rue des Dahlias</v>
      </c>
      <c r="E363" t="s">
        <v>9108</v>
      </c>
      <c r="F363" t="s">
        <v>688</v>
      </c>
      <c r="G363" t="s">
        <v>691</v>
      </c>
    </row>
    <row r="364" spans="1:7">
      <c r="A364" t="s">
        <v>3271</v>
      </c>
      <c r="B364">
        <v>75098959</v>
      </c>
      <c r="C364" t="s">
        <v>3274</v>
      </c>
      <c r="D364" s="10" t="str">
        <f t="shared" si="5"/>
        <v>Rue des Dahlias</v>
      </c>
      <c r="E364" t="s">
        <v>9109</v>
      </c>
      <c r="F364" t="s">
        <v>645</v>
      </c>
      <c r="G364" t="s">
        <v>648</v>
      </c>
    </row>
    <row r="365" spans="1:7">
      <c r="A365" t="s">
        <v>272</v>
      </c>
      <c r="B365">
        <v>168988451</v>
      </c>
      <c r="C365" t="s">
        <v>275</v>
      </c>
      <c r="D365" s="10" t="str">
        <f t="shared" si="5"/>
        <v>Chemin Damance</v>
      </c>
      <c r="E365" t="s">
        <v>9108</v>
      </c>
      <c r="F365" t="s">
        <v>1212</v>
      </c>
      <c r="G365" t="s">
        <v>1215</v>
      </c>
    </row>
    <row r="366" spans="1:7">
      <c r="A366" t="s">
        <v>272</v>
      </c>
      <c r="B366">
        <v>168988451</v>
      </c>
      <c r="C366" t="s">
        <v>275</v>
      </c>
      <c r="D366" s="10" t="str">
        <f t="shared" si="5"/>
        <v>Chemin Damance</v>
      </c>
      <c r="E366" t="s">
        <v>9109</v>
      </c>
      <c r="F366" t="s">
        <v>947</v>
      </c>
      <c r="G366" t="s">
        <v>949</v>
      </c>
    </row>
    <row r="367" spans="1:7">
      <c r="A367" t="s">
        <v>2625</v>
      </c>
      <c r="B367">
        <v>72438370</v>
      </c>
      <c r="C367" t="s">
        <v>2628</v>
      </c>
      <c r="D367" s="10" t="str">
        <f t="shared" si="5"/>
        <v>Rue du Danemark</v>
      </c>
      <c r="E367" t="s">
        <v>9108</v>
      </c>
      <c r="F367" t="s">
        <v>873</v>
      </c>
      <c r="G367" t="s">
        <v>876</v>
      </c>
    </row>
    <row r="368" spans="1:7">
      <c r="A368" t="s">
        <v>2625</v>
      </c>
      <c r="B368">
        <v>72438370</v>
      </c>
      <c r="C368" t="s">
        <v>2628</v>
      </c>
      <c r="D368" s="10" t="str">
        <f t="shared" si="5"/>
        <v>Rue du Danemark</v>
      </c>
      <c r="E368" t="s">
        <v>9109</v>
      </c>
      <c r="F368" t="s">
        <v>2099</v>
      </c>
      <c r="G368" t="s">
        <v>2102</v>
      </c>
    </row>
    <row r="369" spans="1:7">
      <c r="A369" t="s">
        <v>279</v>
      </c>
      <c r="B369">
        <v>120443397</v>
      </c>
      <c r="C369" t="s">
        <v>282</v>
      </c>
      <c r="D369" s="10" t="str">
        <f t="shared" si="5"/>
        <v>Chemin Dardun</v>
      </c>
      <c r="E369" t="s">
        <v>9108</v>
      </c>
      <c r="F369" t="s">
        <v>4438</v>
      </c>
      <c r="G369" t="s">
        <v>4441</v>
      </c>
    </row>
    <row r="370" spans="1:7">
      <c r="A370" t="s">
        <v>279</v>
      </c>
      <c r="B370">
        <v>120443397</v>
      </c>
      <c r="C370" t="s">
        <v>282</v>
      </c>
      <c r="D370" s="10" t="str">
        <f t="shared" si="5"/>
        <v>Chemin Dardun</v>
      </c>
      <c r="E370" t="s">
        <v>9109</v>
      </c>
      <c r="F370" t="s">
        <v>1165</v>
      </c>
      <c r="G370" t="s">
        <v>1168</v>
      </c>
    </row>
    <row r="371" spans="1:7">
      <c r="A371" t="s">
        <v>4239</v>
      </c>
      <c r="B371">
        <v>74343736</v>
      </c>
      <c r="C371" t="s">
        <v>4242</v>
      </c>
      <c r="D371" s="10" t="str">
        <f t="shared" si="5"/>
        <v>Impasse du Dauphiné</v>
      </c>
      <c r="E371" t="s">
        <v>9109</v>
      </c>
      <c r="F371" t="s">
        <v>3006</v>
      </c>
      <c r="G371" t="s">
        <v>3009</v>
      </c>
    </row>
    <row r="372" spans="1:7">
      <c r="A372" t="s">
        <v>1505</v>
      </c>
      <c r="B372">
        <v>131173498</v>
      </c>
      <c r="C372" t="s">
        <v>1509</v>
      </c>
      <c r="D372" s="10" t="str">
        <f t="shared" si="5"/>
        <v>Square Denis Diderot</v>
      </c>
      <c r="E372" t="s">
        <v>9108</v>
      </c>
      <c r="F372" t="s">
        <v>1820</v>
      </c>
      <c r="G372" t="s">
        <v>1823</v>
      </c>
    </row>
    <row r="373" spans="1:7">
      <c r="A373" t="s">
        <v>1505</v>
      </c>
      <c r="B373">
        <v>131173498</v>
      </c>
      <c r="C373" t="s">
        <v>1509</v>
      </c>
      <c r="D373" s="10" t="str">
        <f t="shared" si="5"/>
        <v>Square Denis Diderot</v>
      </c>
      <c r="E373" t="s">
        <v>9109</v>
      </c>
      <c r="F373" t="s">
        <v>1676</v>
      </c>
      <c r="G373" t="s">
        <v>1679</v>
      </c>
    </row>
    <row r="374" spans="1:7">
      <c r="A374" t="s">
        <v>1111</v>
      </c>
      <c r="B374">
        <v>169103644</v>
      </c>
      <c r="C374" t="s">
        <v>1114</v>
      </c>
      <c r="D374" s="10" t="str">
        <f t="shared" si="5"/>
        <v>Chemin de la Digue d'Aygues</v>
      </c>
      <c r="E374" t="s">
        <v>9108</v>
      </c>
      <c r="F374" t="s">
        <v>744</v>
      </c>
      <c r="G374" t="s">
        <v>747</v>
      </c>
    </row>
    <row r="375" spans="1:7">
      <c r="A375" t="s">
        <v>1111</v>
      </c>
      <c r="B375">
        <v>169103644</v>
      </c>
      <c r="C375" t="s">
        <v>1114</v>
      </c>
      <c r="D375" s="10" t="str">
        <f t="shared" si="5"/>
        <v>Chemin de la Digue d'Aygues</v>
      </c>
      <c r="E375" t="s">
        <v>9109</v>
      </c>
      <c r="F375" t="s">
        <v>1092</v>
      </c>
      <c r="G375" t="s">
        <v>1095</v>
      </c>
    </row>
    <row r="376" spans="1:7">
      <c r="A376" t="s">
        <v>2632</v>
      </c>
      <c r="B376">
        <v>74469234</v>
      </c>
      <c r="C376" t="s">
        <v>2635</v>
      </c>
      <c r="D376" s="10" t="str">
        <f t="shared" si="5"/>
        <v>Rue du Docteur Albert Schweitzer</v>
      </c>
      <c r="E376" t="s">
        <v>9108</v>
      </c>
      <c r="F376" t="s">
        <v>3628</v>
      </c>
      <c r="G376" t="s">
        <v>3631</v>
      </c>
    </row>
    <row r="377" spans="1:7">
      <c r="A377" t="s">
        <v>2632</v>
      </c>
      <c r="B377">
        <v>74469234</v>
      </c>
      <c r="C377" t="s">
        <v>2635</v>
      </c>
      <c r="D377" s="10" t="str">
        <f t="shared" si="5"/>
        <v>Rue du Docteur Albert Schweitzer</v>
      </c>
      <c r="E377" t="s">
        <v>9109</v>
      </c>
      <c r="F377" t="s">
        <v>5280</v>
      </c>
      <c r="G377" t="s">
        <v>5283</v>
      </c>
    </row>
    <row r="378" spans="1:7">
      <c r="A378" t="s">
        <v>2639</v>
      </c>
      <c r="B378">
        <v>129553278</v>
      </c>
      <c r="C378" t="s">
        <v>2642</v>
      </c>
      <c r="D378" s="10" t="str">
        <f t="shared" si="5"/>
        <v>Rue du Docteur Allauzen</v>
      </c>
      <c r="E378" t="s">
        <v>9108</v>
      </c>
      <c r="F378" t="s">
        <v>1499</v>
      </c>
      <c r="G378" t="s">
        <v>1502</v>
      </c>
    </row>
    <row r="379" spans="1:7">
      <c r="A379" t="s">
        <v>2639</v>
      </c>
      <c r="B379">
        <v>129553278</v>
      </c>
      <c r="C379" t="s">
        <v>2642</v>
      </c>
      <c r="D379" s="10" t="str">
        <f t="shared" si="5"/>
        <v>Rue du Docteur Allauzen</v>
      </c>
      <c r="E379" t="s">
        <v>9109</v>
      </c>
      <c r="F379" t="s">
        <v>3251</v>
      </c>
      <c r="G379" t="s">
        <v>3254</v>
      </c>
    </row>
    <row r="380" spans="1:7">
      <c r="A380" t="s">
        <v>3462</v>
      </c>
      <c r="B380">
        <v>74159350</v>
      </c>
      <c r="C380" t="s">
        <v>3465</v>
      </c>
      <c r="D380" s="10" t="str">
        <f t="shared" si="5"/>
        <v>Place du Docteur Charcot</v>
      </c>
      <c r="E380" t="s">
        <v>9108</v>
      </c>
      <c r="F380" t="s">
        <v>2734</v>
      </c>
      <c r="G380" t="s">
        <v>2737</v>
      </c>
    </row>
    <row r="381" spans="1:7">
      <c r="A381" t="s">
        <v>3462</v>
      </c>
      <c r="B381">
        <v>74159350</v>
      </c>
      <c r="C381" t="s">
        <v>3465</v>
      </c>
      <c r="D381" s="10" t="str">
        <f t="shared" si="5"/>
        <v>Place du Docteur Charcot</v>
      </c>
      <c r="E381" t="s">
        <v>9109</v>
      </c>
      <c r="F381" t="s">
        <v>206</v>
      </c>
      <c r="G381" t="s">
        <v>209</v>
      </c>
    </row>
    <row r="382" spans="1:7">
      <c r="A382" t="s">
        <v>2646</v>
      </c>
      <c r="B382">
        <v>55831108</v>
      </c>
      <c r="C382" t="s">
        <v>2649</v>
      </c>
      <c r="D382" s="10" t="str">
        <f t="shared" si="5"/>
        <v>Rue du Docteur Émile Roux</v>
      </c>
      <c r="E382" t="s">
        <v>9108</v>
      </c>
      <c r="F382" t="s">
        <v>880</v>
      </c>
      <c r="G382" t="s">
        <v>883</v>
      </c>
    </row>
    <row r="383" spans="1:7">
      <c r="A383" t="s">
        <v>2646</v>
      </c>
      <c r="B383">
        <v>55831108</v>
      </c>
      <c r="C383" t="s">
        <v>2649</v>
      </c>
      <c r="D383" s="10" t="str">
        <f t="shared" si="5"/>
        <v>Rue du Docteur Émile Roux</v>
      </c>
      <c r="E383" t="s">
        <v>9109</v>
      </c>
      <c r="F383" t="s">
        <v>2560</v>
      </c>
      <c r="G383" t="s">
        <v>2563</v>
      </c>
    </row>
    <row r="384" spans="1:7">
      <c r="A384" t="s">
        <v>140</v>
      </c>
      <c r="B384">
        <v>37074717</v>
      </c>
      <c r="C384" t="s">
        <v>143</v>
      </c>
      <c r="D384" s="10" t="str">
        <f t="shared" si="5"/>
        <v>Allée du Docteur Raymond Rassat</v>
      </c>
      <c r="E384" t="s">
        <v>9108</v>
      </c>
      <c r="F384" t="s">
        <v>68</v>
      </c>
      <c r="G384" t="s">
        <v>72</v>
      </c>
    </row>
    <row r="385" spans="1:7">
      <c r="A385" t="s">
        <v>140</v>
      </c>
      <c r="B385">
        <v>37074717</v>
      </c>
      <c r="C385" t="s">
        <v>143</v>
      </c>
      <c r="D385" s="10" t="str">
        <f t="shared" si="5"/>
        <v>Allée du Docteur Raymond Rassat</v>
      </c>
      <c r="E385" t="s">
        <v>9109</v>
      </c>
      <c r="F385" t="s">
        <v>4469</v>
      </c>
      <c r="G385" t="s">
        <v>4473</v>
      </c>
    </row>
    <row r="386" spans="1:7">
      <c r="A386" t="s">
        <v>4246</v>
      </c>
      <c r="B386">
        <v>43718599</v>
      </c>
      <c r="C386" t="s">
        <v>4248</v>
      </c>
      <c r="D386" s="10" t="str">
        <f t="shared" ref="D386:D449" si="6">HYPERLINK("http://www.openstreetmap.org/?way="&amp;B386,C386)</f>
        <v>Impasse du Docteur Raymond Rassat</v>
      </c>
      <c r="E386" t="s">
        <v>9108</v>
      </c>
      <c r="F386" t="s">
        <v>140</v>
      </c>
      <c r="G386" t="s">
        <v>143</v>
      </c>
    </row>
    <row r="387" spans="1:7">
      <c r="A387" t="s">
        <v>4246</v>
      </c>
      <c r="B387">
        <v>43718599</v>
      </c>
      <c r="C387" t="s">
        <v>4248</v>
      </c>
      <c r="D387" s="10" t="str">
        <f t="shared" si="6"/>
        <v>Impasse du Docteur Raymond Rassat</v>
      </c>
      <c r="E387" t="s">
        <v>9109</v>
      </c>
      <c r="F387" t="s">
        <v>3414</v>
      </c>
      <c r="G387" t="s">
        <v>3416</v>
      </c>
    </row>
    <row r="388" spans="1:7">
      <c r="A388" t="s">
        <v>952</v>
      </c>
      <c r="B388">
        <v>75923412</v>
      </c>
      <c r="C388" t="s">
        <v>955</v>
      </c>
      <c r="D388" s="10" t="str">
        <f t="shared" si="6"/>
        <v>Chemin Draille du Plan</v>
      </c>
      <c r="E388" t="s">
        <v>9109</v>
      </c>
      <c r="F388" t="s">
        <v>3590</v>
      </c>
      <c r="G388" t="s">
        <v>3592</v>
      </c>
    </row>
    <row r="389" spans="1:7">
      <c r="A389" t="s">
        <v>1099</v>
      </c>
      <c r="B389">
        <v>129411119</v>
      </c>
      <c r="C389" t="s">
        <v>1102</v>
      </c>
      <c r="D389" s="10" t="str">
        <f t="shared" si="6"/>
        <v>Chemin de l'École d'Agriculture</v>
      </c>
      <c r="E389" t="s">
        <v>9108</v>
      </c>
      <c r="F389" t="s">
        <v>750</v>
      </c>
      <c r="G389" t="s">
        <v>754</v>
      </c>
    </row>
    <row r="390" spans="1:7">
      <c r="A390" t="s">
        <v>1099</v>
      </c>
      <c r="B390">
        <v>129411119</v>
      </c>
      <c r="C390" t="s">
        <v>1102</v>
      </c>
      <c r="D390" s="10" t="str">
        <f t="shared" si="6"/>
        <v>Chemin de l'École d'Agriculture</v>
      </c>
      <c r="E390" t="s">
        <v>9109</v>
      </c>
      <c r="F390" t="s">
        <v>3551</v>
      </c>
      <c r="G390" t="s">
        <v>3554</v>
      </c>
    </row>
    <row r="391" spans="1:7">
      <c r="A391" t="s">
        <v>1265</v>
      </c>
      <c r="B391">
        <v>147261103</v>
      </c>
      <c r="C391" t="s">
        <v>1268</v>
      </c>
      <c r="D391" s="10" t="str">
        <f t="shared" si="6"/>
        <v>Chemin des Écureuils</v>
      </c>
      <c r="E391" t="s">
        <v>9109</v>
      </c>
      <c r="F391" t="s">
        <v>1371</v>
      </c>
      <c r="G391" t="s">
        <v>1375</v>
      </c>
    </row>
    <row r="392" spans="1:7">
      <c r="A392" t="s">
        <v>227</v>
      </c>
      <c r="B392">
        <v>23468784</v>
      </c>
      <c r="C392" t="s">
        <v>231</v>
      </c>
      <c r="D392" s="10" t="str">
        <f t="shared" si="6"/>
        <v>Boulevard Édouard Daladier</v>
      </c>
      <c r="E392" t="s">
        <v>9108</v>
      </c>
      <c r="F392" t="s">
        <v>901</v>
      </c>
      <c r="G392" t="s">
        <v>904</v>
      </c>
    </row>
    <row r="393" spans="1:7">
      <c r="A393" t="s">
        <v>227</v>
      </c>
      <c r="B393">
        <v>23468784</v>
      </c>
      <c r="C393" t="s">
        <v>231</v>
      </c>
      <c r="D393" s="10" t="str">
        <f t="shared" si="6"/>
        <v>Boulevard Édouard Daladier</v>
      </c>
      <c r="E393" t="s">
        <v>9109</v>
      </c>
      <c r="F393" t="s">
        <v>206</v>
      </c>
      <c r="G393" t="s">
        <v>209</v>
      </c>
    </row>
    <row r="394" spans="1:7">
      <c r="A394" t="s">
        <v>2337</v>
      </c>
      <c r="B394">
        <v>76088767</v>
      </c>
      <c r="C394" t="s">
        <v>2340</v>
      </c>
      <c r="D394" s="10" t="str">
        <f t="shared" si="6"/>
        <v>Rue Émeraude</v>
      </c>
      <c r="E394" t="s">
        <v>9108</v>
      </c>
      <c r="F394" t="s">
        <v>1648</v>
      </c>
      <c r="G394" t="s">
        <v>1651</v>
      </c>
    </row>
    <row r="395" spans="1:7">
      <c r="A395" t="s">
        <v>2337</v>
      </c>
      <c r="B395">
        <v>76088767</v>
      </c>
      <c r="C395" t="s">
        <v>2340</v>
      </c>
      <c r="D395" s="10" t="str">
        <f t="shared" si="6"/>
        <v>Rue Émeraude</v>
      </c>
      <c r="E395" t="s">
        <v>9109</v>
      </c>
      <c r="F395" t="s">
        <v>1648</v>
      </c>
      <c r="G395" t="s">
        <v>1651</v>
      </c>
    </row>
    <row r="396" spans="1:7">
      <c r="A396" t="s">
        <v>2344</v>
      </c>
      <c r="B396">
        <v>43767909</v>
      </c>
      <c r="C396" t="s">
        <v>2347</v>
      </c>
      <c r="D396" s="10" t="str">
        <f t="shared" si="6"/>
        <v>Rue Émile Augier</v>
      </c>
      <c r="E396" t="s">
        <v>9108</v>
      </c>
      <c r="F396" t="s">
        <v>764</v>
      </c>
      <c r="G396" t="s">
        <v>767</v>
      </c>
    </row>
    <row r="397" spans="1:7">
      <c r="A397" t="s">
        <v>2344</v>
      </c>
      <c r="B397">
        <v>43767909</v>
      </c>
      <c r="C397" t="s">
        <v>2347</v>
      </c>
      <c r="D397" s="10" t="str">
        <f t="shared" si="6"/>
        <v>Rue Émile Augier</v>
      </c>
      <c r="E397" t="s">
        <v>9109</v>
      </c>
      <c r="F397" t="s">
        <v>3704</v>
      </c>
      <c r="G397" t="s">
        <v>3707</v>
      </c>
    </row>
    <row r="398" spans="1:7">
      <c r="A398" t="s">
        <v>2350</v>
      </c>
      <c r="B398">
        <v>74934579</v>
      </c>
      <c r="C398" t="s">
        <v>2353</v>
      </c>
      <c r="D398" s="10" t="str">
        <f t="shared" si="6"/>
        <v>Rue Émile Zola</v>
      </c>
      <c r="E398" t="s">
        <v>9108</v>
      </c>
      <c r="F398" t="s">
        <v>206</v>
      </c>
      <c r="G398" t="s">
        <v>209</v>
      </c>
    </row>
    <row r="399" spans="1:7">
      <c r="A399" t="s">
        <v>2350</v>
      </c>
      <c r="B399">
        <v>74934579</v>
      </c>
      <c r="C399" t="s">
        <v>2353</v>
      </c>
      <c r="D399" s="10" t="str">
        <f t="shared" si="6"/>
        <v>Rue Émile Zola</v>
      </c>
      <c r="E399" t="s">
        <v>9109</v>
      </c>
      <c r="F399" t="s">
        <v>177</v>
      </c>
      <c r="G399" t="s">
        <v>181</v>
      </c>
    </row>
    <row r="400" spans="1:7">
      <c r="A400" t="s">
        <v>688</v>
      </c>
      <c r="B400">
        <v>75098968</v>
      </c>
      <c r="C400" t="s">
        <v>691</v>
      </c>
      <c r="D400" s="10" t="str">
        <f t="shared" si="6"/>
        <v>Allée Emmanuel Vitria</v>
      </c>
      <c r="E400" t="s">
        <v>9108</v>
      </c>
      <c r="F400" t="s">
        <v>1766</v>
      </c>
      <c r="G400" t="s">
        <v>1769</v>
      </c>
    </row>
    <row r="401" spans="1:7">
      <c r="A401" t="s">
        <v>688</v>
      </c>
      <c r="B401">
        <v>75098968</v>
      </c>
      <c r="C401" t="s">
        <v>691</v>
      </c>
      <c r="D401" s="10" t="str">
        <f t="shared" si="6"/>
        <v>Allée Emmanuel Vitria</v>
      </c>
      <c r="E401" t="s">
        <v>9109</v>
      </c>
      <c r="F401" t="s">
        <v>3271</v>
      </c>
      <c r="G401" t="s">
        <v>3274</v>
      </c>
    </row>
    <row r="402" spans="1:7">
      <c r="A402" t="s">
        <v>5054</v>
      </c>
      <c r="B402">
        <v>151368178</v>
      </c>
      <c r="C402" t="s">
        <v>5057</v>
      </c>
      <c r="D402" s="10" t="str">
        <f t="shared" si="6"/>
        <v>Chemin de l'Enfer</v>
      </c>
      <c r="E402" t="s">
        <v>9108</v>
      </c>
      <c r="F402" t="s">
        <v>3551</v>
      </c>
      <c r="G402" t="s">
        <v>3554</v>
      </c>
    </row>
    <row r="403" spans="1:7">
      <c r="A403" t="s">
        <v>5054</v>
      </c>
      <c r="B403">
        <v>151368178</v>
      </c>
      <c r="C403" t="s">
        <v>5057</v>
      </c>
      <c r="D403" s="10" t="str">
        <f t="shared" si="6"/>
        <v>Chemin de l'Enfer</v>
      </c>
      <c r="E403" t="s">
        <v>9109</v>
      </c>
      <c r="F403" t="s">
        <v>1371</v>
      </c>
      <c r="G403" t="s">
        <v>1375</v>
      </c>
    </row>
    <row r="404" spans="1:7">
      <c r="A404" t="s">
        <v>1926</v>
      </c>
      <c r="B404">
        <v>69917235</v>
      </c>
      <c r="C404" t="s">
        <v>1929</v>
      </c>
      <c r="D404" s="10" t="str">
        <f t="shared" si="6"/>
        <v>Rue Ernest Renan</v>
      </c>
      <c r="E404" t="s">
        <v>9108</v>
      </c>
      <c r="F404" t="s">
        <v>4961</v>
      </c>
      <c r="G404" t="s">
        <v>4964</v>
      </c>
    </row>
    <row r="405" spans="1:7">
      <c r="A405" t="s">
        <v>1926</v>
      </c>
      <c r="B405">
        <v>69917235</v>
      </c>
      <c r="C405" t="s">
        <v>1929</v>
      </c>
      <c r="D405" s="10" t="str">
        <f t="shared" si="6"/>
        <v>Rue Ernest Renan</v>
      </c>
      <c r="E405" t="s">
        <v>9109</v>
      </c>
      <c r="F405" t="s">
        <v>1393</v>
      </c>
      <c r="G405" t="s">
        <v>1396</v>
      </c>
    </row>
    <row r="406" spans="1:7">
      <c r="A406" t="s">
        <v>68</v>
      </c>
      <c r="B406">
        <v>43659752</v>
      </c>
      <c r="C406" t="s">
        <v>72</v>
      </c>
      <c r="D406" s="10" t="str">
        <f t="shared" si="6"/>
        <v>Allée Hernest Roche</v>
      </c>
      <c r="E406" t="s">
        <v>9108</v>
      </c>
      <c r="F406" t="s">
        <v>102</v>
      </c>
      <c r="G406" t="s">
        <v>105</v>
      </c>
    </row>
    <row r="407" spans="1:7">
      <c r="A407" t="s">
        <v>68</v>
      </c>
      <c r="B407">
        <v>43659752</v>
      </c>
      <c r="C407" t="s">
        <v>72</v>
      </c>
      <c r="D407" s="10" t="str">
        <f t="shared" si="6"/>
        <v>Allée Hernest Roche</v>
      </c>
      <c r="E407" t="s">
        <v>9109</v>
      </c>
      <c r="F407" t="s">
        <v>132</v>
      </c>
      <c r="G407" t="s">
        <v>136</v>
      </c>
    </row>
    <row r="408" spans="1:7">
      <c r="A408" t="s">
        <v>109</v>
      </c>
      <c r="B408">
        <v>112774722</v>
      </c>
      <c r="C408" t="s">
        <v>113</v>
      </c>
      <c r="D408" s="10" t="str">
        <f t="shared" si="6"/>
        <v>Allée de l'Escadron 1/5 Vendée</v>
      </c>
      <c r="E408" t="s">
        <v>9108</v>
      </c>
      <c r="F408" t="s">
        <v>737</v>
      </c>
      <c r="G408" t="s">
        <v>740</v>
      </c>
    </row>
    <row r="409" spans="1:7">
      <c r="A409" t="s">
        <v>109</v>
      </c>
      <c r="B409">
        <v>112774722</v>
      </c>
      <c r="C409" t="s">
        <v>113</v>
      </c>
      <c r="D409" s="10" t="str">
        <f t="shared" si="6"/>
        <v>Allée de l'Escadron 1/5 Vendée</v>
      </c>
      <c r="E409" t="s">
        <v>9109</v>
      </c>
      <c r="F409" t="s">
        <v>3537</v>
      </c>
      <c r="G409" t="s">
        <v>3540</v>
      </c>
    </row>
    <row r="410" spans="1:7">
      <c r="A410" t="s">
        <v>2938</v>
      </c>
      <c r="B410">
        <v>69917539</v>
      </c>
      <c r="C410" t="s">
        <v>2941</v>
      </c>
      <c r="D410" s="10" t="str">
        <f t="shared" si="6"/>
        <v>Rue d'Espagne</v>
      </c>
      <c r="E410" t="s">
        <v>9109</v>
      </c>
      <c r="F410" t="s">
        <v>2903</v>
      </c>
      <c r="G410" t="s">
        <v>2906</v>
      </c>
    </row>
    <row r="411" spans="1:7">
      <c r="A411" t="s">
        <v>5067</v>
      </c>
      <c r="B411">
        <v>53686890</v>
      </c>
      <c r="C411" t="s">
        <v>5070</v>
      </c>
      <c r="D411" s="10" t="str">
        <f t="shared" si="6"/>
        <v>Impasse de l'Esparradou</v>
      </c>
      <c r="E411" t="s">
        <v>9109</v>
      </c>
      <c r="F411" t="s">
        <v>3669</v>
      </c>
      <c r="G411" t="s">
        <v>3672</v>
      </c>
    </row>
    <row r="412" spans="1:7">
      <c r="A412" t="s">
        <v>1933</v>
      </c>
      <c r="B412">
        <v>79091794</v>
      </c>
      <c r="C412" t="s">
        <v>1936</v>
      </c>
      <c r="D412" s="10" t="str">
        <f t="shared" si="6"/>
        <v>Rue Esquicho Coudo</v>
      </c>
      <c r="E412" t="s">
        <v>9108</v>
      </c>
      <c r="F412" t="s">
        <v>4513</v>
      </c>
      <c r="G412" t="s">
        <v>4516</v>
      </c>
    </row>
    <row r="413" spans="1:7">
      <c r="A413" t="s">
        <v>1933</v>
      </c>
      <c r="B413">
        <v>79091794</v>
      </c>
      <c r="C413" t="s">
        <v>1936</v>
      </c>
      <c r="D413" s="10" t="str">
        <f t="shared" si="6"/>
        <v>Rue Esquicho Coudo</v>
      </c>
      <c r="E413" t="s">
        <v>9109</v>
      </c>
      <c r="F413" t="s">
        <v>2330</v>
      </c>
      <c r="G413" t="s">
        <v>2333</v>
      </c>
    </row>
    <row r="414" spans="1:7">
      <c r="A414" t="s">
        <v>3968</v>
      </c>
      <c r="B414">
        <v>73028654</v>
      </c>
      <c r="C414" t="s">
        <v>3970</v>
      </c>
      <c r="D414" s="10" t="str">
        <f t="shared" si="6"/>
        <v>Impasse de l'Étang</v>
      </c>
      <c r="E414" t="s">
        <v>9109</v>
      </c>
      <c r="F414" t="s">
        <v>3053</v>
      </c>
      <c r="G414" t="s">
        <v>3056</v>
      </c>
    </row>
    <row r="415" spans="1:7">
      <c r="A415" t="s">
        <v>3053</v>
      </c>
      <c r="B415">
        <v>73028667</v>
      </c>
      <c r="C415" t="s">
        <v>3056</v>
      </c>
      <c r="D415" s="10" t="str">
        <f t="shared" si="6"/>
        <v>Rue de l'Étang</v>
      </c>
      <c r="E415" t="s">
        <v>9108</v>
      </c>
      <c r="F415" t="s">
        <v>2973</v>
      </c>
      <c r="G415" t="s">
        <v>2976</v>
      </c>
    </row>
    <row r="416" spans="1:7">
      <c r="A416" t="s">
        <v>3053</v>
      </c>
      <c r="B416">
        <v>73028667</v>
      </c>
      <c r="C416" t="s">
        <v>3056</v>
      </c>
      <c r="D416" s="10" t="str">
        <f t="shared" si="6"/>
        <v>Rue de l'Étang</v>
      </c>
      <c r="E416" t="s">
        <v>9109</v>
      </c>
      <c r="F416" t="s">
        <v>2587</v>
      </c>
      <c r="G416" t="s">
        <v>2589</v>
      </c>
    </row>
    <row r="417" spans="1:7">
      <c r="A417" t="s">
        <v>887</v>
      </c>
      <c r="B417">
        <v>25461284</v>
      </c>
      <c r="C417" t="s">
        <v>890</v>
      </c>
      <c r="D417" s="10" t="str">
        <f t="shared" si="6"/>
        <v>Avenue des Étudiants</v>
      </c>
      <c r="E417" t="s">
        <v>9108</v>
      </c>
      <c r="F417" t="s">
        <v>2592</v>
      </c>
      <c r="G417" t="s">
        <v>2595</v>
      </c>
    </row>
    <row r="418" spans="1:7">
      <c r="A418" t="s">
        <v>887</v>
      </c>
      <c r="B418">
        <v>25461284</v>
      </c>
      <c r="C418" t="s">
        <v>890</v>
      </c>
      <c r="D418" s="10" t="str">
        <f t="shared" si="6"/>
        <v>Avenue des Étudiants</v>
      </c>
      <c r="E418" t="s">
        <v>9109</v>
      </c>
      <c r="F418" t="s">
        <v>1407</v>
      </c>
      <c r="G418" t="s">
        <v>1410</v>
      </c>
    </row>
    <row r="419" spans="1:7">
      <c r="A419" t="s">
        <v>212</v>
      </c>
      <c r="B419">
        <v>69917330</v>
      </c>
      <c r="C419" t="s">
        <v>215</v>
      </c>
      <c r="D419" s="10" t="str">
        <f t="shared" si="6"/>
        <v>Avenue de l'Europe</v>
      </c>
      <c r="E419" t="s">
        <v>9108</v>
      </c>
      <c r="F419" t="s">
        <v>3577</v>
      </c>
      <c r="G419" t="s">
        <v>3580</v>
      </c>
    </row>
    <row r="420" spans="1:7">
      <c r="A420" t="s">
        <v>212</v>
      </c>
      <c r="B420">
        <v>69917330</v>
      </c>
      <c r="C420" t="s">
        <v>215</v>
      </c>
      <c r="D420" s="10" t="str">
        <f t="shared" si="6"/>
        <v>Avenue de l'Europe</v>
      </c>
      <c r="E420" t="s">
        <v>9109</v>
      </c>
      <c r="F420" t="s">
        <v>2903</v>
      </c>
      <c r="G420" t="s">
        <v>2906</v>
      </c>
    </row>
    <row r="421" spans="1:7">
      <c r="A421" t="s">
        <v>3078</v>
      </c>
      <c r="B421">
        <v>72660552</v>
      </c>
      <c r="C421" t="s">
        <v>3081</v>
      </c>
      <c r="D421" s="10" t="str">
        <f t="shared" si="6"/>
        <v>Rue de la Fabrique</v>
      </c>
      <c r="E421" t="s">
        <v>9108</v>
      </c>
      <c r="F421" t="s">
        <v>2673</v>
      </c>
      <c r="G421" t="s">
        <v>2676</v>
      </c>
    </row>
    <row r="422" spans="1:7">
      <c r="A422" t="s">
        <v>3078</v>
      </c>
      <c r="B422">
        <v>72660552</v>
      </c>
      <c r="C422" t="s">
        <v>3081</v>
      </c>
      <c r="D422" s="10" t="str">
        <f t="shared" si="6"/>
        <v>Rue de la Fabrique</v>
      </c>
      <c r="E422" t="s">
        <v>9109</v>
      </c>
      <c r="F422" t="s">
        <v>2250</v>
      </c>
      <c r="G422" t="s">
        <v>2253</v>
      </c>
    </row>
    <row r="423" spans="1:7">
      <c r="A423" t="s">
        <v>3278</v>
      </c>
      <c r="B423">
        <v>131004879</v>
      </c>
      <c r="C423" t="s">
        <v>3281</v>
      </c>
      <c r="D423" s="10" t="str">
        <f t="shared" si="6"/>
        <v>Rue des Fagacées</v>
      </c>
      <c r="E423" t="s">
        <v>9108</v>
      </c>
      <c r="F423" t="s">
        <v>1499</v>
      </c>
      <c r="G423" t="s">
        <v>1502</v>
      </c>
    </row>
    <row r="424" spans="1:7">
      <c r="A424" t="s">
        <v>3278</v>
      </c>
      <c r="B424">
        <v>131004879</v>
      </c>
      <c r="C424" t="s">
        <v>3281</v>
      </c>
      <c r="D424" s="10" t="str">
        <f t="shared" si="6"/>
        <v>Rue des Fagacées</v>
      </c>
      <c r="E424" t="s">
        <v>9109</v>
      </c>
      <c r="F424" t="s">
        <v>2639</v>
      </c>
      <c r="G424" t="s">
        <v>2642</v>
      </c>
    </row>
    <row r="425" spans="1:7">
      <c r="A425" t="s">
        <v>2653</v>
      </c>
      <c r="B425">
        <v>53563992</v>
      </c>
      <c r="C425" t="s">
        <v>2656</v>
      </c>
      <c r="D425" s="10" t="str">
        <f t="shared" si="6"/>
        <v>Rue du Faubourg</v>
      </c>
      <c r="E425" t="s">
        <v>9108</v>
      </c>
      <c r="F425" t="s">
        <v>3514</v>
      </c>
      <c r="G425" t="s">
        <v>3517</v>
      </c>
    </row>
    <row r="426" spans="1:7">
      <c r="A426" t="s">
        <v>2653</v>
      </c>
      <c r="B426">
        <v>53563992</v>
      </c>
      <c r="C426" t="s">
        <v>2656</v>
      </c>
      <c r="D426" s="10" t="str">
        <f t="shared" si="6"/>
        <v>Rue du Faubourg</v>
      </c>
      <c r="E426" t="s">
        <v>9109</v>
      </c>
      <c r="F426" t="s">
        <v>3521</v>
      </c>
      <c r="G426" t="s">
        <v>3523</v>
      </c>
    </row>
    <row r="427" spans="1:7">
      <c r="A427" t="s">
        <v>1981</v>
      </c>
      <c r="B427">
        <v>74159367</v>
      </c>
      <c r="C427" t="s">
        <v>1984</v>
      </c>
      <c r="D427" s="10" t="str">
        <f t="shared" si="6"/>
        <v>Rue Félix Faure</v>
      </c>
      <c r="E427" t="s">
        <v>9108</v>
      </c>
      <c r="F427" t="s">
        <v>192</v>
      </c>
      <c r="G427" t="s">
        <v>195</v>
      </c>
    </row>
    <row r="428" spans="1:7">
      <c r="A428" t="s">
        <v>1981</v>
      </c>
      <c r="B428">
        <v>74159367</v>
      </c>
      <c r="C428" t="s">
        <v>1984</v>
      </c>
      <c r="D428" s="10" t="str">
        <f t="shared" si="6"/>
        <v>Rue Félix Faure</v>
      </c>
      <c r="E428" t="s">
        <v>9109</v>
      </c>
      <c r="F428" t="s">
        <v>3120</v>
      </c>
      <c r="G428" t="s">
        <v>3123</v>
      </c>
    </row>
    <row r="429" spans="1:7">
      <c r="A429" t="s">
        <v>771</v>
      </c>
      <c r="B429">
        <v>55814517</v>
      </c>
      <c r="C429" t="s">
        <v>774</v>
      </c>
      <c r="D429" s="10" t="str">
        <f t="shared" si="6"/>
        <v>Avenue Félix Ripert</v>
      </c>
      <c r="E429" t="s">
        <v>9108</v>
      </c>
      <c r="F429" t="s">
        <v>852</v>
      </c>
      <c r="G429" t="s">
        <v>855</v>
      </c>
    </row>
    <row r="430" spans="1:7">
      <c r="A430" t="s">
        <v>771</v>
      </c>
      <c r="B430">
        <v>55814517</v>
      </c>
      <c r="C430" t="s">
        <v>774</v>
      </c>
      <c r="D430" s="10" t="str">
        <f t="shared" si="6"/>
        <v>Avenue Félix Ripert</v>
      </c>
      <c r="E430" t="s">
        <v>9109</v>
      </c>
      <c r="F430" t="s">
        <v>192</v>
      </c>
      <c r="G430" t="s">
        <v>195</v>
      </c>
    </row>
    <row r="431" spans="1:7">
      <c r="A431" t="s">
        <v>3815</v>
      </c>
      <c r="B431">
        <v>152196571</v>
      </c>
      <c r="C431" t="s">
        <v>3817</v>
      </c>
      <c r="D431" s="10" t="str">
        <f t="shared" si="6"/>
        <v>Impasse Félix Ripert</v>
      </c>
      <c r="E431" t="s">
        <v>9109</v>
      </c>
      <c r="F431" t="s">
        <v>771</v>
      </c>
      <c r="G431" t="s">
        <v>774</v>
      </c>
    </row>
    <row r="432" spans="1:7">
      <c r="A432" t="s">
        <v>702</v>
      </c>
      <c r="B432">
        <v>53686901</v>
      </c>
      <c r="C432" t="s">
        <v>705</v>
      </c>
      <c r="D432" s="10" t="str">
        <f t="shared" si="6"/>
        <v>Allée de la Ferme</v>
      </c>
      <c r="E432" t="s">
        <v>9109</v>
      </c>
      <c r="F432" t="s">
        <v>5191</v>
      </c>
      <c r="G432" t="s">
        <v>5194</v>
      </c>
    </row>
    <row r="433" spans="1:7">
      <c r="A433" t="s">
        <v>958</v>
      </c>
      <c r="B433">
        <v>76088812</v>
      </c>
      <c r="C433" t="s">
        <v>961</v>
      </c>
      <c r="D433" s="10" t="str">
        <f t="shared" si="6"/>
        <v>Chemin Ferme de la Gironde</v>
      </c>
      <c r="E433" t="s">
        <v>9108</v>
      </c>
      <c r="F433" t="s">
        <v>3565</v>
      </c>
      <c r="G433" t="s">
        <v>3567</v>
      </c>
    </row>
    <row r="434" spans="1:7">
      <c r="A434" t="s">
        <v>958</v>
      </c>
      <c r="B434">
        <v>76088812</v>
      </c>
      <c r="C434" t="s">
        <v>961</v>
      </c>
      <c r="D434" s="10" t="str">
        <f t="shared" si="6"/>
        <v>Chemin Ferme de la Gironde</v>
      </c>
      <c r="E434" t="s">
        <v>9109</v>
      </c>
      <c r="F434" t="s">
        <v>4450</v>
      </c>
      <c r="G434" t="s">
        <v>4453</v>
      </c>
    </row>
    <row r="435" spans="1:7">
      <c r="A435" t="s">
        <v>1939</v>
      </c>
      <c r="B435">
        <v>53350365</v>
      </c>
      <c r="C435" t="s">
        <v>1942</v>
      </c>
      <c r="D435" s="10" t="str">
        <f t="shared" si="6"/>
        <v>Rue Fernand de Rocher</v>
      </c>
      <c r="E435" t="s">
        <v>9108</v>
      </c>
      <c r="F435" t="s">
        <v>1627</v>
      </c>
      <c r="G435" t="s">
        <v>1630</v>
      </c>
    </row>
    <row r="436" spans="1:7">
      <c r="A436" t="s">
        <v>1939</v>
      </c>
      <c r="B436">
        <v>53350365</v>
      </c>
      <c r="C436" t="s">
        <v>1942</v>
      </c>
      <c r="D436" s="10" t="str">
        <f t="shared" si="6"/>
        <v>Rue Fernand de Rocher</v>
      </c>
      <c r="E436" t="s">
        <v>9109</v>
      </c>
      <c r="F436" t="s">
        <v>908</v>
      </c>
      <c r="G436" t="s">
        <v>911</v>
      </c>
    </row>
    <row r="437" spans="1:7">
      <c r="A437" t="s">
        <v>3285</v>
      </c>
      <c r="B437">
        <v>69920843</v>
      </c>
      <c r="C437" t="s">
        <v>3288</v>
      </c>
      <c r="D437" s="10" t="str">
        <f t="shared" si="6"/>
        <v>Rue des Flandres</v>
      </c>
      <c r="E437" t="s">
        <v>9108</v>
      </c>
      <c r="F437" t="s">
        <v>2980</v>
      </c>
      <c r="G437" t="s">
        <v>2983</v>
      </c>
    </row>
    <row r="438" spans="1:7">
      <c r="A438" t="s">
        <v>3285</v>
      </c>
      <c r="B438">
        <v>69920843</v>
      </c>
      <c r="C438" t="s">
        <v>3288</v>
      </c>
      <c r="D438" s="10" t="str">
        <f t="shared" si="6"/>
        <v>Rue des Flandres</v>
      </c>
      <c r="E438" t="s">
        <v>9109</v>
      </c>
      <c r="F438" t="s">
        <v>3600</v>
      </c>
      <c r="G438" t="s">
        <v>3603</v>
      </c>
    </row>
    <row r="439" spans="1:7">
      <c r="A439" t="s">
        <v>5074</v>
      </c>
      <c r="B439">
        <v>73029459</v>
      </c>
      <c r="C439" t="s">
        <v>5076</v>
      </c>
      <c r="D439" s="10" t="str">
        <f t="shared" si="6"/>
        <v>Allée de Flore</v>
      </c>
      <c r="E439" t="s">
        <v>9108</v>
      </c>
      <c r="F439" t="s">
        <v>4081</v>
      </c>
      <c r="G439" t="s">
        <v>4084</v>
      </c>
    </row>
    <row r="440" spans="1:7">
      <c r="A440" t="s">
        <v>5074</v>
      </c>
      <c r="B440">
        <v>73029459</v>
      </c>
      <c r="C440" t="s">
        <v>5076</v>
      </c>
      <c r="D440" s="10" t="str">
        <f t="shared" si="6"/>
        <v>Allée de Flore</v>
      </c>
      <c r="E440" t="s">
        <v>9109</v>
      </c>
      <c r="F440" t="s">
        <v>3053</v>
      </c>
      <c r="G440" t="s">
        <v>3056</v>
      </c>
    </row>
    <row r="441" spans="1:7">
      <c r="A441" t="s">
        <v>2660</v>
      </c>
      <c r="B441">
        <v>43664467</v>
      </c>
      <c r="C441" t="s">
        <v>2663</v>
      </c>
      <c r="D441" s="10" t="str">
        <f t="shared" si="6"/>
        <v>Rue du Fond du Sac</v>
      </c>
      <c r="E441" t="s">
        <v>9108</v>
      </c>
      <c r="F441" t="s">
        <v>227</v>
      </c>
      <c r="G441" t="s">
        <v>231</v>
      </c>
    </row>
    <row r="442" spans="1:7">
      <c r="A442" t="s">
        <v>2660</v>
      </c>
      <c r="B442">
        <v>43664467</v>
      </c>
      <c r="C442" t="s">
        <v>2663</v>
      </c>
      <c r="D442" s="10" t="str">
        <f t="shared" si="6"/>
        <v>Rue du Fond du Sac</v>
      </c>
      <c r="E442" t="s">
        <v>9109</v>
      </c>
      <c r="F442" t="s">
        <v>2292</v>
      </c>
      <c r="G442" t="s">
        <v>2295</v>
      </c>
    </row>
    <row r="443" spans="1:7">
      <c r="A443" t="s">
        <v>1279</v>
      </c>
      <c r="B443">
        <v>43981567</v>
      </c>
      <c r="C443" t="s">
        <v>1282</v>
      </c>
      <c r="D443" s="10" t="str">
        <f t="shared" si="6"/>
        <v>Chemin du Font des Goths</v>
      </c>
      <c r="E443" t="s">
        <v>9108</v>
      </c>
      <c r="F443" t="s">
        <v>645</v>
      </c>
      <c r="G443" t="s">
        <v>648</v>
      </c>
    </row>
    <row r="444" spans="1:7">
      <c r="A444" t="s">
        <v>1279</v>
      </c>
      <c r="B444">
        <v>43981567</v>
      </c>
      <c r="C444" t="s">
        <v>1282</v>
      </c>
      <c r="D444" s="10" t="str">
        <f t="shared" si="6"/>
        <v>Chemin du Font des Goths</v>
      </c>
      <c r="E444" t="s">
        <v>9109</v>
      </c>
      <c r="F444" t="s">
        <v>3669</v>
      </c>
      <c r="G444" t="s">
        <v>3672</v>
      </c>
    </row>
    <row r="445" spans="1:7">
      <c r="A445" t="s">
        <v>1052</v>
      </c>
      <c r="B445">
        <v>75259790</v>
      </c>
      <c r="C445" t="s">
        <v>1055</v>
      </c>
      <c r="D445" s="10" t="str">
        <f t="shared" si="6"/>
        <v>Chemin Fontanelle</v>
      </c>
      <c r="E445" t="s">
        <v>9108</v>
      </c>
      <c r="F445" t="s">
        <v>659</v>
      </c>
      <c r="G445" t="s">
        <v>663</v>
      </c>
    </row>
    <row r="446" spans="1:7">
      <c r="A446" t="s">
        <v>1052</v>
      </c>
      <c r="B446">
        <v>75259790</v>
      </c>
      <c r="C446" t="s">
        <v>1055</v>
      </c>
      <c r="D446" s="10" t="str">
        <f t="shared" si="6"/>
        <v>Chemin Fontanelle</v>
      </c>
      <c r="E446" t="s">
        <v>9109</v>
      </c>
      <c r="F446" t="s">
        <v>4490</v>
      </c>
      <c r="G446" t="s">
        <v>4494</v>
      </c>
    </row>
    <row r="447" spans="1:7">
      <c r="A447" t="s">
        <v>4391</v>
      </c>
      <c r="B447">
        <v>43671023</v>
      </c>
      <c r="C447" t="s">
        <v>4394</v>
      </c>
      <c r="D447" s="10" t="str">
        <f t="shared" si="6"/>
        <v>Passage Four Capelu</v>
      </c>
      <c r="E447" t="s">
        <v>9108</v>
      </c>
      <c r="F447" t="s">
        <v>3026</v>
      </c>
      <c r="G447" t="s">
        <v>3029</v>
      </c>
    </row>
    <row r="448" spans="1:7">
      <c r="A448" t="s">
        <v>4391</v>
      </c>
      <c r="B448">
        <v>43671023</v>
      </c>
      <c r="C448" t="s">
        <v>4394</v>
      </c>
      <c r="D448" s="10" t="str">
        <f t="shared" si="6"/>
        <v>Passage Four Capelu</v>
      </c>
      <c r="E448" t="s">
        <v>9109</v>
      </c>
      <c r="F448" t="s">
        <v>1400</v>
      </c>
      <c r="G448" t="s">
        <v>1403</v>
      </c>
    </row>
    <row r="449" spans="1:7">
      <c r="A449" t="s">
        <v>1165</v>
      </c>
      <c r="B449">
        <v>72072014</v>
      </c>
      <c r="C449" t="s">
        <v>1168</v>
      </c>
      <c r="D449" s="10" t="str">
        <f t="shared" si="6"/>
        <v>Chemin des Fourches</v>
      </c>
      <c r="E449" t="s">
        <v>9108</v>
      </c>
      <c r="F449" t="s">
        <v>1038</v>
      </c>
      <c r="G449" t="s">
        <v>1041</v>
      </c>
    </row>
    <row r="450" spans="1:7">
      <c r="A450" t="s">
        <v>1165</v>
      </c>
      <c r="B450">
        <v>72072014</v>
      </c>
      <c r="C450" t="s">
        <v>1168</v>
      </c>
      <c r="D450" s="10" t="str">
        <f t="shared" ref="D450:D513" si="7">HYPERLINK("http://www.openstreetmap.org/?way="&amp;B450,C450)</f>
        <v>Chemin des Fourches</v>
      </c>
      <c r="E450" t="s">
        <v>9109</v>
      </c>
      <c r="F450" t="s">
        <v>3583</v>
      </c>
      <c r="G450" t="s">
        <v>3586</v>
      </c>
    </row>
    <row r="451" spans="1:7">
      <c r="A451" t="s">
        <v>824</v>
      </c>
      <c r="B451">
        <v>53560768</v>
      </c>
      <c r="C451" t="s">
        <v>827</v>
      </c>
      <c r="D451" s="10" t="str">
        <f t="shared" si="7"/>
        <v>Avenue de Fourchesvieilles</v>
      </c>
      <c r="E451" t="s">
        <v>9108</v>
      </c>
      <c r="F451" t="s">
        <v>908</v>
      </c>
      <c r="G451" t="s">
        <v>911</v>
      </c>
    </row>
    <row r="452" spans="1:7">
      <c r="A452" t="s">
        <v>824</v>
      </c>
      <c r="B452">
        <v>53560768</v>
      </c>
      <c r="C452" t="s">
        <v>827</v>
      </c>
      <c r="D452" s="10" t="str">
        <f t="shared" si="7"/>
        <v>Avenue de Fourchesvieilles</v>
      </c>
      <c r="E452" t="s">
        <v>9109</v>
      </c>
      <c r="F452" t="s">
        <v>908</v>
      </c>
      <c r="G452" t="s">
        <v>911</v>
      </c>
    </row>
    <row r="453" spans="1:7">
      <c r="A453" t="s">
        <v>1172</v>
      </c>
      <c r="B453">
        <v>58821956</v>
      </c>
      <c r="C453" t="s">
        <v>1175</v>
      </c>
      <c r="D453" s="10" t="str">
        <f t="shared" si="7"/>
        <v>Chemin des Fours à Chaux</v>
      </c>
      <c r="E453" t="s">
        <v>9109</v>
      </c>
      <c r="F453" t="s">
        <v>3570</v>
      </c>
      <c r="G453" t="s">
        <v>3573</v>
      </c>
    </row>
    <row r="454" spans="1:7">
      <c r="A454" t="s">
        <v>3923</v>
      </c>
      <c r="B454">
        <v>149409003</v>
      </c>
      <c r="C454" t="s">
        <v>3926</v>
      </c>
      <c r="D454" s="10" t="str">
        <f t="shared" si="7"/>
        <v>Impasse de Franche-Comté</v>
      </c>
      <c r="E454" t="s">
        <v>9109</v>
      </c>
      <c r="F454" t="s">
        <v>3127</v>
      </c>
      <c r="G454" t="s">
        <v>3130</v>
      </c>
    </row>
    <row r="455" spans="1:7">
      <c r="A455" t="s">
        <v>1953</v>
      </c>
      <c r="B455">
        <v>43981571</v>
      </c>
      <c r="C455" t="s">
        <v>1956</v>
      </c>
      <c r="D455" s="10" t="str">
        <f t="shared" si="7"/>
        <v>Rue François Chambovet</v>
      </c>
      <c r="E455" t="s">
        <v>9108</v>
      </c>
      <c r="F455" t="s">
        <v>1407</v>
      </c>
      <c r="G455" t="s">
        <v>1410</v>
      </c>
    </row>
    <row r="456" spans="1:7">
      <c r="A456" t="s">
        <v>1953</v>
      </c>
      <c r="B456">
        <v>43981571</v>
      </c>
      <c r="C456" t="s">
        <v>1956</v>
      </c>
      <c r="D456" s="10" t="str">
        <f t="shared" si="7"/>
        <v>Rue François Chambovet</v>
      </c>
      <c r="E456" t="s">
        <v>9109</v>
      </c>
      <c r="F456" t="s">
        <v>2113</v>
      </c>
      <c r="G456" t="s">
        <v>2116</v>
      </c>
    </row>
    <row r="457" spans="1:7">
      <c r="A457" t="s">
        <v>1967</v>
      </c>
      <c r="B457">
        <v>131173497</v>
      </c>
      <c r="C457" t="s">
        <v>1970</v>
      </c>
      <c r="D457" s="10" t="str">
        <f t="shared" si="7"/>
        <v>Rue François de Malherbe</v>
      </c>
      <c r="E457" t="s">
        <v>9108</v>
      </c>
      <c r="F457" t="s">
        <v>2236</v>
      </c>
      <c r="G457" t="s">
        <v>2239</v>
      </c>
    </row>
    <row r="458" spans="1:7">
      <c r="A458" t="s">
        <v>1967</v>
      </c>
      <c r="B458">
        <v>131173497</v>
      </c>
      <c r="C458" t="s">
        <v>1970</v>
      </c>
      <c r="D458" s="10" t="str">
        <f t="shared" si="7"/>
        <v>Rue François de Malherbe</v>
      </c>
      <c r="E458" t="s">
        <v>9109</v>
      </c>
      <c r="F458" t="s">
        <v>824</v>
      </c>
      <c r="G458" t="s">
        <v>827</v>
      </c>
    </row>
    <row r="459" spans="1:7">
      <c r="A459" t="s">
        <v>1960</v>
      </c>
      <c r="B459">
        <v>74670911</v>
      </c>
      <c r="C459" t="s">
        <v>1963</v>
      </c>
      <c r="D459" s="10" t="str">
        <f t="shared" si="7"/>
        <v>Rue François Mauriac</v>
      </c>
      <c r="E459" t="s">
        <v>9108</v>
      </c>
      <c r="F459" t="s">
        <v>873</v>
      </c>
      <c r="G459" t="s">
        <v>876</v>
      </c>
    </row>
    <row r="460" spans="1:7">
      <c r="A460" t="s">
        <v>1960</v>
      </c>
      <c r="B460">
        <v>74670911</v>
      </c>
      <c r="C460" t="s">
        <v>1963</v>
      </c>
      <c r="D460" s="10" t="str">
        <f t="shared" si="7"/>
        <v>Rue François Mauriac</v>
      </c>
      <c r="E460" t="s">
        <v>9109</v>
      </c>
      <c r="F460" t="s">
        <v>2099</v>
      </c>
      <c r="G460" t="s">
        <v>2102</v>
      </c>
    </row>
    <row r="461" spans="1:7">
      <c r="A461" t="s">
        <v>3292</v>
      </c>
      <c r="B461">
        <v>74494289</v>
      </c>
      <c r="C461" t="s">
        <v>3296</v>
      </c>
      <c r="D461" s="10" t="str">
        <f t="shared" si="7"/>
        <v>Place François Rabelais</v>
      </c>
      <c r="E461" t="s">
        <v>9108</v>
      </c>
      <c r="F461" t="s">
        <v>3655</v>
      </c>
      <c r="G461" t="s">
        <v>3658</v>
      </c>
    </row>
    <row r="462" spans="1:7">
      <c r="A462" t="s">
        <v>3292</v>
      </c>
      <c r="B462">
        <v>74494289</v>
      </c>
      <c r="C462" t="s">
        <v>3296</v>
      </c>
      <c r="D462" s="10" t="str">
        <f t="shared" si="7"/>
        <v>Place François Rabelais</v>
      </c>
      <c r="E462" t="s">
        <v>9109</v>
      </c>
      <c r="F462" t="s">
        <v>1704</v>
      </c>
      <c r="G462" t="s">
        <v>1707</v>
      </c>
    </row>
    <row r="463" spans="1:7">
      <c r="A463" t="s">
        <v>1443</v>
      </c>
      <c r="B463">
        <v>53350368</v>
      </c>
      <c r="C463" t="s">
        <v>1446</v>
      </c>
      <c r="D463" s="10" t="str">
        <f t="shared" si="7"/>
        <v>Rue Sir Frank Brangwyn</v>
      </c>
      <c r="E463" t="s">
        <v>9108</v>
      </c>
      <c r="F463" t="s">
        <v>817</v>
      </c>
      <c r="G463" t="s">
        <v>820</v>
      </c>
    </row>
    <row r="464" spans="1:7">
      <c r="A464" t="s">
        <v>1443</v>
      </c>
      <c r="B464">
        <v>53350368</v>
      </c>
      <c r="C464" t="s">
        <v>1446</v>
      </c>
      <c r="D464" s="10" t="str">
        <f t="shared" si="7"/>
        <v>Rue Sir Frank Brangwyn</v>
      </c>
      <c r="E464" t="s">
        <v>9109</v>
      </c>
      <c r="F464" t="s">
        <v>1627</v>
      </c>
      <c r="G464" t="s">
        <v>1630</v>
      </c>
    </row>
    <row r="465" spans="1:7">
      <c r="A465" t="s">
        <v>1946</v>
      </c>
      <c r="B465">
        <v>74670929</v>
      </c>
      <c r="C465" t="s">
        <v>1949</v>
      </c>
      <c r="D465" s="10" t="str">
        <f t="shared" si="7"/>
        <v>Rue Franz Schubert</v>
      </c>
      <c r="E465" t="s">
        <v>9109</v>
      </c>
      <c r="F465" t="s">
        <v>2099</v>
      </c>
      <c r="G465" t="s">
        <v>2102</v>
      </c>
    </row>
    <row r="466" spans="1:7">
      <c r="A466" t="s">
        <v>764</v>
      </c>
      <c r="B466">
        <v>25634614</v>
      </c>
      <c r="C466" t="s">
        <v>767</v>
      </c>
      <c r="D466" s="10" t="str">
        <f t="shared" si="7"/>
        <v>Avenue Frédéric Mistral</v>
      </c>
      <c r="E466" t="s">
        <v>9108</v>
      </c>
      <c r="F466" t="s">
        <v>1813</v>
      </c>
      <c r="G466" t="s">
        <v>1816</v>
      </c>
    </row>
    <row r="467" spans="1:7">
      <c r="A467" t="s">
        <v>764</v>
      </c>
      <c r="B467">
        <v>25634614</v>
      </c>
      <c r="C467" t="s">
        <v>767</v>
      </c>
      <c r="D467" s="10" t="str">
        <f t="shared" si="7"/>
        <v>Avenue Frédéric Mistral</v>
      </c>
      <c r="E467" t="s">
        <v>9109</v>
      </c>
      <c r="F467" t="s">
        <v>2761</v>
      </c>
      <c r="G467" t="s">
        <v>2764</v>
      </c>
    </row>
    <row r="468" spans="1:7">
      <c r="A468" t="s">
        <v>1974</v>
      </c>
      <c r="B468">
        <v>43803891</v>
      </c>
      <c r="C468" t="s">
        <v>1977</v>
      </c>
      <c r="D468" s="10" t="str">
        <f t="shared" si="7"/>
        <v>Rue Frédéric Vidal</v>
      </c>
      <c r="E468" t="s">
        <v>9108</v>
      </c>
      <c r="F468" t="s">
        <v>2208</v>
      </c>
      <c r="G468" t="s">
        <v>2211</v>
      </c>
    </row>
    <row r="469" spans="1:7">
      <c r="A469" t="s">
        <v>1974</v>
      </c>
      <c r="B469">
        <v>43803891</v>
      </c>
      <c r="C469" t="s">
        <v>1977</v>
      </c>
      <c r="D469" s="10" t="str">
        <f t="shared" si="7"/>
        <v>Rue Frédéric Vidal</v>
      </c>
      <c r="E469" t="s">
        <v>9109</v>
      </c>
      <c r="F469" t="s">
        <v>838</v>
      </c>
      <c r="G469" t="s">
        <v>841</v>
      </c>
    </row>
    <row r="470" spans="1:7">
      <c r="A470" t="s">
        <v>4074</v>
      </c>
      <c r="B470">
        <v>130988065</v>
      </c>
      <c r="C470" t="s">
        <v>4077</v>
      </c>
      <c r="D470" s="10" t="str">
        <f t="shared" si="7"/>
        <v>Impasse des Frères Boissel</v>
      </c>
      <c r="E470" t="s">
        <v>9109</v>
      </c>
      <c r="F470" t="s">
        <v>1478</v>
      </c>
      <c r="G470" t="s">
        <v>1481</v>
      </c>
    </row>
    <row r="471" spans="1:7">
      <c r="A471" t="s">
        <v>3419</v>
      </c>
      <c r="B471">
        <v>167292782</v>
      </c>
      <c r="C471" t="s">
        <v>3422</v>
      </c>
      <c r="D471" s="10" t="str">
        <f t="shared" si="7"/>
        <v>Place des Frères Mounet</v>
      </c>
      <c r="E471" t="s">
        <v>9108</v>
      </c>
      <c r="F471" t="s">
        <v>1439</v>
      </c>
      <c r="G471" t="s">
        <v>1441</v>
      </c>
    </row>
    <row r="472" spans="1:7">
      <c r="A472" t="s">
        <v>3419</v>
      </c>
      <c r="B472">
        <v>167292782</v>
      </c>
      <c r="C472" t="s">
        <v>3422</v>
      </c>
      <c r="D472" s="10" t="str">
        <f t="shared" si="7"/>
        <v>Place des Frères Mounet</v>
      </c>
      <c r="E472" t="s">
        <v>9109</v>
      </c>
      <c r="F472" t="s">
        <v>3407</v>
      </c>
      <c r="G472" t="s">
        <v>3410</v>
      </c>
    </row>
    <row r="473" spans="1:7">
      <c r="A473" t="s">
        <v>2383</v>
      </c>
      <c r="B473">
        <v>43666987</v>
      </c>
      <c r="C473" t="s">
        <v>2386</v>
      </c>
      <c r="D473" s="10" t="str">
        <f t="shared" si="7"/>
        <v>Rue des Frères Wetter</v>
      </c>
      <c r="E473" t="s">
        <v>9108</v>
      </c>
      <c r="F473" t="s">
        <v>2250</v>
      </c>
      <c r="G473" t="s">
        <v>2253</v>
      </c>
    </row>
    <row r="474" spans="1:7">
      <c r="A474" t="s">
        <v>2383</v>
      </c>
      <c r="B474">
        <v>43666987</v>
      </c>
      <c r="C474" t="s">
        <v>2386</v>
      </c>
      <c r="D474" s="10" t="str">
        <f t="shared" si="7"/>
        <v>Rue des Frères Wetter</v>
      </c>
      <c r="E474" t="s">
        <v>9109</v>
      </c>
      <c r="F474" t="s">
        <v>3649</v>
      </c>
      <c r="G474" t="s">
        <v>3652</v>
      </c>
    </row>
    <row r="475" spans="1:7">
      <c r="A475" t="s">
        <v>5093</v>
      </c>
      <c r="B475">
        <v>72280692</v>
      </c>
      <c r="C475" t="s">
        <v>5096</v>
      </c>
      <c r="D475" s="10" t="str">
        <f t="shared" si="7"/>
        <v>Chemin Frigoulet</v>
      </c>
      <c r="E475" t="s">
        <v>9109</v>
      </c>
      <c r="F475" t="s">
        <v>5255</v>
      </c>
      <c r="G475" t="s">
        <v>5258</v>
      </c>
    </row>
    <row r="476" spans="1:7">
      <c r="A476" t="s">
        <v>1988</v>
      </c>
      <c r="B476">
        <v>43718074</v>
      </c>
      <c r="C476" t="s">
        <v>1991</v>
      </c>
      <c r="D476" s="10" t="str">
        <f t="shared" si="7"/>
        <v>Rue Gabriel Boissy</v>
      </c>
      <c r="E476" t="s">
        <v>9108</v>
      </c>
      <c r="F476" t="s">
        <v>2364</v>
      </c>
      <c r="G476" t="s">
        <v>2367</v>
      </c>
    </row>
    <row r="477" spans="1:7">
      <c r="A477" t="s">
        <v>1988</v>
      </c>
      <c r="B477">
        <v>43718074</v>
      </c>
      <c r="C477" t="s">
        <v>1991</v>
      </c>
      <c r="D477" s="10" t="str">
        <f t="shared" si="7"/>
        <v>Rue Gabriel Boissy</v>
      </c>
      <c r="E477" t="s">
        <v>9109</v>
      </c>
      <c r="F477" t="s">
        <v>1439</v>
      </c>
      <c r="G477" t="s">
        <v>1441</v>
      </c>
    </row>
    <row r="478" spans="1:7">
      <c r="A478" t="s">
        <v>448</v>
      </c>
      <c r="B478">
        <v>120443403</v>
      </c>
      <c r="C478" t="s">
        <v>451</v>
      </c>
      <c r="D478" s="10" t="str">
        <f t="shared" si="7"/>
        <v>Chemin de la Gaffe</v>
      </c>
      <c r="E478" t="s">
        <v>9108</v>
      </c>
      <c r="F478" t="s">
        <v>1165</v>
      </c>
      <c r="G478" t="s">
        <v>1168</v>
      </c>
    </row>
    <row r="479" spans="1:7">
      <c r="A479" t="s">
        <v>448</v>
      </c>
      <c r="B479">
        <v>120443403</v>
      </c>
      <c r="C479" t="s">
        <v>451</v>
      </c>
      <c r="D479" s="10" t="str">
        <f t="shared" si="7"/>
        <v>Chemin de la Gaffe</v>
      </c>
      <c r="E479" t="s">
        <v>9109</v>
      </c>
      <c r="F479" t="s">
        <v>1124</v>
      </c>
      <c r="G479" t="s">
        <v>1126</v>
      </c>
    </row>
    <row r="480" spans="1:7">
      <c r="A480" t="s">
        <v>577</v>
      </c>
      <c r="B480">
        <v>55859828</v>
      </c>
      <c r="C480" t="s">
        <v>580</v>
      </c>
      <c r="D480" s="10" t="str">
        <f t="shared" si="7"/>
        <v>Chemin des Galettes</v>
      </c>
      <c r="E480" t="s">
        <v>9108</v>
      </c>
      <c r="F480" t="s">
        <v>859</v>
      </c>
      <c r="G480" t="s">
        <v>862</v>
      </c>
    </row>
    <row r="481" spans="1:7">
      <c r="A481" t="s">
        <v>577</v>
      </c>
      <c r="B481">
        <v>55859828</v>
      </c>
      <c r="C481" t="s">
        <v>580</v>
      </c>
      <c r="D481" s="10" t="str">
        <f t="shared" si="7"/>
        <v>Chemin des Galettes</v>
      </c>
      <c r="E481" t="s">
        <v>9109</v>
      </c>
      <c r="F481" t="s">
        <v>2973</v>
      </c>
      <c r="G481" t="s">
        <v>2976</v>
      </c>
    </row>
    <row r="482" spans="1:7">
      <c r="A482" t="s">
        <v>455</v>
      </c>
      <c r="B482">
        <v>58844213</v>
      </c>
      <c r="C482" t="s">
        <v>458</v>
      </c>
      <c r="D482" s="10" t="str">
        <f t="shared" si="7"/>
        <v>Chemin de la Gardiole</v>
      </c>
      <c r="E482" t="s">
        <v>9108</v>
      </c>
      <c r="F482" t="s">
        <v>3565</v>
      </c>
      <c r="G482" t="s">
        <v>3567</v>
      </c>
    </row>
    <row r="483" spans="1:7">
      <c r="A483" t="s">
        <v>455</v>
      </c>
      <c r="B483">
        <v>58844213</v>
      </c>
      <c r="C483" t="s">
        <v>458</v>
      </c>
      <c r="D483" s="10" t="str">
        <f t="shared" si="7"/>
        <v>Chemin de la Gardiole</v>
      </c>
      <c r="E483" t="s">
        <v>9109</v>
      </c>
      <c r="F483" t="s">
        <v>3570</v>
      </c>
      <c r="G483" t="s">
        <v>3573</v>
      </c>
    </row>
    <row r="484" spans="1:7">
      <c r="A484" t="s">
        <v>1995</v>
      </c>
      <c r="B484">
        <v>74159355</v>
      </c>
      <c r="C484" t="s">
        <v>1998</v>
      </c>
      <c r="D484" s="10" t="str">
        <f t="shared" si="7"/>
        <v>Rue Gasparin</v>
      </c>
      <c r="E484" t="s">
        <v>9108</v>
      </c>
      <c r="F484" t="s">
        <v>2424</v>
      </c>
      <c r="G484" t="s">
        <v>2427</v>
      </c>
    </row>
    <row r="485" spans="1:7">
      <c r="A485" t="s">
        <v>1995</v>
      </c>
      <c r="B485">
        <v>74159355</v>
      </c>
      <c r="C485" t="s">
        <v>1998</v>
      </c>
      <c r="D485" s="10" t="str">
        <f t="shared" si="7"/>
        <v>Rue Gasparin</v>
      </c>
      <c r="E485" t="s">
        <v>9109</v>
      </c>
      <c r="F485" t="s">
        <v>2527</v>
      </c>
      <c r="G485" t="s">
        <v>2530</v>
      </c>
    </row>
    <row r="486" spans="1:7">
      <c r="A486" t="s">
        <v>2390</v>
      </c>
      <c r="B486">
        <v>53563995</v>
      </c>
      <c r="C486" t="s">
        <v>2393</v>
      </c>
      <c r="D486" s="10" t="str">
        <f t="shared" si="7"/>
        <v>Rue des Gaulois</v>
      </c>
      <c r="E486" t="s">
        <v>9108</v>
      </c>
      <c r="F486" t="s">
        <v>5191</v>
      </c>
      <c r="G486" t="s">
        <v>5194</v>
      </c>
    </row>
    <row r="487" spans="1:7">
      <c r="A487" t="s">
        <v>2390</v>
      </c>
      <c r="B487">
        <v>53563995</v>
      </c>
      <c r="C487" t="s">
        <v>2393</v>
      </c>
      <c r="D487" s="10" t="str">
        <f t="shared" si="7"/>
        <v>Rue des Gaulois</v>
      </c>
      <c r="E487" t="s">
        <v>9109</v>
      </c>
      <c r="F487" t="s">
        <v>3195</v>
      </c>
      <c r="G487" t="s">
        <v>3198</v>
      </c>
    </row>
    <row r="488" spans="1:7">
      <c r="A488" t="s">
        <v>2673</v>
      </c>
      <c r="B488">
        <v>43666985</v>
      </c>
      <c r="C488" t="s">
        <v>2676</v>
      </c>
      <c r="D488" s="10" t="str">
        <f t="shared" si="7"/>
        <v>Rue du Général Leclerc</v>
      </c>
      <c r="E488" t="s">
        <v>9108</v>
      </c>
      <c r="F488" t="s">
        <v>227</v>
      </c>
      <c r="G488" t="s">
        <v>231</v>
      </c>
    </row>
    <row r="489" spans="1:7">
      <c r="A489" t="s">
        <v>2673</v>
      </c>
      <c r="B489">
        <v>43666985</v>
      </c>
      <c r="C489" t="s">
        <v>2676</v>
      </c>
      <c r="D489" s="10" t="str">
        <f t="shared" si="7"/>
        <v>Rue du Général Leclerc</v>
      </c>
      <c r="E489" t="s">
        <v>9109</v>
      </c>
      <c r="F489" t="s">
        <v>4464</v>
      </c>
      <c r="G489" t="s">
        <v>4466</v>
      </c>
    </row>
    <row r="490" spans="1:7">
      <c r="A490" t="s">
        <v>778</v>
      </c>
      <c r="B490">
        <v>69921211</v>
      </c>
      <c r="C490" t="s">
        <v>781</v>
      </c>
      <c r="D490" s="10" t="str">
        <f t="shared" si="7"/>
        <v>Avenue Général Raymond Lorho</v>
      </c>
      <c r="E490" t="s">
        <v>9108</v>
      </c>
      <c r="F490" t="s">
        <v>3600</v>
      </c>
      <c r="G490" t="s">
        <v>3603</v>
      </c>
    </row>
    <row r="491" spans="1:7">
      <c r="A491" t="s">
        <v>778</v>
      </c>
      <c r="B491">
        <v>69921211</v>
      </c>
      <c r="C491" t="s">
        <v>781</v>
      </c>
      <c r="D491" s="10" t="str">
        <f t="shared" si="7"/>
        <v>Avenue Général Raymond Lorho</v>
      </c>
      <c r="E491" t="s">
        <v>9109</v>
      </c>
      <c r="F491" t="s">
        <v>810</v>
      </c>
      <c r="G491" t="s">
        <v>813</v>
      </c>
    </row>
    <row r="492" spans="1:7">
      <c r="A492" t="s">
        <v>4081</v>
      </c>
      <c r="B492">
        <v>73029460</v>
      </c>
      <c r="C492" t="s">
        <v>4084</v>
      </c>
      <c r="D492" s="10" t="str">
        <f t="shared" si="7"/>
        <v>Impasse des Genêts</v>
      </c>
      <c r="E492" t="s">
        <v>9109</v>
      </c>
      <c r="F492" t="s">
        <v>3053</v>
      </c>
      <c r="G492" t="s">
        <v>3056</v>
      </c>
    </row>
    <row r="493" spans="1:7">
      <c r="A493" t="s">
        <v>2666</v>
      </c>
      <c r="B493">
        <v>55859836</v>
      </c>
      <c r="C493" t="s">
        <v>2669</v>
      </c>
      <c r="D493" s="10" t="str">
        <f t="shared" si="7"/>
        <v>Rue du Genévrier</v>
      </c>
      <c r="E493" t="s">
        <v>9108</v>
      </c>
      <c r="F493" t="s">
        <v>4055</v>
      </c>
      <c r="G493" t="s">
        <v>4057</v>
      </c>
    </row>
    <row r="494" spans="1:7">
      <c r="A494" t="s">
        <v>2666</v>
      </c>
      <c r="B494">
        <v>55859836</v>
      </c>
      <c r="C494" t="s">
        <v>2669</v>
      </c>
      <c r="D494" s="10" t="str">
        <f t="shared" si="7"/>
        <v>Rue du Genévrier</v>
      </c>
      <c r="E494" t="s">
        <v>9109</v>
      </c>
      <c r="F494" t="s">
        <v>3642</v>
      </c>
      <c r="G494" t="s">
        <v>3645</v>
      </c>
    </row>
    <row r="495" spans="1:7">
      <c r="A495" t="s">
        <v>462</v>
      </c>
      <c r="B495">
        <v>96862806</v>
      </c>
      <c r="C495" t="s">
        <v>465</v>
      </c>
      <c r="D495" s="10" t="str">
        <f t="shared" si="7"/>
        <v>Chemin de la Genouillère</v>
      </c>
      <c r="E495" t="s">
        <v>9108</v>
      </c>
      <c r="F495" t="s">
        <v>362</v>
      </c>
      <c r="G495" t="s">
        <v>365</v>
      </c>
    </row>
    <row r="496" spans="1:7">
      <c r="A496" t="s">
        <v>462</v>
      </c>
      <c r="B496">
        <v>96862806</v>
      </c>
      <c r="C496" t="s">
        <v>465</v>
      </c>
      <c r="D496" s="10" t="str">
        <f t="shared" si="7"/>
        <v>Chemin de la Genouillère</v>
      </c>
      <c r="E496" t="s">
        <v>9109</v>
      </c>
      <c r="F496" t="s">
        <v>947</v>
      </c>
      <c r="G496" t="s">
        <v>949</v>
      </c>
    </row>
    <row r="497" spans="1:7">
      <c r="A497" t="s">
        <v>2002</v>
      </c>
      <c r="B497">
        <v>53576781</v>
      </c>
      <c r="C497" t="s">
        <v>2005</v>
      </c>
      <c r="D497" s="10" t="str">
        <f t="shared" si="7"/>
        <v>Rue Georges Bizet</v>
      </c>
      <c r="E497" t="s">
        <v>9108</v>
      </c>
      <c r="F497" t="s">
        <v>908</v>
      </c>
      <c r="G497" t="s">
        <v>911</v>
      </c>
    </row>
    <row r="498" spans="1:7">
      <c r="A498" t="s">
        <v>2002</v>
      </c>
      <c r="B498">
        <v>53576781</v>
      </c>
      <c r="C498" t="s">
        <v>2005</v>
      </c>
      <c r="D498" s="10" t="str">
        <f t="shared" si="7"/>
        <v>Rue Georges Bizet</v>
      </c>
      <c r="E498" t="s">
        <v>9109</v>
      </c>
      <c r="F498" t="s">
        <v>2071</v>
      </c>
      <c r="G498" t="s">
        <v>2074</v>
      </c>
    </row>
    <row r="499" spans="1:7">
      <c r="A499" t="s">
        <v>2009</v>
      </c>
      <c r="B499">
        <v>74663105</v>
      </c>
      <c r="C499" t="s">
        <v>2012</v>
      </c>
      <c r="D499" s="10" t="str">
        <f t="shared" si="7"/>
        <v>Rue Georges Brassens</v>
      </c>
      <c r="E499" t="s">
        <v>9109</v>
      </c>
      <c r="F499" t="s">
        <v>3711</v>
      </c>
      <c r="G499" t="s">
        <v>3714</v>
      </c>
    </row>
    <row r="500" spans="1:7">
      <c r="A500" t="s">
        <v>3300</v>
      </c>
      <c r="B500">
        <v>43664458</v>
      </c>
      <c r="C500" t="s">
        <v>3303</v>
      </c>
      <c r="D500" s="10" t="str">
        <f t="shared" si="7"/>
        <v>Place Georges Clemenceau</v>
      </c>
      <c r="E500" t="s">
        <v>9108</v>
      </c>
      <c r="F500" t="s">
        <v>1732</v>
      </c>
      <c r="G500" t="s">
        <v>1735</v>
      </c>
    </row>
    <row r="501" spans="1:7">
      <c r="A501" t="s">
        <v>3300</v>
      </c>
      <c r="B501">
        <v>43664458</v>
      </c>
      <c r="C501" t="s">
        <v>3303</v>
      </c>
      <c r="D501" s="10" t="str">
        <f t="shared" si="7"/>
        <v>Place Georges Clemenceau</v>
      </c>
      <c r="E501" t="s">
        <v>9109</v>
      </c>
      <c r="F501" t="s">
        <v>2821</v>
      </c>
      <c r="G501" t="s">
        <v>2824</v>
      </c>
    </row>
    <row r="502" spans="1:7">
      <c r="A502" t="s">
        <v>4385</v>
      </c>
      <c r="B502">
        <v>130580689</v>
      </c>
      <c r="C502" t="s">
        <v>4388</v>
      </c>
      <c r="D502" s="10" t="str">
        <f t="shared" si="7"/>
        <v>Parvis Georges Prêtre</v>
      </c>
      <c r="E502" t="s">
        <v>9109</v>
      </c>
      <c r="F502" t="s">
        <v>1641</v>
      </c>
      <c r="G502" t="s">
        <v>1644</v>
      </c>
    </row>
    <row r="503" spans="1:7">
      <c r="A503" t="s">
        <v>2016</v>
      </c>
      <c r="B503">
        <v>53562716</v>
      </c>
      <c r="C503" t="s">
        <v>2019</v>
      </c>
      <c r="D503" s="10" t="str">
        <f t="shared" si="7"/>
        <v>Rue Georges Prêtre</v>
      </c>
      <c r="E503" t="s">
        <v>9108</v>
      </c>
      <c r="F503" t="s">
        <v>2120</v>
      </c>
      <c r="G503" t="s">
        <v>2123</v>
      </c>
    </row>
    <row r="504" spans="1:7">
      <c r="A504" t="s">
        <v>2016</v>
      </c>
      <c r="B504">
        <v>53562716</v>
      </c>
      <c r="C504" t="s">
        <v>2019</v>
      </c>
      <c r="D504" s="10" t="str">
        <f t="shared" si="7"/>
        <v>Rue Georges Prêtre</v>
      </c>
      <c r="E504" t="s">
        <v>9109</v>
      </c>
      <c r="F504" t="s">
        <v>2120</v>
      </c>
      <c r="G504" t="s">
        <v>2123</v>
      </c>
    </row>
    <row r="505" spans="1:7">
      <c r="A505" t="s">
        <v>4116</v>
      </c>
      <c r="B505">
        <v>124364748</v>
      </c>
      <c r="C505" t="s">
        <v>4119</v>
      </c>
      <c r="D505" s="10" t="str">
        <f t="shared" si="7"/>
        <v>Impasse des Géraniums</v>
      </c>
      <c r="E505" t="s">
        <v>9109</v>
      </c>
      <c r="F505" t="s">
        <v>880</v>
      </c>
      <c r="G505" t="s">
        <v>883</v>
      </c>
    </row>
    <row r="506" spans="1:7">
      <c r="A506" t="s">
        <v>2064</v>
      </c>
      <c r="B506">
        <v>74670914</v>
      </c>
      <c r="C506" t="s">
        <v>2067</v>
      </c>
      <c r="D506" s="10" t="str">
        <f t="shared" si="7"/>
        <v>Rue Gérard de Nerval</v>
      </c>
      <c r="E506" t="s">
        <v>9109</v>
      </c>
      <c r="F506" t="s">
        <v>866</v>
      </c>
      <c r="G506" t="s">
        <v>869</v>
      </c>
    </row>
    <row r="507" spans="1:7">
      <c r="A507" t="s">
        <v>3820</v>
      </c>
      <c r="B507">
        <v>148979952</v>
      </c>
      <c r="C507" t="s">
        <v>3823</v>
      </c>
      <c r="D507" s="10" t="str">
        <f t="shared" si="7"/>
        <v>Impasse Gibelin</v>
      </c>
      <c r="E507" t="s">
        <v>9109</v>
      </c>
      <c r="F507" t="s">
        <v>3669</v>
      </c>
      <c r="G507" t="s">
        <v>3672</v>
      </c>
    </row>
    <row r="508" spans="1:7">
      <c r="A508" t="s">
        <v>2023</v>
      </c>
      <c r="B508">
        <v>43767910</v>
      </c>
      <c r="C508" t="s">
        <v>2026</v>
      </c>
      <c r="D508" s="10" t="str">
        <f t="shared" si="7"/>
        <v>Rue Gilbert Balester</v>
      </c>
      <c r="E508" t="s">
        <v>9108</v>
      </c>
      <c r="F508" t="s">
        <v>764</v>
      </c>
      <c r="G508" t="s">
        <v>767</v>
      </c>
    </row>
    <row r="509" spans="1:7">
      <c r="A509" t="s">
        <v>2023</v>
      </c>
      <c r="B509">
        <v>43767910</v>
      </c>
      <c r="C509" t="s">
        <v>2026</v>
      </c>
      <c r="D509" s="10" t="str">
        <f t="shared" si="7"/>
        <v>Rue Gilbert Balester</v>
      </c>
      <c r="E509" t="s">
        <v>9109</v>
      </c>
      <c r="F509" t="s">
        <v>3704</v>
      </c>
      <c r="G509" t="s">
        <v>3707</v>
      </c>
    </row>
    <row r="510" spans="1:7">
      <c r="A510" t="s">
        <v>3827</v>
      </c>
      <c r="B510">
        <v>73167255</v>
      </c>
      <c r="C510" t="s">
        <v>3830</v>
      </c>
      <c r="D510" s="10" t="str">
        <f t="shared" si="7"/>
        <v>Impasse Girard</v>
      </c>
      <c r="E510" t="s">
        <v>9109</v>
      </c>
      <c r="F510" t="s">
        <v>3649</v>
      </c>
      <c r="G510" t="s">
        <v>3652</v>
      </c>
    </row>
    <row r="511" spans="1:7">
      <c r="A511" t="s">
        <v>2397</v>
      </c>
      <c r="B511">
        <v>131014680</v>
      </c>
      <c r="C511" t="s">
        <v>2400</v>
      </c>
      <c r="D511" s="10" t="str">
        <f t="shared" si="7"/>
        <v>Rue des Girbes</v>
      </c>
      <c r="E511" t="s">
        <v>9109</v>
      </c>
      <c r="F511" t="s">
        <v>2397</v>
      </c>
      <c r="G511" t="s">
        <v>2400</v>
      </c>
    </row>
    <row r="512" spans="1:7">
      <c r="A512" t="s">
        <v>4088</v>
      </c>
      <c r="B512">
        <v>124364463</v>
      </c>
      <c r="C512" t="s">
        <v>4091</v>
      </c>
      <c r="D512" s="10" t="str">
        <f t="shared" si="7"/>
        <v>Impasse des Giroflées</v>
      </c>
      <c r="E512" t="s">
        <v>9109</v>
      </c>
      <c r="F512" t="s">
        <v>880</v>
      </c>
      <c r="G512" t="s">
        <v>883</v>
      </c>
    </row>
    <row r="513" spans="1:7">
      <c r="A513" t="s">
        <v>476</v>
      </c>
      <c r="B513">
        <v>50156185</v>
      </c>
      <c r="C513" t="s">
        <v>479</v>
      </c>
      <c r="D513" s="10" t="str">
        <f t="shared" si="7"/>
        <v>Chemin de la Gironde</v>
      </c>
      <c r="E513" t="s">
        <v>9108</v>
      </c>
      <c r="F513" t="s">
        <v>3537</v>
      </c>
      <c r="G513" t="s">
        <v>3540</v>
      </c>
    </row>
    <row r="514" spans="1:7">
      <c r="A514" t="s">
        <v>476</v>
      </c>
      <c r="B514">
        <v>50156185</v>
      </c>
      <c r="C514" t="s">
        <v>479</v>
      </c>
      <c r="D514" s="10" t="str">
        <f t="shared" ref="D514:D577" si="8">HYPERLINK("http://www.openstreetmap.org/?way="&amp;B514,C514)</f>
        <v>Chemin de la Gironde</v>
      </c>
      <c r="E514" t="s">
        <v>9109</v>
      </c>
      <c r="F514" t="s">
        <v>3565</v>
      </c>
      <c r="G514" t="s">
        <v>3567</v>
      </c>
    </row>
    <row r="515" spans="1:7">
      <c r="A515" t="s">
        <v>469</v>
      </c>
      <c r="B515">
        <v>50156179</v>
      </c>
      <c r="C515" t="s">
        <v>472</v>
      </c>
      <c r="D515" s="10" t="str">
        <f t="shared" si="8"/>
        <v>Chemin de la Gironde Ouest</v>
      </c>
      <c r="E515" t="s">
        <v>9108</v>
      </c>
      <c r="F515" t="s">
        <v>3565</v>
      </c>
      <c r="G515" t="s">
        <v>3567</v>
      </c>
    </row>
    <row r="516" spans="1:7">
      <c r="A516" t="s">
        <v>469</v>
      </c>
      <c r="B516">
        <v>50156179</v>
      </c>
      <c r="C516" t="s">
        <v>472</v>
      </c>
      <c r="D516" s="10" t="str">
        <f t="shared" si="8"/>
        <v>Chemin de la Gironde Ouest</v>
      </c>
      <c r="E516" t="s">
        <v>9109</v>
      </c>
      <c r="F516" t="s">
        <v>1371</v>
      </c>
      <c r="G516" t="s">
        <v>1375</v>
      </c>
    </row>
    <row r="517" spans="1:7">
      <c r="A517" t="s">
        <v>4482</v>
      </c>
      <c r="B517">
        <v>72700005</v>
      </c>
      <c r="C517" t="s">
        <v>4486</v>
      </c>
      <c r="D517" s="10" t="str">
        <f t="shared" si="8"/>
        <v>Esplanade Giuseppe Verdi</v>
      </c>
      <c r="E517" t="s">
        <v>9108</v>
      </c>
      <c r="F517" t="s">
        <v>2484</v>
      </c>
      <c r="G517" t="s">
        <v>2487</v>
      </c>
    </row>
    <row r="518" spans="1:7">
      <c r="A518" t="s">
        <v>4482</v>
      </c>
      <c r="B518">
        <v>72700005</v>
      </c>
      <c r="C518" t="s">
        <v>4486</v>
      </c>
      <c r="D518" s="10" t="str">
        <f t="shared" si="8"/>
        <v>Esplanade Giuseppe Verdi</v>
      </c>
      <c r="E518" t="s">
        <v>9109</v>
      </c>
      <c r="F518" t="s">
        <v>4464</v>
      </c>
      <c r="G518" t="s">
        <v>4466</v>
      </c>
    </row>
    <row r="519" spans="1:7">
      <c r="A519" t="s">
        <v>4095</v>
      </c>
      <c r="B519">
        <v>74873661</v>
      </c>
      <c r="C519" t="s">
        <v>4098</v>
      </c>
      <c r="D519" s="10" t="str">
        <f t="shared" si="8"/>
        <v>Impasse des Glaieuls</v>
      </c>
      <c r="E519" t="s">
        <v>9109</v>
      </c>
      <c r="F519" t="s">
        <v>859</v>
      </c>
      <c r="G519" t="s">
        <v>862</v>
      </c>
    </row>
    <row r="520" spans="1:7">
      <c r="A520" t="s">
        <v>4102</v>
      </c>
      <c r="B520">
        <v>131221081</v>
      </c>
      <c r="C520" t="s">
        <v>4105</v>
      </c>
      <c r="D520" s="10" t="str">
        <f t="shared" si="8"/>
        <v>Impasse des Glycines</v>
      </c>
      <c r="E520" t="s">
        <v>9109</v>
      </c>
      <c r="F520" t="s">
        <v>1379</v>
      </c>
      <c r="G520" t="s">
        <v>1382</v>
      </c>
    </row>
    <row r="521" spans="1:7">
      <c r="A521" t="s">
        <v>1718</v>
      </c>
      <c r="B521">
        <v>43664452</v>
      </c>
      <c r="C521" t="s">
        <v>1721</v>
      </c>
      <c r="D521" s="10" t="str">
        <f t="shared" si="8"/>
        <v>Rue Gonzague Millet</v>
      </c>
      <c r="E521" t="s">
        <v>9108</v>
      </c>
      <c r="F521" t="s">
        <v>1414</v>
      </c>
      <c r="G521" t="s">
        <v>1417</v>
      </c>
    </row>
    <row r="522" spans="1:7">
      <c r="A522" t="s">
        <v>1718</v>
      </c>
      <c r="B522">
        <v>43664452</v>
      </c>
      <c r="C522" t="s">
        <v>1721</v>
      </c>
      <c r="D522" s="10" t="str">
        <f t="shared" si="8"/>
        <v>Rue Gonzague Millet</v>
      </c>
      <c r="E522" t="s">
        <v>9109</v>
      </c>
      <c r="F522" t="s">
        <v>1711</v>
      </c>
      <c r="G522" t="s">
        <v>1714</v>
      </c>
    </row>
    <row r="523" spans="1:7">
      <c r="A523" t="s">
        <v>2030</v>
      </c>
      <c r="B523">
        <v>43718070</v>
      </c>
      <c r="C523" t="s">
        <v>2033</v>
      </c>
      <c r="D523" s="10" t="str">
        <f t="shared" si="8"/>
        <v>Rue Gourmande</v>
      </c>
      <c r="E523" t="s">
        <v>9108</v>
      </c>
      <c r="F523" t="s">
        <v>4418</v>
      </c>
      <c r="G523" t="s">
        <v>4422</v>
      </c>
    </row>
    <row r="524" spans="1:7">
      <c r="A524" t="s">
        <v>2030</v>
      </c>
      <c r="B524">
        <v>43718070</v>
      </c>
      <c r="C524" t="s">
        <v>2033</v>
      </c>
      <c r="D524" s="10" t="str">
        <f t="shared" si="8"/>
        <v>Rue Gourmande</v>
      </c>
      <c r="E524" t="s">
        <v>9109</v>
      </c>
      <c r="F524" t="s">
        <v>1414</v>
      </c>
      <c r="G524" t="s">
        <v>1417</v>
      </c>
    </row>
    <row r="525" spans="1:7">
      <c r="A525" t="s">
        <v>5155</v>
      </c>
      <c r="B525">
        <v>150200491</v>
      </c>
      <c r="C525" t="s">
        <v>5158</v>
      </c>
      <c r="D525" s="10" t="str">
        <f t="shared" si="8"/>
        <v>Place du Grand Mail</v>
      </c>
      <c r="E525" t="s">
        <v>9108</v>
      </c>
      <c r="F525" t="s">
        <v>2452</v>
      </c>
      <c r="G525" t="s">
        <v>2455</v>
      </c>
    </row>
    <row r="526" spans="1:7">
      <c r="A526" t="s">
        <v>5155</v>
      </c>
      <c r="B526">
        <v>150200491</v>
      </c>
      <c r="C526" t="s">
        <v>5158</v>
      </c>
      <c r="D526" s="10" t="str">
        <f t="shared" si="8"/>
        <v>Place du Grand Mail</v>
      </c>
      <c r="E526" t="s">
        <v>9109</v>
      </c>
      <c r="F526" t="s">
        <v>2452</v>
      </c>
      <c r="G526" t="s">
        <v>2455</v>
      </c>
    </row>
    <row r="527" spans="1:7">
      <c r="A527" t="s">
        <v>4513</v>
      </c>
      <c r="B527">
        <v>79091799</v>
      </c>
      <c r="C527" t="s">
        <v>4516</v>
      </c>
      <c r="D527" s="10" t="str">
        <f t="shared" si="8"/>
        <v>Grand Place</v>
      </c>
      <c r="E527" t="s">
        <v>9109</v>
      </c>
      <c r="F527" t="s">
        <v>1933</v>
      </c>
      <c r="G527" t="s">
        <v>1936</v>
      </c>
    </row>
    <row r="528" spans="1:7">
      <c r="A528" t="s">
        <v>2037</v>
      </c>
      <c r="B528">
        <v>43664459</v>
      </c>
      <c r="C528" t="s">
        <v>2040</v>
      </c>
      <c r="D528" s="10" t="str">
        <f t="shared" si="8"/>
        <v>Rue Grande Fusterie</v>
      </c>
      <c r="E528" t="s">
        <v>9108</v>
      </c>
      <c r="F528" t="s">
        <v>3300</v>
      </c>
      <c r="G528" t="s">
        <v>3303</v>
      </c>
    </row>
    <row r="529" spans="1:7">
      <c r="A529" t="s">
        <v>2037</v>
      </c>
      <c r="B529">
        <v>43664459</v>
      </c>
      <c r="C529" t="s">
        <v>2040</v>
      </c>
      <c r="D529" s="10" t="str">
        <f t="shared" si="8"/>
        <v>Rue Grande Fusterie</v>
      </c>
      <c r="E529" t="s">
        <v>9109</v>
      </c>
      <c r="F529" t="s">
        <v>5250</v>
      </c>
      <c r="G529" t="s">
        <v>5252</v>
      </c>
    </row>
    <row r="530" spans="1:7">
      <c r="A530" t="s">
        <v>2404</v>
      </c>
      <c r="B530">
        <v>79080980</v>
      </c>
      <c r="C530" t="s">
        <v>2407</v>
      </c>
      <c r="D530" s="10" t="str">
        <f t="shared" si="8"/>
        <v>Rue des Grands Chênes</v>
      </c>
      <c r="E530" t="s">
        <v>9109</v>
      </c>
      <c r="F530" t="s">
        <v>845</v>
      </c>
      <c r="G530" t="s">
        <v>848</v>
      </c>
    </row>
    <row r="531" spans="1:7">
      <c r="A531" t="s">
        <v>482</v>
      </c>
      <c r="B531">
        <v>76179652</v>
      </c>
      <c r="C531" t="s">
        <v>485</v>
      </c>
      <c r="D531" s="10" t="str">
        <f t="shared" si="8"/>
        <v>Chemin de la Grange Tombée</v>
      </c>
      <c r="E531" t="s">
        <v>9108</v>
      </c>
      <c r="F531" t="s">
        <v>476</v>
      </c>
      <c r="G531" t="s">
        <v>479</v>
      </c>
    </row>
    <row r="532" spans="1:7">
      <c r="A532" t="s">
        <v>482</v>
      </c>
      <c r="B532">
        <v>76179652</v>
      </c>
      <c r="C532" t="s">
        <v>485</v>
      </c>
      <c r="D532" s="10" t="str">
        <f t="shared" si="8"/>
        <v>Chemin de la Grange Tombée</v>
      </c>
      <c r="E532" t="s">
        <v>9109</v>
      </c>
      <c r="F532" t="s">
        <v>940</v>
      </c>
      <c r="G532" t="s">
        <v>943</v>
      </c>
    </row>
    <row r="533" spans="1:7">
      <c r="A533" t="s">
        <v>1179</v>
      </c>
      <c r="B533">
        <v>49085266</v>
      </c>
      <c r="C533" t="s">
        <v>1182</v>
      </c>
      <c r="D533" s="10" t="str">
        <f t="shared" si="8"/>
        <v>Chemin des Graves</v>
      </c>
      <c r="E533" t="s">
        <v>9108</v>
      </c>
      <c r="F533" t="s">
        <v>4326</v>
      </c>
      <c r="G533" t="s">
        <v>4329</v>
      </c>
    </row>
    <row r="534" spans="1:7">
      <c r="A534" t="s">
        <v>1179</v>
      </c>
      <c r="B534">
        <v>49085266</v>
      </c>
      <c r="C534" t="s">
        <v>1182</v>
      </c>
      <c r="D534" s="10" t="str">
        <f t="shared" si="8"/>
        <v>Chemin des Graves</v>
      </c>
      <c r="E534" t="s">
        <v>9109</v>
      </c>
      <c r="F534" t="s">
        <v>3551</v>
      </c>
      <c r="G534" t="s">
        <v>3554</v>
      </c>
    </row>
    <row r="535" spans="1:7">
      <c r="A535" t="s">
        <v>1600</v>
      </c>
      <c r="B535">
        <v>49085265</v>
      </c>
      <c r="C535" t="s">
        <v>1602</v>
      </c>
      <c r="D535" s="10" t="str">
        <f t="shared" si="8"/>
        <v>Traverse des Graves</v>
      </c>
      <c r="E535" t="s">
        <v>9108</v>
      </c>
      <c r="F535" t="s">
        <v>3551</v>
      </c>
      <c r="G535" t="s">
        <v>3554</v>
      </c>
    </row>
    <row r="536" spans="1:7">
      <c r="A536" t="s">
        <v>1600</v>
      </c>
      <c r="B536">
        <v>49085265</v>
      </c>
      <c r="C536" t="s">
        <v>1602</v>
      </c>
      <c r="D536" s="10" t="str">
        <f t="shared" si="8"/>
        <v>Traverse des Graves</v>
      </c>
      <c r="E536" t="s">
        <v>9109</v>
      </c>
      <c r="F536" t="s">
        <v>1179</v>
      </c>
      <c r="G536" t="s">
        <v>1182</v>
      </c>
    </row>
    <row r="537" spans="1:7">
      <c r="A537" t="s">
        <v>831</v>
      </c>
      <c r="B537">
        <v>72434082</v>
      </c>
      <c r="C537" t="s">
        <v>834</v>
      </c>
      <c r="D537" s="10" t="str">
        <f t="shared" si="8"/>
        <v>Avenue de Grèce</v>
      </c>
      <c r="E537" t="s">
        <v>9108</v>
      </c>
      <c r="F537" t="s">
        <v>3577</v>
      </c>
      <c r="G537" t="s">
        <v>3580</v>
      </c>
    </row>
    <row r="538" spans="1:7">
      <c r="A538" t="s">
        <v>831</v>
      </c>
      <c r="B538">
        <v>72434082</v>
      </c>
      <c r="C538" t="s">
        <v>834</v>
      </c>
      <c r="D538" s="10" t="str">
        <f t="shared" si="8"/>
        <v>Avenue de Grèce</v>
      </c>
      <c r="E538" t="s">
        <v>9109</v>
      </c>
      <c r="F538" t="s">
        <v>342</v>
      </c>
      <c r="G538" t="s">
        <v>345</v>
      </c>
    </row>
    <row r="539" spans="1:7">
      <c r="A539" t="s">
        <v>2043</v>
      </c>
      <c r="B539">
        <v>96130876</v>
      </c>
      <c r="C539" t="s">
        <v>2046</v>
      </c>
      <c r="D539" s="10" t="str">
        <f t="shared" si="8"/>
        <v>Rue Grenache</v>
      </c>
      <c r="E539" t="s">
        <v>9108</v>
      </c>
      <c r="F539" t="s">
        <v>3537</v>
      </c>
      <c r="G539" t="s">
        <v>3540</v>
      </c>
    </row>
    <row r="540" spans="1:7">
      <c r="A540" t="s">
        <v>2043</v>
      </c>
      <c r="B540">
        <v>96130876</v>
      </c>
      <c r="C540" t="s">
        <v>2046</v>
      </c>
      <c r="D540" s="10" t="str">
        <f t="shared" si="8"/>
        <v>Rue Grenache</v>
      </c>
      <c r="E540" t="s">
        <v>9109</v>
      </c>
      <c r="F540" t="s">
        <v>1919</v>
      </c>
      <c r="G540" t="s">
        <v>1922</v>
      </c>
    </row>
    <row r="541" spans="1:7">
      <c r="A541" t="s">
        <v>4109</v>
      </c>
      <c r="B541">
        <v>146602402</v>
      </c>
      <c r="C541" t="s">
        <v>4112</v>
      </c>
      <c r="D541" s="10" t="str">
        <f t="shared" si="8"/>
        <v>Impasse des Grenadiers</v>
      </c>
      <c r="E541" t="s">
        <v>9109</v>
      </c>
      <c r="F541" t="s">
        <v>1279</v>
      </c>
      <c r="G541" t="s">
        <v>1282</v>
      </c>
    </row>
    <row r="542" spans="1:7">
      <c r="A542" t="s">
        <v>169</v>
      </c>
      <c r="B542">
        <v>80864162</v>
      </c>
      <c r="C542" t="s">
        <v>173</v>
      </c>
      <c r="D542" s="10" t="str">
        <f t="shared" si="8"/>
        <v>Ancienne Route du Grès</v>
      </c>
      <c r="E542" t="s">
        <v>9109</v>
      </c>
      <c r="F542" t="s">
        <v>3595</v>
      </c>
      <c r="G542" t="s">
        <v>3597</v>
      </c>
    </row>
    <row r="543" spans="1:7">
      <c r="A543" t="s">
        <v>3595</v>
      </c>
      <c r="B543">
        <v>76088798</v>
      </c>
      <c r="C543" t="s">
        <v>3597</v>
      </c>
      <c r="D543" s="10" t="str">
        <f t="shared" si="8"/>
        <v>Route du Grès</v>
      </c>
      <c r="E543" t="s">
        <v>9108</v>
      </c>
      <c r="F543" t="s">
        <v>3570</v>
      </c>
      <c r="G543" t="s">
        <v>3573</v>
      </c>
    </row>
    <row r="544" spans="1:7">
      <c r="A544" t="s">
        <v>3595</v>
      </c>
      <c r="B544">
        <v>76088798</v>
      </c>
      <c r="C544" t="s">
        <v>3597</v>
      </c>
      <c r="D544" s="10" t="str">
        <f t="shared" si="8"/>
        <v>Route du Grès</v>
      </c>
      <c r="E544" t="s">
        <v>9109</v>
      </c>
      <c r="F544" t="s">
        <v>1371</v>
      </c>
      <c r="G544" t="s">
        <v>1375</v>
      </c>
    </row>
    <row r="545" spans="1:7">
      <c r="A545" t="s">
        <v>645</v>
      </c>
      <c r="B545">
        <v>43926779</v>
      </c>
      <c r="C545" t="s">
        <v>648</v>
      </c>
      <c r="D545" s="10" t="str">
        <f t="shared" si="8"/>
        <v>Chemin du Gué de Beaulieu</v>
      </c>
      <c r="E545" t="s">
        <v>9108</v>
      </c>
      <c r="F545" t="s">
        <v>1285</v>
      </c>
      <c r="G545" t="s">
        <v>1288</v>
      </c>
    </row>
    <row r="546" spans="1:7">
      <c r="A546" t="s">
        <v>645</v>
      </c>
      <c r="B546">
        <v>43926779</v>
      </c>
      <c r="C546" t="s">
        <v>648</v>
      </c>
      <c r="D546" s="10" t="str">
        <f t="shared" si="8"/>
        <v>Chemin du Gué de Beaulieu</v>
      </c>
      <c r="E546" t="s">
        <v>9109</v>
      </c>
      <c r="F546" t="s">
        <v>3551</v>
      </c>
      <c r="G546" t="s">
        <v>3554</v>
      </c>
    </row>
    <row r="547" spans="1:7">
      <c r="A547" t="s">
        <v>1285</v>
      </c>
      <c r="B547">
        <v>43926781</v>
      </c>
      <c r="C547" t="s">
        <v>1288</v>
      </c>
      <c r="D547" s="10" t="str">
        <f t="shared" si="8"/>
        <v>Chemin du Gué de Guille</v>
      </c>
      <c r="E547" t="s">
        <v>9108</v>
      </c>
      <c r="F547" t="s">
        <v>5191</v>
      </c>
      <c r="G547" t="s">
        <v>5194</v>
      </c>
    </row>
    <row r="548" spans="1:7">
      <c r="A548" t="s">
        <v>1285</v>
      </c>
      <c r="B548">
        <v>43926781</v>
      </c>
      <c r="C548" t="s">
        <v>1288</v>
      </c>
      <c r="D548" s="10" t="str">
        <f t="shared" si="8"/>
        <v>Chemin du Gué de Guille</v>
      </c>
      <c r="E548" t="s">
        <v>9109</v>
      </c>
      <c r="F548" t="s">
        <v>645</v>
      </c>
      <c r="G548" t="s">
        <v>648</v>
      </c>
    </row>
    <row r="549" spans="1:7">
      <c r="A549" t="s">
        <v>2050</v>
      </c>
      <c r="B549">
        <v>74670926</v>
      </c>
      <c r="C549" t="s">
        <v>2053</v>
      </c>
      <c r="D549" s="10" t="str">
        <f t="shared" si="8"/>
        <v>Rue Guillaume Apollinaire</v>
      </c>
      <c r="E549" t="s">
        <v>9108</v>
      </c>
      <c r="F549" t="s">
        <v>866</v>
      </c>
      <c r="G549" t="s">
        <v>869</v>
      </c>
    </row>
    <row r="550" spans="1:7">
      <c r="A550" t="s">
        <v>2050</v>
      </c>
      <c r="B550">
        <v>74670926</v>
      </c>
      <c r="C550" t="s">
        <v>2053</v>
      </c>
      <c r="D550" s="10" t="str">
        <f t="shared" si="8"/>
        <v>Rue Guillaume Apollinaire</v>
      </c>
      <c r="E550" t="s">
        <v>9109</v>
      </c>
      <c r="F550" t="s">
        <v>2064</v>
      </c>
      <c r="G550" t="s">
        <v>2067</v>
      </c>
    </row>
    <row r="551" spans="1:7">
      <c r="A551" t="s">
        <v>2057</v>
      </c>
      <c r="B551">
        <v>120444225</v>
      </c>
      <c r="C551" t="s">
        <v>2060</v>
      </c>
      <c r="D551" s="10" t="str">
        <f t="shared" si="8"/>
        <v>Rue Guillaume d'Orange</v>
      </c>
      <c r="E551" t="s">
        <v>9108</v>
      </c>
      <c r="F551" t="s">
        <v>3195</v>
      </c>
      <c r="G551" t="s">
        <v>3198</v>
      </c>
    </row>
    <row r="552" spans="1:7">
      <c r="A552" t="s">
        <v>2057</v>
      </c>
      <c r="B552">
        <v>120444225</v>
      </c>
      <c r="C552" t="s">
        <v>2060</v>
      </c>
      <c r="D552" s="10" t="str">
        <f t="shared" si="8"/>
        <v>Rue Guillaume d'Orange</v>
      </c>
      <c r="E552" t="s">
        <v>9109</v>
      </c>
      <c r="F552" t="s">
        <v>3583</v>
      </c>
      <c r="G552" t="s">
        <v>3586</v>
      </c>
    </row>
    <row r="553" spans="1:7">
      <c r="A553" t="s">
        <v>5280</v>
      </c>
      <c r="B553">
        <v>52564788</v>
      </c>
      <c r="C553" t="s">
        <v>5283</v>
      </c>
      <c r="D553" s="10" t="str">
        <f t="shared" si="8"/>
        <v>Avenue Guillaume le Taciturne</v>
      </c>
      <c r="E553" t="s">
        <v>9108</v>
      </c>
      <c r="F553" t="s">
        <v>2309</v>
      </c>
      <c r="G553" t="s">
        <v>2312</v>
      </c>
    </row>
    <row r="554" spans="1:7">
      <c r="A554" t="s">
        <v>5280</v>
      </c>
      <c r="B554">
        <v>52564788</v>
      </c>
      <c r="C554" t="s">
        <v>5283</v>
      </c>
      <c r="D554" s="10" t="str">
        <f t="shared" si="8"/>
        <v>Avenue Guillaume le Taciturne</v>
      </c>
      <c r="E554" t="s">
        <v>9109</v>
      </c>
      <c r="F554" t="s">
        <v>817</v>
      </c>
      <c r="G554" t="s">
        <v>820</v>
      </c>
    </row>
    <row r="555" spans="1:7">
      <c r="A555" t="s">
        <v>2980</v>
      </c>
      <c r="B555">
        <v>69920848</v>
      </c>
      <c r="C555" t="s">
        <v>2983</v>
      </c>
      <c r="D555" s="10" t="str">
        <f t="shared" si="8"/>
        <v>Rue de Guyenne</v>
      </c>
      <c r="E555" t="s">
        <v>9109</v>
      </c>
      <c r="F555" t="s">
        <v>810</v>
      </c>
      <c r="G555" t="s">
        <v>813</v>
      </c>
    </row>
    <row r="556" spans="1:7">
      <c r="A556" t="s">
        <v>3804</v>
      </c>
      <c r="B556">
        <v>55854289</v>
      </c>
      <c r="C556" t="s">
        <v>3807</v>
      </c>
      <c r="D556" s="10" t="str">
        <f t="shared" si="8"/>
        <v>Impasse du Gymnase Giono</v>
      </c>
      <c r="E556" t="s">
        <v>9109</v>
      </c>
      <c r="F556" t="s">
        <v>1379</v>
      </c>
      <c r="G556" t="s">
        <v>1382</v>
      </c>
    </row>
    <row r="557" spans="1:7">
      <c r="A557" t="s">
        <v>1292</v>
      </c>
      <c r="B557">
        <v>124660289</v>
      </c>
      <c r="C557" t="s">
        <v>1295</v>
      </c>
      <c r="D557" s="10" t="str">
        <f t="shared" si="8"/>
        <v>Chemin du Haut Abrian</v>
      </c>
      <c r="E557" t="s">
        <v>9108</v>
      </c>
      <c r="F557" t="s">
        <v>744</v>
      </c>
      <c r="G557" t="s">
        <v>747</v>
      </c>
    </row>
    <row r="558" spans="1:7">
      <c r="A558" t="s">
        <v>1292</v>
      </c>
      <c r="B558">
        <v>124660289</v>
      </c>
      <c r="C558" t="s">
        <v>1295</v>
      </c>
      <c r="D558" s="10" t="str">
        <f t="shared" si="8"/>
        <v>Chemin du Haut Abrian</v>
      </c>
      <c r="E558" t="s">
        <v>9109</v>
      </c>
      <c r="F558" t="s">
        <v>947</v>
      </c>
      <c r="G558" t="s">
        <v>949</v>
      </c>
    </row>
    <row r="559" spans="1:7">
      <c r="A559" t="s">
        <v>2071</v>
      </c>
      <c r="B559">
        <v>53576780</v>
      </c>
      <c r="C559" t="s">
        <v>2074</v>
      </c>
      <c r="D559" s="10" t="str">
        <f t="shared" si="8"/>
        <v>Rue Hector Berlioz</v>
      </c>
      <c r="E559" t="s">
        <v>9108</v>
      </c>
      <c r="F559" t="s">
        <v>908</v>
      </c>
      <c r="G559" t="s">
        <v>911</v>
      </c>
    </row>
    <row r="560" spans="1:7">
      <c r="A560" t="s">
        <v>2071</v>
      </c>
      <c r="B560">
        <v>53576780</v>
      </c>
      <c r="C560" t="s">
        <v>2074</v>
      </c>
      <c r="D560" s="10" t="str">
        <f t="shared" si="8"/>
        <v>Rue Hector Berlioz</v>
      </c>
      <c r="E560" t="s">
        <v>9109</v>
      </c>
      <c r="F560" t="s">
        <v>3725</v>
      </c>
      <c r="G560" t="s">
        <v>3728</v>
      </c>
    </row>
    <row r="561" spans="1:7">
      <c r="A561" t="s">
        <v>2078</v>
      </c>
      <c r="B561">
        <v>72436047</v>
      </c>
      <c r="C561" t="s">
        <v>2081</v>
      </c>
      <c r="D561" s="10" t="str">
        <f t="shared" si="8"/>
        <v>Rue Henri Barbusse</v>
      </c>
      <c r="E561" t="s">
        <v>9108</v>
      </c>
      <c r="F561" t="s">
        <v>2882</v>
      </c>
      <c r="G561" t="s">
        <v>2885</v>
      </c>
    </row>
    <row r="562" spans="1:7">
      <c r="A562" t="s">
        <v>2078</v>
      </c>
      <c r="B562">
        <v>72436047</v>
      </c>
      <c r="C562" t="s">
        <v>2081</v>
      </c>
      <c r="D562" s="10" t="str">
        <f t="shared" si="8"/>
        <v>Rue Henri Barbusse</v>
      </c>
      <c r="E562" t="s">
        <v>9109</v>
      </c>
      <c r="F562" t="s">
        <v>873</v>
      </c>
      <c r="G562" t="s">
        <v>876</v>
      </c>
    </row>
    <row r="563" spans="1:7">
      <c r="A563" t="s">
        <v>2085</v>
      </c>
      <c r="B563">
        <v>74663109</v>
      </c>
      <c r="C563" t="s">
        <v>2088</v>
      </c>
      <c r="D563" s="10" t="str">
        <f t="shared" si="8"/>
        <v>Rue Henri Bosco</v>
      </c>
      <c r="E563" t="s">
        <v>9109</v>
      </c>
      <c r="F563" t="s">
        <v>2229</v>
      </c>
      <c r="G563" t="s">
        <v>2232</v>
      </c>
    </row>
    <row r="564" spans="1:7">
      <c r="A564" t="s">
        <v>2092</v>
      </c>
      <c r="B564">
        <v>139226471</v>
      </c>
      <c r="C564" t="s">
        <v>2095</v>
      </c>
      <c r="D564" s="10" t="str">
        <f t="shared" si="8"/>
        <v>Rue Henri Capty</v>
      </c>
      <c r="E564" t="s">
        <v>9108</v>
      </c>
      <c r="F564" t="s">
        <v>3676</v>
      </c>
      <c r="G564" t="s">
        <v>3679</v>
      </c>
    </row>
    <row r="565" spans="1:7">
      <c r="A565" t="s">
        <v>2092</v>
      </c>
      <c r="B565">
        <v>139226471</v>
      </c>
      <c r="C565" t="s">
        <v>2095</v>
      </c>
      <c r="D565" s="10" t="str">
        <f t="shared" si="8"/>
        <v>Rue Henri Capty</v>
      </c>
      <c r="E565" t="s">
        <v>9109</v>
      </c>
      <c r="F565" t="s">
        <v>803</v>
      </c>
      <c r="G565" t="s">
        <v>806</v>
      </c>
    </row>
    <row r="566" spans="1:7">
      <c r="A566" t="s">
        <v>2099</v>
      </c>
      <c r="B566">
        <v>69920837</v>
      </c>
      <c r="C566" t="s">
        <v>2102</v>
      </c>
      <c r="D566" s="10" t="str">
        <f t="shared" si="8"/>
        <v>Rue Henri Dunant</v>
      </c>
      <c r="E566" t="s">
        <v>9108</v>
      </c>
      <c r="F566" t="s">
        <v>2938</v>
      </c>
      <c r="G566" t="s">
        <v>2941</v>
      </c>
    </row>
    <row r="567" spans="1:7">
      <c r="A567" t="s">
        <v>2099</v>
      </c>
      <c r="B567">
        <v>69920837</v>
      </c>
      <c r="C567" t="s">
        <v>2102</v>
      </c>
      <c r="D567" s="10" t="str">
        <f t="shared" si="8"/>
        <v>Rue Henri Dunant</v>
      </c>
      <c r="E567" t="s">
        <v>9109</v>
      </c>
      <c r="F567" t="s">
        <v>3834</v>
      </c>
      <c r="G567" t="s">
        <v>3836</v>
      </c>
    </row>
    <row r="568" spans="1:7">
      <c r="A568" t="s">
        <v>2106</v>
      </c>
      <c r="B568">
        <v>131014684</v>
      </c>
      <c r="C568" t="s">
        <v>2109</v>
      </c>
      <c r="D568" s="10" t="str">
        <f t="shared" si="8"/>
        <v>Rue Henri Matisse</v>
      </c>
      <c r="E568" t="s">
        <v>9109</v>
      </c>
      <c r="F568" t="s">
        <v>2882</v>
      </c>
      <c r="G568" t="s">
        <v>2885</v>
      </c>
    </row>
    <row r="569" spans="1:7">
      <c r="A569" t="s">
        <v>2113</v>
      </c>
      <c r="B569">
        <v>43981570</v>
      </c>
      <c r="C569" t="s">
        <v>2116</v>
      </c>
      <c r="D569" s="10" t="str">
        <f t="shared" si="8"/>
        <v>Rue Henri Noguères</v>
      </c>
      <c r="E569" t="s">
        <v>9108</v>
      </c>
      <c r="F569" t="s">
        <v>1953</v>
      </c>
      <c r="G569" t="s">
        <v>1956</v>
      </c>
    </row>
    <row r="570" spans="1:7">
      <c r="A570" t="s">
        <v>2113</v>
      </c>
      <c r="B570">
        <v>43981570</v>
      </c>
      <c r="C570" t="s">
        <v>2116</v>
      </c>
      <c r="D570" s="10" t="str">
        <f t="shared" si="8"/>
        <v>Rue Henri Noguères</v>
      </c>
      <c r="E570" t="s">
        <v>9109</v>
      </c>
      <c r="F570" t="s">
        <v>3669</v>
      </c>
      <c r="G570" t="s">
        <v>3672</v>
      </c>
    </row>
    <row r="571" spans="1:7">
      <c r="A571" t="s">
        <v>4418</v>
      </c>
      <c r="B571">
        <v>43718072</v>
      </c>
      <c r="C571" t="s">
        <v>4422</v>
      </c>
      <c r="D571" s="10" t="str">
        <f t="shared" si="8"/>
        <v>Place aux Herbes</v>
      </c>
      <c r="E571" t="s">
        <v>9108</v>
      </c>
      <c r="F571" t="s">
        <v>2030</v>
      </c>
      <c r="G571" t="s">
        <v>2033</v>
      </c>
    </row>
    <row r="572" spans="1:7">
      <c r="A572" t="s">
        <v>4418</v>
      </c>
      <c r="B572">
        <v>43718072</v>
      </c>
      <c r="C572" t="s">
        <v>4422</v>
      </c>
      <c r="D572" s="10" t="str">
        <f t="shared" si="8"/>
        <v>Place aux Herbes</v>
      </c>
      <c r="E572" t="s">
        <v>9109</v>
      </c>
      <c r="F572" t="s">
        <v>2720</v>
      </c>
      <c r="G572" t="s">
        <v>2723</v>
      </c>
    </row>
    <row r="573" spans="1:7">
      <c r="A573" t="s">
        <v>2120</v>
      </c>
      <c r="B573">
        <v>53562715</v>
      </c>
      <c r="C573" t="s">
        <v>2123</v>
      </c>
      <c r="D573" s="10" t="str">
        <f t="shared" si="8"/>
        <v>Rue Hergé</v>
      </c>
      <c r="E573" t="s">
        <v>9108</v>
      </c>
      <c r="F573" t="s">
        <v>3195</v>
      </c>
      <c r="G573" t="s">
        <v>3198</v>
      </c>
    </row>
    <row r="574" spans="1:7">
      <c r="A574" t="s">
        <v>2120</v>
      </c>
      <c r="B574">
        <v>53562715</v>
      </c>
      <c r="C574" t="s">
        <v>2123</v>
      </c>
      <c r="D574" s="10" t="str">
        <f t="shared" si="8"/>
        <v>Rue Hergé</v>
      </c>
      <c r="E574" t="s">
        <v>9109</v>
      </c>
      <c r="F574" t="s">
        <v>908</v>
      </c>
      <c r="G574" t="s">
        <v>911</v>
      </c>
    </row>
    <row r="575" spans="1:7">
      <c r="A575" t="s">
        <v>2139</v>
      </c>
      <c r="B575">
        <v>53561580</v>
      </c>
      <c r="C575" t="s">
        <v>2142</v>
      </c>
      <c r="D575" s="10" t="str">
        <f t="shared" si="8"/>
        <v>Rue Honoré de Balzac</v>
      </c>
      <c r="E575" t="s">
        <v>9109</v>
      </c>
      <c r="F575" t="s">
        <v>824</v>
      </c>
      <c r="G575" t="s">
        <v>827</v>
      </c>
    </row>
    <row r="576" spans="1:7">
      <c r="A576" t="s">
        <v>4123</v>
      </c>
      <c r="B576">
        <v>149525032</v>
      </c>
      <c r="C576" t="s">
        <v>4126</v>
      </c>
      <c r="D576" s="10" t="str">
        <f t="shared" si="8"/>
        <v>Impasse des Hortensias</v>
      </c>
      <c r="E576" t="s">
        <v>9109</v>
      </c>
      <c r="F576" t="s">
        <v>838</v>
      </c>
      <c r="G576" t="s">
        <v>841</v>
      </c>
    </row>
    <row r="577" spans="1:7">
      <c r="A577" t="s">
        <v>3521</v>
      </c>
      <c r="B577">
        <v>53564006</v>
      </c>
      <c r="C577" t="s">
        <v>3523</v>
      </c>
      <c r="D577" s="10" t="str">
        <f t="shared" si="8"/>
        <v>Rond-Point d'Hydra</v>
      </c>
      <c r="E577" t="s">
        <v>9108</v>
      </c>
      <c r="F577" t="s">
        <v>1386</v>
      </c>
      <c r="G577" t="s">
        <v>1389</v>
      </c>
    </row>
    <row r="578" spans="1:7">
      <c r="A578" t="s">
        <v>3521</v>
      </c>
      <c r="B578">
        <v>53564006</v>
      </c>
      <c r="C578" t="s">
        <v>3523</v>
      </c>
      <c r="D578" s="10" t="str">
        <f t="shared" ref="D578:D641" si="9">HYPERLINK("http://www.openstreetmap.org/?way="&amp;B578,C578)</f>
        <v>Rond-Point d'Hydra</v>
      </c>
      <c r="E578" t="s">
        <v>9109</v>
      </c>
      <c r="F578" t="s">
        <v>2653</v>
      </c>
      <c r="G578" t="s">
        <v>2656</v>
      </c>
    </row>
    <row r="579" spans="1:7">
      <c r="A579" t="s">
        <v>4130</v>
      </c>
      <c r="B579">
        <v>74700800</v>
      </c>
      <c r="C579" t="s">
        <v>4133</v>
      </c>
      <c r="D579" s="10" t="str">
        <f t="shared" si="9"/>
        <v>Impasse des Iris</v>
      </c>
      <c r="E579" t="s">
        <v>9109</v>
      </c>
      <c r="F579" t="s">
        <v>4123</v>
      </c>
      <c r="G579" t="s">
        <v>4126</v>
      </c>
    </row>
    <row r="580" spans="1:7">
      <c r="A580" t="s">
        <v>2945</v>
      </c>
      <c r="B580">
        <v>69919290</v>
      </c>
      <c r="C580" t="s">
        <v>2948</v>
      </c>
      <c r="D580" s="10" t="str">
        <f t="shared" si="9"/>
        <v>Rue d'Irlande</v>
      </c>
      <c r="E580" t="s">
        <v>9108</v>
      </c>
      <c r="F580" t="s">
        <v>342</v>
      </c>
      <c r="G580" t="s">
        <v>345</v>
      </c>
    </row>
    <row r="581" spans="1:7">
      <c r="A581" t="s">
        <v>2945</v>
      </c>
      <c r="B581">
        <v>69919290</v>
      </c>
      <c r="C581" t="s">
        <v>2948</v>
      </c>
      <c r="D581" s="10" t="str">
        <f t="shared" si="9"/>
        <v>Rue d'Irlande</v>
      </c>
      <c r="E581" t="s">
        <v>9109</v>
      </c>
      <c r="F581" t="s">
        <v>2773</v>
      </c>
      <c r="G581" t="s">
        <v>2776</v>
      </c>
    </row>
    <row r="582" spans="1:7">
      <c r="A582" t="s">
        <v>2952</v>
      </c>
      <c r="B582">
        <v>141487194</v>
      </c>
      <c r="C582" t="s">
        <v>2955</v>
      </c>
      <c r="D582" s="10" t="str">
        <f t="shared" si="9"/>
        <v>Rue d'Italie</v>
      </c>
      <c r="E582" t="s">
        <v>9109</v>
      </c>
      <c r="F582" t="s">
        <v>212</v>
      </c>
      <c r="G582" t="s">
        <v>215</v>
      </c>
    </row>
    <row r="583" spans="1:7">
      <c r="A583" t="s">
        <v>2411</v>
      </c>
      <c r="B583">
        <v>75098952</v>
      </c>
      <c r="C583" t="s">
        <v>2414</v>
      </c>
      <c r="D583" s="10" t="str">
        <f t="shared" si="9"/>
        <v>Rue des Jacinthes</v>
      </c>
      <c r="E583" t="s">
        <v>9109</v>
      </c>
      <c r="F583" t="s">
        <v>3614</v>
      </c>
      <c r="G583" t="s">
        <v>3617</v>
      </c>
    </row>
    <row r="584" spans="1:7">
      <c r="A584" t="s">
        <v>3314</v>
      </c>
      <c r="B584">
        <v>53560782</v>
      </c>
      <c r="C584" t="s">
        <v>3317</v>
      </c>
      <c r="D584" s="10" t="str">
        <f t="shared" si="9"/>
        <v>Place Jacques-Bénigne Bossuet</v>
      </c>
      <c r="E584" t="s">
        <v>9108</v>
      </c>
      <c r="F584" t="s">
        <v>1820</v>
      </c>
      <c r="G584" t="s">
        <v>1823</v>
      </c>
    </row>
    <row r="585" spans="1:7">
      <c r="A585" t="s">
        <v>3314</v>
      </c>
      <c r="B585">
        <v>53560782</v>
      </c>
      <c r="C585" t="s">
        <v>3317</v>
      </c>
      <c r="D585" s="10" t="str">
        <f t="shared" si="9"/>
        <v>Place Jacques-Bénigne Bossuet</v>
      </c>
      <c r="E585" t="s">
        <v>9109</v>
      </c>
      <c r="F585" t="s">
        <v>2794</v>
      </c>
      <c r="G585" t="s">
        <v>2797</v>
      </c>
    </row>
    <row r="586" spans="1:7">
      <c r="A586" t="s">
        <v>1792</v>
      </c>
      <c r="B586">
        <v>55847732</v>
      </c>
      <c r="C586" t="s">
        <v>1795</v>
      </c>
      <c r="D586" s="10" t="str">
        <f t="shared" si="9"/>
        <v>Rue Jacques Duclos</v>
      </c>
      <c r="E586" t="s">
        <v>9108</v>
      </c>
      <c r="F586" t="s">
        <v>1827</v>
      </c>
      <c r="G586" t="s">
        <v>1830</v>
      </c>
    </row>
    <row r="587" spans="1:7">
      <c r="A587" t="s">
        <v>1792</v>
      </c>
      <c r="B587">
        <v>55847732</v>
      </c>
      <c r="C587" t="s">
        <v>1795</v>
      </c>
      <c r="D587" s="10" t="str">
        <f t="shared" si="9"/>
        <v>Rue Jacques Duclos</v>
      </c>
      <c r="E587" t="s">
        <v>9109</v>
      </c>
      <c r="F587" t="s">
        <v>3815</v>
      </c>
      <c r="G587" t="s">
        <v>3817</v>
      </c>
    </row>
    <row r="588" spans="1:7">
      <c r="A588" t="s">
        <v>789</v>
      </c>
      <c r="B588">
        <v>69920842</v>
      </c>
      <c r="C588" t="s">
        <v>792</v>
      </c>
      <c r="D588" s="10" t="str">
        <f t="shared" si="9"/>
        <v>Avenue Jacques Imbert</v>
      </c>
      <c r="E588" t="s">
        <v>9108</v>
      </c>
      <c r="F588" t="s">
        <v>2099</v>
      </c>
      <c r="G588" t="s">
        <v>2102</v>
      </c>
    </row>
    <row r="589" spans="1:7">
      <c r="A589" t="s">
        <v>789</v>
      </c>
      <c r="B589">
        <v>69920842</v>
      </c>
      <c r="C589" t="s">
        <v>792</v>
      </c>
      <c r="D589" s="10" t="str">
        <f t="shared" si="9"/>
        <v>Avenue Jacques Imbert</v>
      </c>
      <c r="E589" t="s">
        <v>9109</v>
      </c>
      <c r="F589" t="s">
        <v>838</v>
      </c>
      <c r="G589" t="s">
        <v>841</v>
      </c>
    </row>
    <row r="590" spans="1:7">
      <c r="A590" t="s">
        <v>3834</v>
      </c>
      <c r="B590">
        <v>131023547</v>
      </c>
      <c r="C590" t="s">
        <v>3836</v>
      </c>
      <c r="D590" s="10" t="str">
        <f t="shared" si="9"/>
        <v>Impasse Jacques Imbert</v>
      </c>
      <c r="E590" t="s">
        <v>9109</v>
      </c>
      <c r="F590" t="s">
        <v>789</v>
      </c>
      <c r="G590" t="s">
        <v>792</v>
      </c>
    </row>
    <row r="591" spans="1:7">
      <c r="A591" t="s">
        <v>2146</v>
      </c>
      <c r="B591">
        <v>74700786</v>
      </c>
      <c r="C591" t="s">
        <v>2149</v>
      </c>
      <c r="D591" s="10" t="str">
        <f t="shared" si="9"/>
        <v>Rue Jacques Monod</v>
      </c>
      <c r="E591" t="s">
        <v>9109</v>
      </c>
      <c r="F591" t="s">
        <v>873</v>
      </c>
      <c r="G591" t="s">
        <v>876</v>
      </c>
    </row>
    <row r="592" spans="1:7">
      <c r="A592" t="s">
        <v>2153</v>
      </c>
      <c r="B592">
        <v>69917241</v>
      </c>
      <c r="C592" t="s">
        <v>2156</v>
      </c>
      <c r="D592" s="10" t="str">
        <f t="shared" si="9"/>
        <v>Rue Jacques Perret</v>
      </c>
      <c r="E592" t="s">
        <v>9108</v>
      </c>
      <c r="F592" t="s">
        <v>2639</v>
      </c>
      <c r="G592" t="s">
        <v>2642</v>
      </c>
    </row>
    <row r="593" spans="1:7">
      <c r="A593" t="s">
        <v>2153</v>
      </c>
      <c r="B593">
        <v>69917241</v>
      </c>
      <c r="C593" t="s">
        <v>2156</v>
      </c>
      <c r="D593" s="10" t="str">
        <f t="shared" si="9"/>
        <v>Rue Jacques Perret</v>
      </c>
      <c r="E593" t="s">
        <v>9109</v>
      </c>
      <c r="F593" t="s">
        <v>3251</v>
      </c>
      <c r="G593" t="s">
        <v>3254</v>
      </c>
    </row>
    <row r="594" spans="1:7">
      <c r="A594" t="s">
        <v>3307</v>
      </c>
      <c r="B594">
        <v>74663101</v>
      </c>
      <c r="C594" t="s">
        <v>3310</v>
      </c>
      <c r="D594" s="10" t="str">
        <f t="shared" si="9"/>
        <v>Place Jacques Prévert</v>
      </c>
      <c r="E594" t="s">
        <v>9109</v>
      </c>
      <c r="F594" t="s">
        <v>1912</v>
      </c>
      <c r="G594" t="s">
        <v>1915</v>
      </c>
    </row>
    <row r="595" spans="1:7">
      <c r="A595" t="s">
        <v>2680</v>
      </c>
      <c r="B595">
        <v>49081203</v>
      </c>
      <c r="C595" t="s">
        <v>2683</v>
      </c>
      <c r="D595" s="10" t="str">
        <f t="shared" si="9"/>
        <v>Rue du Jardin des Sens</v>
      </c>
      <c r="E595" t="s">
        <v>9108</v>
      </c>
      <c r="F595" t="s">
        <v>1457</v>
      </c>
      <c r="G595" t="s">
        <v>1460</v>
      </c>
    </row>
    <row r="596" spans="1:7">
      <c r="A596" t="s">
        <v>2680</v>
      </c>
      <c r="B596">
        <v>49081203</v>
      </c>
      <c r="C596" t="s">
        <v>2683</v>
      </c>
      <c r="D596" s="10" t="str">
        <f t="shared" si="9"/>
        <v>Rue du Jardin des Sens</v>
      </c>
      <c r="E596" t="s">
        <v>9109</v>
      </c>
      <c r="F596" t="s">
        <v>1279</v>
      </c>
      <c r="G596" t="s">
        <v>1282</v>
      </c>
    </row>
    <row r="597" spans="1:7">
      <c r="A597" t="s">
        <v>2686</v>
      </c>
      <c r="B597">
        <v>74863293</v>
      </c>
      <c r="C597" t="s">
        <v>2689</v>
      </c>
      <c r="D597" s="10" t="str">
        <f t="shared" si="9"/>
        <v>Rue du Jardinier</v>
      </c>
      <c r="E597" t="s">
        <v>9109</v>
      </c>
      <c r="F597" t="s">
        <v>3195</v>
      </c>
      <c r="G597" t="s">
        <v>3198</v>
      </c>
    </row>
    <row r="598" spans="1:7">
      <c r="A598" t="s">
        <v>496</v>
      </c>
      <c r="B598">
        <v>69919281</v>
      </c>
      <c r="C598" t="s">
        <v>499</v>
      </c>
      <c r="D598" s="10" t="str">
        <f t="shared" si="9"/>
        <v>Chemin de la Jardinière</v>
      </c>
      <c r="E598" t="s">
        <v>9108</v>
      </c>
      <c r="F598" t="s">
        <v>3577</v>
      </c>
      <c r="G598" t="s">
        <v>3580</v>
      </c>
    </row>
    <row r="599" spans="1:7">
      <c r="A599" t="s">
        <v>496</v>
      </c>
      <c r="B599">
        <v>69919281</v>
      </c>
      <c r="C599" t="s">
        <v>499</v>
      </c>
      <c r="D599" s="10" t="str">
        <f t="shared" si="9"/>
        <v>Chemin de la Jardinière</v>
      </c>
      <c r="E599" t="s">
        <v>9109</v>
      </c>
      <c r="F599" t="s">
        <v>2945</v>
      </c>
      <c r="G599" t="s">
        <v>2948</v>
      </c>
    </row>
    <row r="600" spans="1:7">
      <c r="A600" t="s">
        <v>4137</v>
      </c>
      <c r="B600">
        <v>133164014</v>
      </c>
      <c r="C600" t="s">
        <v>4139</v>
      </c>
      <c r="D600" s="10" t="str">
        <f t="shared" si="9"/>
        <v>Impasse des Jardins</v>
      </c>
      <c r="E600" t="s">
        <v>9109</v>
      </c>
      <c r="F600" t="s">
        <v>2424</v>
      </c>
      <c r="G600" t="s">
        <v>2427</v>
      </c>
    </row>
    <row r="601" spans="1:7">
      <c r="A601" t="s">
        <v>2424</v>
      </c>
      <c r="B601">
        <v>74159361</v>
      </c>
      <c r="C601" t="s">
        <v>2427</v>
      </c>
      <c r="D601" s="10" t="str">
        <f t="shared" si="9"/>
        <v>Rue des Jardins</v>
      </c>
      <c r="E601" t="s">
        <v>9108</v>
      </c>
      <c r="F601" t="s">
        <v>192</v>
      </c>
      <c r="G601" t="s">
        <v>195</v>
      </c>
    </row>
    <row r="602" spans="1:7">
      <c r="A602" t="s">
        <v>2424</v>
      </c>
      <c r="B602">
        <v>74159361</v>
      </c>
      <c r="C602" t="s">
        <v>2427</v>
      </c>
      <c r="D602" s="10" t="str">
        <f t="shared" si="9"/>
        <v>Rue des Jardins</v>
      </c>
      <c r="E602" t="s">
        <v>9109</v>
      </c>
      <c r="F602" t="s">
        <v>1995</v>
      </c>
      <c r="G602" t="s">
        <v>1998</v>
      </c>
    </row>
    <row r="603" spans="1:7">
      <c r="A603" t="s">
        <v>2418</v>
      </c>
      <c r="B603">
        <v>75076851</v>
      </c>
      <c r="C603" t="s">
        <v>2421</v>
      </c>
      <c r="D603" s="10" t="str">
        <f t="shared" si="9"/>
        <v>Rue des Jardins de l'Araïs</v>
      </c>
      <c r="E603" t="s">
        <v>9109</v>
      </c>
      <c r="F603" t="s">
        <v>894</v>
      </c>
      <c r="G603" t="s">
        <v>897</v>
      </c>
    </row>
    <row r="604" spans="1:7">
      <c r="A604" t="s">
        <v>4251</v>
      </c>
      <c r="B604">
        <v>152186387</v>
      </c>
      <c r="C604" t="s">
        <v>4254</v>
      </c>
      <c r="D604" s="10" t="str">
        <f t="shared" si="9"/>
        <v>Impasse du Jasmin</v>
      </c>
      <c r="E604" t="s">
        <v>9109</v>
      </c>
      <c r="F604" t="s">
        <v>3257</v>
      </c>
      <c r="G604" t="s">
        <v>3260</v>
      </c>
    </row>
    <row r="605" spans="1:7">
      <c r="A605" t="s">
        <v>964</v>
      </c>
      <c r="B605">
        <v>76179611</v>
      </c>
      <c r="C605" t="s">
        <v>967</v>
      </c>
      <c r="D605" s="10" t="str">
        <f t="shared" si="9"/>
        <v>Chemin Jaufrette</v>
      </c>
      <c r="E605" t="s">
        <v>9108</v>
      </c>
      <c r="F605" t="s">
        <v>3570</v>
      </c>
      <c r="G605" t="s">
        <v>3573</v>
      </c>
    </row>
    <row r="606" spans="1:7">
      <c r="A606" t="s">
        <v>964</v>
      </c>
      <c r="B606">
        <v>76179611</v>
      </c>
      <c r="C606" t="s">
        <v>967</v>
      </c>
      <c r="D606" s="10" t="str">
        <f t="shared" si="9"/>
        <v>Chemin Jaufrette</v>
      </c>
      <c r="E606" t="s">
        <v>9109</v>
      </c>
      <c r="F606" t="s">
        <v>476</v>
      </c>
      <c r="G606" t="s">
        <v>479</v>
      </c>
    </row>
    <row r="607" spans="1:7">
      <c r="A607" t="s">
        <v>1186</v>
      </c>
      <c r="B607">
        <v>58837332</v>
      </c>
      <c r="C607" t="s">
        <v>1189</v>
      </c>
      <c r="D607" s="10" t="str">
        <f t="shared" si="9"/>
        <v>Chemin des Jaumes Cabrières</v>
      </c>
      <c r="E607" t="s">
        <v>9109</v>
      </c>
      <c r="F607" t="s">
        <v>3570</v>
      </c>
      <c r="G607" t="s">
        <v>3573</v>
      </c>
    </row>
    <row r="608" spans="1:7">
      <c r="A608" t="s">
        <v>3739</v>
      </c>
      <c r="B608">
        <v>53671591</v>
      </c>
      <c r="C608" t="s">
        <v>3742</v>
      </c>
      <c r="D608" s="10" t="str">
        <f t="shared" si="9"/>
        <v>Rue Jean-Baptiste Carpeaux</v>
      </c>
      <c r="E608" t="s">
        <v>9108</v>
      </c>
      <c r="F608" t="s">
        <v>3760</v>
      </c>
      <c r="G608" t="s">
        <v>3763</v>
      </c>
    </row>
    <row r="609" spans="1:7">
      <c r="A609" t="s">
        <v>3739</v>
      </c>
      <c r="B609">
        <v>53671591</v>
      </c>
      <c r="C609" t="s">
        <v>3742</v>
      </c>
      <c r="D609" s="10" t="str">
        <f t="shared" si="9"/>
        <v>Rue Jean-Baptiste Carpeaux</v>
      </c>
      <c r="E609" t="s">
        <v>9109</v>
      </c>
      <c r="F609" t="s">
        <v>2592</v>
      </c>
      <c r="G609" t="s">
        <v>2595</v>
      </c>
    </row>
    <row r="610" spans="1:7">
      <c r="A610" t="s">
        <v>2215</v>
      </c>
      <c r="B610">
        <v>53635788</v>
      </c>
      <c r="C610" t="s">
        <v>2218</v>
      </c>
      <c r="D610" s="10" t="str">
        <f t="shared" si="9"/>
        <v>Rue Jean de la Fontaine</v>
      </c>
      <c r="E610" t="s">
        <v>9108</v>
      </c>
      <c r="F610" t="s">
        <v>908</v>
      </c>
      <c r="G610" t="s">
        <v>911</v>
      </c>
    </row>
    <row r="611" spans="1:7">
      <c r="A611" t="s">
        <v>2215</v>
      </c>
      <c r="B611">
        <v>53635788</v>
      </c>
      <c r="C611" t="s">
        <v>2218</v>
      </c>
      <c r="D611" s="10" t="str">
        <f t="shared" si="9"/>
        <v>Rue Jean de la Fontaine</v>
      </c>
      <c r="E611" t="s">
        <v>9109</v>
      </c>
      <c r="F611" t="s">
        <v>1799</v>
      </c>
      <c r="G611" t="s">
        <v>1802</v>
      </c>
    </row>
    <row r="612" spans="1:7">
      <c r="A612" t="s">
        <v>2160</v>
      </c>
      <c r="B612">
        <v>55814522</v>
      </c>
      <c r="C612" t="s">
        <v>2163</v>
      </c>
      <c r="D612" s="10" t="str">
        <f t="shared" si="9"/>
        <v>Rue Jean Giono</v>
      </c>
      <c r="E612" t="s">
        <v>9108</v>
      </c>
      <c r="F612" t="s">
        <v>2917</v>
      </c>
      <c r="G612" t="s">
        <v>2920</v>
      </c>
    </row>
    <row r="613" spans="1:7">
      <c r="A613" t="s">
        <v>2160</v>
      </c>
      <c r="B613">
        <v>55814522</v>
      </c>
      <c r="C613" t="s">
        <v>2163</v>
      </c>
      <c r="D613" s="10" t="str">
        <f t="shared" si="9"/>
        <v>Rue Jean Giono</v>
      </c>
      <c r="E613" t="s">
        <v>9109</v>
      </c>
      <c r="F613" t="s">
        <v>3815</v>
      </c>
      <c r="G613" t="s">
        <v>3817</v>
      </c>
    </row>
    <row r="614" spans="1:7">
      <c r="A614" t="s">
        <v>2167</v>
      </c>
      <c r="B614">
        <v>53563996</v>
      </c>
      <c r="C614" t="s">
        <v>2170</v>
      </c>
      <c r="D614" s="10" t="str">
        <f t="shared" si="9"/>
        <v>Rue Jean Hervé</v>
      </c>
      <c r="E614" t="s">
        <v>9109</v>
      </c>
      <c r="F614" t="s">
        <v>908</v>
      </c>
      <c r="G614" t="s">
        <v>911</v>
      </c>
    </row>
    <row r="615" spans="1:7">
      <c r="A615" t="s">
        <v>2222</v>
      </c>
      <c r="B615">
        <v>149407601</v>
      </c>
      <c r="C615" t="s">
        <v>2225</v>
      </c>
      <c r="D615" s="10" t="str">
        <f t="shared" si="9"/>
        <v>Rue Jean-Jacques Rousseau</v>
      </c>
      <c r="E615" t="s">
        <v>9108</v>
      </c>
      <c r="F615" t="s">
        <v>5280</v>
      </c>
      <c r="G615" t="s">
        <v>5283</v>
      </c>
    </row>
    <row r="616" spans="1:7">
      <c r="A616" t="s">
        <v>2222</v>
      </c>
      <c r="B616">
        <v>149407601</v>
      </c>
      <c r="C616" t="s">
        <v>2225</v>
      </c>
      <c r="D616" s="10" t="str">
        <f t="shared" si="9"/>
        <v>Rue Jean-Jacques Rousseau</v>
      </c>
      <c r="E616" t="s">
        <v>9109</v>
      </c>
      <c r="F616" t="s">
        <v>5280</v>
      </c>
      <c r="G616" t="s">
        <v>5283</v>
      </c>
    </row>
    <row r="617" spans="1:7">
      <c r="A617" t="s">
        <v>2174</v>
      </c>
      <c r="B617">
        <v>43803892</v>
      </c>
      <c r="C617" t="s">
        <v>2177</v>
      </c>
      <c r="D617" s="10" t="str">
        <f t="shared" si="9"/>
        <v>Rue Jean Jaurès</v>
      </c>
      <c r="E617" t="s">
        <v>9108</v>
      </c>
      <c r="F617" t="s">
        <v>2208</v>
      </c>
      <c r="G617" t="s">
        <v>2211</v>
      </c>
    </row>
    <row r="618" spans="1:7">
      <c r="A618" t="s">
        <v>2174</v>
      </c>
      <c r="B618">
        <v>43803892</v>
      </c>
      <c r="C618" t="s">
        <v>2177</v>
      </c>
      <c r="D618" s="10" t="str">
        <f t="shared" si="9"/>
        <v>Rue Jean Jaurès</v>
      </c>
      <c r="E618" t="s">
        <v>9109</v>
      </c>
      <c r="F618" t="s">
        <v>838</v>
      </c>
      <c r="G618" t="s">
        <v>841</v>
      </c>
    </row>
    <row r="619" spans="1:7">
      <c r="A619" t="s">
        <v>2181</v>
      </c>
      <c r="B619">
        <v>130233585</v>
      </c>
      <c r="C619" t="s">
        <v>2184</v>
      </c>
      <c r="D619" s="10" t="str">
        <f t="shared" si="9"/>
        <v>Rue Jean Marais</v>
      </c>
      <c r="E619" t="s">
        <v>9109</v>
      </c>
      <c r="F619" t="s">
        <v>778</v>
      </c>
      <c r="G619" t="s">
        <v>781</v>
      </c>
    </row>
    <row r="620" spans="1:7">
      <c r="A620" t="s">
        <v>3839</v>
      </c>
      <c r="B620">
        <v>74700788</v>
      </c>
      <c r="C620" t="s">
        <v>3842</v>
      </c>
      <c r="D620" s="10" t="str">
        <f t="shared" si="9"/>
        <v>Impasse Jean Mermoz</v>
      </c>
      <c r="E620" t="s">
        <v>9109</v>
      </c>
      <c r="F620" t="s">
        <v>838</v>
      </c>
      <c r="G620" t="s">
        <v>841</v>
      </c>
    </row>
    <row r="621" spans="1:7">
      <c r="A621" t="s">
        <v>796</v>
      </c>
      <c r="B621">
        <v>25633804</v>
      </c>
      <c r="C621" t="s">
        <v>799</v>
      </c>
      <c r="D621" s="10" t="str">
        <f t="shared" si="9"/>
        <v>Avenue Jean Moulin</v>
      </c>
      <c r="E621" t="s">
        <v>9108</v>
      </c>
      <c r="F621" t="s">
        <v>5280</v>
      </c>
      <c r="G621" t="s">
        <v>5283</v>
      </c>
    </row>
    <row r="622" spans="1:7">
      <c r="A622" t="s">
        <v>796</v>
      </c>
      <c r="B622">
        <v>25633804</v>
      </c>
      <c r="C622" t="s">
        <v>799</v>
      </c>
      <c r="D622" s="10" t="str">
        <f t="shared" si="9"/>
        <v>Avenue Jean Moulin</v>
      </c>
      <c r="E622" t="s">
        <v>9109</v>
      </c>
      <c r="F622" t="s">
        <v>824</v>
      </c>
      <c r="G622" t="s">
        <v>827</v>
      </c>
    </row>
    <row r="623" spans="1:7">
      <c r="A623" t="s">
        <v>2229</v>
      </c>
      <c r="B623">
        <v>74663094</v>
      </c>
      <c r="C623" t="s">
        <v>2232</v>
      </c>
      <c r="D623" s="10" t="str">
        <f t="shared" si="9"/>
        <v>Rue Jean-Paul Sartre</v>
      </c>
      <c r="E623" t="s">
        <v>9108</v>
      </c>
      <c r="F623" t="s">
        <v>873</v>
      </c>
      <c r="G623" t="s">
        <v>876</v>
      </c>
    </row>
    <row r="624" spans="1:7">
      <c r="A624" t="s">
        <v>2229</v>
      </c>
      <c r="B624">
        <v>74663094</v>
      </c>
      <c r="C624" t="s">
        <v>2232</v>
      </c>
      <c r="D624" s="10" t="str">
        <f t="shared" si="9"/>
        <v>Rue Jean-Paul Sartre</v>
      </c>
      <c r="E624" t="s">
        <v>9109</v>
      </c>
      <c r="F624" t="s">
        <v>3342</v>
      </c>
      <c r="G624" t="s">
        <v>3345</v>
      </c>
    </row>
    <row r="625" spans="1:7">
      <c r="A625" t="s">
        <v>2194</v>
      </c>
      <c r="B625">
        <v>74700778</v>
      </c>
      <c r="C625" t="s">
        <v>2197</v>
      </c>
      <c r="D625" s="10" t="str">
        <f t="shared" si="9"/>
        <v>Rue Jean Plantevin</v>
      </c>
      <c r="E625" t="s">
        <v>9109</v>
      </c>
      <c r="F625" t="s">
        <v>873</v>
      </c>
      <c r="G625" t="s">
        <v>876</v>
      </c>
    </row>
    <row r="626" spans="1:7">
      <c r="A626" t="s">
        <v>2201</v>
      </c>
      <c r="B626">
        <v>53635794</v>
      </c>
      <c r="C626" t="s">
        <v>2204</v>
      </c>
      <c r="D626" s="10" t="str">
        <f t="shared" si="9"/>
        <v>Rue Jean Racine</v>
      </c>
      <c r="E626" t="s">
        <v>9109</v>
      </c>
      <c r="F626" t="s">
        <v>2215</v>
      </c>
      <c r="G626" t="s">
        <v>2218</v>
      </c>
    </row>
    <row r="627" spans="1:7">
      <c r="A627" t="s">
        <v>2208</v>
      </c>
      <c r="B627">
        <v>43803896</v>
      </c>
      <c r="C627" t="s">
        <v>2211</v>
      </c>
      <c r="D627" s="10" t="str">
        <f t="shared" si="9"/>
        <v>Rue Jean Reboul</v>
      </c>
      <c r="E627" t="s">
        <v>9108</v>
      </c>
      <c r="F627" t="s">
        <v>838</v>
      </c>
      <c r="G627" t="s">
        <v>841</v>
      </c>
    </row>
    <row r="628" spans="1:7">
      <c r="A628" t="s">
        <v>2208</v>
      </c>
      <c r="B628">
        <v>43803896</v>
      </c>
      <c r="C628" t="s">
        <v>2211</v>
      </c>
      <c r="D628" s="10" t="str">
        <f t="shared" si="9"/>
        <v>Rue Jean Reboul</v>
      </c>
      <c r="E628" t="s">
        <v>9109</v>
      </c>
      <c r="F628" t="s">
        <v>764</v>
      </c>
      <c r="G628" t="s">
        <v>767</v>
      </c>
    </row>
    <row r="629" spans="1:7">
      <c r="A629" t="s">
        <v>803</v>
      </c>
      <c r="B629">
        <v>111289841</v>
      </c>
      <c r="C629" t="s">
        <v>806</v>
      </c>
      <c r="D629" s="10" t="str">
        <f t="shared" si="9"/>
        <v>Avenue Jean-Henri Fabre</v>
      </c>
      <c r="E629" t="s">
        <v>9108</v>
      </c>
      <c r="F629" t="s">
        <v>3558</v>
      </c>
      <c r="G629" t="s">
        <v>3561</v>
      </c>
    </row>
    <row r="630" spans="1:7">
      <c r="A630" t="s">
        <v>803</v>
      </c>
      <c r="B630">
        <v>111289841</v>
      </c>
      <c r="C630" t="s">
        <v>806</v>
      </c>
      <c r="D630" s="10" t="str">
        <f t="shared" si="9"/>
        <v>Avenue Jean-Henri Fabre</v>
      </c>
      <c r="E630" t="s">
        <v>9109</v>
      </c>
      <c r="F630" t="s">
        <v>2761</v>
      </c>
      <c r="G630" t="s">
        <v>2764</v>
      </c>
    </row>
    <row r="631" spans="1:7">
      <c r="A631" t="s">
        <v>2236</v>
      </c>
      <c r="B631">
        <v>53560765</v>
      </c>
      <c r="C631" t="s">
        <v>2239</v>
      </c>
      <c r="D631" s="10" t="str">
        <f t="shared" si="9"/>
        <v>Rue Joachim du Bellay</v>
      </c>
      <c r="E631" t="s">
        <v>9108</v>
      </c>
      <c r="F631" t="s">
        <v>2794</v>
      </c>
      <c r="G631" t="s">
        <v>2797</v>
      </c>
    </row>
    <row r="632" spans="1:7">
      <c r="A632" t="s">
        <v>2236</v>
      </c>
      <c r="B632">
        <v>53560765</v>
      </c>
      <c r="C632" t="s">
        <v>2239</v>
      </c>
      <c r="D632" s="10" t="str">
        <f t="shared" si="9"/>
        <v>Rue Joachim du Bellay</v>
      </c>
      <c r="E632" t="s">
        <v>9109</v>
      </c>
      <c r="F632" t="s">
        <v>824</v>
      </c>
      <c r="G632" t="s">
        <v>827</v>
      </c>
    </row>
    <row r="633" spans="1:7">
      <c r="A633" t="s">
        <v>659</v>
      </c>
      <c r="B633">
        <v>75259799</v>
      </c>
      <c r="C633" t="s">
        <v>663</v>
      </c>
      <c r="D633" s="10" t="str">
        <f t="shared" si="9"/>
        <v>Ancienne Route d'Orange à Jonquières</v>
      </c>
      <c r="E633" t="s">
        <v>9108</v>
      </c>
      <c r="F633" t="s">
        <v>3577</v>
      </c>
      <c r="G633" t="s">
        <v>3580</v>
      </c>
    </row>
    <row r="634" spans="1:7">
      <c r="A634" t="s">
        <v>659</v>
      </c>
      <c r="B634">
        <v>75259799</v>
      </c>
      <c r="C634" t="s">
        <v>663</v>
      </c>
      <c r="D634" s="10" t="str">
        <f t="shared" si="9"/>
        <v>Ancienne Route d'Orange à Jonquières</v>
      </c>
      <c r="E634" t="s">
        <v>9109</v>
      </c>
      <c r="F634" t="s">
        <v>2861</v>
      </c>
      <c r="G634" t="s">
        <v>2864</v>
      </c>
    </row>
    <row r="635" spans="1:7">
      <c r="A635" t="s">
        <v>3577</v>
      </c>
      <c r="B635">
        <v>69917333</v>
      </c>
      <c r="C635" t="s">
        <v>3580</v>
      </c>
      <c r="D635" s="10" t="str">
        <f t="shared" si="9"/>
        <v>Route de Jonquières</v>
      </c>
      <c r="E635" t="s">
        <v>9108</v>
      </c>
      <c r="F635" t="s">
        <v>3577</v>
      </c>
      <c r="G635" t="s">
        <v>3580</v>
      </c>
    </row>
    <row r="636" spans="1:7">
      <c r="A636" t="s">
        <v>3577</v>
      </c>
      <c r="B636">
        <v>69917333</v>
      </c>
      <c r="C636" t="s">
        <v>3580</v>
      </c>
      <c r="D636" s="10" t="str">
        <f t="shared" si="9"/>
        <v>Route de Jonquières</v>
      </c>
      <c r="E636" t="s">
        <v>9109</v>
      </c>
      <c r="F636" t="s">
        <v>859</v>
      </c>
      <c r="G636" t="s">
        <v>862</v>
      </c>
    </row>
    <row r="637" spans="1:7">
      <c r="A637" t="s">
        <v>4142</v>
      </c>
      <c r="B637">
        <v>79264298</v>
      </c>
      <c r="C637" t="s">
        <v>4144</v>
      </c>
      <c r="D637" s="10" t="str">
        <f t="shared" si="9"/>
        <v>Impasse des Jonquilles</v>
      </c>
      <c r="E637" t="s">
        <v>9109</v>
      </c>
      <c r="F637" t="s">
        <v>2592</v>
      </c>
      <c r="G637" t="s">
        <v>2595</v>
      </c>
    </row>
    <row r="638" spans="1:7">
      <c r="A638" t="s">
        <v>2431</v>
      </c>
      <c r="B638">
        <v>55859815</v>
      </c>
      <c r="C638" t="s">
        <v>2434</v>
      </c>
      <c r="D638" s="10" t="str">
        <f t="shared" si="9"/>
        <v>Rue des Jonquilles</v>
      </c>
      <c r="E638" t="s">
        <v>9108</v>
      </c>
      <c r="F638" t="s">
        <v>2973</v>
      </c>
      <c r="G638" t="s">
        <v>2976</v>
      </c>
    </row>
    <row r="639" spans="1:7">
      <c r="A639" t="s">
        <v>2431</v>
      </c>
      <c r="B639">
        <v>55859815</v>
      </c>
      <c r="C639" t="s">
        <v>2434</v>
      </c>
      <c r="D639" s="10" t="str">
        <f t="shared" si="9"/>
        <v>Rue des Jonquilles</v>
      </c>
      <c r="E639" t="s">
        <v>9109</v>
      </c>
      <c r="F639" t="s">
        <v>577</v>
      </c>
      <c r="G639" t="s">
        <v>580</v>
      </c>
    </row>
    <row r="640" spans="1:7">
      <c r="A640" t="s">
        <v>2243</v>
      </c>
      <c r="B640">
        <v>72660553</v>
      </c>
      <c r="C640" t="s">
        <v>2246</v>
      </c>
      <c r="D640" s="10" t="str">
        <f t="shared" si="9"/>
        <v>Rue Joseph Bastet</v>
      </c>
      <c r="E640" t="s">
        <v>9108</v>
      </c>
      <c r="F640" t="s">
        <v>3649</v>
      </c>
      <c r="G640" t="s">
        <v>3652</v>
      </c>
    </row>
    <row r="641" spans="1:7">
      <c r="A641" t="s">
        <v>2243</v>
      </c>
      <c r="B641">
        <v>72660553</v>
      </c>
      <c r="C641" t="s">
        <v>2246</v>
      </c>
      <c r="D641" s="10" t="str">
        <f t="shared" si="9"/>
        <v>Rue Joseph Bastet</v>
      </c>
      <c r="E641" t="s">
        <v>9109</v>
      </c>
      <c r="F641" t="s">
        <v>2285</v>
      </c>
      <c r="G641" t="s">
        <v>2288</v>
      </c>
    </row>
    <row r="642" spans="1:7">
      <c r="A642" t="s">
        <v>3846</v>
      </c>
      <c r="B642">
        <v>76179565</v>
      </c>
      <c r="C642" t="s">
        <v>3849</v>
      </c>
      <c r="D642" s="10" t="str">
        <f t="shared" ref="D642:D705" si="10">HYPERLINK("http://www.openstreetmap.org/?way="&amp;B642,C642)</f>
        <v>Impasse Joseph Séguret</v>
      </c>
      <c r="E642" t="s">
        <v>9109</v>
      </c>
      <c r="F642" t="s">
        <v>2153</v>
      </c>
      <c r="G642" t="s">
        <v>2156</v>
      </c>
    </row>
    <row r="643" spans="1:7">
      <c r="A643" t="s">
        <v>2250</v>
      </c>
      <c r="B643">
        <v>72660548</v>
      </c>
      <c r="C643" t="s">
        <v>2253</v>
      </c>
      <c r="D643" s="10" t="str">
        <f t="shared" si="10"/>
        <v>Rue Jules Ferry</v>
      </c>
      <c r="E643" t="s">
        <v>9108</v>
      </c>
      <c r="F643" t="s">
        <v>3649</v>
      </c>
      <c r="G643" t="s">
        <v>3652</v>
      </c>
    </row>
    <row r="644" spans="1:7">
      <c r="A644" t="s">
        <v>2250</v>
      </c>
      <c r="B644">
        <v>72660548</v>
      </c>
      <c r="C644" t="s">
        <v>2253</v>
      </c>
      <c r="D644" s="10" t="str">
        <f t="shared" si="10"/>
        <v>Rue Jules Ferry</v>
      </c>
      <c r="E644" t="s">
        <v>9109</v>
      </c>
      <c r="F644" t="s">
        <v>4464</v>
      </c>
      <c r="G644" t="s">
        <v>4466</v>
      </c>
    </row>
    <row r="645" spans="1:7">
      <c r="A645" t="s">
        <v>2257</v>
      </c>
      <c r="B645">
        <v>43667006</v>
      </c>
      <c r="C645" t="s">
        <v>2260</v>
      </c>
      <c r="D645" s="10" t="str">
        <f t="shared" si="10"/>
        <v>Rue Jules Formigé</v>
      </c>
      <c r="E645" t="s">
        <v>9108</v>
      </c>
      <c r="F645" t="s">
        <v>3046</v>
      </c>
      <c r="G645" t="s">
        <v>3049</v>
      </c>
    </row>
    <row r="646" spans="1:7">
      <c r="A646" t="s">
        <v>2257</v>
      </c>
      <c r="B646">
        <v>43667006</v>
      </c>
      <c r="C646" t="s">
        <v>2260</v>
      </c>
      <c r="D646" s="10" t="str">
        <f t="shared" si="10"/>
        <v>Rue Jules Formigé</v>
      </c>
      <c r="E646" t="s">
        <v>9109</v>
      </c>
      <c r="F646" t="s">
        <v>3134</v>
      </c>
      <c r="G646" t="s">
        <v>3137</v>
      </c>
    </row>
    <row r="647" spans="1:7">
      <c r="A647" t="s">
        <v>3321</v>
      </c>
      <c r="B647">
        <v>53560769</v>
      </c>
      <c r="C647" t="s">
        <v>3324</v>
      </c>
      <c r="D647" s="10" t="str">
        <f t="shared" si="10"/>
        <v>Place Jules Michelet</v>
      </c>
      <c r="E647" t="s">
        <v>9108</v>
      </c>
      <c r="F647" t="s">
        <v>1898</v>
      </c>
      <c r="G647" t="s">
        <v>1901</v>
      </c>
    </row>
    <row r="648" spans="1:7">
      <c r="A648" t="s">
        <v>3321</v>
      </c>
      <c r="B648">
        <v>53560769</v>
      </c>
      <c r="C648" t="s">
        <v>3324</v>
      </c>
      <c r="D648" s="10" t="str">
        <f t="shared" si="10"/>
        <v>Place Jules Michelet</v>
      </c>
      <c r="E648" t="s">
        <v>9109</v>
      </c>
      <c r="F648" t="s">
        <v>2794</v>
      </c>
      <c r="G648" t="s">
        <v>2797</v>
      </c>
    </row>
    <row r="649" spans="1:7">
      <c r="A649" t="s">
        <v>4347</v>
      </c>
      <c r="B649">
        <v>43671026</v>
      </c>
      <c r="C649" t="s">
        <v>4350</v>
      </c>
      <c r="D649" s="10" t="str">
        <f t="shared" si="10"/>
        <v>Montée Julia Bartet</v>
      </c>
      <c r="E649" t="s">
        <v>9108</v>
      </c>
      <c r="F649" t="s">
        <v>4339</v>
      </c>
      <c r="G649" t="s">
        <v>4343</v>
      </c>
    </row>
    <row r="650" spans="1:7">
      <c r="A650" t="s">
        <v>4347</v>
      </c>
      <c r="B650">
        <v>43671026</v>
      </c>
      <c r="C650" t="s">
        <v>4350</v>
      </c>
      <c r="D650" s="10" t="str">
        <f t="shared" si="10"/>
        <v>Montée Julia Bartet</v>
      </c>
      <c r="E650" t="s">
        <v>9109</v>
      </c>
      <c r="F650" t="s">
        <v>1863</v>
      </c>
      <c r="G650" t="s">
        <v>1866</v>
      </c>
    </row>
    <row r="651" spans="1:7">
      <c r="A651" t="s">
        <v>2264</v>
      </c>
      <c r="B651">
        <v>79332769</v>
      </c>
      <c r="C651" t="s">
        <v>2267</v>
      </c>
      <c r="D651" s="10" t="str">
        <f t="shared" si="10"/>
        <v>Rue Katyn</v>
      </c>
      <c r="E651" t="s">
        <v>9109</v>
      </c>
      <c r="F651" t="s">
        <v>3577</v>
      </c>
      <c r="G651" t="s">
        <v>3580</v>
      </c>
    </row>
    <row r="652" spans="1:7">
      <c r="A652" t="s">
        <v>2271</v>
      </c>
      <c r="B652">
        <v>53349105</v>
      </c>
      <c r="C652" t="s">
        <v>2274</v>
      </c>
      <c r="D652" s="10" t="str">
        <f t="shared" si="10"/>
        <v>Rue Kielce</v>
      </c>
      <c r="E652" t="s">
        <v>9109</v>
      </c>
      <c r="F652" t="s">
        <v>1311</v>
      </c>
      <c r="G652" t="s">
        <v>1314</v>
      </c>
    </row>
    <row r="653" spans="1:7">
      <c r="A653" t="s">
        <v>1298</v>
      </c>
      <c r="B653">
        <v>58821950</v>
      </c>
      <c r="C653" t="s">
        <v>1301</v>
      </c>
      <c r="D653" s="10" t="str">
        <f t="shared" si="10"/>
        <v>Chemin du Lampourdier</v>
      </c>
      <c r="E653" t="s">
        <v>9109</v>
      </c>
      <c r="F653" t="s">
        <v>3570</v>
      </c>
      <c r="G653" t="s">
        <v>3573</v>
      </c>
    </row>
    <row r="654" spans="1:7">
      <c r="A654" t="s">
        <v>3502</v>
      </c>
      <c r="B654">
        <v>43718499</v>
      </c>
      <c r="C654" t="s">
        <v>3504</v>
      </c>
      <c r="D654" s="10" t="str">
        <f t="shared" si="10"/>
        <v>Pont de Langes</v>
      </c>
      <c r="E654" t="s">
        <v>9108</v>
      </c>
      <c r="F654" t="s">
        <v>227</v>
      </c>
      <c r="G654" t="s">
        <v>231</v>
      </c>
    </row>
    <row r="655" spans="1:7">
      <c r="A655" t="s">
        <v>3502</v>
      </c>
      <c r="B655">
        <v>43718499</v>
      </c>
      <c r="C655" t="s">
        <v>3504</v>
      </c>
      <c r="D655" s="10" t="str">
        <f t="shared" si="10"/>
        <v>Pont de Langes</v>
      </c>
      <c r="E655" t="s">
        <v>9109</v>
      </c>
      <c r="F655" t="s">
        <v>206</v>
      </c>
      <c r="G655" t="s">
        <v>209</v>
      </c>
    </row>
    <row r="656" spans="1:7">
      <c r="A656" t="s">
        <v>3930</v>
      </c>
      <c r="B656">
        <v>43664463</v>
      </c>
      <c r="C656" t="s">
        <v>3932</v>
      </c>
      <c r="D656" s="10" t="str">
        <f t="shared" si="10"/>
        <v>Impasse de Langes</v>
      </c>
      <c r="E656" t="s">
        <v>9109</v>
      </c>
      <c r="F656" t="s">
        <v>1478</v>
      </c>
      <c r="G656" t="s">
        <v>1481</v>
      </c>
    </row>
    <row r="657" spans="1:7">
      <c r="A657" t="s">
        <v>3368</v>
      </c>
      <c r="B657">
        <v>43664455</v>
      </c>
      <c r="C657" t="s">
        <v>3371</v>
      </c>
      <c r="D657" s="10" t="str">
        <f t="shared" si="10"/>
        <v>Place de Langes</v>
      </c>
      <c r="E657" t="s">
        <v>9108</v>
      </c>
      <c r="F657" t="s">
        <v>3113</v>
      </c>
      <c r="G657" t="s">
        <v>3116</v>
      </c>
    </row>
    <row r="658" spans="1:7">
      <c r="A658" t="s">
        <v>3368</v>
      </c>
      <c r="B658">
        <v>43664455</v>
      </c>
      <c r="C658" t="s">
        <v>3371</v>
      </c>
      <c r="D658" s="10" t="str">
        <f t="shared" si="10"/>
        <v>Place de Langes</v>
      </c>
      <c r="E658" t="s">
        <v>9109</v>
      </c>
      <c r="F658" t="s">
        <v>1478</v>
      </c>
      <c r="G658" t="s">
        <v>1481</v>
      </c>
    </row>
    <row r="659" spans="1:7">
      <c r="A659" t="s">
        <v>4258</v>
      </c>
      <c r="B659">
        <v>73025785</v>
      </c>
      <c r="C659" t="s">
        <v>4260</v>
      </c>
      <c r="D659" s="10" t="str">
        <f t="shared" si="10"/>
        <v>Impasse du Languedoc</v>
      </c>
      <c r="E659" t="s">
        <v>9109</v>
      </c>
      <c r="F659" t="s">
        <v>2693</v>
      </c>
      <c r="G659" t="s">
        <v>2696</v>
      </c>
    </row>
    <row r="660" spans="1:7">
      <c r="A660" t="s">
        <v>2693</v>
      </c>
      <c r="B660">
        <v>73025781</v>
      </c>
      <c r="C660" t="s">
        <v>2696</v>
      </c>
      <c r="D660" s="10" t="str">
        <f t="shared" si="10"/>
        <v>Rue du Languedoc</v>
      </c>
      <c r="E660" t="s">
        <v>9108</v>
      </c>
      <c r="F660" t="s">
        <v>2587</v>
      </c>
      <c r="G660" t="s">
        <v>2589</v>
      </c>
    </row>
    <row r="661" spans="1:7">
      <c r="A661" t="s">
        <v>2693</v>
      </c>
      <c r="B661">
        <v>73025781</v>
      </c>
      <c r="C661" t="s">
        <v>2696</v>
      </c>
      <c r="D661" s="10" t="str">
        <f t="shared" si="10"/>
        <v>Rue du Languedoc</v>
      </c>
      <c r="E661" t="s">
        <v>9109</v>
      </c>
      <c r="F661" t="s">
        <v>2973</v>
      </c>
      <c r="G661" t="s">
        <v>2976</v>
      </c>
    </row>
    <row r="662" spans="1:7">
      <c r="A662" t="s">
        <v>4326</v>
      </c>
      <c r="B662">
        <v>4296632</v>
      </c>
      <c r="C662" t="s">
        <v>4329</v>
      </c>
      <c r="D662" s="10" t="str">
        <f t="shared" si="10"/>
        <v>Autoroute la Languedocienne</v>
      </c>
      <c r="E662" t="s">
        <v>9109</v>
      </c>
      <c r="F662" t="s">
        <v>750</v>
      </c>
      <c r="G662" t="s">
        <v>754</v>
      </c>
    </row>
    <row r="663" spans="1:7">
      <c r="A663" t="s">
        <v>3853</v>
      </c>
      <c r="B663">
        <v>43666993</v>
      </c>
      <c r="C663" t="s">
        <v>3856</v>
      </c>
      <c r="D663" s="10" t="str">
        <f t="shared" si="10"/>
        <v>Impasse Laroche</v>
      </c>
      <c r="E663" t="s">
        <v>9109</v>
      </c>
      <c r="F663" t="s">
        <v>2821</v>
      </c>
      <c r="G663" t="s">
        <v>2824</v>
      </c>
    </row>
    <row r="664" spans="1:7">
      <c r="A664" t="s">
        <v>3469</v>
      </c>
      <c r="B664">
        <v>149167033</v>
      </c>
      <c r="C664" t="s">
        <v>3472</v>
      </c>
      <c r="D664" s="10" t="str">
        <f t="shared" si="10"/>
        <v>Impasse Laugier</v>
      </c>
      <c r="E664" t="s">
        <v>9109</v>
      </c>
      <c r="F664" t="s">
        <v>3462</v>
      </c>
      <c r="G664" t="s">
        <v>3465</v>
      </c>
    </row>
    <row r="665" spans="1:7">
      <c r="A665" t="s">
        <v>4147</v>
      </c>
      <c r="B665">
        <v>168533888</v>
      </c>
      <c r="C665" t="s">
        <v>4150</v>
      </c>
      <c r="D665" s="10" t="str">
        <f t="shared" si="10"/>
        <v>Impasse des Lauriers</v>
      </c>
      <c r="E665" t="s">
        <v>9109</v>
      </c>
      <c r="F665" t="s">
        <v>2680</v>
      </c>
      <c r="G665" t="s">
        <v>2683</v>
      </c>
    </row>
    <row r="666" spans="1:7">
      <c r="A666" t="s">
        <v>328</v>
      </c>
      <c r="B666">
        <v>74504453</v>
      </c>
      <c r="C666" t="s">
        <v>331</v>
      </c>
      <c r="D666" s="10" t="str">
        <f t="shared" si="10"/>
        <v>Chemin de Lauriol</v>
      </c>
      <c r="E666" t="s">
        <v>9108</v>
      </c>
      <c r="F666" t="s">
        <v>1092</v>
      </c>
      <c r="G666" t="s">
        <v>1095</v>
      </c>
    </row>
    <row r="667" spans="1:7">
      <c r="A667" t="s">
        <v>328</v>
      </c>
      <c r="B667">
        <v>74504453</v>
      </c>
      <c r="C667" t="s">
        <v>331</v>
      </c>
      <c r="D667" s="10" t="str">
        <f t="shared" si="10"/>
        <v>Chemin de Lauriol</v>
      </c>
      <c r="E667" t="s">
        <v>9109</v>
      </c>
      <c r="F667" t="s">
        <v>947</v>
      </c>
      <c r="G667" t="s">
        <v>949</v>
      </c>
    </row>
    <row r="668" spans="1:7">
      <c r="A668" t="s">
        <v>3994</v>
      </c>
      <c r="B668">
        <v>79264301</v>
      </c>
      <c r="C668" t="s">
        <v>3997</v>
      </c>
      <c r="D668" s="10" t="str">
        <f t="shared" si="10"/>
        <v>Impasse de la Lavande</v>
      </c>
      <c r="E668" t="s">
        <v>9109</v>
      </c>
      <c r="F668" t="s">
        <v>3223</v>
      </c>
      <c r="G668" t="s">
        <v>3226</v>
      </c>
    </row>
    <row r="669" spans="1:7">
      <c r="A669" t="s">
        <v>845</v>
      </c>
      <c r="B669">
        <v>7986383</v>
      </c>
      <c r="C669" t="s">
        <v>848</v>
      </c>
      <c r="D669" s="10" t="str">
        <f t="shared" si="10"/>
        <v>Avenue de Lavoisier</v>
      </c>
      <c r="E669" t="s">
        <v>9108</v>
      </c>
      <c r="F669" t="s">
        <v>1086</v>
      </c>
      <c r="G669" t="s">
        <v>1089</v>
      </c>
    </row>
    <row r="670" spans="1:7">
      <c r="A670" t="s">
        <v>845</v>
      </c>
      <c r="B670">
        <v>7986383</v>
      </c>
      <c r="C670" t="s">
        <v>848</v>
      </c>
      <c r="D670" s="10" t="str">
        <f t="shared" si="10"/>
        <v>Avenue de Lavoisier</v>
      </c>
      <c r="E670" t="s">
        <v>9109</v>
      </c>
      <c r="F670" t="s">
        <v>3558</v>
      </c>
      <c r="G670" t="s">
        <v>3561</v>
      </c>
    </row>
    <row r="671" spans="1:7">
      <c r="A671" t="s">
        <v>4366</v>
      </c>
      <c r="B671">
        <v>132458244</v>
      </c>
      <c r="C671" t="s">
        <v>4369</v>
      </c>
      <c r="D671" s="10" t="str">
        <f t="shared" si="10"/>
        <v>Montée de Leaunes</v>
      </c>
      <c r="E671" t="s">
        <v>9108</v>
      </c>
      <c r="F671" t="s">
        <v>4347</v>
      </c>
      <c r="G671" t="s">
        <v>4350</v>
      </c>
    </row>
    <row r="672" spans="1:7">
      <c r="A672" t="s">
        <v>4366</v>
      </c>
      <c r="B672">
        <v>132458244</v>
      </c>
      <c r="C672" t="s">
        <v>4369</v>
      </c>
      <c r="D672" s="10" t="str">
        <f t="shared" si="10"/>
        <v>Montée de Leaunes</v>
      </c>
      <c r="E672" t="s">
        <v>9109</v>
      </c>
      <c r="F672" t="s">
        <v>1863</v>
      </c>
      <c r="G672" t="s">
        <v>1866</v>
      </c>
    </row>
    <row r="673" spans="1:7">
      <c r="A673" t="s">
        <v>3662</v>
      </c>
      <c r="B673">
        <v>53350364</v>
      </c>
      <c r="C673" t="s">
        <v>3665</v>
      </c>
      <c r="D673" s="10" t="str">
        <f t="shared" si="10"/>
        <v>Rue Alexandre Ledru-Rollin</v>
      </c>
      <c r="E673" t="s">
        <v>9108</v>
      </c>
      <c r="F673" t="s">
        <v>908</v>
      </c>
      <c r="G673" t="s">
        <v>911</v>
      </c>
    </row>
    <row r="674" spans="1:7">
      <c r="A674" t="s">
        <v>3662</v>
      </c>
      <c r="B674">
        <v>53350364</v>
      </c>
      <c r="C674" t="s">
        <v>3665</v>
      </c>
      <c r="D674" s="10" t="str">
        <f t="shared" si="10"/>
        <v>Rue Alexandre Ledru-Rollin</v>
      </c>
      <c r="E674" t="s">
        <v>9109</v>
      </c>
      <c r="F674" t="s">
        <v>1627</v>
      </c>
      <c r="G674" t="s">
        <v>1630</v>
      </c>
    </row>
    <row r="675" spans="1:7">
      <c r="A675" t="s">
        <v>2285</v>
      </c>
      <c r="B675">
        <v>72660550</v>
      </c>
      <c r="C675" t="s">
        <v>2288</v>
      </c>
      <c r="D675" s="10" t="str">
        <f t="shared" si="10"/>
        <v>Rue Léon Gambetta</v>
      </c>
      <c r="E675" t="s">
        <v>9108</v>
      </c>
      <c r="F675" t="s">
        <v>901</v>
      </c>
      <c r="G675" t="s">
        <v>904</v>
      </c>
    </row>
    <row r="676" spans="1:7">
      <c r="A676" t="s">
        <v>2285</v>
      </c>
      <c r="B676">
        <v>72660550</v>
      </c>
      <c r="C676" t="s">
        <v>2288</v>
      </c>
      <c r="D676" s="10" t="str">
        <f t="shared" si="10"/>
        <v>Rue Léon Gambetta</v>
      </c>
      <c r="E676" t="s">
        <v>9109</v>
      </c>
      <c r="F676" t="s">
        <v>3649</v>
      </c>
      <c r="G676" t="s">
        <v>3652</v>
      </c>
    </row>
    <row r="677" spans="1:7">
      <c r="A677" t="s">
        <v>3085</v>
      </c>
      <c r="B677">
        <v>74469244</v>
      </c>
      <c r="C677" t="s">
        <v>3088</v>
      </c>
      <c r="D677" s="10" t="str">
        <f t="shared" si="10"/>
        <v>Rue de la Levade</v>
      </c>
      <c r="E677" t="s">
        <v>9108</v>
      </c>
      <c r="F677" t="s">
        <v>3067</v>
      </c>
      <c r="G677" t="s">
        <v>3070</v>
      </c>
    </row>
    <row r="678" spans="1:7">
      <c r="A678" t="s">
        <v>3085</v>
      </c>
      <c r="B678">
        <v>74469244</v>
      </c>
      <c r="C678" t="s">
        <v>3088</v>
      </c>
      <c r="D678" s="10" t="str">
        <f t="shared" si="10"/>
        <v>Rue de la Levade</v>
      </c>
      <c r="E678" t="s">
        <v>9109</v>
      </c>
      <c r="F678" t="s">
        <v>2734</v>
      </c>
      <c r="G678" t="s">
        <v>2737</v>
      </c>
    </row>
    <row r="679" spans="1:7">
      <c r="A679" t="s">
        <v>3476</v>
      </c>
      <c r="B679">
        <v>168993795</v>
      </c>
      <c r="C679" t="s">
        <v>3479</v>
      </c>
      <c r="D679" s="10" t="str">
        <f t="shared" si="10"/>
        <v>Place du Levant</v>
      </c>
      <c r="E679" t="s">
        <v>9109</v>
      </c>
      <c r="F679" t="s">
        <v>1471</v>
      </c>
      <c r="G679" t="s">
        <v>1474</v>
      </c>
    </row>
    <row r="680" spans="1:7">
      <c r="A680" t="s">
        <v>2868</v>
      </c>
      <c r="B680">
        <v>72660554</v>
      </c>
      <c r="C680" t="s">
        <v>2871</v>
      </c>
      <c r="D680" s="10" t="str">
        <f t="shared" si="10"/>
        <v>Rue Cité Leydier</v>
      </c>
      <c r="E680" t="s">
        <v>9108</v>
      </c>
      <c r="F680" t="s">
        <v>2285</v>
      </c>
      <c r="G680" t="s">
        <v>2288</v>
      </c>
    </row>
    <row r="681" spans="1:7">
      <c r="A681" t="s">
        <v>2868</v>
      </c>
      <c r="B681">
        <v>72660554</v>
      </c>
      <c r="C681" t="s">
        <v>2871</v>
      </c>
      <c r="D681" s="10" t="str">
        <f t="shared" si="10"/>
        <v>Rue Cité Leydier</v>
      </c>
      <c r="E681" t="s">
        <v>9109</v>
      </c>
      <c r="F681" t="s">
        <v>2250</v>
      </c>
      <c r="G681" t="s">
        <v>2253</v>
      </c>
    </row>
    <row r="682" spans="1:7">
      <c r="A682" t="s">
        <v>3380</v>
      </c>
      <c r="B682">
        <v>23468783</v>
      </c>
      <c r="C682" t="s">
        <v>3383</v>
      </c>
      <c r="D682" s="10" t="str">
        <f t="shared" si="10"/>
        <v>Place de la Libération</v>
      </c>
      <c r="E682" t="s">
        <v>9108</v>
      </c>
      <c r="F682" t="s">
        <v>894</v>
      </c>
      <c r="G682" t="s">
        <v>897</v>
      </c>
    </row>
    <row r="683" spans="1:7">
      <c r="A683" t="s">
        <v>3380</v>
      </c>
      <c r="B683">
        <v>23468783</v>
      </c>
      <c r="C683" t="s">
        <v>3383</v>
      </c>
      <c r="D683" s="10" t="str">
        <f t="shared" si="10"/>
        <v>Place de la Libération</v>
      </c>
      <c r="E683" t="s">
        <v>9109</v>
      </c>
      <c r="F683" t="s">
        <v>192</v>
      </c>
      <c r="G683" t="s">
        <v>195</v>
      </c>
    </row>
    <row r="684" spans="1:7">
      <c r="A684" t="s">
        <v>3375</v>
      </c>
      <c r="B684">
        <v>167037276</v>
      </c>
      <c r="C684" t="s">
        <v>3377</v>
      </c>
      <c r="D684" s="10" t="str">
        <f t="shared" si="10"/>
        <v>Place de la Liberté</v>
      </c>
      <c r="E684" t="s">
        <v>9108</v>
      </c>
      <c r="F684" t="s">
        <v>3026</v>
      </c>
      <c r="G684" t="s">
        <v>3029</v>
      </c>
    </row>
    <row r="685" spans="1:7">
      <c r="A685" t="s">
        <v>3375</v>
      </c>
      <c r="B685">
        <v>167037276</v>
      </c>
      <c r="C685" t="s">
        <v>3377</v>
      </c>
      <c r="D685" s="10" t="str">
        <f t="shared" si="10"/>
        <v>Place de la Liberté</v>
      </c>
      <c r="E685" t="s">
        <v>9109</v>
      </c>
      <c r="F685" t="s">
        <v>1400</v>
      </c>
      <c r="G685" t="s">
        <v>1403</v>
      </c>
    </row>
    <row r="686" spans="1:7">
      <c r="A686" t="s">
        <v>3092</v>
      </c>
      <c r="B686">
        <v>69921214</v>
      </c>
      <c r="C686" t="s">
        <v>3095</v>
      </c>
      <c r="D686" s="10" t="str">
        <f t="shared" si="10"/>
        <v>Rue de la Liberté</v>
      </c>
      <c r="E686" t="s">
        <v>9108</v>
      </c>
      <c r="F686" t="s">
        <v>810</v>
      </c>
      <c r="G686" t="s">
        <v>813</v>
      </c>
    </row>
    <row r="687" spans="1:7">
      <c r="A687" t="s">
        <v>3092</v>
      </c>
      <c r="B687">
        <v>69921214</v>
      </c>
      <c r="C687" t="s">
        <v>3095</v>
      </c>
      <c r="D687" s="10" t="str">
        <f t="shared" si="10"/>
        <v>Rue de la Liberté</v>
      </c>
      <c r="E687" t="s">
        <v>9109</v>
      </c>
      <c r="F687" t="s">
        <v>3216</v>
      </c>
      <c r="G687" t="s">
        <v>3219</v>
      </c>
    </row>
    <row r="688" spans="1:7">
      <c r="A688" t="s">
        <v>3426</v>
      </c>
      <c r="B688">
        <v>74700785</v>
      </c>
      <c r="C688" t="s">
        <v>3429</v>
      </c>
      <c r="D688" s="10" t="str">
        <f t="shared" si="10"/>
        <v>Place des Ligures</v>
      </c>
      <c r="E688" t="s">
        <v>9109</v>
      </c>
      <c r="F688" t="s">
        <v>810</v>
      </c>
      <c r="G688" t="s">
        <v>813</v>
      </c>
    </row>
    <row r="689" spans="1:7">
      <c r="A689" t="s">
        <v>4154</v>
      </c>
      <c r="B689">
        <v>74700794</v>
      </c>
      <c r="C689" t="s">
        <v>4156</v>
      </c>
      <c r="D689" s="10" t="str">
        <f t="shared" si="10"/>
        <v>Impasse des Lilas</v>
      </c>
      <c r="E689" t="s">
        <v>9109</v>
      </c>
      <c r="F689" t="s">
        <v>2438</v>
      </c>
      <c r="G689" t="s">
        <v>2441</v>
      </c>
    </row>
    <row r="690" spans="1:7">
      <c r="A690" t="s">
        <v>2438</v>
      </c>
      <c r="B690">
        <v>69920844</v>
      </c>
      <c r="C690" t="s">
        <v>2441</v>
      </c>
      <c r="D690" s="10" t="str">
        <f t="shared" si="10"/>
        <v>Rue des Lilas</v>
      </c>
      <c r="E690" t="s">
        <v>9108</v>
      </c>
      <c r="F690" t="s">
        <v>838</v>
      </c>
      <c r="G690" t="s">
        <v>841</v>
      </c>
    </row>
    <row r="691" spans="1:7">
      <c r="A691" t="s">
        <v>2438</v>
      </c>
      <c r="B691">
        <v>69920844</v>
      </c>
      <c r="C691" t="s">
        <v>2441</v>
      </c>
      <c r="D691" s="10" t="str">
        <f t="shared" si="10"/>
        <v>Rue des Lilas</v>
      </c>
      <c r="E691" t="s">
        <v>9109</v>
      </c>
      <c r="F691" t="s">
        <v>764</v>
      </c>
      <c r="G691" t="s">
        <v>767</v>
      </c>
    </row>
    <row r="692" spans="1:7">
      <c r="A692" t="s">
        <v>2700</v>
      </c>
      <c r="B692">
        <v>53693406</v>
      </c>
      <c r="C692" t="s">
        <v>2703</v>
      </c>
      <c r="D692" s="10" t="str">
        <f t="shared" si="10"/>
        <v>Rue du Limousin</v>
      </c>
      <c r="E692" t="s">
        <v>9108</v>
      </c>
      <c r="F692" t="s">
        <v>3669</v>
      </c>
      <c r="G692" t="s">
        <v>3672</v>
      </c>
    </row>
    <row r="693" spans="1:7">
      <c r="A693" t="s">
        <v>2700</v>
      </c>
      <c r="B693">
        <v>53693406</v>
      </c>
      <c r="C693" t="s">
        <v>2703</v>
      </c>
      <c r="D693" s="10" t="str">
        <f t="shared" si="10"/>
        <v>Rue du Limousin</v>
      </c>
      <c r="E693" t="s">
        <v>9109</v>
      </c>
      <c r="F693" t="s">
        <v>887</v>
      </c>
      <c r="G693" t="s">
        <v>890</v>
      </c>
    </row>
    <row r="694" spans="1:7">
      <c r="A694" t="s">
        <v>1305</v>
      </c>
      <c r="B694">
        <v>124660291</v>
      </c>
      <c r="C694" t="s">
        <v>1308</v>
      </c>
      <c r="D694" s="10" t="str">
        <f t="shared" si="10"/>
        <v>Chemin du Long d'Aygues</v>
      </c>
      <c r="E694" t="s">
        <v>9108</v>
      </c>
      <c r="F694" t="s">
        <v>1105</v>
      </c>
      <c r="G694" t="s">
        <v>1108</v>
      </c>
    </row>
    <row r="695" spans="1:7">
      <c r="A695" t="s">
        <v>1305</v>
      </c>
      <c r="B695">
        <v>124660291</v>
      </c>
      <c r="C695" t="s">
        <v>1308</v>
      </c>
      <c r="D695" s="10" t="str">
        <f t="shared" si="10"/>
        <v>Chemin du Long d'Aygues</v>
      </c>
      <c r="E695" t="s">
        <v>9109</v>
      </c>
      <c r="F695" t="s">
        <v>5191</v>
      </c>
      <c r="G695" t="s">
        <v>5194</v>
      </c>
    </row>
    <row r="696" spans="1:7">
      <c r="A696" t="s">
        <v>2278</v>
      </c>
      <c r="B696">
        <v>55831110</v>
      </c>
      <c r="C696" t="s">
        <v>2281</v>
      </c>
      <c r="D696" s="10" t="str">
        <f t="shared" si="10"/>
        <v>Rue Louis Braille</v>
      </c>
      <c r="E696" t="s">
        <v>9108</v>
      </c>
      <c r="F696" t="s">
        <v>2917</v>
      </c>
      <c r="G696" t="s">
        <v>2920</v>
      </c>
    </row>
    <row r="697" spans="1:7">
      <c r="A697" t="s">
        <v>2278</v>
      </c>
      <c r="B697">
        <v>55831110</v>
      </c>
      <c r="C697" t="s">
        <v>2281</v>
      </c>
      <c r="D697" s="10" t="str">
        <f t="shared" si="10"/>
        <v>Rue Louis Braille</v>
      </c>
      <c r="E697" t="s">
        <v>9109</v>
      </c>
      <c r="F697" t="s">
        <v>880</v>
      </c>
      <c r="G697" t="s">
        <v>883</v>
      </c>
    </row>
    <row r="698" spans="1:7">
      <c r="A698" t="s">
        <v>1620</v>
      </c>
      <c r="B698">
        <v>69919297</v>
      </c>
      <c r="C698" t="s">
        <v>1623</v>
      </c>
      <c r="D698" s="10" t="str">
        <f t="shared" si="10"/>
        <v>Rue Louis Daquin</v>
      </c>
      <c r="E698" t="s">
        <v>9109</v>
      </c>
      <c r="F698" t="s">
        <v>2229</v>
      </c>
      <c r="G698" t="s">
        <v>2232</v>
      </c>
    </row>
    <row r="699" spans="1:7">
      <c r="A699" t="s">
        <v>5107</v>
      </c>
      <c r="B699" t="s">
        <v>4950</v>
      </c>
      <c r="C699" t="s">
        <v>5110</v>
      </c>
      <c r="D699" s="10" t="str">
        <f t="shared" si="10"/>
        <v>Place Louis Giorgi</v>
      </c>
      <c r="E699" t="s">
        <v>9109</v>
      </c>
      <c r="F699" t="s">
        <v>1988</v>
      </c>
      <c r="G699" t="s">
        <v>1991</v>
      </c>
    </row>
    <row r="700" spans="1:7">
      <c r="A700" t="s">
        <v>1627</v>
      </c>
      <c r="B700">
        <v>132709924</v>
      </c>
      <c r="C700" t="s">
        <v>1630</v>
      </c>
      <c r="D700" s="10" t="str">
        <f t="shared" si="10"/>
        <v>Rue Louis Gout</v>
      </c>
      <c r="E700" t="s">
        <v>9108</v>
      </c>
      <c r="F700" t="s">
        <v>1443</v>
      </c>
      <c r="G700" t="s">
        <v>1446</v>
      </c>
    </row>
    <row r="701" spans="1:7">
      <c r="A701" t="s">
        <v>1627</v>
      </c>
      <c r="B701">
        <v>132709924</v>
      </c>
      <c r="C701" t="s">
        <v>1630</v>
      </c>
      <c r="D701" s="10" t="str">
        <f t="shared" si="10"/>
        <v>Rue Louis Gout</v>
      </c>
      <c r="E701" t="s">
        <v>9109</v>
      </c>
      <c r="F701" t="s">
        <v>4920</v>
      </c>
      <c r="G701" t="s">
        <v>4923</v>
      </c>
    </row>
    <row r="702" spans="1:7">
      <c r="A702" t="s">
        <v>76</v>
      </c>
      <c r="B702">
        <v>76179556</v>
      </c>
      <c r="C702" t="s">
        <v>79</v>
      </c>
      <c r="D702" s="10" t="str">
        <f t="shared" si="10"/>
        <v>Allée Louis Jouvet</v>
      </c>
      <c r="E702" t="s">
        <v>9108</v>
      </c>
      <c r="F702" t="s">
        <v>3251</v>
      </c>
      <c r="G702" t="s">
        <v>3254</v>
      </c>
    </row>
    <row r="703" spans="1:7">
      <c r="A703" t="s">
        <v>76</v>
      </c>
      <c r="B703">
        <v>76179556</v>
      </c>
      <c r="C703" t="s">
        <v>79</v>
      </c>
      <c r="D703" s="10" t="str">
        <f t="shared" si="10"/>
        <v>Allée Louis Jouvet</v>
      </c>
      <c r="E703" t="s">
        <v>9109</v>
      </c>
      <c r="F703" t="s">
        <v>3251</v>
      </c>
      <c r="G703" t="s">
        <v>3254</v>
      </c>
    </row>
    <row r="704" spans="1:7">
      <c r="A704" t="s">
        <v>1634</v>
      </c>
      <c r="B704">
        <v>25634618</v>
      </c>
      <c r="C704" t="s">
        <v>1637</v>
      </c>
      <c r="D704" s="10" t="str">
        <f t="shared" si="10"/>
        <v>Rue Louis Pasteur</v>
      </c>
      <c r="E704" t="s">
        <v>9108</v>
      </c>
      <c r="F704" t="s">
        <v>803</v>
      </c>
      <c r="G704" t="s">
        <v>806</v>
      </c>
    </row>
    <row r="705" spans="1:7">
      <c r="A705" t="s">
        <v>1634</v>
      </c>
      <c r="B705">
        <v>25634618</v>
      </c>
      <c r="C705" t="s">
        <v>1637</v>
      </c>
      <c r="D705" s="10" t="str">
        <f t="shared" si="10"/>
        <v>Rue Louis Pasteur</v>
      </c>
      <c r="E705" t="s">
        <v>9109</v>
      </c>
      <c r="F705" t="s">
        <v>764</v>
      </c>
      <c r="G705" t="s">
        <v>767</v>
      </c>
    </row>
    <row r="706" spans="1:7">
      <c r="A706" t="s">
        <v>4263</v>
      </c>
      <c r="B706">
        <v>74484929</v>
      </c>
      <c r="C706" t="s">
        <v>4266</v>
      </c>
      <c r="D706" s="10" t="str">
        <f t="shared" ref="D706:D769" si="11">HYPERLINK("http://www.openstreetmap.org/?way="&amp;B706,C706)</f>
        <v>Impasse du Luberon</v>
      </c>
      <c r="E706" t="s">
        <v>9109</v>
      </c>
      <c r="F706" t="s">
        <v>817</v>
      </c>
      <c r="G706" t="s">
        <v>820</v>
      </c>
    </row>
    <row r="707" spans="1:7">
      <c r="A707" t="s">
        <v>1725</v>
      </c>
      <c r="B707">
        <v>43664448</v>
      </c>
      <c r="C707" t="s">
        <v>1728</v>
      </c>
      <c r="D707" s="10" t="str">
        <f t="shared" si="11"/>
        <v>Rue de Lubières</v>
      </c>
      <c r="E707" t="s">
        <v>9108</v>
      </c>
      <c r="F707" t="s">
        <v>3300</v>
      </c>
      <c r="G707" t="s">
        <v>3303</v>
      </c>
    </row>
    <row r="708" spans="1:7">
      <c r="A708" t="s">
        <v>1725</v>
      </c>
      <c r="B708">
        <v>43664448</v>
      </c>
      <c r="C708" t="s">
        <v>1728</v>
      </c>
      <c r="D708" s="10" t="str">
        <f t="shared" si="11"/>
        <v>Rue de Lubières</v>
      </c>
      <c r="E708" t="s">
        <v>9109</v>
      </c>
      <c r="F708" t="s">
        <v>5250</v>
      </c>
      <c r="G708" t="s">
        <v>5252</v>
      </c>
    </row>
    <row r="709" spans="1:7">
      <c r="A709" t="s">
        <v>3328</v>
      </c>
      <c r="B709">
        <v>43671607</v>
      </c>
      <c r="C709" t="s">
        <v>3331</v>
      </c>
      <c r="D709" s="10" t="str">
        <f t="shared" si="11"/>
        <v>Place Lucien Laroyenne</v>
      </c>
      <c r="E709" t="s">
        <v>9108</v>
      </c>
      <c r="F709" t="s">
        <v>227</v>
      </c>
      <c r="G709" t="s">
        <v>231</v>
      </c>
    </row>
    <row r="710" spans="1:7">
      <c r="A710" t="s">
        <v>3328</v>
      </c>
      <c r="B710">
        <v>43671607</v>
      </c>
      <c r="C710" t="s">
        <v>3331</v>
      </c>
      <c r="D710" s="10" t="str">
        <f t="shared" si="11"/>
        <v>Place Lucien Laroyenne</v>
      </c>
      <c r="E710" t="s">
        <v>9109</v>
      </c>
      <c r="F710" t="s">
        <v>3181</v>
      </c>
      <c r="G710" t="s">
        <v>3184</v>
      </c>
    </row>
    <row r="711" spans="1:7">
      <c r="A711" t="s">
        <v>2707</v>
      </c>
      <c r="B711">
        <v>75236162</v>
      </c>
      <c r="C711" t="s">
        <v>2710</v>
      </c>
      <c r="D711" s="10" t="str">
        <f t="shared" si="11"/>
        <v>Rue du Luxembourg</v>
      </c>
      <c r="E711" t="s">
        <v>9109</v>
      </c>
      <c r="F711" t="s">
        <v>2959</v>
      </c>
      <c r="G711" t="s">
        <v>2962</v>
      </c>
    </row>
    <row r="712" spans="1:7">
      <c r="A712" t="s">
        <v>4476</v>
      </c>
      <c r="B712">
        <v>72982630</v>
      </c>
      <c r="C712" t="s">
        <v>4479</v>
      </c>
      <c r="D712" s="10" t="str">
        <f t="shared" si="11"/>
        <v>Descente du Lycée Saint-Louis</v>
      </c>
      <c r="E712" t="s">
        <v>9109</v>
      </c>
      <c r="F712" t="s">
        <v>4373</v>
      </c>
      <c r="G712" t="s">
        <v>4376</v>
      </c>
    </row>
    <row r="713" spans="1:7">
      <c r="A713" t="s">
        <v>3583</v>
      </c>
      <c r="B713">
        <v>4356248</v>
      </c>
      <c r="C713" t="s">
        <v>3586</v>
      </c>
      <c r="D713" s="10" t="str">
        <f t="shared" si="11"/>
        <v>Route de Lyon</v>
      </c>
      <c r="E713" t="s">
        <v>9108</v>
      </c>
      <c r="F713" t="s">
        <v>908</v>
      </c>
      <c r="G713" t="s">
        <v>911</v>
      </c>
    </row>
    <row r="714" spans="1:7">
      <c r="A714" t="s">
        <v>3583</v>
      </c>
      <c r="B714">
        <v>4356248</v>
      </c>
      <c r="C714" t="s">
        <v>3586</v>
      </c>
      <c r="D714" s="10" t="str">
        <f t="shared" si="11"/>
        <v>Route de Lyon</v>
      </c>
      <c r="E714" t="s">
        <v>9109</v>
      </c>
      <c r="F714" t="s">
        <v>3583</v>
      </c>
      <c r="G714" t="s">
        <v>3586</v>
      </c>
    </row>
    <row r="715" spans="1:7">
      <c r="A715" t="s">
        <v>1641</v>
      </c>
      <c r="B715">
        <v>43710488</v>
      </c>
      <c r="C715" t="s">
        <v>1644</v>
      </c>
      <c r="D715" s="10" t="str">
        <f t="shared" si="11"/>
        <v>Rue Madeleine Roch</v>
      </c>
      <c r="E715" t="s">
        <v>9108</v>
      </c>
      <c r="F715" t="s">
        <v>3419</v>
      </c>
      <c r="G715" t="s">
        <v>3422</v>
      </c>
    </row>
    <row r="716" spans="1:7">
      <c r="A716" t="s">
        <v>1641</v>
      </c>
      <c r="B716">
        <v>43710488</v>
      </c>
      <c r="C716" t="s">
        <v>1644</v>
      </c>
      <c r="D716" s="10" t="str">
        <f t="shared" si="11"/>
        <v>Rue Madeleine Roch</v>
      </c>
      <c r="E716" t="s">
        <v>9109</v>
      </c>
      <c r="F716" t="s">
        <v>3361</v>
      </c>
      <c r="G716" t="s">
        <v>3364</v>
      </c>
    </row>
    <row r="717" spans="1:7">
      <c r="A717" t="s">
        <v>1648</v>
      </c>
      <c r="B717">
        <v>132709928</v>
      </c>
      <c r="C717" t="s">
        <v>1651</v>
      </c>
      <c r="D717" s="10" t="str">
        <f t="shared" si="11"/>
        <v>Rue Magenta</v>
      </c>
      <c r="E717" t="s">
        <v>9108</v>
      </c>
      <c r="F717" t="s">
        <v>251</v>
      </c>
      <c r="G717" t="s">
        <v>254</v>
      </c>
    </row>
    <row r="718" spans="1:7">
      <c r="A718" t="s">
        <v>1648</v>
      </c>
      <c r="B718">
        <v>132709928</v>
      </c>
      <c r="C718" t="s">
        <v>1651</v>
      </c>
      <c r="D718" s="10" t="str">
        <f t="shared" si="11"/>
        <v>Rue Magenta</v>
      </c>
      <c r="E718" t="s">
        <v>9109</v>
      </c>
      <c r="F718" t="s">
        <v>251</v>
      </c>
      <c r="G718" t="s">
        <v>254</v>
      </c>
    </row>
    <row r="719" spans="1:7">
      <c r="A719" t="s">
        <v>117</v>
      </c>
      <c r="B719">
        <v>75098940</v>
      </c>
      <c r="C719" t="s">
        <v>121</v>
      </c>
      <c r="D719" s="10" t="str">
        <f t="shared" si="11"/>
        <v>Allée des Magnolias</v>
      </c>
      <c r="E719" t="s">
        <v>9108</v>
      </c>
      <c r="F719" t="s">
        <v>154</v>
      </c>
      <c r="G719" t="s">
        <v>157</v>
      </c>
    </row>
    <row r="720" spans="1:7">
      <c r="A720" t="s">
        <v>117</v>
      </c>
      <c r="B720">
        <v>75098940</v>
      </c>
      <c r="C720" t="s">
        <v>121</v>
      </c>
      <c r="D720" s="10" t="str">
        <f t="shared" si="11"/>
        <v>Allée des Magnolias</v>
      </c>
      <c r="E720" t="s">
        <v>9109</v>
      </c>
      <c r="F720" t="s">
        <v>1766</v>
      </c>
      <c r="G720" t="s">
        <v>1769</v>
      </c>
    </row>
    <row r="721" spans="1:7">
      <c r="A721" t="s">
        <v>3440</v>
      </c>
      <c r="B721">
        <v>73582956</v>
      </c>
      <c r="C721" t="s">
        <v>3443</v>
      </c>
      <c r="D721" s="10" t="str">
        <f t="shared" si="11"/>
        <v>Place des Maîtres Drapiers</v>
      </c>
      <c r="E721" t="s">
        <v>9108</v>
      </c>
      <c r="F721" t="s">
        <v>1711</v>
      </c>
      <c r="G721" t="s">
        <v>1714</v>
      </c>
    </row>
    <row r="722" spans="1:7">
      <c r="A722" t="s">
        <v>3440</v>
      </c>
      <c r="B722">
        <v>73582956</v>
      </c>
      <c r="C722" t="s">
        <v>3443</v>
      </c>
      <c r="D722" s="10" t="str">
        <f t="shared" si="11"/>
        <v>Place des Maîtres Drapiers</v>
      </c>
      <c r="E722" t="s">
        <v>9109</v>
      </c>
      <c r="F722" t="s">
        <v>1834</v>
      </c>
      <c r="G722" t="s">
        <v>1837</v>
      </c>
    </row>
    <row r="723" spans="1:7">
      <c r="A723" t="s">
        <v>3433</v>
      </c>
      <c r="B723">
        <v>150200490</v>
      </c>
      <c r="C723" t="s">
        <v>3436</v>
      </c>
      <c r="D723" s="10" t="str">
        <f t="shared" si="11"/>
        <v>Place des Majouraux</v>
      </c>
      <c r="E723" t="s">
        <v>9109</v>
      </c>
      <c r="F723" t="s">
        <v>2452</v>
      </c>
      <c r="G723" t="s">
        <v>2455</v>
      </c>
    </row>
    <row r="724" spans="1:7">
      <c r="A724" t="s">
        <v>3860</v>
      </c>
      <c r="B724">
        <v>49081205</v>
      </c>
      <c r="C724" t="s">
        <v>3863</v>
      </c>
      <c r="D724" s="10" t="str">
        <f t="shared" si="11"/>
        <v>Impasse Malibu</v>
      </c>
      <c r="E724" t="s">
        <v>9108</v>
      </c>
      <c r="F724" t="s">
        <v>4109</v>
      </c>
      <c r="G724" t="s">
        <v>4112</v>
      </c>
    </row>
    <row r="725" spans="1:7">
      <c r="A725" t="s">
        <v>3860</v>
      </c>
      <c r="B725">
        <v>49081205</v>
      </c>
      <c r="C725" t="s">
        <v>3863</v>
      </c>
      <c r="D725" s="10" t="str">
        <f t="shared" si="11"/>
        <v>Impasse Malibu</v>
      </c>
      <c r="E725" t="s">
        <v>9109</v>
      </c>
      <c r="F725" t="s">
        <v>3209</v>
      </c>
      <c r="G725" t="s">
        <v>3212</v>
      </c>
    </row>
    <row r="726" spans="1:7">
      <c r="A726" t="s">
        <v>1655</v>
      </c>
      <c r="B726">
        <v>74494277</v>
      </c>
      <c r="C726" t="s">
        <v>1658</v>
      </c>
      <c r="D726" s="10" t="str">
        <f t="shared" si="11"/>
        <v>Rue Marcel Pagnol</v>
      </c>
      <c r="E726" t="s">
        <v>9108</v>
      </c>
      <c r="F726" t="s">
        <v>3655</v>
      </c>
      <c r="G726" t="s">
        <v>3658</v>
      </c>
    </row>
    <row r="727" spans="1:7">
      <c r="A727" t="s">
        <v>1655</v>
      </c>
      <c r="B727">
        <v>74494277</v>
      </c>
      <c r="C727" t="s">
        <v>1658</v>
      </c>
      <c r="D727" s="10" t="str">
        <f t="shared" si="11"/>
        <v>Rue Marcel Pagnol</v>
      </c>
      <c r="E727" t="s">
        <v>9109</v>
      </c>
      <c r="F727" t="s">
        <v>4920</v>
      </c>
      <c r="G727" t="s">
        <v>4923</v>
      </c>
    </row>
    <row r="728" spans="1:7">
      <c r="A728" t="s">
        <v>1662</v>
      </c>
      <c r="B728">
        <v>43803893</v>
      </c>
      <c r="C728" t="s">
        <v>1665</v>
      </c>
      <c r="D728" s="10" t="str">
        <f t="shared" si="11"/>
        <v>Rue Marcellin Berthelot</v>
      </c>
      <c r="E728" t="s">
        <v>9108</v>
      </c>
      <c r="F728" t="s">
        <v>2208</v>
      </c>
      <c r="G728" t="s">
        <v>2211</v>
      </c>
    </row>
    <row r="729" spans="1:7">
      <c r="A729" t="s">
        <v>1662</v>
      </c>
      <c r="B729">
        <v>43803893</v>
      </c>
      <c r="C729" t="s">
        <v>1665</v>
      </c>
      <c r="D729" s="10" t="str">
        <f t="shared" si="11"/>
        <v>Rue Marcellin Berthelot</v>
      </c>
      <c r="E729" t="s">
        <v>9109</v>
      </c>
      <c r="F729" t="s">
        <v>1697</v>
      </c>
      <c r="G729" t="s">
        <v>1700</v>
      </c>
    </row>
    <row r="730" spans="1:7">
      <c r="A730" t="s">
        <v>908</v>
      </c>
      <c r="B730">
        <v>4356247</v>
      </c>
      <c r="C730" t="s">
        <v>911</v>
      </c>
      <c r="D730" s="10" t="str">
        <f t="shared" si="11"/>
        <v>Avenue du Maréchal de Lattre de Tassigny</v>
      </c>
      <c r="E730" t="s">
        <v>9108</v>
      </c>
      <c r="F730" t="s">
        <v>206</v>
      </c>
      <c r="G730" t="s">
        <v>209</v>
      </c>
    </row>
    <row r="731" spans="1:7">
      <c r="A731" t="s">
        <v>908</v>
      </c>
      <c r="B731">
        <v>4356247</v>
      </c>
      <c r="C731" t="s">
        <v>911</v>
      </c>
      <c r="D731" s="10" t="str">
        <f t="shared" si="11"/>
        <v>Avenue du Maréchal de Lattre de Tassigny</v>
      </c>
      <c r="E731" t="s">
        <v>9109</v>
      </c>
      <c r="F731" t="s">
        <v>3583</v>
      </c>
      <c r="G731" t="s">
        <v>3586</v>
      </c>
    </row>
    <row r="732" spans="1:7">
      <c r="A732" t="s">
        <v>901</v>
      </c>
      <c r="B732">
        <v>7986193</v>
      </c>
      <c r="C732" t="s">
        <v>904</v>
      </c>
      <c r="D732" s="10" t="str">
        <f t="shared" si="11"/>
        <v>Avenue du Maréchal Foch</v>
      </c>
      <c r="E732" t="s">
        <v>9108</v>
      </c>
      <c r="F732" t="s">
        <v>859</v>
      </c>
      <c r="G732" t="s">
        <v>862</v>
      </c>
    </row>
    <row r="733" spans="1:7">
      <c r="A733" t="s">
        <v>901</v>
      </c>
      <c r="B733">
        <v>7986193</v>
      </c>
      <c r="C733" t="s">
        <v>904</v>
      </c>
      <c r="D733" s="10" t="str">
        <f t="shared" si="11"/>
        <v>Avenue du Maréchal Foch</v>
      </c>
      <c r="E733" t="s">
        <v>9109</v>
      </c>
      <c r="F733" t="s">
        <v>227</v>
      </c>
      <c r="G733" t="s">
        <v>231</v>
      </c>
    </row>
    <row r="734" spans="1:7">
      <c r="A734" t="s">
        <v>2714</v>
      </c>
      <c r="B734">
        <v>55814530</v>
      </c>
      <c r="C734" t="s">
        <v>2717</v>
      </c>
      <c r="D734" s="10" t="str">
        <f t="shared" si="11"/>
        <v>Rue du Maréchal Juin</v>
      </c>
      <c r="E734" t="s">
        <v>9108</v>
      </c>
      <c r="F734" t="s">
        <v>2917</v>
      </c>
      <c r="G734" t="s">
        <v>2920</v>
      </c>
    </row>
    <row r="735" spans="1:7">
      <c r="A735" t="s">
        <v>2714</v>
      </c>
      <c r="B735">
        <v>55814530</v>
      </c>
      <c r="C735" t="s">
        <v>2717</v>
      </c>
      <c r="D735" s="10" t="str">
        <f t="shared" si="11"/>
        <v>Rue du Maréchal Juin</v>
      </c>
      <c r="E735" t="s">
        <v>9109</v>
      </c>
      <c r="F735" t="s">
        <v>3815</v>
      </c>
      <c r="G735" t="s">
        <v>3817</v>
      </c>
    </row>
    <row r="736" spans="1:7">
      <c r="A736" t="s">
        <v>4159</v>
      </c>
      <c r="B736">
        <v>131221076</v>
      </c>
      <c r="C736" t="s">
        <v>4162</v>
      </c>
      <c r="D736" s="10" t="str">
        <f t="shared" si="11"/>
        <v>Impasse des Marguerites</v>
      </c>
      <c r="E736" t="s">
        <v>9109</v>
      </c>
      <c r="F736" t="s">
        <v>1379</v>
      </c>
      <c r="G736" t="s">
        <v>1382</v>
      </c>
    </row>
    <row r="737" spans="1:7">
      <c r="A737" t="s">
        <v>3877</v>
      </c>
      <c r="B737">
        <v>147273958</v>
      </c>
      <c r="C737" t="s">
        <v>3880</v>
      </c>
      <c r="D737" s="10" t="str">
        <f t="shared" si="11"/>
        <v>Impasse Pierre Marivaux</v>
      </c>
      <c r="E737" t="s">
        <v>9109</v>
      </c>
      <c r="F737" t="s">
        <v>1505</v>
      </c>
      <c r="G737" t="s">
        <v>1509</v>
      </c>
    </row>
    <row r="738" spans="1:7">
      <c r="A738" t="s">
        <v>1311</v>
      </c>
      <c r="B738">
        <v>52565062</v>
      </c>
      <c r="C738" t="s">
        <v>1314</v>
      </c>
      <c r="D738" s="10" t="str">
        <f t="shared" si="11"/>
        <v>Chemin du Marquis</v>
      </c>
      <c r="E738" t="s">
        <v>9108</v>
      </c>
      <c r="F738" t="s">
        <v>2567</v>
      </c>
      <c r="G738" t="s">
        <v>2570</v>
      </c>
    </row>
    <row r="739" spans="1:7">
      <c r="A739" t="s">
        <v>1311</v>
      </c>
      <c r="B739">
        <v>52565062</v>
      </c>
      <c r="C739" t="s">
        <v>1314</v>
      </c>
      <c r="D739" s="10" t="str">
        <f t="shared" si="11"/>
        <v>Chemin du Marquis</v>
      </c>
      <c r="E739" t="s">
        <v>9109</v>
      </c>
      <c r="F739" t="s">
        <v>947</v>
      </c>
      <c r="G739" t="s">
        <v>949</v>
      </c>
    </row>
    <row r="740" spans="1:7">
      <c r="A740" t="s">
        <v>335</v>
      </c>
      <c r="B740">
        <v>49132450</v>
      </c>
      <c r="C740" t="s">
        <v>338</v>
      </c>
      <c r="D740" s="10" t="str">
        <f t="shared" si="11"/>
        <v>Chemin de Martignan</v>
      </c>
      <c r="E740" t="s">
        <v>9108</v>
      </c>
      <c r="F740" t="s">
        <v>1342</v>
      </c>
      <c r="G740" t="s">
        <v>1345</v>
      </c>
    </row>
    <row r="741" spans="1:7">
      <c r="A741" t="s">
        <v>335</v>
      </c>
      <c r="B741">
        <v>49132450</v>
      </c>
      <c r="C741" t="s">
        <v>338</v>
      </c>
      <c r="D741" s="10" t="str">
        <f t="shared" si="11"/>
        <v>Chemin de Martignan</v>
      </c>
      <c r="E741" t="s">
        <v>9109</v>
      </c>
      <c r="F741" t="s">
        <v>3551</v>
      </c>
      <c r="G741" t="s">
        <v>3554</v>
      </c>
    </row>
    <row r="742" spans="1:7">
      <c r="A742" t="s">
        <v>4270</v>
      </c>
      <c r="B742">
        <v>74704316</v>
      </c>
      <c r="C742" t="s">
        <v>4273</v>
      </c>
      <c r="D742" s="10" t="str">
        <f t="shared" si="11"/>
        <v>Impasse du Massif Central</v>
      </c>
      <c r="E742" t="s">
        <v>9109</v>
      </c>
      <c r="F742" t="s">
        <v>577</v>
      </c>
      <c r="G742" t="s">
        <v>580</v>
      </c>
    </row>
    <row r="743" spans="1:7">
      <c r="A743" t="s">
        <v>396</v>
      </c>
      <c r="B743">
        <v>58841221</v>
      </c>
      <c r="C743" t="s">
        <v>398</v>
      </c>
      <c r="D743" s="10" t="str">
        <f t="shared" si="11"/>
        <v>Chemin de Maucoil</v>
      </c>
      <c r="E743" t="s">
        <v>9109</v>
      </c>
      <c r="F743" t="s">
        <v>3570</v>
      </c>
      <c r="G743" t="s">
        <v>3573</v>
      </c>
    </row>
    <row r="744" spans="1:7">
      <c r="A744" t="s">
        <v>1669</v>
      </c>
      <c r="B744">
        <v>74663086</v>
      </c>
      <c r="C744" t="s">
        <v>1672</v>
      </c>
      <c r="D744" s="10" t="str">
        <f t="shared" si="11"/>
        <v>Rue Maurice Genevoix</v>
      </c>
      <c r="E744" t="s">
        <v>9109</v>
      </c>
      <c r="F744" t="s">
        <v>2229</v>
      </c>
      <c r="G744" t="s">
        <v>2232</v>
      </c>
    </row>
    <row r="745" spans="1:7">
      <c r="A745" t="s">
        <v>54</v>
      </c>
      <c r="B745">
        <v>53576782</v>
      </c>
      <c r="C745" t="s">
        <v>58</v>
      </c>
      <c r="D745" s="10" t="str">
        <f t="shared" si="11"/>
        <v>Passage Maurice Ravel</v>
      </c>
      <c r="E745" t="s">
        <v>9108</v>
      </c>
      <c r="F745" t="s">
        <v>2842</v>
      </c>
      <c r="G745" t="s">
        <v>2845</v>
      </c>
    </row>
    <row r="746" spans="1:7">
      <c r="A746" t="s">
        <v>54</v>
      </c>
      <c r="B746">
        <v>53576782</v>
      </c>
      <c r="C746" t="s">
        <v>58</v>
      </c>
      <c r="D746" s="10" t="str">
        <f t="shared" si="11"/>
        <v>Passage Maurice Ravel</v>
      </c>
      <c r="E746" t="s">
        <v>9109</v>
      </c>
      <c r="F746" t="s">
        <v>2071</v>
      </c>
      <c r="G746" t="s">
        <v>2074</v>
      </c>
    </row>
    <row r="747" spans="1:7">
      <c r="A747" t="s">
        <v>2132</v>
      </c>
      <c r="B747">
        <v>55847759</v>
      </c>
      <c r="C747" t="s">
        <v>2135</v>
      </c>
      <c r="D747" s="10" t="str">
        <f t="shared" si="11"/>
        <v>Rue Maurice Thorez</v>
      </c>
      <c r="E747" t="s">
        <v>9108</v>
      </c>
      <c r="F747" t="s">
        <v>1428</v>
      </c>
      <c r="G747" t="s">
        <v>1431</v>
      </c>
    </row>
    <row r="748" spans="1:7">
      <c r="A748" t="s">
        <v>2132</v>
      </c>
      <c r="B748">
        <v>55847759</v>
      </c>
      <c r="C748" t="s">
        <v>2135</v>
      </c>
      <c r="D748" s="10" t="str">
        <f t="shared" si="11"/>
        <v>Rue Maurice Thorez</v>
      </c>
      <c r="E748" t="s">
        <v>9109</v>
      </c>
      <c r="F748" t="s">
        <v>1792</v>
      </c>
      <c r="G748" t="s">
        <v>1795</v>
      </c>
    </row>
    <row r="749" spans="1:7">
      <c r="A749" t="s">
        <v>971</v>
      </c>
      <c r="B749">
        <v>76179602</v>
      </c>
      <c r="C749" t="s">
        <v>974</v>
      </c>
      <c r="D749" s="10" t="str">
        <f t="shared" si="11"/>
        <v>Chemin Mayarde</v>
      </c>
      <c r="E749" t="s">
        <v>9108</v>
      </c>
      <c r="F749" t="s">
        <v>3570</v>
      </c>
      <c r="G749" t="s">
        <v>3573</v>
      </c>
    </row>
    <row r="750" spans="1:7">
      <c r="A750" t="s">
        <v>971</v>
      </c>
      <c r="B750">
        <v>76179602</v>
      </c>
      <c r="C750" t="s">
        <v>974</v>
      </c>
      <c r="D750" s="10" t="str">
        <f t="shared" si="11"/>
        <v>Chemin Mayarde</v>
      </c>
      <c r="E750" t="s">
        <v>9109</v>
      </c>
      <c r="F750" t="s">
        <v>476</v>
      </c>
      <c r="G750" t="s">
        <v>479</v>
      </c>
    </row>
    <row r="751" spans="1:7">
      <c r="A751" t="s">
        <v>2720</v>
      </c>
      <c r="B751">
        <v>43718063</v>
      </c>
      <c r="C751" t="s">
        <v>2723</v>
      </c>
      <c r="D751" s="10" t="str">
        <f t="shared" si="11"/>
        <v>Rue du Mazeau</v>
      </c>
      <c r="E751" t="s">
        <v>9108</v>
      </c>
      <c r="F751" t="s">
        <v>1641</v>
      </c>
      <c r="G751" t="s">
        <v>1644</v>
      </c>
    </row>
    <row r="752" spans="1:7">
      <c r="A752" t="s">
        <v>2720</v>
      </c>
      <c r="B752">
        <v>43718063</v>
      </c>
      <c r="C752" t="s">
        <v>2723</v>
      </c>
      <c r="D752" s="10" t="str">
        <f t="shared" si="11"/>
        <v>Rue du Mazeau</v>
      </c>
      <c r="E752" t="s">
        <v>9109</v>
      </c>
      <c r="F752" t="s">
        <v>4418</v>
      </c>
      <c r="G752" t="s">
        <v>4422</v>
      </c>
    </row>
    <row r="753" spans="1:7">
      <c r="A753" t="s">
        <v>978</v>
      </c>
      <c r="B753">
        <v>96754584</v>
      </c>
      <c r="C753" t="s">
        <v>981</v>
      </c>
      <c r="D753" s="10" t="str">
        <f t="shared" si="11"/>
        <v>Chemin Mercadier</v>
      </c>
      <c r="E753" t="s">
        <v>9108</v>
      </c>
      <c r="F753" t="s">
        <v>355</v>
      </c>
      <c r="G753" t="s">
        <v>358</v>
      </c>
    </row>
    <row r="754" spans="1:7">
      <c r="A754" t="s">
        <v>978</v>
      </c>
      <c r="B754">
        <v>96754584</v>
      </c>
      <c r="C754" t="s">
        <v>981</v>
      </c>
      <c r="D754" s="10" t="str">
        <f t="shared" si="11"/>
        <v>Chemin Mercadier</v>
      </c>
      <c r="E754" t="s">
        <v>9109</v>
      </c>
      <c r="F754" t="s">
        <v>838</v>
      </c>
      <c r="G754" t="s">
        <v>841</v>
      </c>
    </row>
    <row r="755" spans="1:7">
      <c r="A755" t="s">
        <v>342</v>
      </c>
      <c r="B755">
        <v>69919283</v>
      </c>
      <c r="C755" t="s">
        <v>345</v>
      </c>
      <c r="D755" s="10" t="str">
        <f t="shared" si="11"/>
        <v>Chemin de Meyne Claire</v>
      </c>
      <c r="E755" t="s">
        <v>9108</v>
      </c>
      <c r="F755" t="s">
        <v>496</v>
      </c>
      <c r="G755" t="s">
        <v>499</v>
      </c>
    </row>
    <row r="756" spans="1:7">
      <c r="A756" t="s">
        <v>342</v>
      </c>
      <c r="B756">
        <v>69919283</v>
      </c>
      <c r="C756" t="s">
        <v>345</v>
      </c>
      <c r="D756" s="10" t="str">
        <f t="shared" si="11"/>
        <v>Chemin de Meyne Claire</v>
      </c>
      <c r="E756" t="s">
        <v>9109</v>
      </c>
      <c r="F756" t="s">
        <v>2910</v>
      </c>
      <c r="G756" t="s">
        <v>2913</v>
      </c>
    </row>
    <row r="757" spans="1:7">
      <c r="A757" t="s">
        <v>2987</v>
      </c>
      <c r="B757">
        <v>116689971</v>
      </c>
      <c r="C757" t="s">
        <v>2989</v>
      </c>
      <c r="D757" s="10" t="str">
        <f t="shared" si="11"/>
        <v>Rue de Meyne Claire</v>
      </c>
      <c r="E757" t="s">
        <v>9108</v>
      </c>
      <c r="F757" t="s">
        <v>2910</v>
      </c>
      <c r="G757" t="s">
        <v>2913</v>
      </c>
    </row>
    <row r="758" spans="1:7">
      <c r="A758" t="s">
        <v>2987</v>
      </c>
      <c r="B758">
        <v>116689971</v>
      </c>
      <c r="C758" t="s">
        <v>2989</v>
      </c>
      <c r="D758" s="10" t="str">
        <f t="shared" si="11"/>
        <v>Rue de Meyne Claire</v>
      </c>
      <c r="E758" t="s">
        <v>9109</v>
      </c>
      <c r="F758" t="s">
        <v>3600</v>
      </c>
      <c r="G758" t="s">
        <v>3603</v>
      </c>
    </row>
    <row r="759" spans="1:7">
      <c r="A759" t="s">
        <v>1059</v>
      </c>
      <c r="B759">
        <v>169123007</v>
      </c>
      <c r="C759" t="s">
        <v>1062</v>
      </c>
      <c r="D759" s="10" t="str">
        <f t="shared" si="11"/>
        <v>Chemin de Meyne Est</v>
      </c>
      <c r="E759" t="s">
        <v>9108</v>
      </c>
      <c r="F759" t="s">
        <v>375</v>
      </c>
      <c r="G759" t="s">
        <v>378</v>
      </c>
    </row>
    <row r="760" spans="1:7">
      <c r="A760" t="s">
        <v>1059</v>
      </c>
      <c r="B760">
        <v>169123007</v>
      </c>
      <c r="C760" t="s">
        <v>1062</v>
      </c>
      <c r="D760" s="10" t="str">
        <f t="shared" si="11"/>
        <v>Chemin de Meyne Est</v>
      </c>
      <c r="E760" t="s">
        <v>9109</v>
      </c>
      <c r="F760" t="s">
        <v>645</v>
      </c>
      <c r="G760" t="s">
        <v>648</v>
      </c>
    </row>
    <row r="761" spans="1:7">
      <c r="A761" t="s">
        <v>348</v>
      </c>
      <c r="B761">
        <v>43981568</v>
      </c>
      <c r="C761" t="s">
        <v>351</v>
      </c>
      <c r="D761" s="10" t="str">
        <f t="shared" si="11"/>
        <v>Chemin de Meyne Ouest</v>
      </c>
      <c r="E761" t="s">
        <v>9108</v>
      </c>
      <c r="F761" t="s">
        <v>1137</v>
      </c>
      <c r="G761" t="s">
        <v>1140</v>
      </c>
    </row>
    <row r="762" spans="1:7">
      <c r="A762" t="s">
        <v>348</v>
      </c>
      <c r="B762">
        <v>43981568</v>
      </c>
      <c r="C762" t="s">
        <v>351</v>
      </c>
      <c r="D762" s="10" t="str">
        <f t="shared" si="11"/>
        <v>Chemin de Meyne Ouest</v>
      </c>
      <c r="E762" t="s">
        <v>9109</v>
      </c>
      <c r="F762" t="s">
        <v>335</v>
      </c>
      <c r="G762" t="s">
        <v>338</v>
      </c>
    </row>
    <row r="763" spans="1:7">
      <c r="A763" t="s">
        <v>1676</v>
      </c>
      <c r="B763">
        <v>53560784</v>
      </c>
      <c r="C763" t="s">
        <v>1679</v>
      </c>
      <c r="D763" s="10" t="str">
        <f t="shared" si="11"/>
        <v>Rue Michel de Montaigne</v>
      </c>
      <c r="E763" t="s">
        <v>9108</v>
      </c>
      <c r="F763" t="s">
        <v>2236</v>
      </c>
      <c r="G763" t="s">
        <v>2239</v>
      </c>
    </row>
    <row r="764" spans="1:7">
      <c r="A764" t="s">
        <v>1676</v>
      </c>
      <c r="B764">
        <v>53560784</v>
      </c>
      <c r="C764" t="s">
        <v>1679</v>
      </c>
      <c r="D764" s="10" t="str">
        <f t="shared" si="11"/>
        <v>Rue Michel de Montaigne</v>
      </c>
      <c r="E764" t="s">
        <v>9109</v>
      </c>
      <c r="F764" t="s">
        <v>824</v>
      </c>
      <c r="G764" t="s">
        <v>827</v>
      </c>
    </row>
    <row r="765" spans="1:7">
      <c r="A765" t="s">
        <v>147</v>
      </c>
      <c r="B765">
        <v>55859795</v>
      </c>
      <c r="C765" t="s">
        <v>150</v>
      </c>
      <c r="D765" s="10" t="str">
        <f t="shared" si="11"/>
        <v>Allée du Midi</v>
      </c>
      <c r="E765" t="s">
        <v>9108</v>
      </c>
      <c r="F765" t="s">
        <v>3642</v>
      </c>
      <c r="G765" t="s">
        <v>3645</v>
      </c>
    </row>
    <row r="766" spans="1:7">
      <c r="A766" t="s">
        <v>147</v>
      </c>
      <c r="B766">
        <v>55859795</v>
      </c>
      <c r="C766" t="s">
        <v>150</v>
      </c>
      <c r="D766" s="10" t="str">
        <f t="shared" si="11"/>
        <v>Allée du Midi</v>
      </c>
      <c r="E766" t="s">
        <v>9109</v>
      </c>
      <c r="F766" t="s">
        <v>723</v>
      </c>
      <c r="G766" t="s">
        <v>726</v>
      </c>
    </row>
    <row r="767" spans="1:7">
      <c r="A767" t="s">
        <v>5165</v>
      </c>
      <c r="B767">
        <v>164673865</v>
      </c>
      <c r="C767" t="s">
        <v>5168</v>
      </c>
      <c r="D767" s="10" t="str">
        <f t="shared" si="11"/>
        <v>Place Mignonne</v>
      </c>
      <c r="E767" t="s">
        <v>9109</v>
      </c>
      <c r="F767" t="s">
        <v>1414</v>
      </c>
      <c r="G767" t="s">
        <v>1417</v>
      </c>
    </row>
    <row r="768" spans="1:7">
      <c r="A768" t="s">
        <v>2445</v>
      </c>
      <c r="B768">
        <v>73028637</v>
      </c>
      <c r="C768" t="s">
        <v>2448</v>
      </c>
      <c r="D768" s="10" t="str">
        <f t="shared" si="11"/>
        <v>Rue des Mimosas</v>
      </c>
      <c r="E768" t="s">
        <v>9108</v>
      </c>
      <c r="F768" t="s">
        <v>3053</v>
      </c>
      <c r="G768" t="s">
        <v>3056</v>
      </c>
    </row>
    <row r="769" spans="1:7">
      <c r="A769" t="s">
        <v>2445</v>
      </c>
      <c r="B769">
        <v>73028637</v>
      </c>
      <c r="C769" t="s">
        <v>2448</v>
      </c>
      <c r="D769" s="10" t="str">
        <f t="shared" si="11"/>
        <v>Rue des Mimosas</v>
      </c>
      <c r="E769" t="s">
        <v>9109</v>
      </c>
      <c r="F769" t="s">
        <v>2973</v>
      </c>
      <c r="G769" t="s">
        <v>2976</v>
      </c>
    </row>
    <row r="770" spans="1:7">
      <c r="A770" t="s">
        <v>2452</v>
      </c>
      <c r="B770">
        <v>53281515</v>
      </c>
      <c r="C770" t="s">
        <v>2455</v>
      </c>
      <c r="D770" s="10" t="str">
        <f t="shared" ref="D770:D833" si="12">HYPERLINK("http://www.openstreetmap.org/?way="&amp;B770,C770)</f>
        <v>Rue des Mistouns</v>
      </c>
      <c r="E770" t="s">
        <v>9108</v>
      </c>
      <c r="F770" t="s">
        <v>2452</v>
      </c>
      <c r="G770" t="s">
        <v>2455</v>
      </c>
    </row>
    <row r="771" spans="1:7">
      <c r="A771" t="s">
        <v>2452</v>
      </c>
      <c r="B771">
        <v>53281515</v>
      </c>
      <c r="C771" t="s">
        <v>2455</v>
      </c>
      <c r="D771" s="10" t="str">
        <f t="shared" si="12"/>
        <v>Rue des Mistouns</v>
      </c>
      <c r="E771" t="s">
        <v>9109</v>
      </c>
      <c r="F771" t="s">
        <v>1311</v>
      </c>
      <c r="G771" t="s">
        <v>1314</v>
      </c>
    </row>
    <row r="772" spans="1:7">
      <c r="A772" t="s">
        <v>1683</v>
      </c>
      <c r="B772">
        <v>53635787</v>
      </c>
      <c r="C772" t="s">
        <v>1686</v>
      </c>
      <c r="D772" s="10" t="str">
        <f t="shared" si="12"/>
        <v>Rue Molière</v>
      </c>
      <c r="E772" t="s">
        <v>9108</v>
      </c>
      <c r="F772" t="s">
        <v>2215</v>
      </c>
      <c r="G772" t="s">
        <v>2218</v>
      </c>
    </row>
    <row r="773" spans="1:7">
      <c r="A773" t="s">
        <v>1683</v>
      </c>
      <c r="B773">
        <v>53635787</v>
      </c>
      <c r="C773" t="s">
        <v>1686</v>
      </c>
      <c r="D773" s="10" t="str">
        <f t="shared" si="12"/>
        <v>Rue Molière</v>
      </c>
      <c r="E773" t="s">
        <v>9109</v>
      </c>
      <c r="F773" t="s">
        <v>1799</v>
      </c>
      <c r="G773" t="s">
        <v>1802</v>
      </c>
    </row>
    <row r="774" spans="1:7">
      <c r="A774" t="s">
        <v>83</v>
      </c>
      <c r="B774">
        <v>76111015</v>
      </c>
      <c r="C774" t="s">
        <v>86</v>
      </c>
      <c r="D774" s="10" t="str">
        <f t="shared" si="12"/>
        <v>Allée Monge</v>
      </c>
      <c r="E774" t="s">
        <v>9109</v>
      </c>
      <c r="F774" t="s">
        <v>4961</v>
      </c>
      <c r="G774" t="s">
        <v>4964</v>
      </c>
    </row>
    <row r="775" spans="1:7">
      <c r="A775" t="s">
        <v>1690</v>
      </c>
      <c r="B775">
        <v>53561573</v>
      </c>
      <c r="C775" t="s">
        <v>1693</v>
      </c>
      <c r="D775" s="10" t="str">
        <f t="shared" si="12"/>
        <v>Rue Montesquieu</v>
      </c>
      <c r="E775" t="s">
        <v>9109</v>
      </c>
      <c r="F775" t="s">
        <v>824</v>
      </c>
      <c r="G775" t="s">
        <v>827</v>
      </c>
    </row>
    <row r="776" spans="1:7">
      <c r="A776" t="s">
        <v>3488</v>
      </c>
      <c r="B776">
        <v>166236758</v>
      </c>
      <c r="C776" t="s">
        <v>3491</v>
      </c>
      <c r="D776" s="10" t="str">
        <f t="shared" si="12"/>
        <v>Placette de Montherlant</v>
      </c>
      <c r="E776" t="s">
        <v>9109</v>
      </c>
      <c r="F776" t="s">
        <v>227</v>
      </c>
      <c r="G776" t="s">
        <v>231</v>
      </c>
    </row>
    <row r="777" spans="1:7">
      <c r="A777" t="s">
        <v>695</v>
      </c>
      <c r="B777">
        <v>131646300</v>
      </c>
      <c r="C777" t="s">
        <v>698</v>
      </c>
      <c r="D777" s="10" t="str">
        <f t="shared" si="12"/>
        <v>Allée Montmirail</v>
      </c>
      <c r="E777" t="s">
        <v>9109</v>
      </c>
      <c r="F777" t="s">
        <v>192</v>
      </c>
      <c r="G777" t="s">
        <v>195</v>
      </c>
    </row>
    <row r="778" spans="1:7">
      <c r="A778" t="s">
        <v>1697</v>
      </c>
      <c r="B778">
        <v>43803894</v>
      </c>
      <c r="C778" t="s">
        <v>1700</v>
      </c>
      <c r="D778" s="10" t="str">
        <f t="shared" si="12"/>
        <v>Rue Mossé-Baze</v>
      </c>
      <c r="E778" t="s">
        <v>9108</v>
      </c>
      <c r="F778" t="s">
        <v>838</v>
      </c>
      <c r="G778" t="s">
        <v>841</v>
      </c>
    </row>
    <row r="779" spans="1:7">
      <c r="A779" t="s">
        <v>1697</v>
      </c>
      <c r="B779">
        <v>43803894</v>
      </c>
      <c r="C779" t="s">
        <v>1700</v>
      </c>
      <c r="D779" s="10" t="str">
        <f t="shared" si="12"/>
        <v>Rue Mossé-Baze</v>
      </c>
      <c r="E779" t="s">
        <v>9109</v>
      </c>
      <c r="F779" t="s">
        <v>764</v>
      </c>
      <c r="G779" t="s">
        <v>767</v>
      </c>
    </row>
    <row r="780" spans="1:7">
      <c r="A780" t="s">
        <v>1317</v>
      </c>
      <c r="B780">
        <v>43926778</v>
      </c>
      <c r="C780" t="s">
        <v>1320</v>
      </c>
      <c r="D780" s="10" t="str">
        <f t="shared" si="12"/>
        <v>Chemin du Moulin</v>
      </c>
      <c r="E780" t="s">
        <v>9108</v>
      </c>
      <c r="F780" t="s">
        <v>258</v>
      </c>
      <c r="G780" t="s">
        <v>261</v>
      </c>
    </row>
    <row r="781" spans="1:7">
      <c r="A781" t="s">
        <v>1317</v>
      </c>
      <c r="B781">
        <v>43926778</v>
      </c>
      <c r="C781" t="s">
        <v>1320</v>
      </c>
      <c r="D781" s="10" t="str">
        <f t="shared" si="12"/>
        <v>Chemin du Moulin</v>
      </c>
      <c r="E781" t="s">
        <v>9109</v>
      </c>
      <c r="F781" t="s">
        <v>645</v>
      </c>
      <c r="G781" t="s">
        <v>648</v>
      </c>
    </row>
    <row r="782" spans="1:7">
      <c r="A782" t="s">
        <v>5172</v>
      </c>
      <c r="B782" t="s">
        <v>4950</v>
      </c>
      <c r="C782" t="s">
        <v>5175</v>
      </c>
      <c r="D782" s="10" t="str">
        <f t="shared" si="12"/>
        <v>Chemin du Moulin Blanc</v>
      </c>
      <c r="E782" t="s">
        <v>9109</v>
      </c>
      <c r="F782" t="s">
        <v>1605</v>
      </c>
      <c r="G782" t="s">
        <v>1607</v>
      </c>
    </row>
    <row r="783" spans="1:7">
      <c r="A783" t="s">
        <v>4276</v>
      </c>
      <c r="B783">
        <v>74863286</v>
      </c>
      <c r="C783" t="s">
        <v>4279</v>
      </c>
      <c r="D783" s="10" t="str">
        <f t="shared" si="12"/>
        <v>Impasse du Moutounié</v>
      </c>
      <c r="E783" t="s">
        <v>9109</v>
      </c>
      <c r="F783" t="s">
        <v>2780</v>
      </c>
      <c r="G783" t="s">
        <v>2783</v>
      </c>
    </row>
    <row r="784" spans="1:7">
      <c r="A784" t="s">
        <v>4283</v>
      </c>
      <c r="B784">
        <v>69921217</v>
      </c>
      <c r="C784" t="s">
        <v>4286</v>
      </c>
      <c r="D784" s="10" t="str">
        <f t="shared" si="12"/>
        <v>Impasse du Muguet</v>
      </c>
      <c r="E784" t="s">
        <v>9109</v>
      </c>
      <c r="F784" t="s">
        <v>1773</v>
      </c>
      <c r="G784" t="s">
        <v>1776</v>
      </c>
    </row>
    <row r="785" spans="1:7">
      <c r="A785" t="s">
        <v>716</v>
      </c>
      <c r="B785">
        <v>53693407</v>
      </c>
      <c r="C785" t="s">
        <v>719</v>
      </c>
      <c r="D785" s="10" t="str">
        <f t="shared" si="12"/>
        <v>Allée des Muriers</v>
      </c>
      <c r="E785" t="s">
        <v>9109</v>
      </c>
      <c r="F785" t="s">
        <v>3669</v>
      </c>
      <c r="G785" t="s">
        <v>3672</v>
      </c>
    </row>
    <row r="786" spans="1:7">
      <c r="A786" t="s">
        <v>3099</v>
      </c>
      <c r="B786">
        <v>43767908</v>
      </c>
      <c r="C786" t="s">
        <v>3102</v>
      </c>
      <c r="D786" s="10" t="str">
        <f t="shared" si="12"/>
        <v>Rue de la Nativité</v>
      </c>
      <c r="E786" t="s">
        <v>9108</v>
      </c>
      <c r="F786" t="s">
        <v>764</v>
      </c>
      <c r="G786" t="s">
        <v>767</v>
      </c>
    </row>
    <row r="787" spans="1:7">
      <c r="A787" t="s">
        <v>3099</v>
      </c>
      <c r="B787">
        <v>43767908</v>
      </c>
      <c r="C787" t="s">
        <v>3102</v>
      </c>
      <c r="D787" s="10" t="str">
        <f t="shared" si="12"/>
        <v>Rue de la Nativité</v>
      </c>
      <c r="E787" t="s">
        <v>9109</v>
      </c>
      <c r="F787" t="s">
        <v>2092</v>
      </c>
      <c r="G787" t="s">
        <v>2095</v>
      </c>
    </row>
    <row r="788" spans="1:7">
      <c r="A788" t="s">
        <v>1193</v>
      </c>
      <c r="B788">
        <v>171243848</v>
      </c>
      <c r="C788" t="s">
        <v>1196</v>
      </c>
      <c r="D788" s="10" t="str">
        <f t="shared" si="12"/>
        <v>Chemin des Négades</v>
      </c>
      <c r="E788" t="s">
        <v>9108</v>
      </c>
      <c r="F788" t="s">
        <v>674</v>
      </c>
      <c r="G788" t="s">
        <v>677</v>
      </c>
    </row>
    <row r="789" spans="1:7">
      <c r="A789" t="s">
        <v>1193</v>
      </c>
      <c r="B789">
        <v>171243848</v>
      </c>
      <c r="C789" t="s">
        <v>1196</v>
      </c>
      <c r="D789" s="10" t="str">
        <f t="shared" si="12"/>
        <v>Chemin des Négades</v>
      </c>
      <c r="E789" t="s">
        <v>9109</v>
      </c>
      <c r="F789" t="s">
        <v>5054</v>
      </c>
      <c r="G789" t="s">
        <v>5057</v>
      </c>
    </row>
    <row r="790" spans="1:7">
      <c r="A790" t="s">
        <v>1605</v>
      </c>
      <c r="B790">
        <v>151365267</v>
      </c>
      <c r="C790" t="s">
        <v>1607</v>
      </c>
      <c r="D790" s="10" t="str">
        <f t="shared" si="12"/>
        <v>Traverse des Négades</v>
      </c>
      <c r="E790" t="s">
        <v>9108</v>
      </c>
      <c r="F790" t="s">
        <v>1371</v>
      </c>
      <c r="G790" t="s">
        <v>1375</v>
      </c>
    </row>
    <row r="791" spans="1:7">
      <c r="A791" t="s">
        <v>1605</v>
      </c>
      <c r="B791">
        <v>151365267</v>
      </c>
      <c r="C791" t="s">
        <v>1607</v>
      </c>
      <c r="D791" s="10" t="str">
        <f t="shared" si="12"/>
        <v>Traverse des Négades</v>
      </c>
      <c r="E791" t="s">
        <v>9109</v>
      </c>
      <c r="F791" t="s">
        <v>674</v>
      </c>
      <c r="G791" t="s">
        <v>677</v>
      </c>
    </row>
    <row r="792" spans="1:7">
      <c r="A792" t="s">
        <v>90</v>
      </c>
      <c r="B792">
        <v>69917242</v>
      </c>
      <c r="C792" t="s">
        <v>92</v>
      </c>
      <c r="D792" s="10" t="str">
        <f t="shared" si="12"/>
        <v>Allée Nicéphore Niépce</v>
      </c>
      <c r="E792" t="s">
        <v>9108</v>
      </c>
      <c r="F792" t="s">
        <v>4961</v>
      </c>
      <c r="G792" t="s">
        <v>4964</v>
      </c>
    </row>
    <row r="793" spans="1:7">
      <c r="A793" t="s">
        <v>90</v>
      </c>
      <c r="B793">
        <v>69917242</v>
      </c>
      <c r="C793" t="s">
        <v>92</v>
      </c>
      <c r="D793" s="10" t="str">
        <f t="shared" si="12"/>
        <v>Allée Nicéphore Niépce</v>
      </c>
      <c r="E793" t="s">
        <v>9109</v>
      </c>
      <c r="F793" t="s">
        <v>1393</v>
      </c>
      <c r="G793" t="s">
        <v>1396</v>
      </c>
    </row>
    <row r="794" spans="1:7">
      <c r="A794" t="s">
        <v>1704</v>
      </c>
      <c r="B794">
        <v>74494265</v>
      </c>
      <c r="C794" t="s">
        <v>1707</v>
      </c>
      <c r="D794" s="10" t="str">
        <f t="shared" si="12"/>
        <v>Rue Nicolas Boileau</v>
      </c>
      <c r="E794" t="s">
        <v>9108</v>
      </c>
      <c r="F794" t="s">
        <v>817</v>
      </c>
      <c r="G794" t="s">
        <v>820</v>
      </c>
    </row>
    <row r="795" spans="1:7">
      <c r="A795" t="s">
        <v>1704</v>
      </c>
      <c r="B795">
        <v>74494265</v>
      </c>
      <c r="C795" t="s">
        <v>1707</v>
      </c>
      <c r="D795" s="10" t="str">
        <f t="shared" si="12"/>
        <v>Rue Nicolas Boileau</v>
      </c>
      <c r="E795" t="s">
        <v>9109</v>
      </c>
      <c r="F795" t="s">
        <v>4920</v>
      </c>
      <c r="G795" t="s">
        <v>4923</v>
      </c>
    </row>
    <row r="796" spans="1:7">
      <c r="A796" t="s">
        <v>2727</v>
      </c>
      <c r="B796">
        <v>53686891</v>
      </c>
      <c r="C796" t="s">
        <v>2730</v>
      </c>
      <c r="D796" s="10" t="str">
        <f t="shared" si="12"/>
        <v>Rue du Nivernais</v>
      </c>
      <c r="E796" t="s">
        <v>9108</v>
      </c>
      <c r="F796" t="s">
        <v>5191</v>
      </c>
      <c r="G796" t="s">
        <v>5194</v>
      </c>
    </row>
    <row r="797" spans="1:7">
      <c r="A797" t="s">
        <v>2727</v>
      </c>
      <c r="B797">
        <v>53686891</v>
      </c>
      <c r="C797" t="s">
        <v>2730</v>
      </c>
      <c r="D797" s="10" t="str">
        <f t="shared" si="12"/>
        <v>Rue du Nivernais</v>
      </c>
      <c r="E797" t="s">
        <v>9109</v>
      </c>
      <c r="F797" t="s">
        <v>2592</v>
      </c>
      <c r="G797" t="s">
        <v>2595</v>
      </c>
    </row>
    <row r="798" spans="1:7">
      <c r="A798" t="s">
        <v>2734</v>
      </c>
      <c r="B798">
        <v>43671028</v>
      </c>
      <c r="C798" t="s">
        <v>2737</v>
      </c>
      <c r="D798" s="10" t="str">
        <f t="shared" si="12"/>
        <v>Rue du Noble</v>
      </c>
      <c r="E798" t="s">
        <v>9108</v>
      </c>
      <c r="F798" t="s">
        <v>3462</v>
      </c>
      <c r="G798" t="s">
        <v>3465</v>
      </c>
    </row>
    <row r="799" spans="1:7">
      <c r="A799" t="s">
        <v>2734</v>
      </c>
      <c r="B799">
        <v>43671028</v>
      </c>
      <c r="C799" t="s">
        <v>2737</v>
      </c>
      <c r="D799" s="10" t="str">
        <f t="shared" si="12"/>
        <v>Rue du Noble</v>
      </c>
      <c r="E799" t="s">
        <v>9109</v>
      </c>
      <c r="F799" t="s">
        <v>803</v>
      </c>
      <c r="G799" t="s">
        <v>806</v>
      </c>
    </row>
    <row r="800" spans="1:7">
      <c r="A800" t="s">
        <v>355</v>
      </c>
      <c r="B800">
        <v>72449789</v>
      </c>
      <c r="C800" t="s">
        <v>358</v>
      </c>
      <c r="D800" s="10" t="str">
        <f t="shared" si="12"/>
        <v>Chemin de Nogaret</v>
      </c>
      <c r="E800" t="s">
        <v>9108</v>
      </c>
      <c r="F800" t="s">
        <v>597</v>
      </c>
      <c r="G800" t="s">
        <v>600</v>
      </c>
    </row>
    <row r="801" spans="1:7">
      <c r="A801" t="s">
        <v>355</v>
      </c>
      <c r="B801">
        <v>72449789</v>
      </c>
      <c r="C801" t="s">
        <v>358</v>
      </c>
      <c r="D801" s="10" t="str">
        <f t="shared" si="12"/>
        <v>Chemin de Nogaret</v>
      </c>
      <c r="E801" t="s">
        <v>9109</v>
      </c>
      <c r="F801" t="s">
        <v>3558</v>
      </c>
      <c r="G801" t="s">
        <v>3561</v>
      </c>
    </row>
    <row r="802" spans="1:7">
      <c r="A802" t="s">
        <v>3867</v>
      </c>
      <c r="B802">
        <v>43802175</v>
      </c>
      <c r="C802" t="s">
        <v>3869</v>
      </c>
      <c r="D802" s="10" t="str">
        <f t="shared" si="12"/>
        <v>Impasse Nogaret</v>
      </c>
      <c r="E802" t="s">
        <v>9109</v>
      </c>
      <c r="F802" t="s">
        <v>1813</v>
      </c>
      <c r="G802" t="s">
        <v>1816</v>
      </c>
    </row>
    <row r="803" spans="1:7">
      <c r="A803" t="s">
        <v>852</v>
      </c>
      <c r="B803">
        <v>55833184</v>
      </c>
      <c r="C803" t="s">
        <v>855</v>
      </c>
      <c r="D803" s="10" t="str">
        <f t="shared" si="12"/>
        <v>Avenue de Nogent</v>
      </c>
      <c r="E803" t="s">
        <v>9108</v>
      </c>
      <c r="F803" t="s">
        <v>1379</v>
      </c>
      <c r="G803" t="s">
        <v>1382</v>
      </c>
    </row>
    <row r="804" spans="1:7">
      <c r="A804" t="s">
        <v>852</v>
      </c>
      <c r="B804">
        <v>55833184</v>
      </c>
      <c r="C804" t="s">
        <v>855</v>
      </c>
      <c r="D804" s="10" t="str">
        <f t="shared" si="12"/>
        <v>Avenue de Nogent</v>
      </c>
      <c r="E804" t="s">
        <v>9109</v>
      </c>
      <c r="F804" t="s">
        <v>3815</v>
      </c>
      <c r="G804" t="s">
        <v>3817</v>
      </c>
    </row>
    <row r="805" spans="1:7">
      <c r="A805" t="s">
        <v>1732</v>
      </c>
      <c r="B805">
        <v>43664447</v>
      </c>
      <c r="C805" t="s">
        <v>1735</v>
      </c>
      <c r="D805" s="10" t="str">
        <f t="shared" si="12"/>
        <v>Rue Notre Dame</v>
      </c>
      <c r="E805" t="s">
        <v>9108</v>
      </c>
      <c r="F805" t="s">
        <v>3300</v>
      </c>
      <c r="G805" t="s">
        <v>3303</v>
      </c>
    </row>
    <row r="806" spans="1:7">
      <c r="A806" t="s">
        <v>1732</v>
      </c>
      <c r="B806">
        <v>43664447</v>
      </c>
      <c r="C806" t="s">
        <v>1735</v>
      </c>
      <c r="D806" s="10" t="str">
        <f t="shared" si="12"/>
        <v>Rue Notre Dame</v>
      </c>
      <c r="E806" t="s">
        <v>9109</v>
      </c>
      <c r="F806" t="s">
        <v>1478</v>
      </c>
      <c r="G806" t="s">
        <v>1481</v>
      </c>
    </row>
    <row r="807" spans="1:7">
      <c r="A807" t="s">
        <v>4214</v>
      </c>
      <c r="B807">
        <v>131221078</v>
      </c>
      <c r="C807" t="s">
        <v>4217</v>
      </c>
      <c r="D807" s="10" t="str">
        <f t="shared" si="12"/>
        <v>Impasse des Œillets</v>
      </c>
      <c r="E807" t="s">
        <v>9109</v>
      </c>
      <c r="F807" t="s">
        <v>1379</v>
      </c>
      <c r="G807" t="s">
        <v>1382</v>
      </c>
    </row>
    <row r="808" spans="1:7">
      <c r="A808" t="s">
        <v>4166</v>
      </c>
      <c r="B808">
        <v>74700757</v>
      </c>
      <c r="C808" t="s">
        <v>4169</v>
      </c>
      <c r="D808" s="10" t="str">
        <f t="shared" si="12"/>
        <v>Impasse des Olivades</v>
      </c>
      <c r="E808" t="s">
        <v>9109</v>
      </c>
      <c r="F808" t="s">
        <v>2509</v>
      </c>
      <c r="G808" t="s">
        <v>2512</v>
      </c>
    </row>
    <row r="809" spans="1:7">
      <c r="A809" t="s">
        <v>1200</v>
      </c>
      <c r="B809">
        <v>151368183</v>
      </c>
      <c r="C809" t="s">
        <v>1203</v>
      </c>
      <c r="D809" s="10" t="str">
        <f t="shared" si="12"/>
        <v>Chemin des Olivettes</v>
      </c>
      <c r="E809" t="s">
        <v>9108</v>
      </c>
      <c r="F809" t="s">
        <v>1018</v>
      </c>
      <c r="G809" t="s">
        <v>1021</v>
      </c>
    </row>
    <row r="810" spans="1:7">
      <c r="A810" t="s">
        <v>1200</v>
      </c>
      <c r="B810">
        <v>151368183</v>
      </c>
      <c r="C810" t="s">
        <v>1203</v>
      </c>
      <c r="D810" s="10" t="str">
        <f t="shared" si="12"/>
        <v>Chemin des Olivettes</v>
      </c>
      <c r="E810" t="s">
        <v>9109</v>
      </c>
      <c r="F810" t="s">
        <v>3570</v>
      </c>
      <c r="G810" t="s">
        <v>3573</v>
      </c>
    </row>
    <row r="811" spans="1:7">
      <c r="A811" t="s">
        <v>125</v>
      </c>
      <c r="B811">
        <v>69919280</v>
      </c>
      <c r="C811" t="s">
        <v>128</v>
      </c>
      <c r="D811" s="10" t="str">
        <f t="shared" si="12"/>
        <v>Allée des Oliviers</v>
      </c>
      <c r="E811" t="s">
        <v>9108</v>
      </c>
      <c r="F811" t="s">
        <v>2522</v>
      </c>
      <c r="G811" t="s">
        <v>2524</v>
      </c>
    </row>
    <row r="812" spans="1:7">
      <c r="A812" t="s">
        <v>125</v>
      </c>
      <c r="B812">
        <v>69919280</v>
      </c>
      <c r="C812" t="s">
        <v>128</v>
      </c>
      <c r="D812" s="10" t="str">
        <f t="shared" si="12"/>
        <v>Allée des Oliviers</v>
      </c>
      <c r="E812" t="s">
        <v>9109</v>
      </c>
      <c r="F812" t="s">
        <v>873</v>
      </c>
      <c r="G812" t="s">
        <v>876</v>
      </c>
    </row>
    <row r="813" spans="1:7">
      <c r="A813" t="s">
        <v>1207</v>
      </c>
      <c r="B813">
        <v>130885025</v>
      </c>
      <c r="C813" t="s">
        <v>1209</v>
      </c>
      <c r="D813" s="10" t="str">
        <f t="shared" si="12"/>
        <v>Chemin des Oliviers</v>
      </c>
      <c r="E813" t="s">
        <v>9109</v>
      </c>
      <c r="F813" t="s">
        <v>2973</v>
      </c>
      <c r="G813" t="s">
        <v>2976</v>
      </c>
    </row>
    <row r="814" spans="1:7">
      <c r="A814" t="s">
        <v>744</v>
      </c>
      <c r="B814">
        <v>96733237</v>
      </c>
      <c r="C814" t="s">
        <v>747</v>
      </c>
      <c r="D814" s="10" t="str">
        <f t="shared" si="12"/>
        <v>Ancienne Route de Sérignan</v>
      </c>
      <c r="E814" t="s">
        <v>9108</v>
      </c>
      <c r="F814" t="s">
        <v>947</v>
      </c>
      <c r="G814" t="s">
        <v>949</v>
      </c>
    </row>
    <row r="815" spans="1:7">
      <c r="A815" t="s">
        <v>744</v>
      </c>
      <c r="B815">
        <v>96733237</v>
      </c>
      <c r="C815" t="s">
        <v>747</v>
      </c>
      <c r="D815" s="10" t="str">
        <f t="shared" si="12"/>
        <v>Ancienne Route de Sérignan</v>
      </c>
      <c r="E815" t="s">
        <v>9109</v>
      </c>
      <c r="F815" t="s">
        <v>947</v>
      </c>
      <c r="G815" t="s">
        <v>949</v>
      </c>
    </row>
    <row r="816" spans="1:7">
      <c r="A816" t="s">
        <v>3106</v>
      </c>
      <c r="B816">
        <v>43803895</v>
      </c>
      <c r="C816" t="s">
        <v>3109</v>
      </c>
      <c r="D816" s="10" t="str">
        <f t="shared" si="12"/>
        <v>Rue de la Paix</v>
      </c>
      <c r="E816" t="s">
        <v>9108</v>
      </c>
      <c r="F816" t="s">
        <v>2208</v>
      </c>
      <c r="G816" t="s">
        <v>2211</v>
      </c>
    </row>
    <row r="817" spans="1:7">
      <c r="A817" t="s">
        <v>3106</v>
      </c>
      <c r="B817">
        <v>43803895</v>
      </c>
      <c r="C817" t="s">
        <v>3109</v>
      </c>
      <c r="D817" s="10" t="str">
        <f t="shared" si="12"/>
        <v>Rue de la Paix</v>
      </c>
      <c r="E817" t="s">
        <v>9109</v>
      </c>
      <c r="F817" t="s">
        <v>838</v>
      </c>
      <c r="G817" t="s">
        <v>841</v>
      </c>
    </row>
    <row r="818" spans="1:7">
      <c r="A818" t="s">
        <v>2741</v>
      </c>
      <c r="B818">
        <v>74863283</v>
      </c>
      <c r="C818" t="s">
        <v>2744</v>
      </c>
      <c r="D818" s="10" t="str">
        <f t="shared" si="12"/>
        <v>Rue du Palais Royal</v>
      </c>
      <c r="E818" t="s">
        <v>9108</v>
      </c>
      <c r="F818" t="s">
        <v>887</v>
      </c>
      <c r="G818" t="s">
        <v>890</v>
      </c>
    </row>
    <row r="819" spans="1:7">
      <c r="A819" t="s">
        <v>2741</v>
      </c>
      <c r="B819">
        <v>74863283</v>
      </c>
      <c r="C819" t="s">
        <v>2744</v>
      </c>
      <c r="D819" s="10" t="str">
        <f t="shared" si="12"/>
        <v>Rue du Palais Royal</v>
      </c>
      <c r="E819" t="s">
        <v>9109</v>
      </c>
      <c r="F819" t="s">
        <v>206</v>
      </c>
      <c r="G819" t="s">
        <v>209</v>
      </c>
    </row>
    <row r="820" spans="1:7">
      <c r="A820" t="s">
        <v>1065</v>
      </c>
      <c r="B820">
        <v>75892397</v>
      </c>
      <c r="C820" t="s">
        <v>1068</v>
      </c>
      <c r="D820" s="10" t="str">
        <f t="shared" si="12"/>
        <v>Chemin de Palestor</v>
      </c>
      <c r="E820" t="s">
        <v>9108</v>
      </c>
      <c r="F820" t="s">
        <v>455</v>
      </c>
      <c r="G820" t="s">
        <v>458</v>
      </c>
    </row>
    <row r="821" spans="1:7">
      <c r="A821" t="s">
        <v>1065</v>
      </c>
      <c r="B821">
        <v>75892397</v>
      </c>
      <c r="C821" t="s">
        <v>1068</v>
      </c>
      <c r="D821" s="10" t="str">
        <f t="shared" si="12"/>
        <v>Chemin de Palestor</v>
      </c>
      <c r="E821" t="s">
        <v>9109</v>
      </c>
      <c r="F821" t="s">
        <v>3570</v>
      </c>
      <c r="G821" t="s">
        <v>3573</v>
      </c>
    </row>
    <row r="822" spans="1:7">
      <c r="A822" t="s">
        <v>1117</v>
      </c>
      <c r="B822">
        <v>75236149</v>
      </c>
      <c r="C822" t="s">
        <v>1120</v>
      </c>
      <c r="D822" s="10" t="str">
        <f t="shared" si="12"/>
        <v>Chemin de la Palud</v>
      </c>
      <c r="E822" t="s">
        <v>9108</v>
      </c>
      <c r="F822" t="s">
        <v>2861</v>
      </c>
      <c r="G822" t="s">
        <v>2864</v>
      </c>
    </row>
    <row r="823" spans="1:7">
      <c r="A823" t="s">
        <v>1117</v>
      </c>
      <c r="B823">
        <v>75236149</v>
      </c>
      <c r="C823" t="s">
        <v>1120</v>
      </c>
      <c r="D823" s="10" t="str">
        <f t="shared" si="12"/>
        <v>Chemin de la Palud</v>
      </c>
      <c r="E823" t="s">
        <v>9109</v>
      </c>
      <c r="F823" t="s">
        <v>3577</v>
      </c>
      <c r="G823" t="s">
        <v>3580</v>
      </c>
    </row>
    <row r="824" spans="1:7">
      <c r="A824" t="s">
        <v>2459</v>
      </c>
      <c r="B824">
        <v>73028682</v>
      </c>
      <c r="C824" t="s">
        <v>2462</v>
      </c>
      <c r="D824" s="10" t="str">
        <f t="shared" si="12"/>
        <v>Rue des Papes</v>
      </c>
      <c r="E824" t="s">
        <v>9108</v>
      </c>
      <c r="F824" t="s">
        <v>3053</v>
      </c>
      <c r="G824" t="s">
        <v>3056</v>
      </c>
    </row>
    <row r="825" spans="1:7">
      <c r="A825" t="s">
        <v>2459</v>
      </c>
      <c r="B825">
        <v>73028682</v>
      </c>
      <c r="C825" t="s">
        <v>2462</v>
      </c>
      <c r="D825" s="10" t="str">
        <f t="shared" si="12"/>
        <v>Rue des Papes</v>
      </c>
      <c r="E825" t="s">
        <v>9109</v>
      </c>
      <c r="F825" t="s">
        <v>3565</v>
      </c>
      <c r="G825" t="s">
        <v>3567</v>
      </c>
    </row>
    <row r="826" spans="1:7">
      <c r="A826" t="s">
        <v>4193</v>
      </c>
      <c r="B826">
        <v>73025775</v>
      </c>
      <c r="C826" t="s">
        <v>4196</v>
      </c>
      <c r="D826" s="10" t="str">
        <f t="shared" si="12"/>
        <v>Impasse des Pâquerettes</v>
      </c>
      <c r="E826" t="s">
        <v>9109</v>
      </c>
      <c r="F826" t="s">
        <v>2587</v>
      </c>
      <c r="G826" t="s">
        <v>2589</v>
      </c>
    </row>
    <row r="827" spans="1:7">
      <c r="A827" t="s">
        <v>3600</v>
      </c>
      <c r="B827">
        <v>69920832</v>
      </c>
      <c r="C827" t="s">
        <v>3603</v>
      </c>
      <c r="D827" s="10" t="str">
        <f t="shared" si="12"/>
        <v>Route du Parc</v>
      </c>
      <c r="E827" t="s">
        <v>9108</v>
      </c>
      <c r="F827" t="s">
        <v>789</v>
      </c>
      <c r="G827" t="s">
        <v>792</v>
      </c>
    </row>
    <row r="828" spans="1:7">
      <c r="A828" t="s">
        <v>3600</v>
      </c>
      <c r="B828">
        <v>69920832</v>
      </c>
      <c r="C828" t="s">
        <v>3603</v>
      </c>
      <c r="D828" s="10" t="str">
        <f t="shared" si="12"/>
        <v>Route du Parc</v>
      </c>
      <c r="E828" t="s">
        <v>9109</v>
      </c>
      <c r="F828" t="s">
        <v>901</v>
      </c>
      <c r="G828" t="s">
        <v>904</v>
      </c>
    </row>
    <row r="829" spans="1:7">
      <c r="A829" t="s">
        <v>1323</v>
      </c>
      <c r="B829">
        <v>131029305</v>
      </c>
      <c r="C829" t="s">
        <v>1326</v>
      </c>
      <c r="D829" s="10" t="str">
        <f t="shared" si="12"/>
        <v>Chemin du Parc d'Artillerie</v>
      </c>
      <c r="E829" t="s">
        <v>9109</v>
      </c>
      <c r="F829" t="s">
        <v>789</v>
      </c>
      <c r="G829" t="s">
        <v>792</v>
      </c>
    </row>
    <row r="830" spans="1:7">
      <c r="A830" t="s">
        <v>4290</v>
      </c>
      <c r="B830">
        <v>122505277</v>
      </c>
      <c r="C830" t="s">
        <v>4292</v>
      </c>
      <c r="D830" s="10" t="str">
        <f t="shared" si="12"/>
        <v>Impasse du Parlement</v>
      </c>
      <c r="E830" t="s">
        <v>9109</v>
      </c>
      <c r="F830" t="s">
        <v>2761</v>
      </c>
      <c r="G830" t="s">
        <v>2764</v>
      </c>
    </row>
    <row r="831" spans="1:7">
      <c r="A831" t="s">
        <v>2747</v>
      </c>
      <c r="B831">
        <v>43666999</v>
      </c>
      <c r="C831" t="s">
        <v>2750</v>
      </c>
      <c r="D831" s="10" t="str">
        <f t="shared" si="12"/>
        <v>Rue du Parlement</v>
      </c>
      <c r="E831" t="s">
        <v>9108</v>
      </c>
      <c r="F831" t="s">
        <v>2761</v>
      </c>
      <c r="G831" t="s">
        <v>2764</v>
      </c>
    </row>
    <row r="832" spans="1:7">
      <c r="A832" t="s">
        <v>2747</v>
      </c>
      <c r="B832">
        <v>43666999</v>
      </c>
      <c r="C832" t="s">
        <v>2750</v>
      </c>
      <c r="D832" s="10" t="str">
        <f t="shared" si="12"/>
        <v>Rue du Parlement</v>
      </c>
      <c r="E832" t="s">
        <v>9109</v>
      </c>
      <c r="F832" t="s">
        <v>3134</v>
      </c>
      <c r="G832" t="s">
        <v>3137</v>
      </c>
    </row>
    <row r="833" spans="1:7">
      <c r="A833" t="s">
        <v>1212</v>
      </c>
      <c r="B833">
        <v>72459695</v>
      </c>
      <c r="C833" t="s">
        <v>1215</v>
      </c>
      <c r="D833" s="10" t="str">
        <f t="shared" si="12"/>
        <v>Chemin des Parties</v>
      </c>
      <c r="E833" t="s">
        <v>9109</v>
      </c>
      <c r="F833" t="s">
        <v>5255</v>
      </c>
      <c r="G833" t="s">
        <v>5258</v>
      </c>
    </row>
    <row r="834" spans="1:7">
      <c r="A834" t="s">
        <v>5191</v>
      </c>
      <c r="B834">
        <v>73582961</v>
      </c>
      <c r="C834" t="s">
        <v>5194</v>
      </c>
      <c r="D834" s="10" t="str">
        <f t="shared" ref="D834:D897" si="13">HYPERLINK("http://www.openstreetmap.org/?way="&amp;B834,C834)</f>
        <v>Chemin de la Passerelle</v>
      </c>
      <c r="E834" t="s">
        <v>9108</v>
      </c>
      <c r="F834" t="s">
        <v>1285</v>
      </c>
      <c r="G834" t="s">
        <v>1288</v>
      </c>
    </row>
    <row r="835" spans="1:7">
      <c r="A835" t="s">
        <v>5191</v>
      </c>
      <c r="B835">
        <v>73582961</v>
      </c>
      <c r="C835" t="s">
        <v>5194</v>
      </c>
      <c r="D835" s="10" t="str">
        <f t="shared" si="13"/>
        <v>Chemin de la Passerelle</v>
      </c>
      <c r="E835" t="s">
        <v>9109</v>
      </c>
      <c r="F835" t="s">
        <v>908</v>
      </c>
      <c r="G835" t="s">
        <v>911</v>
      </c>
    </row>
    <row r="836" spans="1:7">
      <c r="A836" t="s">
        <v>723</v>
      </c>
      <c r="B836">
        <v>69917243</v>
      </c>
      <c r="C836" t="s">
        <v>726</v>
      </c>
      <c r="D836" s="10" t="str">
        <f t="shared" si="13"/>
        <v>Allée des Pastourelles</v>
      </c>
      <c r="E836" t="s">
        <v>9109</v>
      </c>
      <c r="F836" t="s">
        <v>147</v>
      </c>
      <c r="G836" t="s">
        <v>150</v>
      </c>
    </row>
    <row r="837" spans="1:7">
      <c r="A837" t="s">
        <v>503</v>
      </c>
      <c r="B837">
        <v>55854278</v>
      </c>
      <c r="C837" t="s">
        <v>506</v>
      </c>
      <c r="D837" s="10" t="str">
        <f t="shared" si="13"/>
        <v>Chemin de la Patissière</v>
      </c>
      <c r="E837" t="s">
        <v>9108</v>
      </c>
      <c r="F837" t="s">
        <v>3551</v>
      </c>
      <c r="G837" t="s">
        <v>3554</v>
      </c>
    </row>
    <row r="838" spans="1:7">
      <c r="A838" t="s">
        <v>503</v>
      </c>
      <c r="B838">
        <v>55854278</v>
      </c>
      <c r="C838" t="s">
        <v>506</v>
      </c>
      <c r="D838" s="10" t="str">
        <f t="shared" si="13"/>
        <v>Chemin de la Patissière</v>
      </c>
      <c r="E838" t="s">
        <v>9109</v>
      </c>
      <c r="F838" t="s">
        <v>314</v>
      </c>
      <c r="G838" t="s">
        <v>317</v>
      </c>
    </row>
    <row r="839" spans="1:7">
      <c r="A839" t="s">
        <v>510</v>
      </c>
      <c r="B839">
        <v>76179548</v>
      </c>
      <c r="C839" t="s">
        <v>513</v>
      </c>
      <c r="D839" s="10" t="str">
        <f t="shared" si="13"/>
        <v>Chemin de la Patrasse</v>
      </c>
      <c r="E839" t="s">
        <v>9108</v>
      </c>
      <c r="F839" t="s">
        <v>476</v>
      </c>
      <c r="G839" t="s">
        <v>479</v>
      </c>
    </row>
    <row r="840" spans="1:7">
      <c r="A840" t="s">
        <v>510</v>
      </c>
      <c r="B840">
        <v>76179548</v>
      </c>
      <c r="C840" t="s">
        <v>513</v>
      </c>
      <c r="D840" s="10" t="str">
        <f t="shared" si="13"/>
        <v>Chemin de la Patrasse</v>
      </c>
      <c r="E840" t="s">
        <v>9109</v>
      </c>
      <c r="F840" t="s">
        <v>4326</v>
      </c>
      <c r="G840" t="s">
        <v>4329</v>
      </c>
    </row>
    <row r="841" spans="1:7">
      <c r="A841" t="s">
        <v>1738</v>
      </c>
      <c r="B841">
        <v>43664461</v>
      </c>
      <c r="C841" t="s">
        <v>1741</v>
      </c>
      <c r="D841" s="10" t="str">
        <f t="shared" si="13"/>
        <v>Rue Paul Bert</v>
      </c>
      <c r="E841" t="s">
        <v>9108</v>
      </c>
      <c r="F841" t="s">
        <v>1407</v>
      </c>
      <c r="G841" t="s">
        <v>1410</v>
      </c>
    </row>
    <row r="842" spans="1:7">
      <c r="A842" t="s">
        <v>1738</v>
      </c>
      <c r="B842">
        <v>43664461</v>
      </c>
      <c r="C842" t="s">
        <v>1741</v>
      </c>
      <c r="D842" s="10" t="str">
        <f t="shared" si="13"/>
        <v>Rue Paul Bert</v>
      </c>
      <c r="E842" t="s">
        <v>9109</v>
      </c>
      <c r="F842" t="s">
        <v>4456</v>
      </c>
      <c r="G842" t="s">
        <v>4460</v>
      </c>
    </row>
    <row r="843" spans="1:7">
      <c r="A843" t="s">
        <v>1745</v>
      </c>
      <c r="B843">
        <v>69919291</v>
      </c>
      <c r="C843" t="s">
        <v>1748</v>
      </c>
      <c r="D843" s="10" t="str">
        <f t="shared" si="13"/>
        <v>Rue Paul Cézanne</v>
      </c>
      <c r="E843" t="s">
        <v>9109</v>
      </c>
      <c r="F843" t="s">
        <v>2882</v>
      </c>
      <c r="G843" t="s">
        <v>2885</v>
      </c>
    </row>
    <row r="844" spans="1:7">
      <c r="A844" t="s">
        <v>3335</v>
      </c>
      <c r="B844">
        <v>131016352</v>
      </c>
      <c r="C844" t="s">
        <v>3338</v>
      </c>
      <c r="D844" s="10" t="str">
        <f t="shared" si="13"/>
        <v>Place Paul Éluard</v>
      </c>
      <c r="E844" t="s">
        <v>9109</v>
      </c>
      <c r="F844" t="s">
        <v>2099</v>
      </c>
      <c r="G844" t="s">
        <v>2102</v>
      </c>
    </row>
    <row r="845" spans="1:7">
      <c r="A845" t="s">
        <v>1752</v>
      </c>
      <c r="B845">
        <v>69921216</v>
      </c>
      <c r="C845" t="s">
        <v>1755</v>
      </c>
      <c r="D845" s="10" t="str">
        <f t="shared" si="13"/>
        <v>Rue Paul Giraud</v>
      </c>
      <c r="E845" t="s">
        <v>9108</v>
      </c>
      <c r="F845" t="s">
        <v>810</v>
      </c>
      <c r="G845" t="s">
        <v>813</v>
      </c>
    </row>
    <row r="846" spans="1:7">
      <c r="A846" t="s">
        <v>1752</v>
      </c>
      <c r="B846">
        <v>69921216</v>
      </c>
      <c r="C846" t="s">
        <v>1755</v>
      </c>
      <c r="D846" s="10" t="str">
        <f t="shared" si="13"/>
        <v>Rue Paul Giraud</v>
      </c>
      <c r="E846" t="s">
        <v>9109</v>
      </c>
      <c r="F846" t="s">
        <v>1773</v>
      </c>
      <c r="G846" t="s">
        <v>1776</v>
      </c>
    </row>
    <row r="847" spans="1:7">
      <c r="A847" t="s">
        <v>3872</v>
      </c>
      <c r="B847">
        <v>74343738</v>
      </c>
      <c r="C847" t="s">
        <v>3874</v>
      </c>
      <c r="D847" s="10" t="str">
        <f t="shared" si="13"/>
        <v>Impasse Paul Mariéton</v>
      </c>
      <c r="E847" t="s">
        <v>9109</v>
      </c>
      <c r="F847" t="s">
        <v>1759</v>
      </c>
      <c r="G847" t="s">
        <v>1762</v>
      </c>
    </row>
    <row r="848" spans="1:7">
      <c r="A848" t="s">
        <v>1759</v>
      </c>
      <c r="B848">
        <v>74343749</v>
      </c>
      <c r="C848" t="s">
        <v>1762</v>
      </c>
      <c r="D848" s="10" t="str">
        <f t="shared" si="13"/>
        <v>Rue Paul Mariéton</v>
      </c>
      <c r="E848" t="s">
        <v>9108</v>
      </c>
      <c r="F848" t="s">
        <v>803</v>
      </c>
      <c r="G848" t="s">
        <v>806</v>
      </c>
    </row>
    <row r="849" spans="1:7">
      <c r="A849" t="s">
        <v>1759</v>
      </c>
      <c r="B849">
        <v>74343749</v>
      </c>
      <c r="C849" t="s">
        <v>1762</v>
      </c>
      <c r="D849" s="10" t="str">
        <f t="shared" si="13"/>
        <v>Rue Paul Mariéton</v>
      </c>
      <c r="E849" t="s">
        <v>9109</v>
      </c>
      <c r="F849" t="s">
        <v>803</v>
      </c>
      <c r="G849" t="s">
        <v>806</v>
      </c>
    </row>
    <row r="850" spans="1:7">
      <c r="A850" t="s">
        <v>1766</v>
      </c>
      <c r="B850">
        <v>75098951</v>
      </c>
      <c r="C850" t="s">
        <v>1769</v>
      </c>
      <c r="D850" s="10" t="str">
        <f t="shared" si="13"/>
        <v>Rue Paul Marquion</v>
      </c>
      <c r="E850" t="s">
        <v>9109</v>
      </c>
      <c r="F850" t="s">
        <v>3614</v>
      </c>
      <c r="G850" t="s">
        <v>3617</v>
      </c>
    </row>
    <row r="851" spans="1:7">
      <c r="A851" t="s">
        <v>1773</v>
      </c>
      <c r="B851">
        <v>69921210</v>
      </c>
      <c r="C851" t="s">
        <v>1776</v>
      </c>
      <c r="D851" s="10" t="str">
        <f t="shared" si="13"/>
        <v>Rue Paul Painlevé</v>
      </c>
      <c r="E851" t="s">
        <v>9108</v>
      </c>
      <c r="F851" t="s">
        <v>810</v>
      </c>
      <c r="G851" t="s">
        <v>813</v>
      </c>
    </row>
    <row r="852" spans="1:7">
      <c r="A852" t="s">
        <v>1773</v>
      </c>
      <c r="B852">
        <v>69921210</v>
      </c>
      <c r="C852" t="s">
        <v>1776</v>
      </c>
      <c r="D852" s="10" t="str">
        <f t="shared" si="13"/>
        <v>Rue Paul Painlevé</v>
      </c>
      <c r="E852" t="s">
        <v>9109</v>
      </c>
      <c r="F852" t="s">
        <v>901</v>
      </c>
      <c r="G852" t="s">
        <v>904</v>
      </c>
    </row>
    <row r="853" spans="1:7">
      <c r="A853" t="s">
        <v>95</v>
      </c>
      <c r="B853">
        <v>150461647</v>
      </c>
      <c r="C853" t="s">
        <v>98</v>
      </c>
      <c r="D853" s="10" t="str">
        <f t="shared" si="13"/>
        <v>Allée Paul Verlaine</v>
      </c>
      <c r="E853" t="s">
        <v>9109</v>
      </c>
      <c r="F853" t="s">
        <v>4795</v>
      </c>
      <c r="G853" t="s">
        <v>4798</v>
      </c>
    </row>
    <row r="854" spans="1:7">
      <c r="A854" t="s">
        <v>2466</v>
      </c>
      <c r="B854">
        <v>82955099</v>
      </c>
      <c r="C854" t="s">
        <v>2468</v>
      </c>
      <c r="D854" s="10" t="str">
        <f t="shared" si="13"/>
        <v>Rue des Pays Bas</v>
      </c>
      <c r="E854" t="s">
        <v>9109</v>
      </c>
      <c r="F854" t="s">
        <v>342</v>
      </c>
      <c r="G854" t="s">
        <v>345</v>
      </c>
    </row>
    <row r="855" spans="1:7">
      <c r="A855" t="s">
        <v>1342</v>
      </c>
      <c r="B855">
        <v>43410633</v>
      </c>
      <c r="C855" t="s">
        <v>1345</v>
      </c>
      <c r="D855" s="10" t="str">
        <f t="shared" si="13"/>
        <v>Chemin du Péage</v>
      </c>
      <c r="E855" t="s">
        <v>9109</v>
      </c>
      <c r="F855" t="s">
        <v>335</v>
      </c>
      <c r="G855" t="s">
        <v>338</v>
      </c>
    </row>
    <row r="856" spans="1:7">
      <c r="A856" t="s">
        <v>531</v>
      </c>
      <c r="B856">
        <v>74504441</v>
      </c>
      <c r="C856" t="s">
        <v>534</v>
      </c>
      <c r="D856" s="10" t="str">
        <f t="shared" si="13"/>
        <v>Chemin de la Pépinière</v>
      </c>
      <c r="E856" t="s">
        <v>9108</v>
      </c>
      <c r="F856" t="s">
        <v>1092</v>
      </c>
      <c r="G856" t="s">
        <v>1095</v>
      </c>
    </row>
    <row r="857" spans="1:7">
      <c r="A857" t="s">
        <v>531</v>
      </c>
      <c r="B857">
        <v>74504441</v>
      </c>
      <c r="C857" t="s">
        <v>534</v>
      </c>
      <c r="D857" s="10" t="str">
        <f t="shared" si="13"/>
        <v>Chemin de la Pépinière</v>
      </c>
      <c r="E857" t="s">
        <v>9109</v>
      </c>
      <c r="F857" t="s">
        <v>3521</v>
      </c>
      <c r="G857" t="s">
        <v>3523</v>
      </c>
    </row>
    <row r="858" spans="1:7">
      <c r="A858" t="s">
        <v>4173</v>
      </c>
      <c r="B858">
        <v>74700806</v>
      </c>
      <c r="C858" t="s">
        <v>4176</v>
      </c>
      <c r="D858" s="10" t="str">
        <f t="shared" si="13"/>
        <v>Impasse des Pervenches</v>
      </c>
      <c r="E858" t="s">
        <v>9108</v>
      </c>
      <c r="F858" t="s">
        <v>4123</v>
      </c>
      <c r="G858" t="s">
        <v>4126</v>
      </c>
    </row>
    <row r="859" spans="1:7">
      <c r="A859" t="s">
        <v>4173</v>
      </c>
      <c r="B859">
        <v>74700806</v>
      </c>
      <c r="C859" t="s">
        <v>4176</v>
      </c>
      <c r="D859" s="10" t="str">
        <f t="shared" si="13"/>
        <v>Impasse des Pervenches</v>
      </c>
      <c r="E859" t="s">
        <v>9109</v>
      </c>
      <c r="F859" t="s">
        <v>838</v>
      </c>
      <c r="G859" t="s">
        <v>841</v>
      </c>
    </row>
    <row r="860" spans="1:7">
      <c r="A860" t="s">
        <v>992</v>
      </c>
      <c r="B860">
        <v>75925657</v>
      </c>
      <c r="C860" t="s">
        <v>995</v>
      </c>
      <c r="D860" s="10" t="str">
        <f t="shared" si="13"/>
        <v>Chemin Petit Bouigard</v>
      </c>
      <c r="E860" t="s">
        <v>9108</v>
      </c>
      <c r="F860" t="s">
        <v>1349</v>
      </c>
      <c r="G860" t="s">
        <v>1353</v>
      </c>
    </row>
    <row r="861" spans="1:7">
      <c r="A861" t="s">
        <v>992</v>
      </c>
      <c r="B861">
        <v>75925657</v>
      </c>
      <c r="C861" t="s">
        <v>995</v>
      </c>
      <c r="D861" s="10" t="str">
        <f t="shared" si="13"/>
        <v>Chemin Petit Bouigard</v>
      </c>
      <c r="E861" t="s">
        <v>9109</v>
      </c>
      <c r="F861" t="s">
        <v>3544</v>
      </c>
      <c r="G861" t="s">
        <v>3547</v>
      </c>
    </row>
    <row r="862" spans="1:7">
      <c r="A862" t="s">
        <v>5061</v>
      </c>
      <c r="B862" t="s">
        <v>4950</v>
      </c>
      <c r="C862" t="s">
        <v>5064</v>
      </c>
      <c r="D862" s="10" t="str">
        <f t="shared" si="13"/>
        <v>Chemin du Petit Enfer</v>
      </c>
      <c r="E862" t="s">
        <v>9108</v>
      </c>
      <c r="F862" t="s">
        <v>3565</v>
      </c>
      <c r="G862" t="s">
        <v>3567</v>
      </c>
    </row>
    <row r="863" spans="1:7">
      <c r="A863" t="s">
        <v>5061</v>
      </c>
      <c r="B863" t="s">
        <v>4950</v>
      </c>
      <c r="C863" t="s">
        <v>5064</v>
      </c>
      <c r="D863" s="10" t="str">
        <f t="shared" si="13"/>
        <v>Chemin du Petit Enfer</v>
      </c>
      <c r="E863" t="s">
        <v>9109</v>
      </c>
      <c r="F863" t="s">
        <v>1371</v>
      </c>
      <c r="G863" t="s">
        <v>1375</v>
      </c>
    </row>
    <row r="864" spans="1:7">
      <c r="A864" t="s">
        <v>1329</v>
      </c>
      <c r="B864">
        <v>151361098</v>
      </c>
      <c r="C864" t="s">
        <v>1332</v>
      </c>
      <c r="D864" s="10" t="str">
        <f t="shared" si="13"/>
        <v>Chemin du Petit Prébois</v>
      </c>
      <c r="E864" t="s">
        <v>9108</v>
      </c>
      <c r="F864" t="s">
        <v>1072</v>
      </c>
      <c r="G864" t="s">
        <v>1075</v>
      </c>
    </row>
    <row r="865" spans="1:7">
      <c r="A865" t="s">
        <v>1329</v>
      </c>
      <c r="B865">
        <v>151361098</v>
      </c>
      <c r="C865" t="s">
        <v>1332</v>
      </c>
      <c r="D865" s="10" t="str">
        <f t="shared" si="13"/>
        <v>Chemin du Petit Prébois</v>
      </c>
      <c r="E865" t="s">
        <v>9109</v>
      </c>
      <c r="F865" t="s">
        <v>496</v>
      </c>
      <c r="G865" t="s">
        <v>499</v>
      </c>
    </row>
    <row r="866" spans="1:7">
      <c r="A866" t="s">
        <v>1780</v>
      </c>
      <c r="B866">
        <v>43666994</v>
      </c>
      <c r="C866" t="s">
        <v>1783</v>
      </c>
      <c r="D866" s="10" t="str">
        <f t="shared" si="13"/>
        <v>Rue Petite Fusterie</v>
      </c>
      <c r="E866" t="s">
        <v>9108</v>
      </c>
      <c r="F866" t="s">
        <v>3407</v>
      </c>
      <c r="G866" t="s">
        <v>3410</v>
      </c>
    </row>
    <row r="867" spans="1:7">
      <c r="A867" t="s">
        <v>1780</v>
      </c>
      <c r="B867">
        <v>43666994</v>
      </c>
      <c r="C867" t="s">
        <v>1783</v>
      </c>
      <c r="D867" s="10" t="str">
        <f t="shared" si="13"/>
        <v>Rue Petite Fusterie</v>
      </c>
      <c r="E867" t="s">
        <v>9109</v>
      </c>
      <c r="F867" t="s">
        <v>1439</v>
      </c>
      <c r="G867" t="s">
        <v>1441</v>
      </c>
    </row>
    <row r="868" spans="1:7">
      <c r="A868" t="s">
        <v>4180</v>
      </c>
      <c r="B868">
        <v>53686896</v>
      </c>
      <c r="C868" t="s">
        <v>4183</v>
      </c>
      <c r="D868" s="10" t="str">
        <f t="shared" si="13"/>
        <v>Impasse des Peupliers</v>
      </c>
      <c r="E868" t="s">
        <v>9109</v>
      </c>
      <c r="F868" t="s">
        <v>2727</v>
      </c>
      <c r="G868" t="s">
        <v>2730</v>
      </c>
    </row>
    <row r="869" spans="1:7">
      <c r="A869" t="s">
        <v>5203</v>
      </c>
      <c r="B869" t="s">
        <v>4950</v>
      </c>
      <c r="C869" t="s">
        <v>5205</v>
      </c>
      <c r="D869" s="10" t="str">
        <f t="shared" si="13"/>
        <v>Rue des Peupliers</v>
      </c>
      <c r="E869" t="s">
        <v>9109</v>
      </c>
      <c r="F869" t="s">
        <v>2727</v>
      </c>
      <c r="G869" t="s">
        <v>2730</v>
      </c>
    </row>
    <row r="870" spans="1:7">
      <c r="A870" t="s">
        <v>1219</v>
      </c>
      <c r="B870">
        <v>227715618</v>
      </c>
      <c r="C870" t="s">
        <v>1222</v>
      </c>
      <c r="D870" s="10" t="str">
        <f t="shared" si="13"/>
        <v>Chemin des Peyrières Blanches</v>
      </c>
      <c r="E870" t="s">
        <v>9108</v>
      </c>
      <c r="F870" t="s">
        <v>750</v>
      </c>
      <c r="G870" t="s">
        <v>754</v>
      </c>
    </row>
    <row r="871" spans="1:7">
      <c r="A871" t="s">
        <v>1219</v>
      </c>
      <c r="B871">
        <v>227715618</v>
      </c>
      <c r="C871" t="s">
        <v>1222</v>
      </c>
      <c r="D871" s="10" t="str">
        <f t="shared" si="13"/>
        <v>Chemin des Peyrières Blanches</v>
      </c>
      <c r="E871" t="s">
        <v>9109</v>
      </c>
      <c r="F871" t="s">
        <v>1371</v>
      </c>
      <c r="G871" t="s">
        <v>1375</v>
      </c>
    </row>
    <row r="872" spans="1:7">
      <c r="A872" t="s">
        <v>1610</v>
      </c>
      <c r="B872">
        <v>76088765</v>
      </c>
      <c r="C872" t="s">
        <v>1612</v>
      </c>
      <c r="D872" s="10" t="str">
        <f t="shared" si="13"/>
        <v>Traverse des Peyrières Blanches</v>
      </c>
      <c r="E872" t="s">
        <v>9108</v>
      </c>
      <c r="F872" t="s">
        <v>5061</v>
      </c>
      <c r="G872" t="s">
        <v>5064</v>
      </c>
    </row>
    <row r="873" spans="1:7">
      <c r="A873" t="s">
        <v>1610</v>
      </c>
      <c r="B873">
        <v>76088765</v>
      </c>
      <c r="C873" t="s">
        <v>1612</v>
      </c>
      <c r="D873" s="10" t="str">
        <f t="shared" si="13"/>
        <v>Traverse des Peyrières Blanches</v>
      </c>
      <c r="E873" t="s">
        <v>9109</v>
      </c>
      <c r="F873" t="s">
        <v>3595</v>
      </c>
      <c r="G873" t="s">
        <v>3597</v>
      </c>
    </row>
    <row r="874" spans="1:7">
      <c r="A874" t="s">
        <v>611</v>
      </c>
      <c r="B874">
        <v>55854279</v>
      </c>
      <c r="C874" t="s">
        <v>614</v>
      </c>
      <c r="D874" s="10" t="str">
        <f t="shared" si="13"/>
        <v>Chemin du Peyron</v>
      </c>
      <c r="E874" t="s">
        <v>9108</v>
      </c>
      <c r="F874" t="s">
        <v>1219</v>
      </c>
      <c r="G874" t="s">
        <v>1222</v>
      </c>
    </row>
    <row r="875" spans="1:7">
      <c r="A875" t="s">
        <v>611</v>
      </c>
      <c r="B875">
        <v>55854279</v>
      </c>
      <c r="C875" t="s">
        <v>614</v>
      </c>
      <c r="D875" s="10" t="str">
        <f t="shared" si="13"/>
        <v>Chemin du Peyron</v>
      </c>
      <c r="E875" t="s">
        <v>9109</v>
      </c>
      <c r="F875" t="s">
        <v>1371</v>
      </c>
      <c r="G875" t="s">
        <v>1375</v>
      </c>
    </row>
    <row r="876" spans="1:7">
      <c r="A876" t="s">
        <v>4354</v>
      </c>
      <c r="B876">
        <v>43718058</v>
      </c>
      <c r="C876" t="s">
        <v>4357</v>
      </c>
      <c r="D876" s="10" t="str">
        <f t="shared" si="13"/>
        <v>Montée Philibert de Chalons</v>
      </c>
      <c r="E876" t="s">
        <v>9109</v>
      </c>
      <c r="F876" t="s">
        <v>2378</v>
      </c>
      <c r="G876" t="s">
        <v>2380</v>
      </c>
    </row>
    <row r="877" spans="1:7">
      <c r="A877" t="s">
        <v>2470</v>
      </c>
      <c r="B877">
        <v>130511545</v>
      </c>
      <c r="C877" t="s">
        <v>2473</v>
      </c>
      <c r="D877" s="10" t="str">
        <f t="shared" si="13"/>
        <v>Rue des Phocéens</v>
      </c>
      <c r="E877" t="s">
        <v>9108</v>
      </c>
      <c r="F877" t="s">
        <v>3012</v>
      </c>
      <c r="G877" t="s">
        <v>3015</v>
      </c>
    </row>
    <row r="878" spans="1:7">
      <c r="A878" t="s">
        <v>2470</v>
      </c>
      <c r="B878">
        <v>130511545</v>
      </c>
      <c r="C878" t="s">
        <v>2473</v>
      </c>
      <c r="D878" s="10" t="str">
        <f t="shared" si="13"/>
        <v>Rue des Phocéens</v>
      </c>
      <c r="E878" t="s">
        <v>9109</v>
      </c>
      <c r="F878" t="s">
        <v>206</v>
      </c>
      <c r="G878" t="s">
        <v>209</v>
      </c>
    </row>
    <row r="879" spans="1:7">
      <c r="A879" t="s">
        <v>4490</v>
      </c>
      <c r="B879">
        <v>75259800</v>
      </c>
      <c r="C879" t="s">
        <v>4494</v>
      </c>
      <c r="D879" s="10" t="str">
        <f t="shared" si="13"/>
        <v>Rue le Picardan</v>
      </c>
      <c r="E879" t="s">
        <v>9108</v>
      </c>
      <c r="F879" t="s">
        <v>659</v>
      </c>
      <c r="G879" t="s">
        <v>663</v>
      </c>
    </row>
    <row r="880" spans="1:7">
      <c r="A880" t="s">
        <v>4490</v>
      </c>
      <c r="B880">
        <v>75259800</v>
      </c>
      <c r="C880" t="s">
        <v>4494</v>
      </c>
      <c r="D880" s="10" t="str">
        <f t="shared" si="13"/>
        <v>Rue le Picardan</v>
      </c>
      <c r="E880" t="s">
        <v>9109</v>
      </c>
      <c r="F880" t="s">
        <v>3537</v>
      </c>
      <c r="G880" t="s">
        <v>3540</v>
      </c>
    </row>
    <row r="881" spans="1:7">
      <c r="A881" t="s">
        <v>2992</v>
      </c>
      <c r="B881">
        <v>69920831</v>
      </c>
      <c r="C881" t="s">
        <v>2995</v>
      </c>
      <c r="D881" s="10" t="str">
        <f t="shared" si="13"/>
        <v>Rue de Picardie</v>
      </c>
      <c r="E881" t="s">
        <v>9108</v>
      </c>
      <c r="F881" t="s">
        <v>3285</v>
      </c>
      <c r="G881" t="s">
        <v>3288</v>
      </c>
    </row>
    <row r="882" spans="1:7">
      <c r="A882" t="s">
        <v>2992</v>
      </c>
      <c r="B882">
        <v>69920831</v>
      </c>
      <c r="C882" t="s">
        <v>2995</v>
      </c>
      <c r="D882" s="10" t="str">
        <f t="shared" si="13"/>
        <v>Rue de Picardie</v>
      </c>
      <c r="E882" t="s">
        <v>9109</v>
      </c>
      <c r="F882" t="s">
        <v>3600</v>
      </c>
      <c r="G882" t="s">
        <v>3603</v>
      </c>
    </row>
    <row r="883" spans="1:7">
      <c r="A883" t="s">
        <v>2188</v>
      </c>
      <c r="B883">
        <v>131013748</v>
      </c>
      <c r="C883" t="s">
        <v>2191</v>
      </c>
      <c r="D883" s="10" t="str">
        <f t="shared" si="13"/>
        <v>Rue Jean Picart le Doux</v>
      </c>
      <c r="E883" t="s">
        <v>9109</v>
      </c>
      <c r="F883" t="s">
        <v>2397</v>
      </c>
      <c r="G883" t="s">
        <v>2400</v>
      </c>
    </row>
    <row r="884" spans="1:7">
      <c r="A884" t="s">
        <v>1225</v>
      </c>
      <c r="B884">
        <v>76179580</v>
      </c>
      <c r="C884" t="s">
        <v>1228</v>
      </c>
      <c r="D884" s="10" t="str">
        <f t="shared" si="13"/>
        <v>Chemin des Pieds Rouges</v>
      </c>
      <c r="E884" t="s">
        <v>9108</v>
      </c>
      <c r="F884" t="s">
        <v>1258</v>
      </c>
      <c r="G884" t="s">
        <v>1261</v>
      </c>
    </row>
    <row r="885" spans="1:7">
      <c r="A885" t="s">
        <v>1225</v>
      </c>
      <c r="B885">
        <v>76179580</v>
      </c>
      <c r="C885" t="s">
        <v>1228</v>
      </c>
      <c r="D885" s="10" t="str">
        <f t="shared" si="13"/>
        <v>Chemin des Pieds Rouges</v>
      </c>
      <c r="E885" t="s">
        <v>9109</v>
      </c>
      <c r="F885" t="s">
        <v>3565</v>
      </c>
      <c r="G885" t="s">
        <v>3567</v>
      </c>
    </row>
    <row r="886" spans="1:7">
      <c r="A886" t="s">
        <v>1799</v>
      </c>
      <c r="B886">
        <v>53577696</v>
      </c>
      <c r="C886" t="s">
        <v>1802</v>
      </c>
      <c r="D886" s="10" t="str">
        <f t="shared" si="13"/>
        <v>Rue Pierre Corneille</v>
      </c>
      <c r="E886" t="s">
        <v>9108</v>
      </c>
      <c r="F886" t="s">
        <v>3195</v>
      </c>
      <c r="G886" t="s">
        <v>3198</v>
      </c>
    </row>
    <row r="887" spans="1:7">
      <c r="A887" t="s">
        <v>1799</v>
      </c>
      <c r="B887">
        <v>53577696</v>
      </c>
      <c r="C887" t="s">
        <v>1802</v>
      </c>
      <c r="D887" s="10" t="str">
        <f t="shared" si="13"/>
        <v>Rue Pierre Corneille</v>
      </c>
      <c r="E887" t="s">
        <v>9109</v>
      </c>
      <c r="F887" t="s">
        <v>2215</v>
      </c>
      <c r="G887" t="s">
        <v>2218</v>
      </c>
    </row>
    <row r="888" spans="1:7">
      <c r="A888" t="s">
        <v>199</v>
      </c>
      <c r="B888">
        <v>143433420</v>
      </c>
      <c r="C888" t="s">
        <v>202</v>
      </c>
      <c r="D888" s="10" t="str">
        <f t="shared" si="13"/>
        <v>Avenue Pierre de Coubertin</v>
      </c>
      <c r="E888" t="s">
        <v>9109</v>
      </c>
      <c r="F888" t="s">
        <v>758</v>
      </c>
      <c r="G888" t="s">
        <v>761</v>
      </c>
    </row>
    <row r="889" spans="1:7">
      <c r="A889" t="s">
        <v>1820</v>
      </c>
      <c r="B889">
        <v>53560770</v>
      </c>
      <c r="C889" t="s">
        <v>1823</v>
      </c>
      <c r="D889" s="10" t="str">
        <f t="shared" si="13"/>
        <v>Rue Pierre de Ronsard</v>
      </c>
      <c r="E889" t="s">
        <v>9109</v>
      </c>
      <c r="F889" t="s">
        <v>824</v>
      </c>
      <c r="G889" t="s">
        <v>827</v>
      </c>
    </row>
    <row r="890" spans="1:7">
      <c r="A890" t="s">
        <v>1827</v>
      </c>
      <c r="B890">
        <v>55847733</v>
      </c>
      <c r="C890" t="s">
        <v>1830</v>
      </c>
      <c r="D890" s="10" t="str">
        <f t="shared" si="13"/>
        <v>Rue Pierre et Marie Curie</v>
      </c>
      <c r="E890" t="s">
        <v>9108</v>
      </c>
      <c r="F890" t="s">
        <v>2132</v>
      </c>
      <c r="G890" t="s">
        <v>2135</v>
      </c>
    </row>
    <row r="891" spans="1:7">
      <c r="A891" t="s">
        <v>1827</v>
      </c>
      <c r="B891">
        <v>55847733</v>
      </c>
      <c r="C891" t="s">
        <v>1830</v>
      </c>
      <c r="D891" s="10" t="str">
        <f t="shared" si="13"/>
        <v>Rue Pierre et Marie Curie</v>
      </c>
      <c r="E891" t="s">
        <v>9109</v>
      </c>
      <c r="F891" t="s">
        <v>3815</v>
      </c>
      <c r="G891" t="s">
        <v>3817</v>
      </c>
    </row>
    <row r="892" spans="1:7">
      <c r="A892" t="s">
        <v>1806</v>
      </c>
      <c r="B892">
        <v>55814515</v>
      </c>
      <c r="C892" t="s">
        <v>1809</v>
      </c>
      <c r="D892" s="10" t="str">
        <f t="shared" si="13"/>
        <v>Rue Pierre Puget</v>
      </c>
      <c r="E892" t="s">
        <v>9108</v>
      </c>
      <c r="F892" t="s">
        <v>2917</v>
      </c>
      <c r="G892" t="s">
        <v>2920</v>
      </c>
    </row>
    <row r="893" spans="1:7">
      <c r="A893" t="s">
        <v>1806</v>
      </c>
      <c r="B893">
        <v>55814515</v>
      </c>
      <c r="C893" t="s">
        <v>1809</v>
      </c>
      <c r="D893" s="10" t="str">
        <f t="shared" si="13"/>
        <v>Rue Pierre Puget</v>
      </c>
      <c r="E893" t="s">
        <v>9109</v>
      </c>
      <c r="F893" t="s">
        <v>3815</v>
      </c>
      <c r="G893" t="s">
        <v>3817</v>
      </c>
    </row>
    <row r="894" spans="1:7">
      <c r="A894" t="s">
        <v>1813</v>
      </c>
      <c r="B894">
        <v>43767912</v>
      </c>
      <c r="C894" t="s">
        <v>1816</v>
      </c>
      <c r="D894" s="10" t="str">
        <f t="shared" si="13"/>
        <v>Rue Pierre Sémard</v>
      </c>
      <c r="E894" t="s">
        <v>9108</v>
      </c>
      <c r="F894" t="s">
        <v>803</v>
      </c>
      <c r="G894" t="s">
        <v>806</v>
      </c>
    </row>
    <row r="895" spans="1:7">
      <c r="A895" t="s">
        <v>1813</v>
      </c>
      <c r="B895">
        <v>43767912</v>
      </c>
      <c r="C895" t="s">
        <v>1816</v>
      </c>
      <c r="D895" s="10" t="str">
        <f t="shared" si="13"/>
        <v>Rue Pierre Sémard</v>
      </c>
      <c r="E895" t="s">
        <v>9109</v>
      </c>
      <c r="F895" t="s">
        <v>764</v>
      </c>
      <c r="G895" t="s">
        <v>767</v>
      </c>
    </row>
    <row r="896" spans="1:7">
      <c r="A896" t="s">
        <v>1231</v>
      </c>
      <c r="B896">
        <v>151361095</v>
      </c>
      <c r="C896" t="s">
        <v>1234</v>
      </c>
      <c r="D896" s="10" t="str">
        <f t="shared" si="13"/>
        <v>Chemin des Pierres Blanches</v>
      </c>
      <c r="E896" t="s">
        <v>9108</v>
      </c>
      <c r="F896" t="s">
        <v>4914</v>
      </c>
      <c r="G896" t="s">
        <v>4916</v>
      </c>
    </row>
    <row r="897" spans="1:7">
      <c r="A897" t="s">
        <v>1231</v>
      </c>
      <c r="B897">
        <v>151361095</v>
      </c>
      <c r="C897" t="s">
        <v>1234</v>
      </c>
      <c r="D897" s="10" t="str">
        <f t="shared" si="13"/>
        <v>Chemin des Pierres Blanches</v>
      </c>
      <c r="E897" t="s">
        <v>9109</v>
      </c>
      <c r="F897" t="s">
        <v>1072</v>
      </c>
      <c r="G897" t="s">
        <v>1075</v>
      </c>
    </row>
    <row r="898" spans="1:7">
      <c r="A898" t="s">
        <v>3113</v>
      </c>
      <c r="B898">
        <v>43664456</v>
      </c>
      <c r="C898" t="s">
        <v>3116</v>
      </c>
      <c r="D898" s="10" t="str">
        <f t="shared" ref="D898:D961" si="14">HYPERLINK("http://www.openstreetmap.org/?way="&amp;B898,C898)</f>
        <v>Rue de la Pise</v>
      </c>
      <c r="E898" t="s">
        <v>9108</v>
      </c>
      <c r="F898" t="s">
        <v>1732</v>
      </c>
      <c r="G898" t="s">
        <v>1735</v>
      </c>
    </row>
    <row r="899" spans="1:7">
      <c r="A899" t="s">
        <v>3113</v>
      </c>
      <c r="B899">
        <v>43664456</v>
      </c>
      <c r="C899" t="s">
        <v>3116</v>
      </c>
      <c r="D899" s="10" t="str">
        <f t="shared" si="14"/>
        <v>Rue de la Pise</v>
      </c>
      <c r="E899" t="s">
        <v>9109</v>
      </c>
      <c r="F899" t="s">
        <v>3368</v>
      </c>
      <c r="G899" t="s">
        <v>3371</v>
      </c>
    </row>
    <row r="900" spans="1:7">
      <c r="A900" t="s">
        <v>5208</v>
      </c>
      <c r="B900">
        <v>152179328</v>
      </c>
      <c r="C900" t="s">
        <v>5210</v>
      </c>
      <c r="D900" s="10" t="str">
        <f t="shared" si="14"/>
        <v>Impasse Plaisance</v>
      </c>
      <c r="E900" t="s">
        <v>9109</v>
      </c>
      <c r="F900" t="s">
        <v>1834</v>
      </c>
      <c r="G900" t="s">
        <v>1837</v>
      </c>
    </row>
    <row r="901" spans="1:7">
      <c r="A901" t="s">
        <v>1834</v>
      </c>
      <c r="B901">
        <v>43664462</v>
      </c>
      <c r="C901" t="s">
        <v>1837</v>
      </c>
      <c r="D901" s="10" t="str">
        <f t="shared" si="14"/>
        <v>Rue Plaisance</v>
      </c>
      <c r="E901" t="s">
        <v>9108</v>
      </c>
      <c r="F901" t="s">
        <v>1414</v>
      </c>
      <c r="G901" t="s">
        <v>1417</v>
      </c>
    </row>
    <row r="902" spans="1:7">
      <c r="A902" t="s">
        <v>1834</v>
      </c>
      <c r="B902">
        <v>43664462</v>
      </c>
      <c r="C902" t="s">
        <v>1837</v>
      </c>
      <c r="D902" s="10" t="str">
        <f t="shared" si="14"/>
        <v>Rue Plaisance</v>
      </c>
      <c r="E902" t="s">
        <v>9109</v>
      </c>
      <c r="F902" t="s">
        <v>4456</v>
      </c>
      <c r="G902" t="s">
        <v>4460</v>
      </c>
    </row>
    <row r="903" spans="1:7">
      <c r="A903" t="s">
        <v>3495</v>
      </c>
      <c r="B903">
        <v>43671606</v>
      </c>
      <c r="C903" t="s">
        <v>3498</v>
      </c>
      <c r="D903" s="10" t="str">
        <f t="shared" si="14"/>
        <v>Plan Gauthier</v>
      </c>
      <c r="E903" t="s">
        <v>9108</v>
      </c>
      <c r="F903" t="s">
        <v>2516</v>
      </c>
      <c r="G903" t="s">
        <v>2519</v>
      </c>
    </row>
    <row r="904" spans="1:7">
      <c r="A904" t="s">
        <v>3495</v>
      </c>
      <c r="B904">
        <v>43671606</v>
      </c>
      <c r="C904" t="s">
        <v>3498</v>
      </c>
      <c r="D904" s="10" t="str">
        <f t="shared" si="14"/>
        <v>Plan Gauthier</v>
      </c>
      <c r="E904" t="s">
        <v>9109</v>
      </c>
      <c r="F904" t="s">
        <v>1400</v>
      </c>
      <c r="G904" t="s">
        <v>1403</v>
      </c>
    </row>
    <row r="905" spans="1:7">
      <c r="A905" t="s">
        <v>1336</v>
      </c>
      <c r="B905">
        <v>37074699</v>
      </c>
      <c r="C905" t="s">
        <v>1339</v>
      </c>
      <c r="D905" s="10" t="str">
        <f t="shared" si="14"/>
        <v>Chemin du Planas de Meyne</v>
      </c>
      <c r="E905" t="s">
        <v>9108</v>
      </c>
      <c r="F905" t="s">
        <v>335</v>
      </c>
      <c r="G905" t="s">
        <v>338</v>
      </c>
    </row>
    <row r="906" spans="1:7">
      <c r="A906" t="s">
        <v>1336</v>
      </c>
      <c r="B906">
        <v>37074699</v>
      </c>
      <c r="C906" t="s">
        <v>1339</v>
      </c>
      <c r="D906" s="10" t="str">
        <f t="shared" si="14"/>
        <v>Chemin du Planas de Meyne</v>
      </c>
      <c r="E906" t="s">
        <v>9109</v>
      </c>
      <c r="F906" t="s">
        <v>645</v>
      </c>
      <c r="G906" t="s">
        <v>648</v>
      </c>
    </row>
    <row r="907" spans="1:7">
      <c r="A907" t="s">
        <v>517</v>
      </c>
      <c r="B907">
        <v>43410637</v>
      </c>
      <c r="C907" t="s">
        <v>520</v>
      </c>
      <c r="D907" s="10" t="str">
        <f t="shared" si="14"/>
        <v>Chemin de la Plane</v>
      </c>
      <c r="E907" t="s">
        <v>9109</v>
      </c>
      <c r="F907" t="s">
        <v>335</v>
      </c>
      <c r="G907" t="s">
        <v>338</v>
      </c>
    </row>
    <row r="908" spans="1:7">
      <c r="A908" t="s">
        <v>524</v>
      </c>
      <c r="B908">
        <v>72266823</v>
      </c>
      <c r="C908" t="s">
        <v>527</v>
      </c>
      <c r="D908" s="10" t="str">
        <f t="shared" si="14"/>
        <v>Chemin de la Pointue</v>
      </c>
      <c r="E908" t="s">
        <v>9108</v>
      </c>
      <c r="F908" t="s">
        <v>335</v>
      </c>
      <c r="G908" t="s">
        <v>338</v>
      </c>
    </row>
    <row r="909" spans="1:7">
      <c r="A909" t="s">
        <v>524</v>
      </c>
      <c r="B909">
        <v>72266823</v>
      </c>
      <c r="C909" t="s">
        <v>527</v>
      </c>
      <c r="D909" s="10" t="str">
        <f t="shared" si="14"/>
        <v>Chemin de la Pointue</v>
      </c>
      <c r="E909" t="s">
        <v>9109</v>
      </c>
      <c r="F909" t="s">
        <v>927</v>
      </c>
      <c r="G909" t="s">
        <v>930</v>
      </c>
    </row>
    <row r="910" spans="1:7">
      <c r="A910" t="s">
        <v>4295</v>
      </c>
      <c r="B910">
        <v>131023545</v>
      </c>
      <c r="C910" t="s">
        <v>4297</v>
      </c>
      <c r="D910" s="10" t="str">
        <f t="shared" si="14"/>
        <v>Impasse du Poitou</v>
      </c>
      <c r="E910" t="s">
        <v>9109</v>
      </c>
      <c r="F910" t="s">
        <v>2754</v>
      </c>
      <c r="G910" t="s">
        <v>2757</v>
      </c>
    </row>
    <row r="911" spans="1:7">
      <c r="A911" t="s">
        <v>2754</v>
      </c>
      <c r="B911">
        <v>69920841</v>
      </c>
      <c r="C911" t="s">
        <v>2757</v>
      </c>
      <c r="D911" s="10" t="str">
        <f t="shared" si="14"/>
        <v>Rue du Poitou</v>
      </c>
      <c r="E911" t="s">
        <v>9108</v>
      </c>
      <c r="F911" t="s">
        <v>3285</v>
      </c>
      <c r="G911" t="s">
        <v>3288</v>
      </c>
    </row>
    <row r="912" spans="1:7">
      <c r="A912" t="s">
        <v>2754</v>
      </c>
      <c r="B912">
        <v>69920841</v>
      </c>
      <c r="C912" t="s">
        <v>2757</v>
      </c>
      <c r="D912" s="10" t="str">
        <f t="shared" si="14"/>
        <v>Rue du Poitou</v>
      </c>
      <c r="E912" t="s">
        <v>9109</v>
      </c>
      <c r="F912" t="s">
        <v>901</v>
      </c>
      <c r="G912" t="s">
        <v>904</v>
      </c>
    </row>
    <row r="913" spans="1:7">
      <c r="A913" t="s">
        <v>3527</v>
      </c>
      <c r="B913">
        <v>25007637</v>
      </c>
      <c r="C913" t="s">
        <v>3529</v>
      </c>
      <c r="D913" s="10" t="str">
        <f t="shared" si="14"/>
        <v>Rond-Point de Pologne</v>
      </c>
      <c r="E913" t="s">
        <v>9108</v>
      </c>
      <c r="F913" t="s">
        <v>2903</v>
      </c>
      <c r="G913" t="s">
        <v>2906</v>
      </c>
    </row>
    <row r="914" spans="1:7">
      <c r="A914" t="s">
        <v>3527</v>
      </c>
      <c r="B914">
        <v>25007637</v>
      </c>
      <c r="C914" t="s">
        <v>3529</v>
      </c>
      <c r="D914" s="10" t="str">
        <f t="shared" si="14"/>
        <v>Rond-Point de Pologne</v>
      </c>
      <c r="E914" t="s">
        <v>9109</v>
      </c>
      <c r="F914" t="s">
        <v>212</v>
      </c>
      <c r="G914" t="s">
        <v>215</v>
      </c>
    </row>
    <row r="915" spans="1:7">
      <c r="A915" t="s">
        <v>999</v>
      </c>
      <c r="B915">
        <v>41834738</v>
      </c>
      <c r="C915" t="s">
        <v>1002</v>
      </c>
      <c r="D915" s="10" t="str">
        <f t="shared" si="14"/>
        <v>Chemin Pont de Biasse</v>
      </c>
      <c r="E915" t="s">
        <v>9108</v>
      </c>
      <c r="F915" t="s">
        <v>927</v>
      </c>
      <c r="G915" t="s">
        <v>930</v>
      </c>
    </row>
    <row r="916" spans="1:7">
      <c r="A916" t="s">
        <v>999</v>
      </c>
      <c r="B916">
        <v>41834738</v>
      </c>
      <c r="C916" t="s">
        <v>1002</v>
      </c>
      <c r="D916" s="10" t="str">
        <f t="shared" si="14"/>
        <v>Chemin Pont de Biasse</v>
      </c>
      <c r="E916" t="s">
        <v>9109</v>
      </c>
      <c r="F916" t="s">
        <v>1237</v>
      </c>
      <c r="G916" t="s">
        <v>1240</v>
      </c>
    </row>
    <row r="917" spans="1:7">
      <c r="A917" t="s">
        <v>2767</v>
      </c>
      <c r="B917">
        <v>43671027</v>
      </c>
      <c r="C917" t="s">
        <v>2770</v>
      </c>
      <c r="D917" s="10" t="str">
        <f t="shared" si="14"/>
        <v>Rue du Pont de l'Évéché</v>
      </c>
      <c r="E917" t="s">
        <v>9108</v>
      </c>
      <c r="F917" t="s">
        <v>2734</v>
      </c>
      <c r="G917" t="s">
        <v>2737</v>
      </c>
    </row>
    <row r="918" spans="1:7">
      <c r="A918" t="s">
        <v>2767</v>
      </c>
      <c r="B918">
        <v>43671027</v>
      </c>
      <c r="C918" t="s">
        <v>2770</v>
      </c>
      <c r="D918" s="10" t="str">
        <f t="shared" si="14"/>
        <v>Rue du Pont de l'Évéché</v>
      </c>
      <c r="E918" t="s">
        <v>9109</v>
      </c>
      <c r="F918" t="s">
        <v>227</v>
      </c>
      <c r="G918" t="s">
        <v>231</v>
      </c>
    </row>
    <row r="919" spans="1:7">
      <c r="A919" t="s">
        <v>2761</v>
      </c>
      <c r="B919">
        <v>43666988</v>
      </c>
      <c r="C919" t="s">
        <v>2764</v>
      </c>
      <c r="D919" s="10" t="str">
        <f t="shared" si="14"/>
        <v>Rue du Pont Neuf</v>
      </c>
      <c r="E919" t="s">
        <v>9108</v>
      </c>
      <c r="F919" t="s">
        <v>803</v>
      </c>
      <c r="G919" t="s">
        <v>806</v>
      </c>
    </row>
    <row r="920" spans="1:7">
      <c r="A920" t="s">
        <v>2761</v>
      </c>
      <c r="B920">
        <v>43666988</v>
      </c>
      <c r="C920" t="s">
        <v>2764</v>
      </c>
      <c r="D920" s="10" t="str">
        <f t="shared" si="14"/>
        <v>Rue du Pont Neuf</v>
      </c>
      <c r="E920" t="s">
        <v>9109</v>
      </c>
      <c r="F920" t="s">
        <v>227</v>
      </c>
      <c r="G920" t="s">
        <v>231</v>
      </c>
    </row>
    <row r="921" spans="1:7">
      <c r="A921" t="s">
        <v>3704</v>
      </c>
      <c r="B921">
        <v>43767914</v>
      </c>
      <c r="C921" t="s">
        <v>3707</v>
      </c>
      <c r="D921" s="10" t="str">
        <f t="shared" si="14"/>
        <v>Rue Amédée de Pontbriand</v>
      </c>
      <c r="E921" t="s">
        <v>9108</v>
      </c>
      <c r="F921" t="s">
        <v>3099</v>
      </c>
      <c r="G921" t="s">
        <v>3102</v>
      </c>
    </row>
    <row r="922" spans="1:7">
      <c r="A922" t="s">
        <v>3704</v>
      </c>
      <c r="B922">
        <v>43767914</v>
      </c>
      <c r="C922" t="s">
        <v>3707</v>
      </c>
      <c r="D922" s="10" t="str">
        <f t="shared" si="14"/>
        <v>Rue Amédée de Pontbriand</v>
      </c>
      <c r="E922" t="s">
        <v>9109</v>
      </c>
      <c r="F922" t="s">
        <v>1634</v>
      </c>
      <c r="G922" t="s">
        <v>1637</v>
      </c>
    </row>
    <row r="923" spans="1:7">
      <c r="A923" t="s">
        <v>1841</v>
      </c>
      <c r="B923">
        <v>43718052</v>
      </c>
      <c r="C923" t="s">
        <v>1844</v>
      </c>
      <c r="D923" s="10" t="str">
        <f t="shared" si="14"/>
        <v>Rue Pontillac</v>
      </c>
      <c r="E923" t="s">
        <v>9108</v>
      </c>
      <c r="F923" t="s">
        <v>901</v>
      </c>
      <c r="G923" t="s">
        <v>904</v>
      </c>
    </row>
    <row r="924" spans="1:7">
      <c r="A924" t="s">
        <v>1841</v>
      </c>
      <c r="B924">
        <v>43718052</v>
      </c>
      <c r="C924" t="s">
        <v>1844</v>
      </c>
      <c r="D924" s="10" t="str">
        <f t="shared" si="14"/>
        <v>Rue Pontillac</v>
      </c>
      <c r="E924" t="s">
        <v>9109</v>
      </c>
      <c r="F924" t="s">
        <v>4456</v>
      </c>
      <c r="G924" t="s">
        <v>4460</v>
      </c>
    </row>
    <row r="925" spans="1:7">
      <c r="A925" t="s">
        <v>362</v>
      </c>
      <c r="B925">
        <v>96862894</v>
      </c>
      <c r="C925" t="s">
        <v>365</v>
      </c>
      <c r="D925" s="10" t="str">
        <f t="shared" si="14"/>
        <v>Chemin de Porte Claire</v>
      </c>
      <c r="E925" t="s">
        <v>9108</v>
      </c>
      <c r="F925" t="s">
        <v>462</v>
      </c>
      <c r="G925" t="s">
        <v>465</v>
      </c>
    </row>
    <row r="926" spans="1:7">
      <c r="A926" t="s">
        <v>362</v>
      </c>
      <c r="B926">
        <v>96862894</v>
      </c>
      <c r="C926" t="s">
        <v>365</v>
      </c>
      <c r="D926" s="10" t="str">
        <f t="shared" si="14"/>
        <v>Chemin de Porte Claire</v>
      </c>
      <c r="E926" t="s">
        <v>9109</v>
      </c>
      <c r="F926" t="s">
        <v>947</v>
      </c>
      <c r="G926" t="s">
        <v>949</v>
      </c>
    </row>
    <row r="927" spans="1:7">
      <c r="A927" t="s">
        <v>5215</v>
      </c>
      <c r="B927" t="s">
        <v>4950</v>
      </c>
      <c r="C927" t="s">
        <v>5218</v>
      </c>
      <c r="D927" s="10" t="str">
        <f t="shared" si="14"/>
        <v>Rue de la Portette</v>
      </c>
      <c r="E927" t="s">
        <v>9108</v>
      </c>
      <c r="F927" t="s">
        <v>3375</v>
      </c>
      <c r="G927" t="s">
        <v>3377</v>
      </c>
    </row>
    <row r="928" spans="1:7">
      <c r="A928" t="s">
        <v>5215</v>
      </c>
      <c r="B928" t="s">
        <v>4950</v>
      </c>
      <c r="C928" t="s">
        <v>5218</v>
      </c>
      <c r="D928" s="10" t="str">
        <f t="shared" si="14"/>
        <v>Rue de la Portette</v>
      </c>
      <c r="E928" t="s">
        <v>9109</v>
      </c>
      <c r="F928" t="s">
        <v>4464</v>
      </c>
      <c r="G928" t="s">
        <v>4466</v>
      </c>
    </row>
    <row r="929" spans="1:7">
      <c r="A929" t="s">
        <v>2773</v>
      </c>
      <c r="B929">
        <v>69919293</v>
      </c>
      <c r="C929" t="s">
        <v>2776</v>
      </c>
      <c r="D929" s="10" t="str">
        <f t="shared" si="14"/>
        <v>Rue du Portugal</v>
      </c>
      <c r="E929" t="s">
        <v>9108</v>
      </c>
      <c r="F929" t="s">
        <v>2945</v>
      </c>
      <c r="G929" t="s">
        <v>2948</v>
      </c>
    </row>
    <row r="930" spans="1:7">
      <c r="A930" t="s">
        <v>2773</v>
      </c>
      <c r="B930">
        <v>69919293</v>
      </c>
      <c r="C930" t="s">
        <v>2776</v>
      </c>
      <c r="D930" s="10" t="str">
        <f t="shared" si="14"/>
        <v>Rue du Portugal</v>
      </c>
      <c r="E930" t="s">
        <v>9109</v>
      </c>
      <c r="F930" t="s">
        <v>2945</v>
      </c>
      <c r="G930" t="s">
        <v>2948</v>
      </c>
    </row>
    <row r="931" spans="1:7">
      <c r="A931" t="s">
        <v>1856</v>
      </c>
      <c r="B931">
        <v>76088799</v>
      </c>
      <c r="C931" t="s">
        <v>1859</v>
      </c>
      <c r="D931" s="10" t="str">
        <f t="shared" si="14"/>
        <v>Rue Pourpre</v>
      </c>
      <c r="E931" t="s">
        <v>9108</v>
      </c>
      <c r="F931" t="s">
        <v>1648</v>
      </c>
      <c r="G931" t="s">
        <v>1651</v>
      </c>
    </row>
    <row r="932" spans="1:7">
      <c r="A932" t="s">
        <v>1856</v>
      </c>
      <c r="B932">
        <v>76088799</v>
      </c>
      <c r="C932" t="s">
        <v>1859</v>
      </c>
      <c r="D932" s="10" t="str">
        <f t="shared" si="14"/>
        <v>Rue Pourpre</v>
      </c>
      <c r="E932" t="s">
        <v>9109</v>
      </c>
      <c r="F932" t="s">
        <v>1648</v>
      </c>
      <c r="G932" t="s">
        <v>1651</v>
      </c>
    </row>
    <row r="933" spans="1:7">
      <c r="A933" t="s">
        <v>4464</v>
      </c>
      <c r="B933">
        <v>43671022</v>
      </c>
      <c r="C933" t="s">
        <v>4466</v>
      </c>
      <c r="D933" s="10" t="str">
        <f t="shared" si="14"/>
        <v>Cours Pourtoules</v>
      </c>
      <c r="E933" t="s">
        <v>9108</v>
      </c>
      <c r="F933" t="s">
        <v>3649</v>
      </c>
      <c r="G933" t="s">
        <v>3652</v>
      </c>
    </row>
    <row r="934" spans="1:7">
      <c r="A934" t="s">
        <v>4464</v>
      </c>
      <c r="B934">
        <v>43671022</v>
      </c>
      <c r="C934" t="s">
        <v>4466</v>
      </c>
      <c r="D934" s="10" t="str">
        <f t="shared" si="14"/>
        <v>Cours Pourtoules</v>
      </c>
      <c r="E934" t="s">
        <v>9109</v>
      </c>
      <c r="F934" t="s">
        <v>227</v>
      </c>
      <c r="G934" t="s">
        <v>231</v>
      </c>
    </row>
    <row r="935" spans="1:7">
      <c r="A935" t="s">
        <v>1863</v>
      </c>
      <c r="B935">
        <v>43666978</v>
      </c>
      <c r="C935" t="s">
        <v>1866</v>
      </c>
      <c r="D935" s="10" t="str">
        <f t="shared" si="14"/>
        <v>Rue Pourtoules</v>
      </c>
      <c r="E935" t="s">
        <v>9108</v>
      </c>
      <c r="F935" t="s">
        <v>3419</v>
      </c>
      <c r="G935" t="s">
        <v>3422</v>
      </c>
    </row>
    <row r="936" spans="1:7">
      <c r="A936" t="s">
        <v>1863</v>
      </c>
      <c r="B936">
        <v>43666978</v>
      </c>
      <c r="C936" t="s">
        <v>1866</v>
      </c>
      <c r="D936" s="10" t="str">
        <f t="shared" si="14"/>
        <v>Rue Pourtoules</v>
      </c>
      <c r="E936" t="s">
        <v>9109</v>
      </c>
      <c r="F936" t="s">
        <v>4464</v>
      </c>
      <c r="G936" t="s">
        <v>4466</v>
      </c>
    </row>
    <row r="937" spans="1:7">
      <c r="A937" t="s">
        <v>4433</v>
      </c>
      <c r="B937">
        <v>72077585</v>
      </c>
      <c r="C937" t="s">
        <v>4435</v>
      </c>
      <c r="D937" s="10" t="str">
        <f t="shared" si="14"/>
        <v>Chemin Pradines</v>
      </c>
      <c r="E937" t="s">
        <v>9108</v>
      </c>
      <c r="F937" t="s">
        <v>1244</v>
      </c>
      <c r="G937" t="s">
        <v>1247</v>
      </c>
    </row>
    <row r="938" spans="1:7">
      <c r="A938" t="s">
        <v>4433</v>
      </c>
      <c r="B938">
        <v>72077585</v>
      </c>
      <c r="C938" t="s">
        <v>4435</v>
      </c>
      <c r="D938" s="10" t="str">
        <f t="shared" si="14"/>
        <v>Chemin Pradines</v>
      </c>
      <c r="E938" t="s">
        <v>9109</v>
      </c>
      <c r="F938" t="s">
        <v>3583</v>
      </c>
      <c r="G938" t="s">
        <v>3586</v>
      </c>
    </row>
    <row r="939" spans="1:7">
      <c r="A939" t="s">
        <v>1563</v>
      </c>
      <c r="B939">
        <v>146876752</v>
      </c>
      <c r="C939" t="s">
        <v>1566</v>
      </c>
      <c r="D939" s="10" t="str">
        <f t="shared" si="14"/>
        <v>Traverse de Pradines</v>
      </c>
      <c r="E939" t="s">
        <v>9108</v>
      </c>
      <c r="F939" t="s">
        <v>3544</v>
      </c>
      <c r="G939" t="s">
        <v>3547</v>
      </c>
    </row>
    <row r="940" spans="1:7">
      <c r="A940" t="s">
        <v>1563</v>
      </c>
      <c r="B940">
        <v>146876752</v>
      </c>
      <c r="C940" t="s">
        <v>1566</v>
      </c>
      <c r="D940" s="10" t="str">
        <f t="shared" si="14"/>
        <v>Traverse de Pradines</v>
      </c>
      <c r="E940" t="s">
        <v>9109</v>
      </c>
      <c r="F940" t="s">
        <v>4433</v>
      </c>
      <c r="G940" t="s">
        <v>4435</v>
      </c>
    </row>
    <row r="941" spans="1:7">
      <c r="A941" t="s">
        <v>2780</v>
      </c>
      <c r="B941">
        <v>74863282</v>
      </c>
      <c r="C941" t="s">
        <v>2783</v>
      </c>
      <c r="D941" s="10" t="str">
        <f t="shared" si="14"/>
        <v>Rue du Pradoun</v>
      </c>
      <c r="E941" t="s">
        <v>9109</v>
      </c>
      <c r="F941" t="s">
        <v>3669</v>
      </c>
      <c r="G941" t="s">
        <v>3672</v>
      </c>
    </row>
    <row r="942" spans="1:7">
      <c r="A942" t="s">
        <v>4300</v>
      </c>
      <c r="B942">
        <v>53686900</v>
      </c>
      <c r="C942" t="s">
        <v>4303</v>
      </c>
      <c r="D942" s="10" t="str">
        <f t="shared" si="14"/>
        <v>Impasse du Pré Carré</v>
      </c>
      <c r="E942" t="s">
        <v>9109</v>
      </c>
      <c r="F942" t="s">
        <v>5191</v>
      </c>
      <c r="G942" t="s">
        <v>5194</v>
      </c>
    </row>
    <row r="943" spans="1:7">
      <c r="A943" t="s">
        <v>681</v>
      </c>
      <c r="B943">
        <v>41834735</v>
      </c>
      <c r="C943" t="s">
        <v>684</v>
      </c>
      <c r="D943" s="10" t="str">
        <f t="shared" si="14"/>
        <v>Chemin des Prés</v>
      </c>
      <c r="E943" t="s">
        <v>9108</v>
      </c>
      <c r="F943" t="s">
        <v>3551</v>
      </c>
      <c r="G943" t="s">
        <v>3554</v>
      </c>
    </row>
    <row r="944" spans="1:7">
      <c r="A944" t="s">
        <v>681</v>
      </c>
      <c r="B944">
        <v>41834735</v>
      </c>
      <c r="C944" t="s">
        <v>684</v>
      </c>
      <c r="D944" s="10" t="str">
        <f t="shared" si="14"/>
        <v>Chemin des Prés</v>
      </c>
      <c r="E944" t="s">
        <v>9109</v>
      </c>
      <c r="F944" t="s">
        <v>1237</v>
      </c>
      <c r="G944" t="s">
        <v>1240</v>
      </c>
    </row>
    <row r="945" spans="1:7">
      <c r="A945" t="s">
        <v>2490</v>
      </c>
      <c r="B945">
        <v>74934578</v>
      </c>
      <c r="C945" t="s">
        <v>2492</v>
      </c>
      <c r="D945" s="10" t="str">
        <f t="shared" si="14"/>
        <v>Rue des Prés</v>
      </c>
      <c r="E945" t="s">
        <v>9108</v>
      </c>
      <c r="F945" t="s">
        <v>3060</v>
      </c>
      <c r="G945" t="s">
        <v>3063</v>
      </c>
    </row>
    <row r="946" spans="1:7">
      <c r="A946" t="s">
        <v>2490</v>
      </c>
      <c r="B946">
        <v>74934578</v>
      </c>
      <c r="C946" t="s">
        <v>2492</v>
      </c>
      <c r="D946" s="10" t="str">
        <f t="shared" si="14"/>
        <v>Rue des Prés</v>
      </c>
      <c r="E946" t="s">
        <v>9109</v>
      </c>
      <c r="F946" t="s">
        <v>206</v>
      </c>
      <c r="G946" t="s">
        <v>209</v>
      </c>
    </row>
    <row r="947" spans="1:7">
      <c r="A947" t="s">
        <v>4187</v>
      </c>
      <c r="B947">
        <v>79089191</v>
      </c>
      <c r="C947" t="s">
        <v>4190</v>
      </c>
      <c r="D947" s="10" t="str">
        <f t="shared" si="14"/>
        <v>Impasse des Prés de Croze</v>
      </c>
      <c r="E947" t="s">
        <v>9109</v>
      </c>
      <c r="F947" t="s">
        <v>852</v>
      </c>
      <c r="G947" t="s">
        <v>855</v>
      </c>
    </row>
    <row r="948" spans="1:7">
      <c r="A948" t="s">
        <v>2477</v>
      </c>
      <c r="B948">
        <v>74700793</v>
      </c>
      <c r="C948" t="s">
        <v>2480</v>
      </c>
      <c r="D948" s="10" t="str">
        <f t="shared" si="14"/>
        <v>Rue des Primevères</v>
      </c>
      <c r="E948" t="s">
        <v>9108</v>
      </c>
      <c r="F948" t="s">
        <v>4013</v>
      </c>
      <c r="G948" t="s">
        <v>4016</v>
      </c>
    </row>
    <row r="949" spans="1:7">
      <c r="A949" t="s">
        <v>2477</v>
      </c>
      <c r="B949">
        <v>74700793</v>
      </c>
      <c r="C949" t="s">
        <v>2480</v>
      </c>
      <c r="D949" s="10" t="str">
        <f t="shared" si="14"/>
        <v>Rue des Primevères</v>
      </c>
      <c r="E949" t="s">
        <v>9109</v>
      </c>
      <c r="F949" t="s">
        <v>810</v>
      </c>
      <c r="G949" t="s">
        <v>813</v>
      </c>
    </row>
    <row r="950" spans="1:7">
      <c r="A950" t="s">
        <v>1237</v>
      </c>
      <c r="B950">
        <v>43407819</v>
      </c>
      <c r="C950" t="s">
        <v>1240</v>
      </c>
      <c r="D950" s="10" t="str">
        <f t="shared" si="14"/>
        <v>Chemin des Princes</v>
      </c>
      <c r="E950" t="s">
        <v>9108</v>
      </c>
      <c r="F950" t="s">
        <v>3551</v>
      </c>
      <c r="G950" t="s">
        <v>3554</v>
      </c>
    </row>
    <row r="951" spans="1:7">
      <c r="A951" t="s">
        <v>1237</v>
      </c>
      <c r="B951">
        <v>43407819</v>
      </c>
      <c r="C951" t="s">
        <v>1240</v>
      </c>
      <c r="D951" s="10" t="str">
        <f t="shared" si="14"/>
        <v>Chemin des Princes</v>
      </c>
      <c r="E951" t="s">
        <v>9109</v>
      </c>
      <c r="F951" t="s">
        <v>335</v>
      </c>
      <c r="G951" t="s">
        <v>338</v>
      </c>
    </row>
    <row r="952" spans="1:7">
      <c r="A952" t="s">
        <v>4373</v>
      </c>
      <c r="B952">
        <v>43718051</v>
      </c>
      <c r="C952" t="s">
        <v>4376</v>
      </c>
      <c r="D952" s="10" t="str">
        <f t="shared" si="14"/>
        <v>Montée des Princes de Nassau</v>
      </c>
      <c r="E952" t="s">
        <v>9108</v>
      </c>
      <c r="F952" t="s">
        <v>435</v>
      </c>
      <c r="G952" t="s">
        <v>438</v>
      </c>
    </row>
    <row r="953" spans="1:7">
      <c r="A953" t="s">
        <v>4373</v>
      </c>
      <c r="B953">
        <v>43718051</v>
      </c>
      <c r="C953" t="s">
        <v>4376</v>
      </c>
      <c r="D953" s="10" t="str">
        <f t="shared" si="14"/>
        <v>Montée des Princes de Nassau</v>
      </c>
      <c r="E953" t="s">
        <v>9109</v>
      </c>
      <c r="F953" t="s">
        <v>4456</v>
      </c>
      <c r="G953" t="s">
        <v>4460</v>
      </c>
    </row>
    <row r="954" spans="1:7">
      <c r="A954" t="s">
        <v>4469</v>
      </c>
      <c r="B954">
        <v>43666982</v>
      </c>
      <c r="C954" t="s">
        <v>4473</v>
      </c>
      <c r="D954" s="10" t="str">
        <f t="shared" si="14"/>
        <v>Descente des Princes des Baux</v>
      </c>
      <c r="E954" t="s">
        <v>9108</v>
      </c>
      <c r="F954" t="s">
        <v>3649</v>
      </c>
      <c r="G954" t="s">
        <v>3652</v>
      </c>
    </row>
    <row r="955" spans="1:7">
      <c r="A955" t="s">
        <v>4469</v>
      </c>
      <c r="B955">
        <v>43666982</v>
      </c>
      <c r="C955" t="s">
        <v>4473</v>
      </c>
      <c r="D955" s="10" t="str">
        <f t="shared" si="14"/>
        <v>Descente des Princes des Baux</v>
      </c>
      <c r="E955" t="s">
        <v>9109</v>
      </c>
      <c r="F955" t="s">
        <v>435</v>
      </c>
      <c r="G955" t="s">
        <v>438</v>
      </c>
    </row>
    <row r="956" spans="1:7">
      <c r="A956" t="s">
        <v>2484</v>
      </c>
      <c r="B956">
        <v>72982629</v>
      </c>
      <c r="C956" t="s">
        <v>2487</v>
      </c>
      <c r="D956" s="10" t="str">
        <f t="shared" si="14"/>
        <v>Rue des Princes d'Orange</v>
      </c>
      <c r="E956" t="s">
        <v>9108</v>
      </c>
      <c r="F956" t="s">
        <v>4482</v>
      </c>
      <c r="G956" t="s">
        <v>4486</v>
      </c>
    </row>
    <row r="957" spans="1:7">
      <c r="A957" t="s">
        <v>2484</v>
      </c>
      <c r="B957">
        <v>72982629</v>
      </c>
      <c r="C957" t="s">
        <v>2487</v>
      </c>
      <c r="D957" s="10" t="str">
        <f t="shared" si="14"/>
        <v>Rue des Princes d'Orange</v>
      </c>
      <c r="E957" t="s">
        <v>9109</v>
      </c>
      <c r="F957" t="s">
        <v>4464</v>
      </c>
      <c r="G957" t="s">
        <v>4466</v>
      </c>
    </row>
    <row r="958" spans="1:7">
      <c r="A958" t="s">
        <v>1870</v>
      </c>
      <c r="B958">
        <v>131003545</v>
      </c>
      <c r="C958" t="s">
        <v>1873</v>
      </c>
      <c r="D958" s="10" t="str">
        <f t="shared" si="14"/>
        <v>Rue Prosper Mérimée</v>
      </c>
      <c r="E958" t="s">
        <v>9109</v>
      </c>
      <c r="F958" t="s">
        <v>83</v>
      </c>
      <c r="G958" t="s">
        <v>86</v>
      </c>
    </row>
    <row r="959" spans="1:7">
      <c r="A959" t="s">
        <v>3006</v>
      </c>
      <c r="B959">
        <v>74343731</v>
      </c>
      <c r="C959" t="s">
        <v>3009</v>
      </c>
      <c r="D959" s="10" t="str">
        <f t="shared" si="14"/>
        <v>Rue de Provence</v>
      </c>
      <c r="E959" t="s">
        <v>9108</v>
      </c>
      <c r="F959" t="s">
        <v>3127</v>
      </c>
      <c r="G959" t="s">
        <v>3130</v>
      </c>
    </row>
    <row r="960" spans="1:7">
      <c r="A960" t="s">
        <v>3006</v>
      </c>
      <c r="B960">
        <v>74343731</v>
      </c>
      <c r="C960" t="s">
        <v>3009</v>
      </c>
      <c r="D960" s="10" t="str">
        <f t="shared" si="14"/>
        <v>Rue de Provence</v>
      </c>
      <c r="E960" t="s">
        <v>9109</v>
      </c>
      <c r="F960" t="s">
        <v>2309</v>
      </c>
      <c r="G960" t="s">
        <v>2312</v>
      </c>
    </row>
    <row r="961" spans="1:7">
      <c r="A961" t="s">
        <v>1244</v>
      </c>
      <c r="B961">
        <v>72077583</v>
      </c>
      <c r="C961" t="s">
        <v>1247</v>
      </c>
      <c r="D961" s="10" t="str">
        <f t="shared" si="14"/>
        <v>Chemin des Puys</v>
      </c>
      <c r="E961" t="s">
        <v>9108</v>
      </c>
      <c r="F961" t="s">
        <v>4433</v>
      </c>
      <c r="G961" t="s">
        <v>4435</v>
      </c>
    </row>
    <row r="962" spans="1:7">
      <c r="A962" t="s">
        <v>1244</v>
      </c>
      <c r="B962">
        <v>72077583</v>
      </c>
      <c r="C962" t="s">
        <v>1247</v>
      </c>
      <c r="D962" s="10" t="str">
        <f t="shared" ref="D962:D1025" si="15">HYPERLINK("http://www.openstreetmap.org/?way="&amp;B962,C962)</f>
        <v>Chemin des Puys</v>
      </c>
      <c r="E962" t="s">
        <v>9109</v>
      </c>
      <c r="F962" t="s">
        <v>3544</v>
      </c>
      <c r="G962" t="s">
        <v>3547</v>
      </c>
    </row>
    <row r="963" spans="1:7">
      <c r="A963" t="s">
        <v>2495</v>
      </c>
      <c r="B963">
        <v>79332797</v>
      </c>
      <c r="C963" t="s">
        <v>2498</v>
      </c>
      <c r="D963" s="10" t="str">
        <f t="shared" si="15"/>
        <v>Rue des Pyrénées</v>
      </c>
      <c r="E963" t="s">
        <v>9108</v>
      </c>
      <c r="F963" t="s">
        <v>3746</v>
      </c>
      <c r="G963" t="s">
        <v>3749</v>
      </c>
    </row>
    <row r="964" spans="1:7">
      <c r="A964" t="s">
        <v>2495</v>
      </c>
      <c r="B964">
        <v>79332797</v>
      </c>
      <c r="C964" t="s">
        <v>2498</v>
      </c>
      <c r="D964" s="10" t="str">
        <f t="shared" si="15"/>
        <v>Rue des Pyrénées</v>
      </c>
      <c r="E964" t="s">
        <v>9109</v>
      </c>
      <c r="F964" t="s">
        <v>859</v>
      </c>
      <c r="G964" t="s">
        <v>862</v>
      </c>
    </row>
    <row r="965" spans="1:7">
      <c r="A965" t="s">
        <v>5223</v>
      </c>
      <c r="B965">
        <v>74159339</v>
      </c>
      <c r="C965" t="s">
        <v>5226</v>
      </c>
      <c r="D965" s="10" t="str">
        <f t="shared" si="15"/>
        <v>Chemin de Queyradel</v>
      </c>
      <c r="E965" t="s">
        <v>9109</v>
      </c>
      <c r="F965" t="s">
        <v>192</v>
      </c>
      <c r="G965" t="s">
        <v>195</v>
      </c>
    </row>
    <row r="966" spans="1:7">
      <c r="A966" t="s">
        <v>1877</v>
      </c>
      <c r="B966">
        <v>43666996</v>
      </c>
      <c r="C966" t="s">
        <v>1880</v>
      </c>
      <c r="D966" s="10" t="str">
        <f t="shared" si="15"/>
        <v>Rue Ramade</v>
      </c>
      <c r="E966" t="s">
        <v>9108</v>
      </c>
      <c r="F966" t="s">
        <v>4464</v>
      </c>
      <c r="G966" t="s">
        <v>4466</v>
      </c>
    </row>
    <row r="967" spans="1:7">
      <c r="A967" t="s">
        <v>1877</v>
      </c>
      <c r="B967">
        <v>43666996</v>
      </c>
      <c r="C967" t="s">
        <v>1880</v>
      </c>
      <c r="D967" s="10" t="str">
        <f t="shared" si="15"/>
        <v>Rue Ramade</v>
      </c>
      <c r="E967" t="s">
        <v>9109</v>
      </c>
      <c r="F967" t="s">
        <v>3026</v>
      </c>
      <c r="G967" t="s">
        <v>3029</v>
      </c>
    </row>
    <row r="968" spans="1:7">
      <c r="A968" t="s">
        <v>1072</v>
      </c>
      <c r="B968">
        <v>72436043</v>
      </c>
      <c r="C968" t="s">
        <v>1075</v>
      </c>
      <c r="D968" s="10" t="str">
        <f t="shared" si="15"/>
        <v>Chemin de Ramas</v>
      </c>
      <c r="E968" t="s">
        <v>9108</v>
      </c>
      <c r="F968" t="s">
        <v>4914</v>
      </c>
      <c r="G968" t="s">
        <v>4916</v>
      </c>
    </row>
    <row r="969" spans="1:7">
      <c r="A969" t="s">
        <v>1072</v>
      </c>
      <c r="B969">
        <v>72436043</v>
      </c>
      <c r="C969" t="s">
        <v>1075</v>
      </c>
      <c r="D969" s="10" t="str">
        <f t="shared" si="15"/>
        <v>Chemin de Ramas</v>
      </c>
      <c r="E969" t="s">
        <v>9109</v>
      </c>
      <c r="F969" t="s">
        <v>401</v>
      </c>
      <c r="G969" t="s">
        <v>404</v>
      </c>
    </row>
    <row r="970" spans="1:7">
      <c r="A970" t="s">
        <v>1884</v>
      </c>
      <c r="B970">
        <v>74700770</v>
      </c>
      <c r="C970" t="s">
        <v>1887</v>
      </c>
      <c r="D970" s="10" t="str">
        <f t="shared" si="15"/>
        <v>Rue Raoul Follereau</v>
      </c>
      <c r="E970" t="s">
        <v>9108</v>
      </c>
      <c r="F970" t="s">
        <v>4411</v>
      </c>
      <c r="G970" t="s">
        <v>4414</v>
      </c>
    </row>
    <row r="971" spans="1:7">
      <c r="A971" t="s">
        <v>1884</v>
      </c>
      <c r="B971">
        <v>74700770</v>
      </c>
      <c r="C971" t="s">
        <v>1887</v>
      </c>
      <c r="D971" s="10" t="str">
        <f t="shared" si="15"/>
        <v>Rue Raoul Follereau</v>
      </c>
      <c r="E971" t="s">
        <v>9109</v>
      </c>
      <c r="F971" t="s">
        <v>789</v>
      </c>
      <c r="G971" t="s">
        <v>792</v>
      </c>
    </row>
    <row r="972" spans="1:7">
      <c r="A972" t="s">
        <v>102</v>
      </c>
      <c r="B972">
        <v>43659759</v>
      </c>
      <c r="C972" t="s">
        <v>105</v>
      </c>
      <c r="D972" s="10" t="str">
        <f t="shared" si="15"/>
        <v>Allée Raphaël Mossé</v>
      </c>
      <c r="E972" t="s">
        <v>9108</v>
      </c>
      <c r="F972" t="s">
        <v>132</v>
      </c>
      <c r="G972" t="s">
        <v>136</v>
      </c>
    </row>
    <row r="973" spans="1:7">
      <c r="A973" t="s">
        <v>102</v>
      </c>
      <c r="B973">
        <v>43659759</v>
      </c>
      <c r="C973" t="s">
        <v>105</v>
      </c>
      <c r="D973" s="10" t="str">
        <f t="shared" si="15"/>
        <v>Allée Raphaël Mossé</v>
      </c>
      <c r="E973" t="s">
        <v>9109</v>
      </c>
      <c r="F973" t="s">
        <v>68</v>
      </c>
      <c r="G973" t="s">
        <v>72</v>
      </c>
    </row>
    <row r="974" spans="1:7">
      <c r="A974" t="s">
        <v>5230</v>
      </c>
      <c r="B974">
        <v>72449441</v>
      </c>
      <c r="C974" t="s">
        <v>5233</v>
      </c>
      <c r="D974" s="10" t="str">
        <f t="shared" si="15"/>
        <v>Chemin de Ratavoux</v>
      </c>
      <c r="E974" t="s">
        <v>9108</v>
      </c>
      <c r="F974" t="s">
        <v>3558</v>
      </c>
      <c r="G974" t="s">
        <v>3561</v>
      </c>
    </row>
    <row r="975" spans="1:7">
      <c r="A975" t="s">
        <v>5230</v>
      </c>
      <c r="B975">
        <v>72449441</v>
      </c>
      <c r="C975" t="s">
        <v>5233</v>
      </c>
      <c r="D975" s="10" t="str">
        <f t="shared" si="15"/>
        <v>Chemin de Ratavoux</v>
      </c>
      <c r="E975" t="s">
        <v>9109</v>
      </c>
      <c r="F975" t="s">
        <v>3558</v>
      </c>
      <c r="G975" t="s">
        <v>3561</v>
      </c>
    </row>
    <row r="976" spans="1:7">
      <c r="A976" t="s">
        <v>1891</v>
      </c>
      <c r="B976">
        <v>74663097</v>
      </c>
      <c r="C976" t="s">
        <v>1894</v>
      </c>
      <c r="D976" s="10" t="str">
        <f t="shared" si="15"/>
        <v>Rue Raymond Aron</v>
      </c>
      <c r="E976" t="s">
        <v>9109</v>
      </c>
      <c r="F976" t="s">
        <v>2229</v>
      </c>
      <c r="G976" t="s">
        <v>2232</v>
      </c>
    </row>
    <row r="977" spans="1:7">
      <c r="A977" t="s">
        <v>2502</v>
      </c>
      <c r="B977">
        <v>53281536</v>
      </c>
      <c r="C977" t="s">
        <v>2505</v>
      </c>
      <c r="D977" s="10" t="str">
        <f t="shared" si="15"/>
        <v>Rue des Regardelles</v>
      </c>
      <c r="E977" t="s">
        <v>9108</v>
      </c>
      <c r="F977" t="s">
        <v>2452</v>
      </c>
      <c r="G977" t="s">
        <v>2455</v>
      </c>
    </row>
    <row r="978" spans="1:7">
      <c r="A978" t="s">
        <v>2502</v>
      </c>
      <c r="B978">
        <v>53281536</v>
      </c>
      <c r="C978" t="s">
        <v>2505</v>
      </c>
      <c r="D978" s="10" t="str">
        <f t="shared" si="15"/>
        <v>Rue des Regardelles</v>
      </c>
      <c r="E978" t="s">
        <v>9109</v>
      </c>
      <c r="F978" t="s">
        <v>2452</v>
      </c>
      <c r="G978" t="s">
        <v>2455</v>
      </c>
    </row>
    <row r="979" spans="1:7">
      <c r="A979" t="s">
        <v>3120</v>
      </c>
      <c r="B979">
        <v>74159333</v>
      </c>
      <c r="C979" t="s">
        <v>3123</v>
      </c>
      <c r="D979" s="10" t="str">
        <f t="shared" si="15"/>
        <v>Rue de la Reine Wilhelmine</v>
      </c>
      <c r="E979" t="s">
        <v>9109</v>
      </c>
      <c r="F979" t="s">
        <v>192</v>
      </c>
      <c r="G979" t="s">
        <v>195</v>
      </c>
    </row>
    <row r="980" spans="1:7">
      <c r="A980" t="s">
        <v>4001</v>
      </c>
      <c r="B980">
        <v>120657093</v>
      </c>
      <c r="C980" t="s">
        <v>4003</v>
      </c>
      <c r="D980" s="10" t="str">
        <f t="shared" si="15"/>
        <v>Impasse de la Renaissance</v>
      </c>
      <c r="E980" t="s">
        <v>9109</v>
      </c>
      <c r="F980" t="s">
        <v>4001</v>
      </c>
      <c r="G980" t="s">
        <v>4003</v>
      </c>
    </row>
    <row r="981" spans="1:7">
      <c r="A981" t="s">
        <v>3127</v>
      </c>
      <c r="B981">
        <v>74343751</v>
      </c>
      <c r="C981" t="s">
        <v>3130</v>
      </c>
      <c r="D981" s="10" t="str">
        <f t="shared" si="15"/>
        <v>Rue de la Renaissance</v>
      </c>
      <c r="E981" t="s">
        <v>9108</v>
      </c>
      <c r="F981" t="s">
        <v>4001</v>
      </c>
      <c r="G981" t="s">
        <v>4003</v>
      </c>
    </row>
    <row r="982" spans="1:7">
      <c r="A982" t="s">
        <v>3127</v>
      </c>
      <c r="B982">
        <v>74343751</v>
      </c>
      <c r="C982" t="s">
        <v>3130</v>
      </c>
      <c r="D982" s="10" t="str">
        <f t="shared" si="15"/>
        <v>Rue de la Renaissance</v>
      </c>
      <c r="E982" t="s">
        <v>9109</v>
      </c>
      <c r="F982" t="s">
        <v>3085</v>
      </c>
      <c r="G982" t="s">
        <v>3088</v>
      </c>
    </row>
    <row r="983" spans="1:7">
      <c r="A983" t="s">
        <v>3514</v>
      </c>
      <c r="B983">
        <v>25633797</v>
      </c>
      <c r="C983" t="s">
        <v>3517</v>
      </c>
      <c r="D983" s="10" t="str">
        <f t="shared" si="15"/>
        <v>Rond-Point René Cassin</v>
      </c>
      <c r="E983" t="s">
        <v>9108</v>
      </c>
      <c r="F983" t="s">
        <v>796</v>
      </c>
      <c r="G983" t="s">
        <v>799</v>
      </c>
    </row>
    <row r="984" spans="1:7">
      <c r="A984" t="s">
        <v>3514</v>
      </c>
      <c r="B984">
        <v>25633797</v>
      </c>
      <c r="C984" t="s">
        <v>3517</v>
      </c>
      <c r="D984" s="10" t="str">
        <f t="shared" si="15"/>
        <v>Rond-Point René Cassin</v>
      </c>
      <c r="E984" t="s">
        <v>9109</v>
      </c>
      <c r="F984" t="s">
        <v>219</v>
      </c>
      <c r="G984" t="s">
        <v>223</v>
      </c>
    </row>
    <row r="985" spans="1:7">
      <c r="A985" t="s">
        <v>3342</v>
      </c>
      <c r="B985">
        <v>69919279</v>
      </c>
      <c r="C985" t="s">
        <v>3345</v>
      </c>
      <c r="D985" s="10" t="str">
        <f t="shared" si="15"/>
        <v>Place René Clair</v>
      </c>
      <c r="E985" t="s">
        <v>9109</v>
      </c>
      <c r="F985" t="s">
        <v>2229</v>
      </c>
      <c r="G985" t="s">
        <v>2232</v>
      </c>
    </row>
    <row r="986" spans="1:7">
      <c r="A986" t="s">
        <v>1898</v>
      </c>
      <c r="B986">
        <v>74500644</v>
      </c>
      <c r="C986" t="s">
        <v>1901</v>
      </c>
      <c r="D986" s="10" t="str">
        <f t="shared" si="15"/>
        <v>Rue René Descartes</v>
      </c>
      <c r="E986" t="s">
        <v>9108</v>
      </c>
      <c r="F986" t="s">
        <v>824</v>
      </c>
      <c r="G986" t="s">
        <v>827</v>
      </c>
    </row>
    <row r="987" spans="1:7">
      <c r="A987" t="s">
        <v>1898</v>
      </c>
      <c r="B987">
        <v>74500644</v>
      </c>
      <c r="C987" t="s">
        <v>1901</v>
      </c>
      <c r="D987" s="10" t="str">
        <f t="shared" si="15"/>
        <v>Rue René Descartes</v>
      </c>
      <c r="E987" t="s">
        <v>9109</v>
      </c>
      <c r="F987" t="s">
        <v>817</v>
      </c>
      <c r="G987" t="s">
        <v>820</v>
      </c>
    </row>
    <row r="988" spans="1:7">
      <c r="A988" t="s">
        <v>2292</v>
      </c>
      <c r="B988">
        <v>43664465</v>
      </c>
      <c r="C988" t="s">
        <v>2295</v>
      </c>
      <c r="D988" s="10" t="str">
        <f t="shared" si="15"/>
        <v>Rue du Renoyer</v>
      </c>
      <c r="E988" t="s">
        <v>9108</v>
      </c>
      <c r="F988" t="s">
        <v>2821</v>
      </c>
      <c r="G988" t="s">
        <v>2824</v>
      </c>
    </row>
    <row r="989" spans="1:7">
      <c r="A989" t="s">
        <v>2292</v>
      </c>
      <c r="B989">
        <v>43664465</v>
      </c>
      <c r="C989" t="s">
        <v>2295</v>
      </c>
      <c r="D989" s="10" t="str">
        <f t="shared" si="15"/>
        <v>Rue du Renoyer</v>
      </c>
      <c r="E989" t="s">
        <v>9109</v>
      </c>
      <c r="F989" t="s">
        <v>3033</v>
      </c>
      <c r="G989" t="s">
        <v>3036</v>
      </c>
    </row>
    <row r="990" spans="1:7">
      <c r="A990" t="s">
        <v>5250</v>
      </c>
      <c r="B990">
        <v>43664453</v>
      </c>
      <c r="C990" t="s">
        <v>5252</v>
      </c>
      <c r="D990" s="10" t="str">
        <f t="shared" si="15"/>
        <v>Place de la République</v>
      </c>
      <c r="E990" t="s">
        <v>9108</v>
      </c>
      <c r="F990" t="s">
        <v>1414</v>
      </c>
      <c r="G990" t="s">
        <v>1417</v>
      </c>
    </row>
    <row r="991" spans="1:7">
      <c r="A991" t="s">
        <v>5250</v>
      </c>
      <c r="B991">
        <v>43664453</v>
      </c>
      <c r="C991" t="s">
        <v>5252</v>
      </c>
      <c r="D991" s="10" t="str">
        <f t="shared" si="15"/>
        <v>Place de la République</v>
      </c>
      <c r="E991" t="s">
        <v>9109</v>
      </c>
      <c r="F991" t="s">
        <v>3134</v>
      </c>
      <c r="G991" t="s">
        <v>3137</v>
      </c>
    </row>
    <row r="992" spans="1:7">
      <c r="A992" t="s">
        <v>3134</v>
      </c>
      <c r="B992">
        <v>43666989</v>
      </c>
      <c r="C992" t="s">
        <v>3137</v>
      </c>
      <c r="D992" s="10" t="str">
        <f t="shared" si="15"/>
        <v>Rue de la République</v>
      </c>
      <c r="E992" t="s">
        <v>9108</v>
      </c>
      <c r="F992" t="s">
        <v>5250</v>
      </c>
      <c r="G992" t="s">
        <v>5252</v>
      </c>
    </row>
    <row r="993" spans="1:7">
      <c r="A993" t="s">
        <v>3134</v>
      </c>
      <c r="B993">
        <v>43666989</v>
      </c>
      <c r="C993" t="s">
        <v>3137</v>
      </c>
      <c r="D993" s="10" t="str">
        <f t="shared" si="15"/>
        <v>Rue de la République</v>
      </c>
      <c r="E993" t="s">
        <v>9109</v>
      </c>
      <c r="F993" t="s">
        <v>227</v>
      </c>
      <c r="G993" t="s">
        <v>231</v>
      </c>
    </row>
    <row r="994" spans="1:7">
      <c r="A994" t="s">
        <v>1457</v>
      </c>
      <c r="B994">
        <v>49081207</v>
      </c>
      <c r="C994" t="s">
        <v>1460</v>
      </c>
      <c r="D994" s="10" t="str">
        <f t="shared" si="15"/>
        <v>Rue des Restanques</v>
      </c>
      <c r="E994" t="s">
        <v>9108</v>
      </c>
      <c r="F994" t="s">
        <v>2680</v>
      </c>
      <c r="G994" t="s">
        <v>2683</v>
      </c>
    </row>
    <row r="995" spans="1:7">
      <c r="A995" t="s">
        <v>1457</v>
      </c>
      <c r="B995">
        <v>49081207</v>
      </c>
      <c r="C995" t="s">
        <v>1460</v>
      </c>
      <c r="D995" s="10" t="str">
        <f t="shared" si="15"/>
        <v>Rue des Restanques</v>
      </c>
      <c r="E995" t="s">
        <v>9109</v>
      </c>
      <c r="F995" t="s">
        <v>5287</v>
      </c>
      <c r="G995" t="s">
        <v>5290</v>
      </c>
    </row>
    <row r="996" spans="1:7">
      <c r="A996" t="s">
        <v>368</v>
      </c>
      <c r="B996">
        <v>147261114</v>
      </c>
      <c r="C996" t="s">
        <v>371</v>
      </c>
      <c r="D996" s="10" t="str">
        <f t="shared" si="15"/>
        <v>Chemin de Rimonet Est</v>
      </c>
      <c r="E996" t="s">
        <v>9108</v>
      </c>
      <c r="F996" t="s">
        <v>1371</v>
      </c>
      <c r="G996" t="s">
        <v>1375</v>
      </c>
    </row>
    <row r="997" spans="1:7">
      <c r="A997" t="s">
        <v>368</v>
      </c>
      <c r="B997">
        <v>147261114</v>
      </c>
      <c r="C997" t="s">
        <v>371</v>
      </c>
      <c r="D997" s="10" t="str">
        <f t="shared" si="15"/>
        <v>Chemin de Rimonet Est</v>
      </c>
      <c r="E997" t="s">
        <v>9109</v>
      </c>
      <c r="F997" t="s">
        <v>5054</v>
      </c>
      <c r="G997" t="s">
        <v>5057</v>
      </c>
    </row>
    <row r="998" spans="1:7">
      <c r="A998" t="s">
        <v>5255</v>
      </c>
      <c r="B998">
        <v>96754589</v>
      </c>
      <c r="C998" t="s">
        <v>5258</v>
      </c>
      <c r="D998" s="10" t="str">
        <f t="shared" si="15"/>
        <v>Chemin du Roard</v>
      </c>
      <c r="E998" t="s">
        <v>9108</v>
      </c>
      <c r="F998" t="s">
        <v>3558</v>
      </c>
      <c r="G998" t="s">
        <v>3561</v>
      </c>
    </row>
    <row r="999" spans="1:7">
      <c r="A999" t="s">
        <v>5255</v>
      </c>
      <c r="B999">
        <v>96754589</v>
      </c>
      <c r="C999" t="s">
        <v>5258</v>
      </c>
      <c r="D999" s="10" t="str">
        <f t="shared" si="15"/>
        <v>Chemin du Roard</v>
      </c>
      <c r="E999" t="s">
        <v>9109</v>
      </c>
      <c r="F999" t="s">
        <v>1032</v>
      </c>
      <c r="G999" t="s">
        <v>1035</v>
      </c>
    </row>
    <row r="1000" spans="1:7">
      <c r="A1000" t="s">
        <v>810</v>
      </c>
      <c r="B1000">
        <v>7986233</v>
      </c>
      <c r="C1000" t="s">
        <v>813</v>
      </c>
      <c r="D1000" s="10" t="str">
        <f t="shared" si="15"/>
        <v>Avenue Rodolphe d'Aymard</v>
      </c>
      <c r="E1000" t="s">
        <v>9108</v>
      </c>
      <c r="F1000" t="s">
        <v>764</v>
      </c>
      <c r="G1000" t="s">
        <v>767</v>
      </c>
    </row>
    <row r="1001" spans="1:7">
      <c r="A1001" t="s">
        <v>810</v>
      </c>
      <c r="B1001">
        <v>7986233</v>
      </c>
      <c r="C1001" t="s">
        <v>813</v>
      </c>
      <c r="D1001" s="10" t="str">
        <f t="shared" si="15"/>
        <v>Avenue Rodolphe d'Aymard</v>
      </c>
      <c r="E1001" t="s">
        <v>9109</v>
      </c>
      <c r="F1001" t="s">
        <v>901</v>
      </c>
      <c r="G1001" t="s">
        <v>904</v>
      </c>
    </row>
    <row r="1002" spans="1:7">
      <c r="A1002" t="s">
        <v>985</v>
      </c>
      <c r="B1002">
        <v>127090210</v>
      </c>
      <c r="C1002" t="s">
        <v>988</v>
      </c>
      <c r="D1002" s="10" t="str">
        <f t="shared" si="15"/>
        <v>Chemin Montard</v>
      </c>
      <c r="E1002" t="s">
        <v>9108</v>
      </c>
      <c r="F1002" t="s">
        <v>1165</v>
      </c>
      <c r="G1002" t="s">
        <v>1168</v>
      </c>
    </row>
    <row r="1003" spans="1:7">
      <c r="A1003" t="s">
        <v>985</v>
      </c>
      <c r="B1003">
        <v>127090210</v>
      </c>
      <c r="C1003" t="s">
        <v>988</v>
      </c>
      <c r="D1003" s="10" t="str">
        <f t="shared" si="15"/>
        <v>Chemin Montard</v>
      </c>
      <c r="E1003" t="s">
        <v>9109</v>
      </c>
      <c r="F1003" t="s">
        <v>1305</v>
      </c>
      <c r="G1003" t="s">
        <v>1308</v>
      </c>
    </row>
    <row r="1004" spans="1:7">
      <c r="A1004" t="s">
        <v>1905</v>
      </c>
      <c r="B1004">
        <v>53350363</v>
      </c>
      <c r="C1004" t="s">
        <v>1908</v>
      </c>
      <c r="D1004" s="10" t="str">
        <f t="shared" si="15"/>
        <v>Rue Roger Salengro</v>
      </c>
      <c r="E1004" t="s">
        <v>9108</v>
      </c>
      <c r="F1004" t="s">
        <v>1627</v>
      </c>
      <c r="G1004" t="s">
        <v>1630</v>
      </c>
    </row>
    <row r="1005" spans="1:7">
      <c r="A1005" t="s">
        <v>1905</v>
      </c>
      <c r="B1005">
        <v>53350363</v>
      </c>
      <c r="C1005" t="s">
        <v>1908</v>
      </c>
      <c r="D1005" s="10" t="str">
        <f t="shared" si="15"/>
        <v>Rue Roger Salengro</v>
      </c>
      <c r="E1005" t="s">
        <v>9109</v>
      </c>
      <c r="F1005" t="s">
        <v>908</v>
      </c>
      <c r="G1005" t="s">
        <v>911</v>
      </c>
    </row>
    <row r="1006" spans="1:7">
      <c r="A1006" t="s">
        <v>1912</v>
      </c>
      <c r="B1006">
        <v>69919282</v>
      </c>
      <c r="C1006" t="s">
        <v>1915</v>
      </c>
      <c r="D1006" s="10" t="str">
        <f t="shared" si="15"/>
        <v>Rue Romain Rolland</v>
      </c>
      <c r="E1006" t="s">
        <v>9108</v>
      </c>
      <c r="F1006" t="s">
        <v>2229</v>
      </c>
      <c r="G1006" t="s">
        <v>2232</v>
      </c>
    </row>
    <row r="1007" spans="1:7">
      <c r="A1007" t="s">
        <v>1912</v>
      </c>
      <c r="B1007">
        <v>69919282</v>
      </c>
      <c r="C1007" t="s">
        <v>1915</v>
      </c>
      <c r="D1007" s="10" t="str">
        <f t="shared" si="15"/>
        <v>Rue Romain Rolland</v>
      </c>
      <c r="E1007" t="s">
        <v>9109</v>
      </c>
      <c r="F1007" t="s">
        <v>2099</v>
      </c>
      <c r="G1007" t="s">
        <v>2102</v>
      </c>
    </row>
    <row r="1008" spans="1:7">
      <c r="A1008" t="s">
        <v>1848</v>
      </c>
      <c r="B1008">
        <v>139100277</v>
      </c>
      <c r="C1008" t="s">
        <v>1852</v>
      </c>
      <c r="D1008" s="10" t="str">
        <f t="shared" si="15"/>
        <v>Placette des Romains</v>
      </c>
      <c r="E1008" t="s">
        <v>9108</v>
      </c>
      <c r="F1008" t="s">
        <v>1841</v>
      </c>
      <c r="G1008" t="s">
        <v>1844</v>
      </c>
    </row>
    <row r="1009" spans="1:7">
      <c r="A1009" t="s">
        <v>1848</v>
      </c>
      <c r="B1009">
        <v>139100277</v>
      </c>
      <c r="C1009" t="s">
        <v>1852</v>
      </c>
      <c r="D1009" s="10" t="str">
        <f t="shared" si="15"/>
        <v>Placette des Romains</v>
      </c>
      <c r="E1009" t="s">
        <v>9109</v>
      </c>
      <c r="F1009" t="s">
        <v>3019</v>
      </c>
      <c r="G1009" t="s">
        <v>3022</v>
      </c>
    </row>
    <row r="1010" spans="1:7">
      <c r="A1010" t="s">
        <v>730</v>
      </c>
      <c r="B1010">
        <v>74670928</v>
      </c>
      <c r="C1010" t="s">
        <v>733</v>
      </c>
      <c r="D1010" s="10" t="str">
        <f t="shared" si="15"/>
        <v>Allée des Romarins</v>
      </c>
      <c r="E1010" t="s">
        <v>9108</v>
      </c>
      <c r="F1010" t="s">
        <v>2522</v>
      </c>
      <c r="G1010" t="s">
        <v>2524</v>
      </c>
    </row>
    <row r="1011" spans="1:7">
      <c r="A1011" t="s">
        <v>730</v>
      </c>
      <c r="B1011">
        <v>74670928</v>
      </c>
      <c r="C1011" t="s">
        <v>733</v>
      </c>
      <c r="D1011" s="10" t="str">
        <f t="shared" si="15"/>
        <v>Allée des Romarins</v>
      </c>
      <c r="E1011" t="s">
        <v>9109</v>
      </c>
      <c r="F1011" t="s">
        <v>125</v>
      </c>
      <c r="G1011" t="s">
        <v>128</v>
      </c>
    </row>
    <row r="1012" spans="1:7">
      <c r="A1012" t="s">
        <v>3012</v>
      </c>
      <c r="B1012">
        <v>52564786</v>
      </c>
      <c r="C1012" t="s">
        <v>3015</v>
      </c>
      <c r="D1012" s="10" t="str">
        <f t="shared" si="15"/>
        <v>Rue de Rome</v>
      </c>
      <c r="E1012" t="s">
        <v>9108</v>
      </c>
      <c r="F1012" t="s">
        <v>887</v>
      </c>
      <c r="G1012" t="s">
        <v>890</v>
      </c>
    </row>
    <row r="1013" spans="1:7">
      <c r="A1013" t="s">
        <v>3012</v>
      </c>
      <c r="B1013">
        <v>52564786</v>
      </c>
      <c r="C1013" t="s">
        <v>3015</v>
      </c>
      <c r="D1013" s="10" t="str">
        <f t="shared" si="15"/>
        <v>Rue de Rome</v>
      </c>
      <c r="E1013" t="s">
        <v>9109</v>
      </c>
      <c r="F1013" t="s">
        <v>206</v>
      </c>
      <c r="G1013" t="s">
        <v>209</v>
      </c>
    </row>
    <row r="1014" spans="1:7">
      <c r="A1014" t="s">
        <v>1371</v>
      </c>
      <c r="B1014">
        <v>7986279</v>
      </c>
      <c r="C1014" t="s">
        <v>1375</v>
      </c>
      <c r="D1014" s="10" t="str">
        <f t="shared" si="15"/>
        <v>Route de Roquemaure</v>
      </c>
      <c r="E1014" t="s">
        <v>9108</v>
      </c>
      <c r="F1014" t="s">
        <v>1379</v>
      </c>
      <c r="G1014" t="s">
        <v>1382</v>
      </c>
    </row>
    <row r="1015" spans="1:7">
      <c r="A1015" t="s">
        <v>1371</v>
      </c>
      <c r="B1015">
        <v>7986279</v>
      </c>
      <c r="C1015" t="s">
        <v>1375</v>
      </c>
      <c r="D1015" s="10" t="str">
        <f t="shared" si="15"/>
        <v>Route de Roquemaure</v>
      </c>
      <c r="E1015" t="s">
        <v>9109</v>
      </c>
      <c r="F1015" t="s">
        <v>1371</v>
      </c>
      <c r="G1015" t="s">
        <v>1375</v>
      </c>
    </row>
    <row r="1016" spans="1:7">
      <c r="A1016" t="s">
        <v>4200</v>
      </c>
      <c r="B1016">
        <v>142264379</v>
      </c>
      <c r="C1016" t="s">
        <v>4203</v>
      </c>
      <c r="D1016" s="10" t="str">
        <f t="shared" si="15"/>
        <v>Impasse des Rosiers</v>
      </c>
      <c r="E1016" t="s">
        <v>9109</v>
      </c>
      <c r="F1016" t="s">
        <v>3815</v>
      </c>
      <c r="G1016" t="s">
        <v>3817</v>
      </c>
    </row>
    <row r="1017" spans="1:7">
      <c r="A1017" t="s">
        <v>1919</v>
      </c>
      <c r="B1017">
        <v>135511927</v>
      </c>
      <c r="C1017" t="s">
        <v>1922</v>
      </c>
      <c r="D1017" s="10" t="str">
        <f t="shared" si="15"/>
        <v>Rue Roussanne</v>
      </c>
      <c r="E1017" t="s">
        <v>9108</v>
      </c>
      <c r="F1017" t="s">
        <v>750</v>
      </c>
      <c r="G1017" t="s">
        <v>754</v>
      </c>
    </row>
    <row r="1018" spans="1:7">
      <c r="A1018" t="s">
        <v>1919</v>
      </c>
      <c r="B1018">
        <v>135511927</v>
      </c>
      <c r="C1018" t="s">
        <v>1922</v>
      </c>
      <c r="D1018" s="10" t="str">
        <f t="shared" si="15"/>
        <v>Rue Roussanne</v>
      </c>
      <c r="E1018" t="s">
        <v>9109</v>
      </c>
      <c r="F1018" t="s">
        <v>3537</v>
      </c>
      <c r="G1018" t="s">
        <v>3540</v>
      </c>
    </row>
    <row r="1019" spans="1:7">
      <c r="A1019" t="s">
        <v>5268</v>
      </c>
      <c r="B1019">
        <v>72998861</v>
      </c>
      <c r="C1019" t="s">
        <v>5270</v>
      </c>
      <c r="D1019" s="10" t="str">
        <f t="shared" si="15"/>
        <v>Impasse du Roussillon</v>
      </c>
      <c r="E1019" t="s">
        <v>9109</v>
      </c>
      <c r="F1019" t="s">
        <v>185</v>
      </c>
      <c r="G1019" t="s">
        <v>188</v>
      </c>
    </row>
    <row r="1020" spans="1:7">
      <c r="A1020" t="s">
        <v>5262</v>
      </c>
      <c r="B1020">
        <v>72998867</v>
      </c>
      <c r="C1020" t="s">
        <v>5264</v>
      </c>
      <c r="D1020" s="10" t="str">
        <f t="shared" si="15"/>
        <v>Rue du Roussillon</v>
      </c>
      <c r="E1020" t="s">
        <v>9109</v>
      </c>
      <c r="F1020" t="s">
        <v>3815</v>
      </c>
      <c r="G1020" t="s">
        <v>3817</v>
      </c>
    </row>
    <row r="1021" spans="1:7">
      <c r="A1021" t="s">
        <v>737</v>
      </c>
      <c r="B1021">
        <v>79332790</v>
      </c>
      <c r="C1021" t="s">
        <v>740</v>
      </c>
      <c r="D1021" s="10" t="str">
        <f t="shared" si="15"/>
        <v>Ancienne Route Royale</v>
      </c>
      <c r="E1021" t="s">
        <v>9108</v>
      </c>
      <c r="F1021" t="s">
        <v>2903</v>
      </c>
      <c r="G1021" t="s">
        <v>2906</v>
      </c>
    </row>
    <row r="1022" spans="1:7">
      <c r="A1022" t="s">
        <v>737</v>
      </c>
      <c r="B1022">
        <v>79332790</v>
      </c>
      <c r="C1022" t="s">
        <v>740</v>
      </c>
      <c r="D1022" s="10" t="str">
        <f t="shared" si="15"/>
        <v>Ancienne Route Royale</v>
      </c>
      <c r="E1022" t="s">
        <v>9109</v>
      </c>
      <c r="F1022" t="s">
        <v>3577</v>
      </c>
      <c r="G1022" t="s">
        <v>3580</v>
      </c>
    </row>
    <row r="1023" spans="1:7">
      <c r="A1023" t="s">
        <v>2299</v>
      </c>
      <c r="B1023">
        <v>75249731</v>
      </c>
      <c r="C1023" t="s">
        <v>2301</v>
      </c>
      <c r="D1023" s="10" t="str">
        <f t="shared" si="15"/>
        <v>Rue du Royaume Uni</v>
      </c>
      <c r="E1023" t="s">
        <v>9109</v>
      </c>
      <c r="F1023" t="s">
        <v>2707</v>
      </c>
      <c r="G1023" t="s">
        <v>2710</v>
      </c>
    </row>
    <row r="1024" spans="1:7">
      <c r="A1024" t="s">
        <v>4438</v>
      </c>
      <c r="B1024">
        <v>120443399</v>
      </c>
      <c r="C1024" t="s">
        <v>4441</v>
      </c>
      <c r="D1024" s="10" t="str">
        <f t="shared" si="15"/>
        <v>Chemin Russamp</v>
      </c>
      <c r="E1024" t="s">
        <v>9108</v>
      </c>
      <c r="F1024" t="s">
        <v>1124</v>
      </c>
      <c r="G1024" t="s">
        <v>1126</v>
      </c>
    </row>
    <row r="1025" spans="1:7">
      <c r="A1025" t="s">
        <v>4438</v>
      </c>
      <c r="B1025">
        <v>120443399</v>
      </c>
      <c r="C1025" t="s">
        <v>4441</v>
      </c>
      <c r="D1025" s="10" t="str">
        <f t="shared" si="15"/>
        <v>Chemin Russamp</v>
      </c>
      <c r="E1025" t="s">
        <v>9109</v>
      </c>
      <c r="F1025" t="s">
        <v>1165</v>
      </c>
      <c r="G1025" t="s">
        <v>1168</v>
      </c>
    </row>
    <row r="1026" spans="1:7">
      <c r="A1026" t="s">
        <v>3446</v>
      </c>
      <c r="B1026">
        <v>169315642</v>
      </c>
      <c r="C1026" t="s">
        <v>3448</v>
      </c>
      <c r="D1026" s="10" t="str">
        <f t="shared" ref="D1026:D1089" si="16">HYPERLINK("http://www.openstreetmap.org/?way="&amp;B1026,C1026)</f>
        <v>Place des Sables</v>
      </c>
      <c r="E1026" t="s">
        <v>9108</v>
      </c>
      <c r="F1026" t="s">
        <v>2431</v>
      </c>
      <c r="G1026" t="s">
        <v>2434</v>
      </c>
    </row>
    <row r="1027" spans="1:7">
      <c r="A1027" t="s">
        <v>3446</v>
      </c>
      <c r="B1027">
        <v>169315642</v>
      </c>
      <c r="C1027" t="s">
        <v>3448</v>
      </c>
      <c r="D1027" s="10" t="str">
        <f t="shared" si="16"/>
        <v>Place des Sables</v>
      </c>
      <c r="E1027" t="s">
        <v>9109</v>
      </c>
      <c r="F1027" t="s">
        <v>577</v>
      </c>
      <c r="G1027" t="s">
        <v>580</v>
      </c>
    </row>
    <row r="1028" spans="1:7">
      <c r="A1028" t="s">
        <v>2509</v>
      </c>
      <c r="B1028">
        <v>74700782</v>
      </c>
      <c r="C1028" t="s">
        <v>2512</v>
      </c>
      <c r="D1028" s="10" t="str">
        <f t="shared" si="16"/>
        <v>Rue des Sables</v>
      </c>
      <c r="E1028" t="s">
        <v>9108</v>
      </c>
      <c r="F1028" t="s">
        <v>2987</v>
      </c>
      <c r="G1028" t="s">
        <v>2989</v>
      </c>
    </row>
    <row r="1029" spans="1:7">
      <c r="A1029" t="s">
        <v>2509</v>
      </c>
      <c r="B1029">
        <v>74700782</v>
      </c>
      <c r="C1029" t="s">
        <v>2512</v>
      </c>
      <c r="D1029" s="10" t="str">
        <f t="shared" si="16"/>
        <v>Rue des Sables</v>
      </c>
      <c r="E1029" t="s">
        <v>9109</v>
      </c>
      <c r="F1029" t="s">
        <v>3600</v>
      </c>
      <c r="G1029" t="s">
        <v>3603</v>
      </c>
    </row>
    <row r="1030" spans="1:7">
      <c r="A1030" t="s">
        <v>3349</v>
      </c>
      <c r="B1030">
        <v>149532120</v>
      </c>
      <c r="C1030" t="s">
        <v>3352</v>
      </c>
      <c r="D1030" s="10" t="str">
        <f t="shared" si="16"/>
        <v>Place Sacha Guitry</v>
      </c>
      <c r="E1030" t="s">
        <v>9108</v>
      </c>
      <c r="F1030" t="s">
        <v>2973</v>
      </c>
      <c r="G1030" t="s">
        <v>2976</v>
      </c>
    </row>
    <row r="1031" spans="1:7">
      <c r="A1031" t="s">
        <v>3349</v>
      </c>
      <c r="B1031">
        <v>149532120</v>
      </c>
      <c r="C1031" t="s">
        <v>3352</v>
      </c>
      <c r="D1031" s="10" t="str">
        <f t="shared" si="16"/>
        <v>Place Sacha Guitry</v>
      </c>
      <c r="E1031" t="s">
        <v>9109</v>
      </c>
      <c r="F1031" t="s">
        <v>3649</v>
      </c>
      <c r="G1031" t="s">
        <v>3652</v>
      </c>
    </row>
    <row r="1032" spans="1:7">
      <c r="A1032" t="s">
        <v>1356</v>
      </c>
      <c r="B1032">
        <v>55831111</v>
      </c>
      <c r="C1032" t="s">
        <v>1360</v>
      </c>
      <c r="D1032" s="10" t="str">
        <f t="shared" si="16"/>
        <v>Rue Sadi Carnot</v>
      </c>
      <c r="E1032" t="s">
        <v>9108</v>
      </c>
      <c r="F1032" t="s">
        <v>4456</v>
      </c>
      <c r="G1032" t="s">
        <v>4460</v>
      </c>
    </row>
    <row r="1033" spans="1:7">
      <c r="A1033" t="s">
        <v>1356</v>
      </c>
      <c r="B1033">
        <v>55831111</v>
      </c>
      <c r="C1033" t="s">
        <v>1360</v>
      </c>
      <c r="D1033" s="10" t="str">
        <f t="shared" si="16"/>
        <v>Rue Sadi Carnot</v>
      </c>
      <c r="E1033" t="s">
        <v>9109</v>
      </c>
      <c r="F1033" t="s">
        <v>2560</v>
      </c>
      <c r="G1033" t="s">
        <v>2563</v>
      </c>
    </row>
    <row r="1034" spans="1:7">
      <c r="A1034" t="s">
        <v>375</v>
      </c>
      <c r="B1034">
        <v>43926782</v>
      </c>
      <c r="C1034" t="s">
        <v>378</v>
      </c>
      <c r="D1034" s="10" t="str">
        <f t="shared" si="16"/>
        <v>Chemin Saint-Bardon</v>
      </c>
      <c r="E1034" t="s">
        <v>9108</v>
      </c>
      <c r="F1034" t="s">
        <v>1336</v>
      </c>
      <c r="G1034" t="s">
        <v>1339</v>
      </c>
    </row>
    <row r="1035" spans="1:7">
      <c r="A1035" t="s">
        <v>375</v>
      </c>
      <c r="B1035">
        <v>43926782</v>
      </c>
      <c r="C1035" t="s">
        <v>378</v>
      </c>
      <c r="D1035" s="10" t="str">
        <f t="shared" si="16"/>
        <v>Chemin Saint-Bardon</v>
      </c>
      <c r="E1035" t="s">
        <v>9109</v>
      </c>
      <c r="F1035" t="s">
        <v>348</v>
      </c>
      <c r="G1035" t="s">
        <v>351</v>
      </c>
    </row>
    <row r="1036" spans="1:7">
      <c r="A1036" t="s">
        <v>1364</v>
      </c>
      <c r="B1036">
        <v>74343743</v>
      </c>
      <c r="C1036" t="s">
        <v>1367</v>
      </c>
      <c r="D1036" s="10" t="str">
        <f t="shared" si="16"/>
        <v>Rue Saint-Clair</v>
      </c>
      <c r="E1036" t="s">
        <v>9108</v>
      </c>
      <c r="F1036" t="s">
        <v>803</v>
      </c>
      <c r="G1036" t="s">
        <v>806</v>
      </c>
    </row>
    <row r="1037" spans="1:7">
      <c r="A1037" t="s">
        <v>1364</v>
      </c>
      <c r="B1037">
        <v>74343743</v>
      </c>
      <c r="C1037" t="s">
        <v>1367</v>
      </c>
      <c r="D1037" s="10" t="str">
        <f t="shared" si="16"/>
        <v>Rue Saint-Clair</v>
      </c>
      <c r="E1037" t="s">
        <v>9109</v>
      </c>
      <c r="F1037" t="s">
        <v>1759</v>
      </c>
      <c r="G1037" t="s">
        <v>1762</v>
      </c>
    </row>
    <row r="1038" spans="1:7">
      <c r="A1038" t="s">
        <v>1379</v>
      </c>
      <c r="B1038">
        <v>55814518</v>
      </c>
      <c r="C1038" t="s">
        <v>1382</v>
      </c>
      <c r="D1038" s="10" t="str">
        <f t="shared" si="16"/>
        <v>Rue Saint-Clément</v>
      </c>
      <c r="E1038" t="s">
        <v>9108</v>
      </c>
      <c r="F1038" t="s">
        <v>4456</v>
      </c>
      <c r="G1038" t="s">
        <v>4460</v>
      </c>
    </row>
    <row r="1039" spans="1:7">
      <c r="A1039" t="s">
        <v>1379</v>
      </c>
      <c r="B1039">
        <v>55814518</v>
      </c>
      <c r="C1039" t="s">
        <v>1382</v>
      </c>
      <c r="D1039" s="10" t="str">
        <f t="shared" si="16"/>
        <v>Rue Saint-Clément</v>
      </c>
      <c r="E1039" t="s">
        <v>9109</v>
      </c>
      <c r="F1039" t="s">
        <v>1371</v>
      </c>
      <c r="G1039" t="s">
        <v>1375</v>
      </c>
    </row>
    <row r="1040" spans="1:7">
      <c r="A1040" t="s">
        <v>1386</v>
      </c>
      <c r="B1040">
        <v>53563991</v>
      </c>
      <c r="C1040" t="s">
        <v>1389</v>
      </c>
      <c r="D1040" s="10" t="str">
        <f t="shared" si="16"/>
        <v>Rue Saint-Eugène</v>
      </c>
      <c r="E1040" t="s">
        <v>9108</v>
      </c>
      <c r="F1040" t="s">
        <v>2653</v>
      </c>
      <c r="G1040" t="s">
        <v>2656</v>
      </c>
    </row>
    <row r="1041" spans="1:7">
      <c r="A1041" t="s">
        <v>1386</v>
      </c>
      <c r="B1041">
        <v>53563991</v>
      </c>
      <c r="C1041" t="s">
        <v>1389</v>
      </c>
      <c r="D1041" s="10" t="str">
        <f t="shared" si="16"/>
        <v>Rue Saint-Eugène</v>
      </c>
      <c r="E1041" t="s">
        <v>9109</v>
      </c>
      <c r="F1041" t="s">
        <v>3521</v>
      </c>
      <c r="G1041" t="s">
        <v>3523</v>
      </c>
    </row>
    <row r="1042" spans="1:7">
      <c r="A1042" t="s">
        <v>1393</v>
      </c>
      <c r="B1042">
        <v>69917246</v>
      </c>
      <c r="C1042" t="s">
        <v>1396</v>
      </c>
      <c r="D1042" s="10" t="str">
        <f t="shared" si="16"/>
        <v>Rue Saint-Exupéry</v>
      </c>
      <c r="E1042" t="s">
        <v>9108</v>
      </c>
      <c r="F1042" t="s">
        <v>1870</v>
      </c>
      <c r="G1042" t="s">
        <v>1873</v>
      </c>
    </row>
    <row r="1043" spans="1:7">
      <c r="A1043" t="s">
        <v>1393</v>
      </c>
      <c r="B1043">
        <v>69917246</v>
      </c>
      <c r="C1043" t="s">
        <v>1396</v>
      </c>
      <c r="D1043" s="10" t="str">
        <f t="shared" si="16"/>
        <v>Rue Saint-Exupéry</v>
      </c>
      <c r="E1043" t="s">
        <v>9109</v>
      </c>
      <c r="F1043" t="s">
        <v>3251</v>
      </c>
      <c r="G1043" t="s">
        <v>3254</v>
      </c>
    </row>
    <row r="1044" spans="1:7">
      <c r="A1044" t="s">
        <v>3884</v>
      </c>
      <c r="B1044">
        <v>43671024</v>
      </c>
      <c r="C1044" t="s">
        <v>3886</v>
      </c>
      <c r="D1044" s="10" t="str">
        <f t="shared" si="16"/>
        <v>Impasse Saint-Florent</v>
      </c>
      <c r="E1044" t="s">
        <v>9109</v>
      </c>
      <c r="F1044" t="s">
        <v>1400</v>
      </c>
      <c r="G1044" t="s">
        <v>1403</v>
      </c>
    </row>
    <row r="1045" spans="1:7">
      <c r="A1045" t="s">
        <v>1400</v>
      </c>
      <c r="B1045">
        <v>43667008</v>
      </c>
      <c r="C1045" t="s">
        <v>1403</v>
      </c>
      <c r="D1045" s="10" t="str">
        <f t="shared" si="16"/>
        <v>Rue Saint-Florent</v>
      </c>
      <c r="E1045" t="s">
        <v>9108</v>
      </c>
      <c r="F1045" t="s">
        <v>3407</v>
      </c>
      <c r="G1045" t="s">
        <v>3410</v>
      </c>
    </row>
    <row r="1046" spans="1:7">
      <c r="A1046" t="s">
        <v>1400</v>
      </c>
      <c r="B1046">
        <v>43667008</v>
      </c>
      <c r="C1046" t="s">
        <v>1403</v>
      </c>
      <c r="D1046" s="10" t="str">
        <f t="shared" si="16"/>
        <v>Rue Saint-Florent</v>
      </c>
      <c r="E1046" t="s">
        <v>9109</v>
      </c>
      <c r="F1046" t="s">
        <v>227</v>
      </c>
      <c r="G1046" t="s">
        <v>231</v>
      </c>
    </row>
    <row r="1047" spans="1:7">
      <c r="A1047" t="s">
        <v>4445</v>
      </c>
      <c r="B1047">
        <v>58819255</v>
      </c>
      <c r="C1047" t="s">
        <v>4447</v>
      </c>
      <c r="D1047" s="10" t="str">
        <f t="shared" si="16"/>
        <v>Chemin Saint-Jean</v>
      </c>
      <c r="E1047" t="s">
        <v>9108</v>
      </c>
      <c r="F1047" t="s">
        <v>3570</v>
      </c>
      <c r="G1047" t="s">
        <v>3573</v>
      </c>
    </row>
    <row r="1048" spans="1:7">
      <c r="A1048" t="s">
        <v>4445</v>
      </c>
      <c r="B1048">
        <v>58819255</v>
      </c>
      <c r="C1048" t="s">
        <v>4447</v>
      </c>
      <c r="D1048" s="10" t="str">
        <f t="shared" si="16"/>
        <v>Chemin Saint-Jean</v>
      </c>
      <c r="E1048" t="s">
        <v>9109</v>
      </c>
      <c r="F1048" t="s">
        <v>469</v>
      </c>
      <c r="G1048" t="s">
        <v>472</v>
      </c>
    </row>
    <row r="1049" spans="1:7">
      <c r="A1049" t="s">
        <v>3356</v>
      </c>
      <c r="B1049">
        <v>74159342</v>
      </c>
      <c r="C1049" t="s">
        <v>3358</v>
      </c>
      <c r="D1049" s="10" t="str">
        <f t="shared" si="16"/>
        <v>Place Saint-Jean</v>
      </c>
      <c r="E1049" t="s">
        <v>9109</v>
      </c>
      <c r="F1049" t="s">
        <v>1407</v>
      </c>
      <c r="G1049" t="s">
        <v>1410</v>
      </c>
    </row>
    <row r="1050" spans="1:7">
      <c r="A1050" t="s">
        <v>1407</v>
      </c>
      <c r="B1050">
        <v>43711157</v>
      </c>
      <c r="C1050" t="s">
        <v>1410</v>
      </c>
      <c r="D1050" s="10" t="str">
        <f t="shared" si="16"/>
        <v>Rue Saint-Jean</v>
      </c>
      <c r="E1050" t="s">
        <v>9108</v>
      </c>
      <c r="F1050" t="s">
        <v>887</v>
      </c>
      <c r="G1050" t="s">
        <v>890</v>
      </c>
    </row>
    <row r="1051" spans="1:7">
      <c r="A1051" t="s">
        <v>1407</v>
      </c>
      <c r="B1051">
        <v>43711157</v>
      </c>
      <c r="C1051" t="s">
        <v>1410</v>
      </c>
      <c r="D1051" s="10" t="str">
        <f t="shared" si="16"/>
        <v>Rue Saint-Jean</v>
      </c>
      <c r="E1051" t="s">
        <v>9109</v>
      </c>
      <c r="F1051" t="s">
        <v>206</v>
      </c>
      <c r="G1051" t="s">
        <v>209</v>
      </c>
    </row>
    <row r="1052" spans="1:7">
      <c r="A1052" t="s">
        <v>1079</v>
      </c>
      <c r="B1052">
        <v>72449443</v>
      </c>
      <c r="C1052" t="s">
        <v>1082</v>
      </c>
      <c r="D1052" s="10" t="str">
        <f t="shared" si="16"/>
        <v>Chemin de Saint-Laurent</v>
      </c>
      <c r="E1052" t="s">
        <v>9109</v>
      </c>
      <c r="F1052" t="s">
        <v>401</v>
      </c>
      <c r="G1052" t="s">
        <v>404</v>
      </c>
    </row>
    <row r="1053" spans="1:7">
      <c r="A1053" t="s">
        <v>3889</v>
      </c>
      <c r="B1053">
        <v>164673866</v>
      </c>
      <c r="C1053" t="s">
        <v>3892</v>
      </c>
      <c r="D1053" s="10" t="str">
        <f t="shared" si="16"/>
        <v>Impasse Saint-Lazare</v>
      </c>
      <c r="E1053" t="s">
        <v>9109</v>
      </c>
      <c r="F1053" t="s">
        <v>3649</v>
      </c>
      <c r="G1053" t="s">
        <v>3652</v>
      </c>
    </row>
    <row r="1054" spans="1:7">
      <c r="A1054" t="s">
        <v>3896</v>
      </c>
      <c r="B1054">
        <v>43718066</v>
      </c>
      <c r="C1054" t="s">
        <v>3899</v>
      </c>
      <c r="D1054" s="10" t="str">
        <f t="shared" si="16"/>
        <v>Impasse Saint-Louis</v>
      </c>
      <c r="E1054" t="s">
        <v>9109</v>
      </c>
      <c r="F1054" t="s">
        <v>2720</v>
      </c>
      <c r="G1054" t="s">
        <v>2723</v>
      </c>
    </row>
    <row r="1055" spans="1:7">
      <c r="A1055" t="s">
        <v>1414</v>
      </c>
      <c r="B1055">
        <v>43664454</v>
      </c>
      <c r="C1055" t="s">
        <v>1417</v>
      </c>
      <c r="D1055" s="10" t="str">
        <f t="shared" si="16"/>
        <v>Rue Saint-Martin</v>
      </c>
      <c r="E1055" t="s">
        <v>9108</v>
      </c>
      <c r="F1055" t="s">
        <v>5250</v>
      </c>
      <c r="G1055" t="s">
        <v>5252</v>
      </c>
    </row>
    <row r="1056" spans="1:7">
      <c r="A1056" t="s">
        <v>1414</v>
      </c>
      <c r="B1056">
        <v>43664454</v>
      </c>
      <c r="C1056" t="s">
        <v>1417</v>
      </c>
      <c r="D1056" s="10" t="str">
        <f t="shared" si="16"/>
        <v>Rue Saint-Martin</v>
      </c>
      <c r="E1056" t="s">
        <v>9109</v>
      </c>
      <c r="F1056" t="s">
        <v>4456</v>
      </c>
      <c r="G1056" t="s">
        <v>4460</v>
      </c>
    </row>
    <row r="1057" spans="1:7">
      <c r="A1057" t="s">
        <v>382</v>
      </c>
      <c r="B1057">
        <v>118163939</v>
      </c>
      <c r="C1057" t="s">
        <v>385</v>
      </c>
      <c r="D1057" s="10" t="str">
        <f t="shared" si="16"/>
        <v>Chemin de Saint-Paul</v>
      </c>
      <c r="E1057" t="s">
        <v>9108</v>
      </c>
      <c r="F1057" t="s">
        <v>251</v>
      </c>
      <c r="G1057" t="s">
        <v>254</v>
      </c>
    </row>
    <row r="1058" spans="1:7">
      <c r="A1058" t="s">
        <v>382</v>
      </c>
      <c r="B1058">
        <v>118163939</v>
      </c>
      <c r="C1058" t="s">
        <v>385</v>
      </c>
      <c r="D1058" s="10" t="str">
        <f t="shared" si="16"/>
        <v>Chemin de Saint-Paul</v>
      </c>
      <c r="E1058" t="s">
        <v>9109</v>
      </c>
      <c r="F1058" t="s">
        <v>251</v>
      </c>
      <c r="G1058" t="s">
        <v>254</v>
      </c>
    </row>
    <row r="1059" spans="1:7">
      <c r="A1059" t="s">
        <v>1421</v>
      </c>
      <c r="B1059">
        <v>69917244</v>
      </c>
      <c r="C1059" t="s">
        <v>1424</v>
      </c>
      <c r="D1059" s="10" t="str">
        <f t="shared" si="16"/>
        <v>Rue Charles-Augustin Sainte-Beuve</v>
      </c>
      <c r="E1059" t="s">
        <v>9108</v>
      </c>
      <c r="F1059" t="s">
        <v>3251</v>
      </c>
      <c r="G1059" t="s">
        <v>3254</v>
      </c>
    </row>
    <row r="1060" spans="1:7">
      <c r="A1060" t="s">
        <v>1421</v>
      </c>
      <c r="B1060">
        <v>69917244</v>
      </c>
      <c r="C1060" t="s">
        <v>1424</v>
      </c>
      <c r="D1060" s="10" t="str">
        <f t="shared" si="16"/>
        <v>Rue Charles-Augustin Sainte-Beuve</v>
      </c>
      <c r="E1060" t="s">
        <v>9109</v>
      </c>
      <c r="F1060" t="s">
        <v>1393</v>
      </c>
      <c r="G1060" t="s">
        <v>1396</v>
      </c>
    </row>
    <row r="1061" spans="1:7">
      <c r="A1061" t="s">
        <v>1428</v>
      </c>
      <c r="B1061">
        <v>55847760</v>
      </c>
      <c r="C1061" t="s">
        <v>1431</v>
      </c>
      <c r="D1061" s="10" t="str">
        <f t="shared" si="16"/>
        <v>Rue Salvador Allende</v>
      </c>
      <c r="E1061" t="s">
        <v>9108</v>
      </c>
      <c r="F1061" t="s">
        <v>1827</v>
      </c>
      <c r="G1061" t="s">
        <v>1830</v>
      </c>
    </row>
    <row r="1062" spans="1:7">
      <c r="A1062" t="s">
        <v>1428</v>
      </c>
      <c r="B1062">
        <v>55847760</v>
      </c>
      <c r="C1062" t="s">
        <v>1431</v>
      </c>
      <c r="D1062" s="10" t="str">
        <f t="shared" si="16"/>
        <v>Rue Salvador Allende</v>
      </c>
      <c r="E1062" t="s">
        <v>9109</v>
      </c>
      <c r="F1062" t="s">
        <v>1792</v>
      </c>
      <c r="G1062" t="s">
        <v>1795</v>
      </c>
    </row>
    <row r="1063" spans="1:7">
      <c r="A1063" t="s">
        <v>1435</v>
      </c>
      <c r="B1063">
        <v>69917239</v>
      </c>
      <c r="C1063" t="s">
        <v>1437</v>
      </c>
      <c r="D1063" s="10" t="str">
        <f t="shared" si="16"/>
        <v>Rue Santos Dumont</v>
      </c>
      <c r="E1063" t="s">
        <v>9108</v>
      </c>
      <c r="F1063" t="s">
        <v>1421</v>
      </c>
      <c r="G1063" t="s">
        <v>1424</v>
      </c>
    </row>
    <row r="1064" spans="1:7">
      <c r="A1064" t="s">
        <v>1435</v>
      </c>
      <c r="B1064">
        <v>69917239</v>
      </c>
      <c r="C1064" t="s">
        <v>1437</v>
      </c>
      <c r="D1064" s="10" t="str">
        <f t="shared" si="16"/>
        <v>Rue Santos Dumont</v>
      </c>
      <c r="E1064" t="s">
        <v>9109</v>
      </c>
      <c r="F1064" t="s">
        <v>1393</v>
      </c>
      <c r="G1064" t="s">
        <v>1396</v>
      </c>
    </row>
    <row r="1065" spans="1:7">
      <c r="A1065" t="s">
        <v>544</v>
      </c>
      <c r="B1065">
        <v>75098964</v>
      </c>
      <c r="C1065" t="s">
        <v>547</v>
      </c>
      <c r="D1065" s="10" t="str">
        <f t="shared" si="16"/>
        <v>Chemin de la Sauvageonne</v>
      </c>
      <c r="E1065" t="s">
        <v>9108</v>
      </c>
      <c r="F1065" t="s">
        <v>4326</v>
      </c>
      <c r="G1065" t="s">
        <v>4329</v>
      </c>
    </row>
    <row r="1066" spans="1:7">
      <c r="A1066" t="s">
        <v>544</v>
      </c>
      <c r="B1066">
        <v>75098964</v>
      </c>
      <c r="C1066" t="s">
        <v>547</v>
      </c>
      <c r="D1066" s="10" t="str">
        <f t="shared" si="16"/>
        <v>Chemin de la Sauvageonne</v>
      </c>
      <c r="E1066" t="s">
        <v>9109</v>
      </c>
      <c r="F1066" t="s">
        <v>3551</v>
      </c>
      <c r="G1066" t="s">
        <v>3554</v>
      </c>
    </row>
    <row r="1067" spans="1:7">
      <c r="A1067" t="s">
        <v>3935</v>
      </c>
      <c r="B1067">
        <v>74343753</v>
      </c>
      <c r="C1067" t="s">
        <v>3938</v>
      </c>
      <c r="D1067" s="10" t="str">
        <f t="shared" si="16"/>
        <v>Impasse de Savoie</v>
      </c>
      <c r="E1067" t="s">
        <v>9109</v>
      </c>
      <c r="F1067" t="s">
        <v>3127</v>
      </c>
      <c r="G1067" t="s">
        <v>3130</v>
      </c>
    </row>
    <row r="1068" spans="1:7">
      <c r="A1068" t="s">
        <v>1439</v>
      </c>
      <c r="B1068">
        <v>43718062</v>
      </c>
      <c r="C1068" t="s">
        <v>1441</v>
      </c>
      <c r="D1068" s="10" t="str">
        <f t="shared" si="16"/>
        <v>Rue Segond Weber</v>
      </c>
      <c r="E1068" t="s">
        <v>9108</v>
      </c>
      <c r="F1068" t="s">
        <v>5250</v>
      </c>
      <c r="G1068" t="s">
        <v>5252</v>
      </c>
    </row>
    <row r="1069" spans="1:7">
      <c r="A1069" t="s">
        <v>1439</v>
      </c>
      <c r="B1069">
        <v>43718062</v>
      </c>
      <c r="C1069" t="s">
        <v>1441</v>
      </c>
      <c r="D1069" s="10" t="str">
        <f t="shared" si="16"/>
        <v>Rue Segond Weber</v>
      </c>
      <c r="E1069" t="s">
        <v>9109</v>
      </c>
      <c r="F1069" t="s">
        <v>3419</v>
      </c>
      <c r="G1069" t="s">
        <v>3422</v>
      </c>
    </row>
    <row r="1070" spans="1:7">
      <c r="A1070" t="s">
        <v>3903</v>
      </c>
      <c r="B1070">
        <v>43667010</v>
      </c>
      <c r="C1070" t="s">
        <v>3906</v>
      </c>
      <c r="D1070" s="10" t="str">
        <f t="shared" si="16"/>
        <v>Impasse Seigneau</v>
      </c>
      <c r="E1070" t="s">
        <v>9109</v>
      </c>
      <c r="F1070" t="s">
        <v>2761</v>
      </c>
      <c r="G1070" t="s">
        <v>2764</v>
      </c>
    </row>
    <row r="1071" spans="1:7">
      <c r="A1071" t="s">
        <v>2516</v>
      </c>
      <c r="B1071">
        <v>130987585</v>
      </c>
      <c r="C1071" t="s">
        <v>2519</v>
      </c>
      <c r="D1071" s="10" t="str">
        <f t="shared" si="16"/>
        <v>Rue des Sept Cantons</v>
      </c>
      <c r="E1071" t="s">
        <v>9108</v>
      </c>
      <c r="F1071" t="s">
        <v>3495</v>
      </c>
      <c r="G1071" t="s">
        <v>3498</v>
      </c>
    </row>
    <row r="1072" spans="1:7">
      <c r="A1072" t="s">
        <v>2516</v>
      </c>
      <c r="B1072">
        <v>130987585</v>
      </c>
      <c r="C1072" t="s">
        <v>2519</v>
      </c>
      <c r="D1072" s="10" t="str">
        <f t="shared" si="16"/>
        <v>Rue des Sept Cantons</v>
      </c>
      <c r="E1072" t="s">
        <v>9109</v>
      </c>
      <c r="F1072" t="s">
        <v>2761</v>
      </c>
      <c r="G1072" t="s">
        <v>2764</v>
      </c>
    </row>
    <row r="1073" spans="1:7">
      <c r="A1073" t="s">
        <v>584</v>
      </c>
      <c r="B1073">
        <v>169123803</v>
      </c>
      <c r="C1073" t="s">
        <v>587</v>
      </c>
      <c r="D1073" s="10" t="str">
        <f t="shared" si="16"/>
        <v>Chemin des Sept Combes</v>
      </c>
      <c r="E1073" t="s">
        <v>9108</v>
      </c>
      <c r="F1073" t="s">
        <v>1172</v>
      </c>
      <c r="G1073" t="s">
        <v>1175</v>
      </c>
    </row>
    <row r="1074" spans="1:7">
      <c r="A1074" t="s">
        <v>584</v>
      </c>
      <c r="B1074">
        <v>169123803</v>
      </c>
      <c r="C1074" t="s">
        <v>587</v>
      </c>
      <c r="D1074" s="10" t="str">
        <f t="shared" si="16"/>
        <v>Chemin des Sept Combes</v>
      </c>
      <c r="E1074" t="s">
        <v>9109</v>
      </c>
      <c r="F1074" t="s">
        <v>1018</v>
      </c>
      <c r="G1074" t="s">
        <v>1021</v>
      </c>
    </row>
    <row r="1075" spans="1:7">
      <c r="A1075" t="s">
        <v>3590</v>
      </c>
      <c r="B1075">
        <v>25461329</v>
      </c>
      <c r="C1075" t="s">
        <v>3592</v>
      </c>
      <c r="D1075" s="10" t="str">
        <f t="shared" si="16"/>
        <v>Route de Sérignan</v>
      </c>
      <c r="E1075" t="s">
        <v>9108</v>
      </c>
      <c r="F1075" t="s">
        <v>3590</v>
      </c>
      <c r="G1075" t="s">
        <v>3592</v>
      </c>
    </row>
    <row r="1076" spans="1:7">
      <c r="A1076" t="s">
        <v>3590</v>
      </c>
      <c r="B1076">
        <v>25461329</v>
      </c>
      <c r="C1076" t="s">
        <v>3592</v>
      </c>
      <c r="D1076" s="10" t="str">
        <f t="shared" si="16"/>
        <v>Route de Sérignan</v>
      </c>
      <c r="E1076" t="s">
        <v>9109</v>
      </c>
      <c r="F1076" t="s">
        <v>3583</v>
      </c>
      <c r="G1076" t="s">
        <v>3586</v>
      </c>
    </row>
    <row r="1077" spans="1:7">
      <c r="A1077" t="s">
        <v>3361</v>
      </c>
      <c r="B1077">
        <v>169001953</v>
      </c>
      <c r="C1077" t="s">
        <v>3364</v>
      </c>
      <c r="D1077" s="10" t="str">
        <f t="shared" si="16"/>
        <v>Place Silvain</v>
      </c>
      <c r="E1077" t="s">
        <v>9108</v>
      </c>
      <c r="F1077" t="s">
        <v>1641</v>
      </c>
      <c r="G1077" t="s">
        <v>1644</v>
      </c>
    </row>
    <row r="1078" spans="1:7">
      <c r="A1078" t="s">
        <v>3361</v>
      </c>
      <c r="B1078">
        <v>169001953</v>
      </c>
      <c r="C1078" t="s">
        <v>3364</v>
      </c>
      <c r="D1078" s="10" t="str">
        <f t="shared" si="16"/>
        <v>Place Silvain</v>
      </c>
      <c r="E1078" t="s">
        <v>9109</v>
      </c>
      <c r="F1078" t="s">
        <v>2378</v>
      </c>
      <c r="G1078" t="s">
        <v>2380</v>
      </c>
    </row>
    <row r="1079" spans="1:7">
      <c r="A1079" t="s">
        <v>3483</v>
      </c>
      <c r="B1079">
        <v>131035652</v>
      </c>
      <c r="C1079" t="s">
        <v>3485</v>
      </c>
      <c r="D1079" s="10" t="str">
        <f t="shared" si="16"/>
        <v>Place du Soleil</v>
      </c>
      <c r="E1079" t="s">
        <v>9109</v>
      </c>
      <c r="F1079" t="s">
        <v>355</v>
      </c>
      <c r="G1079" t="s">
        <v>358</v>
      </c>
    </row>
    <row r="1080" spans="1:7">
      <c r="A1080" t="s">
        <v>4307</v>
      </c>
      <c r="B1080">
        <v>109260175</v>
      </c>
      <c r="C1080" t="s">
        <v>4310</v>
      </c>
      <c r="D1080" s="10" t="str">
        <f t="shared" si="16"/>
        <v>Impasse du Soleil Couchant</v>
      </c>
      <c r="E1080" t="s">
        <v>9109</v>
      </c>
      <c r="F1080" t="s">
        <v>435</v>
      </c>
      <c r="G1080" t="s">
        <v>438</v>
      </c>
    </row>
    <row r="1081" spans="1:7">
      <c r="A1081" t="s">
        <v>286</v>
      </c>
      <c r="B1081">
        <v>75924640</v>
      </c>
      <c r="C1081" t="s">
        <v>289</v>
      </c>
      <c r="D1081" s="10" t="str">
        <f t="shared" si="16"/>
        <v>Chemin Sommelongue</v>
      </c>
      <c r="E1081" t="s">
        <v>9108</v>
      </c>
      <c r="F1081" t="s">
        <v>3590</v>
      </c>
      <c r="G1081" t="s">
        <v>3592</v>
      </c>
    </row>
    <row r="1082" spans="1:7">
      <c r="A1082" t="s">
        <v>286</v>
      </c>
      <c r="B1082">
        <v>75924640</v>
      </c>
      <c r="C1082" t="s">
        <v>289</v>
      </c>
      <c r="D1082" s="10" t="str">
        <f t="shared" si="16"/>
        <v>Chemin Sommelongue</v>
      </c>
      <c r="E1082" t="s">
        <v>9109</v>
      </c>
      <c r="F1082" t="s">
        <v>3544</v>
      </c>
      <c r="G1082" t="s">
        <v>3547</v>
      </c>
    </row>
    <row r="1083" spans="1:7">
      <c r="A1083" t="s">
        <v>590</v>
      </c>
      <c r="B1083">
        <v>96733230</v>
      </c>
      <c r="C1083" t="s">
        <v>593</v>
      </c>
      <c r="D1083" s="10" t="str">
        <f t="shared" si="16"/>
        <v>Chemin des Sources</v>
      </c>
      <c r="E1083" t="s">
        <v>9109</v>
      </c>
      <c r="F1083" t="s">
        <v>355</v>
      </c>
      <c r="G1083" t="s">
        <v>358</v>
      </c>
    </row>
    <row r="1084" spans="1:7">
      <c r="A1084" t="s">
        <v>2522</v>
      </c>
      <c r="B1084">
        <v>69919285</v>
      </c>
      <c r="C1084" t="s">
        <v>2524</v>
      </c>
      <c r="D1084" s="10" t="str">
        <f t="shared" si="16"/>
        <v>Rue des Sources</v>
      </c>
      <c r="E1084" t="s">
        <v>9108</v>
      </c>
      <c r="F1084" t="s">
        <v>125</v>
      </c>
      <c r="G1084" t="s">
        <v>128</v>
      </c>
    </row>
    <row r="1085" spans="1:7">
      <c r="A1085" t="s">
        <v>2522</v>
      </c>
      <c r="B1085">
        <v>69919285</v>
      </c>
      <c r="C1085" t="s">
        <v>2524</v>
      </c>
      <c r="D1085" s="10" t="str">
        <f t="shared" si="16"/>
        <v>Rue des Sources</v>
      </c>
      <c r="E1085" t="s">
        <v>9109</v>
      </c>
      <c r="F1085" t="s">
        <v>873</v>
      </c>
      <c r="G1085" t="s">
        <v>876</v>
      </c>
    </row>
    <row r="1086" spans="1:7">
      <c r="A1086" t="s">
        <v>4361</v>
      </c>
      <c r="B1086">
        <v>55859808</v>
      </c>
      <c r="C1086" t="s">
        <v>4363</v>
      </c>
      <c r="D1086" s="10" t="str">
        <f t="shared" si="16"/>
        <v>Montée Spartacus</v>
      </c>
      <c r="E1086" t="s">
        <v>9108</v>
      </c>
      <c r="F1086" t="s">
        <v>4373</v>
      </c>
      <c r="G1086" t="s">
        <v>4376</v>
      </c>
    </row>
    <row r="1087" spans="1:7">
      <c r="A1087" t="s">
        <v>4361</v>
      </c>
      <c r="B1087">
        <v>55859808</v>
      </c>
      <c r="C1087" t="s">
        <v>4363</v>
      </c>
      <c r="D1087" s="10" t="str">
        <f t="shared" si="16"/>
        <v>Montée Spartacus</v>
      </c>
      <c r="E1087" t="s">
        <v>9109</v>
      </c>
      <c r="F1087" t="s">
        <v>1379</v>
      </c>
      <c r="G1087" t="s">
        <v>1382</v>
      </c>
    </row>
    <row r="1088" spans="1:7">
      <c r="A1088" t="s">
        <v>1530</v>
      </c>
      <c r="B1088">
        <v>55859806</v>
      </c>
      <c r="C1088" t="s">
        <v>1533</v>
      </c>
      <c r="D1088" s="10" t="str">
        <f t="shared" si="16"/>
        <v>Traverse Spartacus</v>
      </c>
      <c r="E1088" t="s">
        <v>9108</v>
      </c>
      <c r="F1088" t="s">
        <v>1827</v>
      </c>
      <c r="G1088" t="s">
        <v>1830</v>
      </c>
    </row>
    <row r="1089" spans="1:7">
      <c r="A1089" t="s">
        <v>1530</v>
      </c>
      <c r="B1089">
        <v>55859806</v>
      </c>
      <c r="C1089" t="s">
        <v>1533</v>
      </c>
      <c r="D1089" s="10" t="str">
        <f t="shared" si="16"/>
        <v>Traverse Spartacus</v>
      </c>
      <c r="E1089" t="s">
        <v>9109</v>
      </c>
      <c r="F1089" t="s">
        <v>1379</v>
      </c>
      <c r="G1089" t="s">
        <v>1382</v>
      </c>
    </row>
    <row r="1090" spans="1:7">
      <c r="A1090" t="s">
        <v>2357</v>
      </c>
      <c r="B1090">
        <v>120441920</v>
      </c>
      <c r="C1090" t="s">
        <v>2360</v>
      </c>
      <c r="D1090" s="10" t="str">
        <f t="shared" ref="D1090:D1153" si="17">HYPERLINK("http://www.openstreetmap.org/?way="&amp;B1090,C1090)</f>
        <v>Rue de Sparte</v>
      </c>
      <c r="E1090" t="s">
        <v>9108</v>
      </c>
      <c r="F1090" t="s">
        <v>2741</v>
      </c>
      <c r="G1090" t="s">
        <v>2744</v>
      </c>
    </row>
    <row r="1091" spans="1:7">
      <c r="A1091" t="s">
        <v>2357</v>
      </c>
      <c r="B1091">
        <v>120441920</v>
      </c>
      <c r="C1091" t="s">
        <v>2360</v>
      </c>
      <c r="D1091" s="10" t="str">
        <f t="shared" si="17"/>
        <v>Rue de Sparte</v>
      </c>
      <c r="E1091" t="s">
        <v>9109</v>
      </c>
      <c r="F1091" t="s">
        <v>3012</v>
      </c>
      <c r="G1091" t="s">
        <v>3015</v>
      </c>
    </row>
    <row r="1092" spans="1:7">
      <c r="A1092" t="s">
        <v>1450</v>
      </c>
      <c r="B1092">
        <v>131038094</v>
      </c>
      <c r="C1092" t="s">
        <v>1453</v>
      </c>
      <c r="D1092" s="10" t="str">
        <f t="shared" si="17"/>
        <v>Rue Spoleto</v>
      </c>
      <c r="E1092" t="s">
        <v>9109</v>
      </c>
      <c r="F1092" t="s">
        <v>1311</v>
      </c>
      <c r="G1092" t="s">
        <v>1314</v>
      </c>
    </row>
    <row r="1093" spans="1:7">
      <c r="A1093" t="s">
        <v>2364</v>
      </c>
      <c r="B1093">
        <v>43718069</v>
      </c>
      <c r="C1093" t="s">
        <v>2367</v>
      </c>
      <c r="D1093" s="10" t="str">
        <f t="shared" si="17"/>
        <v>Rue de Stassart</v>
      </c>
      <c r="E1093" t="s">
        <v>9108</v>
      </c>
      <c r="F1093" t="s">
        <v>4418</v>
      </c>
      <c r="G1093" t="s">
        <v>4422</v>
      </c>
    </row>
    <row r="1094" spans="1:7">
      <c r="A1094" t="s">
        <v>2364</v>
      </c>
      <c r="B1094">
        <v>43718069</v>
      </c>
      <c r="C1094" t="s">
        <v>2367</v>
      </c>
      <c r="D1094" s="10" t="str">
        <f t="shared" si="17"/>
        <v>Rue de Stassart</v>
      </c>
      <c r="E1094" t="s">
        <v>9109</v>
      </c>
      <c r="F1094" t="s">
        <v>1414</v>
      </c>
      <c r="G1094" t="s">
        <v>1417</v>
      </c>
    </row>
    <row r="1095" spans="1:7">
      <c r="A1095" t="s">
        <v>2371</v>
      </c>
      <c r="B1095">
        <v>74469248</v>
      </c>
      <c r="C1095" t="s">
        <v>2374</v>
      </c>
      <c r="D1095" s="10" t="str">
        <f t="shared" si="17"/>
        <v>Rue de Sully</v>
      </c>
      <c r="E1095" t="s">
        <v>9108</v>
      </c>
      <c r="F1095" t="s">
        <v>817</v>
      </c>
      <c r="G1095" t="s">
        <v>820</v>
      </c>
    </row>
    <row r="1096" spans="1:7">
      <c r="A1096" t="s">
        <v>2371</v>
      </c>
      <c r="B1096">
        <v>74469248</v>
      </c>
      <c r="C1096" t="s">
        <v>2374</v>
      </c>
      <c r="D1096" s="10" t="str">
        <f t="shared" si="17"/>
        <v>Rue de Sully</v>
      </c>
      <c r="E1096" t="s">
        <v>9109</v>
      </c>
      <c r="F1096" t="s">
        <v>2734</v>
      </c>
      <c r="G1096" t="s">
        <v>2737</v>
      </c>
    </row>
    <row r="1097" spans="1:7">
      <c r="A1097" t="s">
        <v>4498</v>
      </c>
      <c r="B1097">
        <v>169315745</v>
      </c>
      <c r="C1097" t="s">
        <v>4501</v>
      </c>
      <c r="D1097" s="10" t="str">
        <f t="shared" si="17"/>
        <v>Rue Syrah</v>
      </c>
      <c r="E1097" t="s">
        <v>9108</v>
      </c>
      <c r="F1097" t="s">
        <v>2861</v>
      </c>
      <c r="G1097" t="s">
        <v>2864</v>
      </c>
    </row>
    <row r="1098" spans="1:7">
      <c r="A1098" t="s">
        <v>4498</v>
      </c>
      <c r="B1098">
        <v>169315745</v>
      </c>
      <c r="C1098" t="s">
        <v>4501</v>
      </c>
      <c r="D1098" s="10" t="str">
        <f t="shared" si="17"/>
        <v>Rue Syrah</v>
      </c>
      <c r="E1098" t="s">
        <v>9109</v>
      </c>
      <c r="F1098" t="s">
        <v>4490</v>
      </c>
      <c r="G1098" t="s">
        <v>4494</v>
      </c>
    </row>
    <row r="1099" spans="1:7">
      <c r="A1099" t="s">
        <v>5287</v>
      </c>
      <c r="B1099">
        <v>49081202</v>
      </c>
      <c r="C1099" t="s">
        <v>5290</v>
      </c>
      <c r="D1099" s="10" t="str">
        <f t="shared" si="17"/>
        <v>Rue Tahiti</v>
      </c>
      <c r="E1099" t="s">
        <v>9109</v>
      </c>
      <c r="F1099" t="s">
        <v>3669</v>
      </c>
      <c r="G1099" t="s">
        <v>3672</v>
      </c>
    </row>
    <row r="1100" spans="1:7">
      <c r="A1100" t="s">
        <v>1251</v>
      </c>
      <c r="B1100">
        <v>75923411</v>
      </c>
      <c r="C1100" t="s">
        <v>1254</v>
      </c>
      <c r="D1100" s="10" t="str">
        <f t="shared" si="17"/>
        <v>Chemin des Taillades</v>
      </c>
      <c r="E1100" t="s">
        <v>9109</v>
      </c>
      <c r="F1100" t="s">
        <v>3590</v>
      </c>
      <c r="G1100" t="s">
        <v>3592</v>
      </c>
    </row>
    <row r="1101" spans="1:7">
      <c r="A1101" t="s">
        <v>2303</v>
      </c>
      <c r="B1101">
        <v>76088825</v>
      </c>
      <c r="C1101" t="s">
        <v>2306</v>
      </c>
      <c r="D1101" s="10" t="str">
        <f t="shared" si="17"/>
        <v>Rue du Tambour d'Arcole</v>
      </c>
      <c r="E1101" t="s">
        <v>9108</v>
      </c>
      <c r="F1101" t="s">
        <v>251</v>
      </c>
      <c r="G1101" t="s">
        <v>254</v>
      </c>
    </row>
    <row r="1102" spans="1:7">
      <c r="A1102" t="s">
        <v>2303</v>
      </c>
      <c r="B1102">
        <v>76088825</v>
      </c>
      <c r="C1102" t="s">
        <v>2306</v>
      </c>
      <c r="D1102" s="10" t="str">
        <f t="shared" si="17"/>
        <v>Rue du Tambour d'Arcole</v>
      </c>
      <c r="E1102" t="s">
        <v>9109</v>
      </c>
      <c r="F1102" t="s">
        <v>3595</v>
      </c>
      <c r="G1102" t="s">
        <v>3597</v>
      </c>
    </row>
    <row r="1103" spans="1:7">
      <c r="A1103" t="s">
        <v>5294</v>
      </c>
      <c r="B1103" t="s">
        <v>4950</v>
      </c>
      <c r="C1103" t="s">
        <v>5296</v>
      </c>
      <c r="D1103" s="10" t="str">
        <f t="shared" si="17"/>
        <v>Place des Tanneurs</v>
      </c>
      <c r="E1103" t="s">
        <v>9108</v>
      </c>
      <c r="F1103" t="s">
        <v>2527</v>
      </c>
      <c r="G1103" t="s">
        <v>2530</v>
      </c>
    </row>
    <row r="1104" spans="1:7">
      <c r="A1104" t="s">
        <v>5294</v>
      </c>
      <c r="B1104" t="s">
        <v>4950</v>
      </c>
      <c r="C1104" t="s">
        <v>5296</v>
      </c>
      <c r="D1104" s="10" t="str">
        <f t="shared" si="17"/>
        <v>Place des Tanneurs</v>
      </c>
      <c r="E1104" t="s">
        <v>9109</v>
      </c>
      <c r="F1104" t="s">
        <v>887</v>
      </c>
      <c r="G1104" t="s">
        <v>890</v>
      </c>
    </row>
    <row r="1105" spans="1:7">
      <c r="A1105" t="s">
        <v>2527</v>
      </c>
      <c r="B1105">
        <v>43711154</v>
      </c>
      <c r="C1105" t="s">
        <v>2530</v>
      </c>
      <c r="D1105" s="10" t="str">
        <f t="shared" si="17"/>
        <v>Rue des Tanneurs</v>
      </c>
      <c r="E1105" t="s">
        <v>9108</v>
      </c>
      <c r="F1105" t="s">
        <v>192</v>
      </c>
      <c r="G1105" t="s">
        <v>195</v>
      </c>
    </row>
    <row r="1106" spans="1:7">
      <c r="A1106" t="s">
        <v>2527</v>
      </c>
      <c r="B1106">
        <v>43711154</v>
      </c>
      <c r="C1106" t="s">
        <v>2530</v>
      </c>
      <c r="D1106" s="10" t="str">
        <f t="shared" si="17"/>
        <v>Rue des Tanneurs</v>
      </c>
      <c r="E1106" t="s">
        <v>9109</v>
      </c>
      <c r="F1106" t="s">
        <v>1407</v>
      </c>
      <c r="G1106" t="s">
        <v>1410</v>
      </c>
    </row>
    <row r="1107" spans="1:7">
      <c r="A1107" t="s">
        <v>4678</v>
      </c>
      <c r="B1107">
        <v>142279215</v>
      </c>
      <c r="C1107" t="s">
        <v>4681</v>
      </c>
      <c r="D1107" s="10" t="str">
        <f t="shared" si="17"/>
        <v>Impasse 276 Rue du Terrier</v>
      </c>
      <c r="E1107" t="s">
        <v>9109</v>
      </c>
      <c r="F1107" t="s">
        <v>2309</v>
      </c>
      <c r="G1107" t="s">
        <v>2312</v>
      </c>
    </row>
    <row r="1108" spans="1:7">
      <c r="A1108" t="s">
        <v>2309</v>
      </c>
      <c r="B1108">
        <v>111289893</v>
      </c>
      <c r="C1108" t="s">
        <v>2312</v>
      </c>
      <c r="D1108" s="10" t="str">
        <f t="shared" si="17"/>
        <v>Rue du Terrier</v>
      </c>
      <c r="E1108" t="s">
        <v>9108</v>
      </c>
      <c r="F1108" t="s">
        <v>5280</v>
      </c>
      <c r="G1108" t="s">
        <v>5283</v>
      </c>
    </row>
    <row r="1109" spans="1:7">
      <c r="A1109" t="s">
        <v>2309</v>
      </c>
      <c r="B1109">
        <v>111289893</v>
      </c>
      <c r="C1109" t="s">
        <v>2312</v>
      </c>
      <c r="D1109" s="10" t="str">
        <f t="shared" si="17"/>
        <v>Rue du Terrier</v>
      </c>
      <c r="E1109" t="s">
        <v>9109</v>
      </c>
      <c r="F1109" t="s">
        <v>803</v>
      </c>
      <c r="G1109" t="s">
        <v>806</v>
      </c>
    </row>
    <row r="1110" spans="1:7">
      <c r="A1110" t="s">
        <v>4936</v>
      </c>
      <c r="B1110">
        <v>74159348</v>
      </c>
      <c r="C1110" t="s">
        <v>4939</v>
      </c>
      <c r="D1110" s="10" t="str">
        <f t="shared" si="17"/>
        <v>Place Théodore Aubanel</v>
      </c>
      <c r="E1110" t="s">
        <v>9109</v>
      </c>
      <c r="F1110" t="s">
        <v>227</v>
      </c>
      <c r="G1110" t="s">
        <v>231</v>
      </c>
    </row>
    <row r="1111" spans="1:7">
      <c r="A1111" t="s">
        <v>880</v>
      </c>
      <c r="B1111">
        <v>55814527</v>
      </c>
      <c r="C1111" t="s">
        <v>883</v>
      </c>
      <c r="D1111" s="10" t="str">
        <f t="shared" si="17"/>
        <v>Avenue des Thermes</v>
      </c>
      <c r="E1111" t="s">
        <v>9108</v>
      </c>
      <c r="F1111" t="s">
        <v>1379</v>
      </c>
      <c r="G1111" t="s">
        <v>1382</v>
      </c>
    </row>
    <row r="1112" spans="1:7">
      <c r="A1112" t="s">
        <v>880</v>
      </c>
      <c r="B1112">
        <v>55814527</v>
      </c>
      <c r="C1112" t="s">
        <v>883</v>
      </c>
      <c r="D1112" s="10" t="str">
        <f t="shared" si="17"/>
        <v>Avenue des Thermes</v>
      </c>
      <c r="E1112" t="s">
        <v>9109</v>
      </c>
      <c r="F1112" t="s">
        <v>192</v>
      </c>
      <c r="G1112" t="s">
        <v>195</v>
      </c>
    </row>
    <row r="1113" spans="1:7">
      <c r="A1113" t="s">
        <v>1588</v>
      </c>
      <c r="B1113">
        <v>49076731</v>
      </c>
      <c r="C1113" t="s">
        <v>1591</v>
      </c>
      <c r="D1113" s="10" t="str">
        <f t="shared" si="17"/>
        <v>Traverse de la Thomasse</v>
      </c>
      <c r="E1113" t="s">
        <v>9108</v>
      </c>
      <c r="F1113" t="s">
        <v>307</v>
      </c>
      <c r="G1113" t="s">
        <v>310</v>
      </c>
    </row>
    <row r="1114" spans="1:7">
      <c r="A1114" t="s">
        <v>1588</v>
      </c>
      <c r="B1114">
        <v>49076731</v>
      </c>
      <c r="C1114" t="s">
        <v>1591</v>
      </c>
      <c r="D1114" s="10" t="str">
        <f t="shared" si="17"/>
        <v>Traverse de la Thomasse</v>
      </c>
      <c r="E1114" t="s">
        <v>9109</v>
      </c>
      <c r="F1114" t="s">
        <v>335</v>
      </c>
      <c r="G1114" t="s">
        <v>338</v>
      </c>
    </row>
    <row r="1115" spans="1:7">
      <c r="A1115" t="s">
        <v>154</v>
      </c>
      <c r="B1115">
        <v>238697623</v>
      </c>
      <c r="C1115" t="s">
        <v>157</v>
      </c>
      <c r="D1115" s="10" t="str">
        <f t="shared" si="17"/>
        <v>Allée du Thym</v>
      </c>
      <c r="E1115" t="s">
        <v>9108</v>
      </c>
      <c r="F1115" t="s">
        <v>117</v>
      </c>
      <c r="G1115" t="s">
        <v>121</v>
      </c>
    </row>
    <row r="1116" spans="1:7">
      <c r="A1116" t="s">
        <v>154</v>
      </c>
      <c r="B1116">
        <v>238697623</v>
      </c>
      <c r="C1116" t="s">
        <v>157</v>
      </c>
      <c r="D1116" s="10" t="str">
        <f t="shared" si="17"/>
        <v>Allée du Thym</v>
      </c>
      <c r="E1116" t="s">
        <v>9109</v>
      </c>
      <c r="F1116" t="s">
        <v>2411</v>
      </c>
      <c r="G1116" t="s">
        <v>2414</v>
      </c>
    </row>
    <row r="1117" spans="1:7">
      <c r="A1117" t="s">
        <v>2316</v>
      </c>
      <c r="B1117">
        <v>43664466</v>
      </c>
      <c r="C1117" t="s">
        <v>2319</v>
      </c>
      <c r="D1117" s="10" t="str">
        <f t="shared" si="17"/>
        <v>Rue du Tillet</v>
      </c>
      <c r="E1117" t="s">
        <v>9108</v>
      </c>
      <c r="F1117" t="s">
        <v>3455</v>
      </c>
      <c r="G1117" t="s">
        <v>3458</v>
      </c>
    </row>
    <row r="1118" spans="1:7">
      <c r="A1118" t="s">
        <v>2316</v>
      </c>
      <c r="B1118">
        <v>43664466</v>
      </c>
      <c r="C1118" t="s">
        <v>2319</v>
      </c>
      <c r="D1118" s="10" t="str">
        <f t="shared" si="17"/>
        <v>Rue du Tillet</v>
      </c>
      <c r="E1118" t="s">
        <v>9109</v>
      </c>
      <c r="F1118" t="s">
        <v>227</v>
      </c>
      <c r="G1118" t="s">
        <v>231</v>
      </c>
    </row>
    <row r="1119" spans="1:7">
      <c r="A1119" t="s">
        <v>2534</v>
      </c>
      <c r="B1119">
        <v>73029457</v>
      </c>
      <c r="C1119" t="s">
        <v>2537</v>
      </c>
      <c r="D1119" s="10" t="str">
        <f t="shared" si="17"/>
        <v>Rue des Tilleuls</v>
      </c>
      <c r="E1119" t="s">
        <v>9109</v>
      </c>
      <c r="F1119" t="s">
        <v>4081</v>
      </c>
      <c r="G1119" t="s">
        <v>4084</v>
      </c>
    </row>
    <row r="1120" spans="1:7">
      <c r="A1120" t="s">
        <v>1464</v>
      </c>
      <c r="B1120">
        <v>43718060</v>
      </c>
      <c r="C1120" t="s">
        <v>1467</v>
      </c>
      <c r="D1120" s="10" t="str">
        <f t="shared" si="17"/>
        <v>Rue Tourgayranne</v>
      </c>
      <c r="E1120" t="s">
        <v>9108</v>
      </c>
      <c r="F1120" t="s">
        <v>4404</v>
      </c>
      <c r="G1120" t="s">
        <v>4407</v>
      </c>
    </row>
    <row r="1121" spans="1:7">
      <c r="A1121" t="s">
        <v>1464</v>
      </c>
      <c r="B1121">
        <v>43718060</v>
      </c>
      <c r="C1121" t="s">
        <v>1467</v>
      </c>
      <c r="D1121" s="10" t="str">
        <f t="shared" si="17"/>
        <v>Rue Tourgayranne</v>
      </c>
      <c r="E1121" t="s">
        <v>9109</v>
      </c>
      <c r="F1121" t="s">
        <v>2378</v>
      </c>
      <c r="G1121" t="s">
        <v>2380</v>
      </c>
    </row>
    <row r="1122" spans="1:7">
      <c r="A1122" t="s">
        <v>3942</v>
      </c>
      <c r="B1122">
        <v>74469247</v>
      </c>
      <c r="C1122" t="s">
        <v>3945</v>
      </c>
      <c r="D1122" s="10" t="str">
        <f t="shared" si="17"/>
        <v>Impasse de Touraine</v>
      </c>
      <c r="E1122" t="s">
        <v>9109</v>
      </c>
      <c r="F1122" t="s">
        <v>3085</v>
      </c>
      <c r="G1122" t="s">
        <v>3088</v>
      </c>
    </row>
    <row r="1123" spans="1:7">
      <c r="A1123" t="s">
        <v>3949</v>
      </c>
      <c r="B1123">
        <v>43718068</v>
      </c>
      <c r="C1123" t="s">
        <v>3951</v>
      </c>
      <c r="D1123" s="10" t="str">
        <f t="shared" si="17"/>
        <v>Impasse de Tourre</v>
      </c>
      <c r="E1123" t="s">
        <v>9109</v>
      </c>
      <c r="F1123" t="s">
        <v>2378</v>
      </c>
      <c r="G1123" t="s">
        <v>2380</v>
      </c>
    </row>
    <row r="1124" spans="1:7">
      <c r="A1124" t="s">
        <v>2378</v>
      </c>
      <c r="B1124">
        <v>26327340</v>
      </c>
      <c r="C1124" t="s">
        <v>2380</v>
      </c>
      <c r="D1124" s="10" t="str">
        <f t="shared" si="17"/>
        <v>Rue de Tourre</v>
      </c>
      <c r="E1124" t="s">
        <v>9108</v>
      </c>
      <c r="F1124" t="s">
        <v>3361</v>
      </c>
      <c r="G1124" t="s">
        <v>3364</v>
      </c>
    </row>
    <row r="1125" spans="1:7">
      <c r="A1125" t="s">
        <v>2378</v>
      </c>
      <c r="B1125">
        <v>26327340</v>
      </c>
      <c r="C1125" t="s">
        <v>2380</v>
      </c>
      <c r="D1125" s="10" t="str">
        <f t="shared" si="17"/>
        <v>Rue de Tourre</v>
      </c>
      <c r="E1125" t="s">
        <v>9109</v>
      </c>
      <c r="F1125" t="s">
        <v>4456</v>
      </c>
      <c r="G1125" t="s">
        <v>4460</v>
      </c>
    </row>
    <row r="1126" spans="1:7">
      <c r="A1126" t="s">
        <v>1570</v>
      </c>
      <c r="B1126">
        <v>43718059</v>
      </c>
      <c r="C1126" t="s">
        <v>1573</v>
      </c>
      <c r="D1126" s="10" t="str">
        <f t="shared" si="17"/>
        <v>Traverse de Tourre</v>
      </c>
      <c r="E1126" t="s">
        <v>9108</v>
      </c>
      <c r="F1126" t="s">
        <v>4354</v>
      </c>
      <c r="G1126" t="s">
        <v>4357</v>
      </c>
    </row>
    <row r="1127" spans="1:7">
      <c r="A1127" t="s">
        <v>1570</v>
      </c>
      <c r="B1127">
        <v>43718059</v>
      </c>
      <c r="C1127" t="s">
        <v>1573</v>
      </c>
      <c r="D1127" s="10" t="str">
        <f t="shared" si="17"/>
        <v>Traverse de Tourre</v>
      </c>
      <c r="E1127" t="s">
        <v>9109</v>
      </c>
      <c r="F1127" t="s">
        <v>2378</v>
      </c>
      <c r="G1127" t="s">
        <v>2380</v>
      </c>
    </row>
    <row r="1128" spans="1:7">
      <c r="A1128" t="s">
        <v>2541</v>
      </c>
      <c r="B1128">
        <v>7986394</v>
      </c>
      <c r="C1128" t="s">
        <v>2544</v>
      </c>
      <c r="D1128" s="10" t="str">
        <f t="shared" si="17"/>
        <v>Rue des Treize Arches</v>
      </c>
      <c r="E1128" t="s">
        <v>9108</v>
      </c>
      <c r="F1128" t="s">
        <v>2567</v>
      </c>
      <c r="G1128" t="s">
        <v>2570</v>
      </c>
    </row>
    <row r="1129" spans="1:7">
      <c r="A1129" t="s">
        <v>2541</v>
      </c>
      <c r="B1129">
        <v>7986394</v>
      </c>
      <c r="C1129" t="s">
        <v>2544</v>
      </c>
      <c r="D1129" s="10" t="str">
        <f t="shared" si="17"/>
        <v>Rue des Treize Arches</v>
      </c>
      <c r="E1129" t="s">
        <v>9109</v>
      </c>
      <c r="F1129" t="s">
        <v>796</v>
      </c>
      <c r="G1129" t="s">
        <v>799</v>
      </c>
    </row>
    <row r="1130" spans="1:7">
      <c r="A1130" t="s">
        <v>4207</v>
      </c>
      <c r="B1130">
        <v>74700763</v>
      </c>
      <c r="C1130" t="s">
        <v>4210</v>
      </c>
      <c r="D1130" s="10" t="str">
        <f t="shared" si="17"/>
        <v>Impasse des Tulipes</v>
      </c>
      <c r="E1130" t="s">
        <v>9109</v>
      </c>
      <c r="F1130" t="s">
        <v>4123</v>
      </c>
      <c r="G1130" t="s">
        <v>4126</v>
      </c>
    </row>
    <row r="1131" spans="1:7">
      <c r="A1131" t="s">
        <v>3544</v>
      </c>
      <c r="B1131">
        <v>25461300</v>
      </c>
      <c r="C1131" t="s">
        <v>3547</v>
      </c>
      <c r="D1131" s="10" t="str">
        <f t="shared" si="17"/>
        <v>Route d'Uchaux</v>
      </c>
      <c r="E1131" t="s">
        <v>9108</v>
      </c>
      <c r="F1131" t="s">
        <v>3590</v>
      </c>
      <c r="G1131" t="s">
        <v>3592</v>
      </c>
    </row>
    <row r="1132" spans="1:7">
      <c r="A1132" t="s">
        <v>3544</v>
      </c>
      <c r="B1132">
        <v>25461300</v>
      </c>
      <c r="C1132" t="s">
        <v>3547</v>
      </c>
      <c r="D1132" s="10" t="str">
        <f t="shared" si="17"/>
        <v>Route d'Uchaux</v>
      </c>
      <c r="E1132" t="s">
        <v>9109</v>
      </c>
      <c r="F1132" t="s">
        <v>3590</v>
      </c>
      <c r="G1132" t="s">
        <v>3592</v>
      </c>
    </row>
    <row r="1133" spans="1:7">
      <c r="A1133" t="s">
        <v>3046</v>
      </c>
      <c r="B1133">
        <v>43667000</v>
      </c>
      <c r="C1133" t="s">
        <v>3049</v>
      </c>
      <c r="D1133" s="10" t="str">
        <f t="shared" si="17"/>
        <v>Rue de l'Université</v>
      </c>
      <c r="E1133" t="s">
        <v>9108</v>
      </c>
      <c r="F1133" t="s">
        <v>3181</v>
      </c>
      <c r="G1133" t="s">
        <v>3184</v>
      </c>
    </row>
    <row r="1134" spans="1:7">
      <c r="A1134" t="s">
        <v>3046</v>
      </c>
      <c r="B1134">
        <v>43667000</v>
      </c>
      <c r="C1134" t="s">
        <v>3049</v>
      </c>
      <c r="D1134" s="10" t="str">
        <f t="shared" si="17"/>
        <v>Rue de l'Université</v>
      </c>
      <c r="E1134" t="s">
        <v>9109</v>
      </c>
      <c r="F1134" t="s">
        <v>3134</v>
      </c>
      <c r="G1134" t="s">
        <v>3137</v>
      </c>
    </row>
    <row r="1135" spans="1:7">
      <c r="A1135" t="s">
        <v>293</v>
      </c>
      <c r="B1135">
        <v>55854286</v>
      </c>
      <c r="C1135" t="s">
        <v>296</v>
      </c>
      <c r="D1135" s="10" t="str">
        <f t="shared" si="17"/>
        <v>Chemin Vénissat Nord</v>
      </c>
      <c r="E1135" t="s">
        <v>9108</v>
      </c>
      <c r="F1135" t="s">
        <v>3565</v>
      </c>
      <c r="G1135" t="s">
        <v>3567</v>
      </c>
    </row>
    <row r="1136" spans="1:7">
      <c r="A1136" t="s">
        <v>293</v>
      </c>
      <c r="B1136">
        <v>55854286</v>
      </c>
      <c r="C1136" t="s">
        <v>296</v>
      </c>
      <c r="D1136" s="10" t="str">
        <f t="shared" si="17"/>
        <v>Chemin Vénissat Nord</v>
      </c>
      <c r="E1136" t="s">
        <v>9109</v>
      </c>
      <c r="F1136" t="s">
        <v>1219</v>
      </c>
      <c r="G1136" t="s">
        <v>1222</v>
      </c>
    </row>
    <row r="1137" spans="1:7">
      <c r="A1137" t="s">
        <v>4450</v>
      </c>
      <c r="B1137">
        <v>55854285</v>
      </c>
      <c r="C1137" t="s">
        <v>4453</v>
      </c>
      <c r="D1137" s="10" t="str">
        <f t="shared" si="17"/>
        <v>Chemin Vénissat Sud</v>
      </c>
      <c r="E1137" t="s">
        <v>9108</v>
      </c>
      <c r="F1137" t="s">
        <v>5061</v>
      </c>
      <c r="G1137" t="s">
        <v>5064</v>
      </c>
    </row>
    <row r="1138" spans="1:7">
      <c r="A1138" t="s">
        <v>4450</v>
      </c>
      <c r="B1138">
        <v>55854285</v>
      </c>
      <c r="C1138" t="s">
        <v>4453</v>
      </c>
      <c r="D1138" s="10" t="str">
        <f t="shared" si="17"/>
        <v>Chemin Vénissat Sud</v>
      </c>
      <c r="E1138" t="s">
        <v>9109</v>
      </c>
      <c r="F1138" t="s">
        <v>4326</v>
      </c>
      <c r="G1138" t="s">
        <v>4329</v>
      </c>
    </row>
    <row r="1139" spans="1:7">
      <c r="A1139" t="s">
        <v>4313</v>
      </c>
      <c r="B1139">
        <v>74494269</v>
      </c>
      <c r="C1139" t="s">
        <v>4316</v>
      </c>
      <c r="D1139" s="10" t="str">
        <f t="shared" si="17"/>
        <v>Impasse du Ventoux</v>
      </c>
      <c r="E1139" t="s">
        <v>9109</v>
      </c>
      <c r="F1139" t="s">
        <v>817</v>
      </c>
      <c r="G1139" t="s">
        <v>820</v>
      </c>
    </row>
    <row r="1140" spans="1:7">
      <c r="A1140" t="s">
        <v>4320</v>
      </c>
      <c r="B1140">
        <v>149407902</v>
      </c>
      <c r="C1140" t="s">
        <v>4323</v>
      </c>
      <c r="D1140" s="10" t="str">
        <f t="shared" si="17"/>
        <v>Impasse du Vercors</v>
      </c>
      <c r="E1140" t="s">
        <v>9109</v>
      </c>
      <c r="F1140" t="s">
        <v>5280</v>
      </c>
      <c r="G1140" t="s">
        <v>5283</v>
      </c>
    </row>
    <row r="1141" spans="1:7">
      <c r="A1141" t="s">
        <v>859</v>
      </c>
      <c r="B1141">
        <v>219503842</v>
      </c>
      <c r="C1141" t="s">
        <v>862</v>
      </c>
      <c r="D1141" s="10" t="str">
        <f t="shared" si="17"/>
        <v>Avenue de Verdun</v>
      </c>
      <c r="E1141" t="s">
        <v>9108</v>
      </c>
      <c r="F1141" t="s">
        <v>3537</v>
      </c>
      <c r="G1141" t="s">
        <v>3540</v>
      </c>
    </row>
    <row r="1142" spans="1:7">
      <c r="A1142" t="s">
        <v>859</v>
      </c>
      <c r="B1142">
        <v>219503842</v>
      </c>
      <c r="C1142" t="s">
        <v>862</v>
      </c>
      <c r="D1142" s="10" t="str">
        <f t="shared" si="17"/>
        <v>Avenue de Verdun</v>
      </c>
      <c r="E1142" t="s">
        <v>9109</v>
      </c>
      <c r="F1142" t="s">
        <v>901</v>
      </c>
      <c r="G1142" t="s">
        <v>904</v>
      </c>
    </row>
    <row r="1143" spans="1:7">
      <c r="A1143" t="s">
        <v>2547</v>
      </c>
      <c r="B1143">
        <v>74663089</v>
      </c>
      <c r="C1143" t="s">
        <v>2550</v>
      </c>
      <c r="D1143" s="10" t="str">
        <f t="shared" si="17"/>
        <v>Rue des Vergers de Naïs</v>
      </c>
      <c r="E1143" t="s">
        <v>9109</v>
      </c>
      <c r="F1143" t="s">
        <v>789</v>
      </c>
      <c r="G1143" t="s">
        <v>792</v>
      </c>
    </row>
    <row r="1144" spans="1:7">
      <c r="A1144" t="s">
        <v>1471</v>
      </c>
      <c r="B1144">
        <v>150349574</v>
      </c>
      <c r="C1144" t="s">
        <v>1474</v>
      </c>
      <c r="D1144" s="10" t="str">
        <f t="shared" si="17"/>
        <v>Rue Verte</v>
      </c>
      <c r="E1144" t="s">
        <v>9108</v>
      </c>
      <c r="F1144" t="s">
        <v>2330</v>
      </c>
      <c r="G1144" t="s">
        <v>2333</v>
      </c>
    </row>
    <row r="1145" spans="1:7">
      <c r="A1145" t="s">
        <v>1471</v>
      </c>
      <c r="B1145">
        <v>150349574</v>
      </c>
      <c r="C1145" t="s">
        <v>1474</v>
      </c>
      <c r="D1145" s="10" t="str">
        <f t="shared" si="17"/>
        <v>Rue Verte</v>
      </c>
      <c r="E1145" t="s">
        <v>9109</v>
      </c>
      <c r="F1145" t="s">
        <v>355</v>
      </c>
      <c r="G1145" t="s">
        <v>358</v>
      </c>
    </row>
    <row r="1146" spans="1:7">
      <c r="A1146" t="s">
        <v>2553</v>
      </c>
      <c r="B1146">
        <v>79091796</v>
      </c>
      <c r="C1146" t="s">
        <v>2556</v>
      </c>
      <c r="D1146" s="10" t="str">
        <f t="shared" si="17"/>
        <v>Rue des Veyrières</v>
      </c>
      <c r="E1146" t="s">
        <v>9108</v>
      </c>
      <c r="F1146" t="s">
        <v>3558</v>
      </c>
      <c r="G1146" t="s">
        <v>3561</v>
      </c>
    </row>
    <row r="1147" spans="1:7">
      <c r="A1147" t="s">
        <v>2553</v>
      </c>
      <c r="B1147">
        <v>79091796</v>
      </c>
      <c r="C1147" t="s">
        <v>2556</v>
      </c>
      <c r="D1147" s="10" t="str">
        <f t="shared" si="17"/>
        <v>Rue des Veyrières</v>
      </c>
      <c r="E1147" t="s">
        <v>9109</v>
      </c>
      <c r="F1147" t="s">
        <v>3558</v>
      </c>
      <c r="G1147" t="s">
        <v>3561</v>
      </c>
    </row>
    <row r="1148" spans="1:7">
      <c r="A1148" t="s">
        <v>551</v>
      </c>
      <c r="B1148">
        <v>43872072</v>
      </c>
      <c r="C1148" t="s">
        <v>554</v>
      </c>
      <c r="D1148" s="10" t="str">
        <f t="shared" si="17"/>
        <v>Chemin de la Veysonne</v>
      </c>
      <c r="E1148" t="s">
        <v>9108</v>
      </c>
      <c r="F1148" t="s">
        <v>1165</v>
      </c>
      <c r="G1148" t="s">
        <v>1168</v>
      </c>
    </row>
    <row r="1149" spans="1:7">
      <c r="A1149" t="s">
        <v>551</v>
      </c>
      <c r="B1149">
        <v>43872072</v>
      </c>
      <c r="C1149" t="s">
        <v>554</v>
      </c>
      <c r="D1149" s="10" t="str">
        <f t="shared" si="17"/>
        <v>Chemin de la Veysonne</v>
      </c>
      <c r="E1149" t="s">
        <v>9109</v>
      </c>
      <c r="F1149" t="s">
        <v>1165</v>
      </c>
      <c r="G1149" t="s">
        <v>1168</v>
      </c>
    </row>
    <row r="1150" spans="1:7">
      <c r="A1150" t="s">
        <v>3148</v>
      </c>
      <c r="B1150">
        <v>74159337</v>
      </c>
      <c r="C1150" t="s">
        <v>3151</v>
      </c>
      <c r="D1150" s="10" t="str">
        <f t="shared" si="17"/>
        <v>Rue de la Victoire</v>
      </c>
      <c r="E1150" t="s">
        <v>9108</v>
      </c>
      <c r="F1150" t="s">
        <v>3141</v>
      </c>
      <c r="G1150" t="s">
        <v>3144</v>
      </c>
    </row>
    <row r="1151" spans="1:7">
      <c r="A1151" t="s">
        <v>3148</v>
      </c>
      <c r="B1151">
        <v>74159337</v>
      </c>
      <c r="C1151" t="s">
        <v>3151</v>
      </c>
      <c r="D1151" s="10" t="str">
        <f t="shared" si="17"/>
        <v>Rue de la Victoire</v>
      </c>
      <c r="E1151" t="s">
        <v>9109</v>
      </c>
      <c r="F1151" t="s">
        <v>3120</v>
      </c>
      <c r="G1151" t="s">
        <v>3123</v>
      </c>
    </row>
    <row r="1152" spans="1:7">
      <c r="A1152" t="s">
        <v>1478</v>
      </c>
      <c r="B1152">
        <v>116953440</v>
      </c>
      <c r="C1152" t="s">
        <v>1481</v>
      </c>
      <c r="D1152" s="10" t="str">
        <f t="shared" si="17"/>
        <v>Rue Victor Hugo</v>
      </c>
      <c r="E1152" t="s">
        <v>9108</v>
      </c>
      <c r="F1152" t="s">
        <v>1414</v>
      </c>
      <c r="G1152" t="s">
        <v>1417</v>
      </c>
    </row>
    <row r="1153" spans="1:7">
      <c r="A1153" t="s">
        <v>1478</v>
      </c>
      <c r="B1153">
        <v>116953440</v>
      </c>
      <c r="C1153" t="s">
        <v>1481</v>
      </c>
      <c r="D1153" s="10" t="str">
        <f t="shared" si="17"/>
        <v>Rue Victor Hugo</v>
      </c>
      <c r="E1153" t="s">
        <v>9109</v>
      </c>
      <c r="F1153" t="s">
        <v>227</v>
      </c>
      <c r="G1153" t="s">
        <v>231</v>
      </c>
    </row>
    <row r="1154" spans="1:7">
      <c r="A1154" t="s">
        <v>5197</v>
      </c>
      <c r="B1154">
        <v>49077217</v>
      </c>
      <c r="C1154" t="s">
        <v>5200</v>
      </c>
      <c r="D1154" s="10" t="str">
        <f t="shared" ref="D1154:D1217" si="18">HYPERLINK("http://www.openstreetmap.org/?way="&amp;B1154,C1154)</f>
        <v>Chemin de la Vieille Passerelle</v>
      </c>
      <c r="E1154" t="s">
        <v>9109</v>
      </c>
      <c r="F1154" t="s">
        <v>1336</v>
      </c>
      <c r="G1154" t="s">
        <v>1339</v>
      </c>
    </row>
    <row r="1155" spans="1:7">
      <c r="A1155" t="s">
        <v>2560</v>
      </c>
      <c r="B1155">
        <v>74918169</v>
      </c>
      <c r="C1155" t="s">
        <v>2563</v>
      </c>
      <c r="D1155" s="10" t="str">
        <f t="shared" si="18"/>
        <v>Rue des Vieux Fossés</v>
      </c>
      <c r="E1155" t="s">
        <v>9108</v>
      </c>
      <c r="F1155" t="s">
        <v>4456</v>
      </c>
      <c r="G1155" t="s">
        <v>4460</v>
      </c>
    </row>
    <row r="1156" spans="1:7">
      <c r="A1156" t="s">
        <v>2560</v>
      </c>
      <c r="B1156">
        <v>74918169</v>
      </c>
      <c r="C1156" t="s">
        <v>2563</v>
      </c>
      <c r="D1156" s="10" t="str">
        <f t="shared" si="18"/>
        <v>Rue des Vieux Fossés</v>
      </c>
      <c r="E1156" t="s">
        <v>9109</v>
      </c>
      <c r="F1156" t="s">
        <v>192</v>
      </c>
      <c r="G1156" t="s">
        <v>195</v>
      </c>
    </row>
    <row r="1157" spans="1:7">
      <c r="A1157" t="s">
        <v>2567</v>
      </c>
      <c r="B1157">
        <v>23470299</v>
      </c>
      <c r="C1157" t="s">
        <v>2570</v>
      </c>
      <c r="D1157" s="10" t="str">
        <f t="shared" si="18"/>
        <v>Rue des Vieux Remparts</v>
      </c>
      <c r="E1157" t="s">
        <v>9108</v>
      </c>
      <c r="F1157" t="s">
        <v>3558</v>
      </c>
      <c r="G1157" t="s">
        <v>3561</v>
      </c>
    </row>
    <row r="1158" spans="1:7">
      <c r="A1158" t="s">
        <v>2567</v>
      </c>
      <c r="B1158">
        <v>23470299</v>
      </c>
      <c r="C1158" t="s">
        <v>2570</v>
      </c>
      <c r="D1158" s="10" t="str">
        <f t="shared" si="18"/>
        <v>Rue des Vieux Remparts</v>
      </c>
      <c r="E1158" t="s">
        <v>9109</v>
      </c>
      <c r="F1158" t="s">
        <v>2309</v>
      </c>
      <c r="G1158" t="s">
        <v>2312</v>
      </c>
    </row>
    <row r="1159" spans="1:7">
      <c r="A1159" t="s">
        <v>1258</v>
      </c>
      <c r="B1159">
        <v>96862814</v>
      </c>
      <c r="C1159" t="s">
        <v>1261</v>
      </c>
      <c r="D1159" s="10" t="str">
        <f t="shared" si="18"/>
        <v>Chemin des Vignes</v>
      </c>
      <c r="E1159" t="s">
        <v>9109</v>
      </c>
      <c r="F1159" t="s">
        <v>947</v>
      </c>
      <c r="G1159" t="s">
        <v>949</v>
      </c>
    </row>
    <row r="1160" spans="1:7">
      <c r="A1160" t="s">
        <v>2330</v>
      </c>
      <c r="B1160">
        <v>79091802</v>
      </c>
      <c r="C1160" t="s">
        <v>2333</v>
      </c>
      <c r="D1160" s="10" t="str">
        <f t="shared" si="18"/>
        <v>Rue du Village</v>
      </c>
      <c r="E1160" t="s">
        <v>9108</v>
      </c>
      <c r="F1160" t="s">
        <v>2323</v>
      </c>
      <c r="G1160" t="s">
        <v>2326</v>
      </c>
    </row>
    <row r="1161" spans="1:7">
      <c r="A1161" t="s">
        <v>2330</v>
      </c>
      <c r="B1161">
        <v>79091802</v>
      </c>
      <c r="C1161" t="s">
        <v>2333</v>
      </c>
      <c r="D1161" s="10" t="str">
        <f t="shared" si="18"/>
        <v>Rue du Village</v>
      </c>
      <c r="E1161" t="s">
        <v>9109</v>
      </c>
      <c r="F1161" t="s">
        <v>355</v>
      </c>
      <c r="G1161" t="s">
        <v>358</v>
      </c>
    </row>
    <row r="1162" spans="1:7">
      <c r="A1162" t="s">
        <v>1485</v>
      </c>
      <c r="B1162">
        <v>130987587</v>
      </c>
      <c r="C1162" t="s">
        <v>1488</v>
      </c>
      <c r="D1162" s="10" t="str">
        <f t="shared" si="18"/>
        <v>Rue Villeneuve</v>
      </c>
      <c r="E1162" t="s">
        <v>9108</v>
      </c>
      <c r="F1162" t="s">
        <v>3488</v>
      </c>
      <c r="G1162" t="s">
        <v>3491</v>
      </c>
    </row>
    <row r="1163" spans="1:7">
      <c r="A1163" t="s">
        <v>1485</v>
      </c>
      <c r="B1163">
        <v>130987587</v>
      </c>
      <c r="C1163" t="s">
        <v>1488</v>
      </c>
      <c r="D1163" s="10" t="str">
        <f t="shared" si="18"/>
        <v>Rue Villeneuve</v>
      </c>
      <c r="E1163" t="s">
        <v>9109</v>
      </c>
      <c r="F1163" t="s">
        <v>227</v>
      </c>
      <c r="G1163" t="s">
        <v>231</v>
      </c>
    </row>
    <row r="1164" spans="1:7">
      <c r="A1164" t="s">
        <v>219</v>
      </c>
      <c r="B1164">
        <v>25633798</v>
      </c>
      <c r="C1164" t="s">
        <v>223</v>
      </c>
      <c r="D1164" s="10" t="str">
        <f t="shared" si="18"/>
        <v>Avenue de la Violette</v>
      </c>
      <c r="E1164" t="s">
        <v>9108</v>
      </c>
      <c r="F1164" t="s">
        <v>3514</v>
      </c>
      <c r="G1164" t="s">
        <v>3517</v>
      </c>
    </row>
    <row r="1165" spans="1:7">
      <c r="A1165" t="s">
        <v>219</v>
      </c>
      <c r="B1165">
        <v>25633798</v>
      </c>
      <c r="C1165" t="s">
        <v>223</v>
      </c>
      <c r="D1165" s="10" t="str">
        <f t="shared" si="18"/>
        <v>Avenue de la Violette</v>
      </c>
      <c r="E1165" t="s">
        <v>9109</v>
      </c>
      <c r="F1165" t="s">
        <v>908</v>
      </c>
      <c r="G1165" t="s">
        <v>911</v>
      </c>
    </row>
    <row r="1166" spans="1:7">
      <c r="A1166" t="s">
        <v>558</v>
      </c>
      <c r="B1166">
        <v>96741263</v>
      </c>
      <c r="C1166" t="s">
        <v>560</v>
      </c>
      <c r="D1166" s="10" t="str">
        <f t="shared" si="18"/>
        <v>Chemin de la Violette</v>
      </c>
      <c r="E1166" t="s">
        <v>9108</v>
      </c>
      <c r="F1166" t="s">
        <v>1111</v>
      </c>
      <c r="G1166" t="s">
        <v>1114</v>
      </c>
    </row>
    <row r="1167" spans="1:7">
      <c r="A1167" t="s">
        <v>558</v>
      </c>
      <c r="B1167">
        <v>96741263</v>
      </c>
      <c r="C1167" t="s">
        <v>560</v>
      </c>
      <c r="D1167" s="10" t="str">
        <f t="shared" si="18"/>
        <v>Chemin de la Violette</v>
      </c>
      <c r="E1167" t="s">
        <v>9109</v>
      </c>
      <c r="F1167" t="s">
        <v>947</v>
      </c>
      <c r="G1167" t="s">
        <v>949</v>
      </c>
    </row>
    <row r="1168" spans="1:7">
      <c r="A1168" t="s">
        <v>1512</v>
      </c>
      <c r="B1168">
        <v>149158607</v>
      </c>
      <c r="C1168" t="s">
        <v>1515</v>
      </c>
      <c r="D1168" s="10" t="str">
        <f t="shared" si="18"/>
        <v>Square Voltaire</v>
      </c>
      <c r="E1168" t="s">
        <v>9108</v>
      </c>
      <c r="F1168" t="s">
        <v>1655</v>
      </c>
      <c r="G1168" t="s">
        <v>1658</v>
      </c>
    </row>
    <row r="1169" spans="1:7">
      <c r="A1169" t="s">
        <v>1512</v>
      </c>
      <c r="B1169">
        <v>149158607</v>
      </c>
      <c r="C1169" t="s">
        <v>1515</v>
      </c>
      <c r="D1169" s="10" t="str">
        <f t="shared" si="18"/>
        <v>Square Voltaire</v>
      </c>
      <c r="E1169" t="s">
        <v>9109</v>
      </c>
      <c r="F1169" t="s">
        <v>3655</v>
      </c>
      <c r="G1169" t="s">
        <v>3658</v>
      </c>
    </row>
    <row r="1170" spans="1:7">
      <c r="A1170" t="s">
        <v>2574</v>
      </c>
      <c r="B1170">
        <v>73032726</v>
      </c>
      <c r="C1170" t="s">
        <v>2577</v>
      </c>
      <c r="D1170" s="10" t="str">
        <f t="shared" si="18"/>
        <v>Rue des Vosges</v>
      </c>
      <c r="E1170" t="s">
        <v>9108</v>
      </c>
      <c r="F1170" t="s">
        <v>3174</v>
      </c>
      <c r="G1170" t="s">
        <v>3177</v>
      </c>
    </row>
    <row r="1171" spans="1:7">
      <c r="A1171" t="s">
        <v>2574</v>
      </c>
      <c r="B1171">
        <v>73032726</v>
      </c>
      <c r="C1171" t="s">
        <v>2577</v>
      </c>
      <c r="D1171" s="10" t="str">
        <f t="shared" si="18"/>
        <v>Rue des Vosges</v>
      </c>
      <c r="E1171" t="s">
        <v>9109</v>
      </c>
      <c r="F1171" t="s">
        <v>901</v>
      </c>
      <c r="G1171" t="s">
        <v>904</v>
      </c>
    </row>
    <row r="1172" spans="1:7">
      <c r="A1172" t="s">
        <v>1492</v>
      </c>
      <c r="B1172">
        <v>79091144</v>
      </c>
      <c r="C1172" t="s">
        <v>1495</v>
      </c>
      <c r="D1172" s="10" t="str">
        <f t="shared" si="18"/>
        <v>Rue William et Catherine Booth</v>
      </c>
      <c r="E1172" t="s">
        <v>9108</v>
      </c>
      <c r="F1172" t="s">
        <v>852</v>
      </c>
      <c r="G1172" t="s">
        <v>855</v>
      </c>
    </row>
    <row r="1173" spans="1:7">
      <c r="A1173" t="s">
        <v>1492</v>
      </c>
      <c r="B1173">
        <v>79091144</v>
      </c>
      <c r="C1173" t="s">
        <v>1495</v>
      </c>
      <c r="D1173" s="10" t="str">
        <f t="shared" si="18"/>
        <v>Rue William et Catherine Booth</v>
      </c>
      <c r="E1173" t="s">
        <v>9109</v>
      </c>
      <c r="F1173" t="s">
        <v>852</v>
      </c>
      <c r="G1173" t="s">
        <v>855</v>
      </c>
    </row>
    <row r="1174" spans="1:7">
      <c r="A1174" t="s">
        <v>1499</v>
      </c>
      <c r="B1174">
        <v>74709152</v>
      </c>
      <c r="C1174" t="s">
        <v>1502</v>
      </c>
      <c r="D1174" s="10" t="str">
        <f t="shared" si="18"/>
        <v>Rue Yvonne Pertat</v>
      </c>
      <c r="E1174" t="s">
        <v>9108</v>
      </c>
      <c r="F1174" t="s">
        <v>3642</v>
      </c>
      <c r="G1174" t="s">
        <v>3645</v>
      </c>
    </row>
    <row r="1175" spans="1:7">
      <c r="A1175" t="s">
        <v>1499</v>
      </c>
      <c r="B1175">
        <v>74709152</v>
      </c>
      <c r="C1175" t="s">
        <v>1502</v>
      </c>
      <c r="D1175" s="10" t="str">
        <f t="shared" si="18"/>
        <v>Rue Yvonne Pertat</v>
      </c>
      <c r="E1175" t="s">
        <v>9109</v>
      </c>
      <c r="F1175" t="s">
        <v>3251</v>
      </c>
      <c r="G1175" t="s">
        <v>3254</v>
      </c>
    </row>
    <row r="1176" spans="1:7">
      <c r="A1176" t="s">
        <v>4379</v>
      </c>
      <c r="B1176">
        <v>28500225</v>
      </c>
      <c r="C1176" t="s">
        <v>4382</v>
      </c>
      <c r="D1176" s="10" t="str">
        <f t="shared" si="18"/>
        <v>Nouvelle Route de Châteauneuf</v>
      </c>
      <c r="E1176" t="s">
        <v>9108</v>
      </c>
      <c r="F1176" t="s">
        <v>3565</v>
      </c>
      <c r="G1176" t="s">
        <v>3567</v>
      </c>
    </row>
    <row r="1177" spans="1:7">
      <c r="A1177" t="s">
        <v>4379</v>
      </c>
      <c r="B1177">
        <v>28500225</v>
      </c>
      <c r="C1177" t="s">
        <v>4382</v>
      </c>
      <c r="D1177" s="10" t="str">
        <f t="shared" si="18"/>
        <v>Nouvelle Route de Châteauneuf</v>
      </c>
      <c r="E1177" t="s">
        <v>9109</v>
      </c>
      <c r="F1177" t="s">
        <v>1371</v>
      </c>
      <c r="G1177" t="s">
        <v>1375</v>
      </c>
    </row>
    <row r="1178" spans="1:7">
      <c r="A1178" t="s">
        <v>2999</v>
      </c>
      <c r="B1178">
        <v>147252173</v>
      </c>
      <c r="C1178" t="s">
        <v>3002</v>
      </c>
      <c r="D1178" s="10" t="str">
        <f t="shared" si="18"/>
        <v>Rue de Provence Prolongée</v>
      </c>
      <c r="E1178" t="s">
        <v>9109</v>
      </c>
      <c r="F1178" t="s">
        <v>3006</v>
      </c>
      <c r="G1178" t="s">
        <v>3009</v>
      </c>
    </row>
    <row r="1179" spans="1:7">
      <c r="A1179" t="s">
        <v>489</v>
      </c>
      <c r="B1179">
        <v>74500649</v>
      </c>
      <c r="C1179" t="s">
        <v>492</v>
      </c>
      <c r="D1179" s="10" t="str">
        <f t="shared" si="18"/>
        <v>Chemin de la Gravière</v>
      </c>
      <c r="E1179" t="s">
        <v>9109</v>
      </c>
      <c r="F1179" t="s">
        <v>3583</v>
      </c>
      <c r="G1179" t="s">
        <v>3586</v>
      </c>
    </row>
    <row r="1180" spans="1:7">
      <c r="A1180" t="s">
        <v>4795</v>
      </c>
      <c r="B1180">
        <v>76179646</v>
      </c>
      <c r="C1180" t="s">
        <v>4798</v>
      </c>
      <c r="D1180" s="10" t="str">
        <f t="shared" si="18"/>
        <v>Impasse 561 Rue des Chênes Verts</v>
      </c>
      <c r="E1180" t="s">
        <v>9109</v>
      </c>
      <c r="F1180" t="s">
        <v>3251</v>
      </c>
      <c r="G1180" t="s">
        <v>3254</v>
      </c>
    </row>
    <row r="1181" spans="1:7">
      <c r="A1181" t="s">
        <v>235</v>
      </c>
      <c r="B1181">
        <v>168537671</v>
      </c>
      <c r="C1181" t="s">
        <v>239</v>
      </c>
      <c r="D1181" s="10" t="str">
        <f t="shared" si="18"/>
        <v>Carrefour des Vins du Rhône</v>
      </c>
      <c r="E1181" t="s">
        <v>9108</v>
      </c>
      <c r="F1181" t="s">
        <v>2309</v>
      </c>
      <c r="G1181" t="s">
        <v>2312</v>
      </c>
    </row>
    <row r="1182" spans="1:7">
      <c r="A1182" t="s">
        <v>235</v>
      </c>
      <c r="B1182">
        <v>168537671</v>
      </c>
      <c r="C1182" t="s">
        <v>239</v>
      </c>
      <c r="D1182" s="10" t="str">
        <f t="shared" si="18"/>
        <v>Carrefour des Vins du Rhône</v>
      </c>
      <c r="E1182" t="s">
        <v>9109</v>
      </c>
      <c r="F1182" t="s">
        <v>1634</v>
      </c>
      <c r="G1182" t="s">
        <v>1637</v>
      </c>
    </row>
    <row r="1183" spans="1:7">
      <c r="A1183" t="s">
        <v>4334</v>
      </c>
      <c r="B1183">
        <v>25634621</v>
      </c>
      <c r="C1183" t="s">
        <v>4336</v>
      </c>
      <c r="D1183" s="10" t="str">
        <f t="shared" si="18"/>
        <v>Le Pont Neuf</v>
      </c>
      <c r="E1183" t="s">
        <v>9108</v>
      </c>
      <c r="F1183" t="s">
        <v>803</v>
      </c>
      <c r="G1183" t="s">
        <v>806</v>
      </c>
    </row>
    <row r="1184" spans="1:7">
      <c r="A1184" t="s">
        <v>4334</v>
      </c>
      <c r="B1184">
        <v>25634621</v>
      </c>
      <c r="C1184" t="s">
        <v>4336</v>
      </c>
      <c r="D1184" s="10" t="str">
        <f t="shared" si="18"/>
        <v>Le Pont Neuf</v>
      </c>
      <c r="E1184" t="s">
        <v>9109</v>
      </c>
      <c r="F1184" t="s">
        <v>227</v>
      </c>
      <c r="G1184" t="s">
        <v>231</v>
      </c>
    </row>
    <row r="1185" spans="1:7">
      <c r="A1185" t="s">
        <v>4332</v>
      </c>
      <c r="B1185">
        <v>4296633</v>
      </c>
      <c r="D1185" s="10">
        <f t="shared" si="18"/>
        <v>0</v>
      </c>
      <c r="E1185" t="s">
        <v>9108</v>
      </c>
      <c r="F1185" t="s">
        <v>192</v>
      </c>
      <c r="G1185" t="s">
        <v>195</v>
      </c>
    </row>
    <row r="1186" spans="1:7">
      <c r="A1186" t="s">
        <v>4332</v>
      </c>
      <c r="B1186">
        <v>4296633</v>
      </c>
      <c r="D1186" s="10">
        <f t="shared" si="18"/>
        <v>0</v>
      </c>
      <c r="E1186" t="s">
        <v>9109</v>
      </c>
      <c r="F1186" t="s">
        <v>750</v>
      </c>
      <c r="G1186" t="s">
        <v>754</v>
      </c>
    </row>
    <row r="1187" spans="1:7">
      <c r="A1187" t="s">
        <v>5312</v>
      </c>
      <c r="B1187">
        <v>5060003</v>
      </c>
      <c r="D1187" s="10">
        <f t="shared" si="18"/>
        <v>0</v>
      </c>
      <c r="E1187" t="s">
        <v>9108</v>
      </c>
      <c r="F1187" t="s">
        <v>3537</v>
      </c>
      <c r="G1187" t="s">
        <v>3540</v>
      </c>
    </row>
    <row r="1188" spans="1:7">
      <c r="A1188" t="s">
        <v>5312</v>
      </c>
      <c r="B1188">
        <v>5060003</v>
      </c>
      <c r="D1188" s="10">
        <f t="shared" si="18"/>
        <v>0</v>
      </c>
      <c r="E1188" t="s">
        <v>9109</v>
      </c>
      <c r="F1188" t="s">
        <v>750</v>
      </c>
      <c r="G1188" t="s">
        <v>754</v>
      </c>
    </row>
    <row r="1189" spans="1:7">
      <c r="A1189" t="s">
        <v>5313</v>
      </c>
      <c r="B1189">
        <v>25442704</v>
      </c>
      <c r="D1189" s="10">
        <f t="shared" si="18"/>
        <v>0</v>
      </c>
      <c r="E1189" t="s">
        <v>9108</v>
      </c>
      <c r="F1189" t="s">
        <v>750</v>
      </c>
      <c r="G1189" t="s">
        <v>754</v>
      </c>
    </row>
    <row r="1190" spans="1:7">
      <c r="A1190" t="s">
        <v>5313</v>
      </c>
      <c r="B1190">
        <v>25442704</v>
      </c>
      <c r="D1190" s="10">
        <f t="shared" si="18"/>
        <v>0</v>
      </c>
      <c r="E1190" t="s">
        <v>9109</v>
      </c>
      <c r="F1190" t="s">
        <v>750</v>
      </c>
      <c r="G1190" t="s">
        <v>754</v>
      </c>
    </row>
    <row r="1191" spans="1:7">
      <c r="A1191" t="s">
        <v>3506</v>
      </c>
      <c r="B1191">
        <v>72985496</v>
      </c>
      <c r="C1191" t="s">
        <v>3510</v>
      </c>
      <c r="D1191" s="10" t="str">
        <f t="shared" si="18"/>
        <v>Promenade Botanique de Saint-Eutrope</v>
      </c>
      <c r="E1191" t="s">
        <v>9108</v>
      </c>
      <c r="F1191" t="s">
        <v>102</v>
      </c>
      <c r="G1191" t="s">
        <v>105</v>
      </c>
    </row>
    <row r="1192" spans="1:7">
      <c r="A1192" t="s">
        <v>3506</v>
      </c>
      <c r="B1192">
        <v>72985496</v>
      </c>
      <c r="C1192" t="s">
        <v>3510</v>
      </c>
      <c r="D1192" s="10" t="str">
        <f t="shared" si="18"/>
        <v>Promenade Botanique de Saint-Eutrope</v>
      </c>
      <c r="E1192" t="s">
        <v>9109</v>
      </c>
      <c r="F1192" t="s">
        <v>4339</v>
      </c>
      <c r="G1192" t="s">
        <v>4343</v>
      </c>
    </row>
    <row r="1193" spans="1:7">
      <c r="A1193" t="s">
        <v>4810</v>
      </c>
      <c r="B1193">
        <v>75236157</v>
      </c>
      <c r="C1193" t="s">
        <v>4813</v>
      </c>
      <c r="D1193" s="10" t="str">
        <f t="shared" si="18"/>
        <v>Impasse 625 Rue Alexis Carrel</v>
      </c>
      <c r="E1193" t="s">
        <v>9109</v>
      </c>
      <c r="F1193" t="s">
        <v>3669</v>
      </c>
      <c r="G1193" t="s">
        <v>3672</v>
      </c>
    </row>
    <row r="1194" spans="1:7">
      <c r="A1194" t="s">
        <v>4595</v>
      </c>
      <c r="B1194">
        <v>131670937</v>
      </c>
      <c r="C1194" t="s">
        <v>4598</v>
      </c>
      <c r="D1194" s="10" t="str">
        <f t="shared" si="18"/>
        <v>Impasse 1714 Chemin de l'Abrian</v>
      </c>
      <c r="E1194" t="s">
        <v>9109</v>
      </c>
      <c r="F1194" t="s">
        <v>1086</v>
      </c>
      <c r="G1194" t="s">
        <v>1089</v>
      </c>
    </row>
    <row r="1195" spans="1:7">
      <c r="A1195" t="s">
        <v>4758</v>
      </c>
      <c r="B1195">
        <v>131670958</v>
      </c>
      <c r="C1195" t="s">
        <v>4761</v>
      </c>
      <c r="D1195" s="10" t="str">
        <f t="shared" si="18"/>
        <v>Impasse 437 Rue des Bartavelles</v>
      </c>
      <c r="E1195" t="s">
        <v>9109</v>
      </c>
      <c r="F1195" t="s">
        <v>3195</v>
      </c>
      <c r="G1195" t="s">
        <v>3198</v>
      </c>
    </row>
    <row r="1196" spans="1:7">
      <c r="A1196" t="s">
        <v>4820</v>
      </c>
      <c r="B1196">
        <v>131177704</v>
      </c>
      <c r="C1196" t="s">
        <v>4823</v>
      </c>
      <c r="D1196" s="10" t="str">
        <f t="shared" si="18"/>
        <v>Impasse 701 Rue des Bartavelles</v>
      </c>
      <c r="E1196" t="s">
        <v>9109</v>
      </c>
      <c r="F1196" t="s">
        <v>3195</v>
      </c>
      <c r="G1196" t="s">
        <v>3198</v>
      </c>
    </row>
    <row r="1197" spans="1:7">
      <c r="A1197" t="s">
        <v>4864</v>
      </c>
      <c r="B1197">
        <v>131182958</v>
      </c>
      <c r="C1197" t="s">
        <v>4867</v>
      </c>
      <c r="D1197" s="10" t="str">
        <f t="shared" si="18"/>
        <v>Impasse 86 Rue des Bartavelles</v>
      </c>
      <c r="E1197" t="s">
        <v>9109</v>
      </c>
      <c r="F1197" t="s">
        <v>3195</v>
      </c>
      <c r="G1197" t="s">
        <v>3198</v>
      </c>
    </row>
    <row r="1198" spans="1:7">
      <c r="A1198" t="s">
        <v>4854</v>
      </c>
      <c r="B1198">
        <v>53674137</v>
      </c>
      <c r="C1198" t="s">
        <v>4857</v>
      </c>
      <c r="D1198" s="10" t="str">
        <f t="shared" si="18"/>
        <v>Impasse 814 Chemin de la Croix Rouge</v>
      </c>
      <c r="E1198" t="s">
        <v>9109</v>
      </c>
      <c r="F1198" t="s">
        <v>442</v>
      </c>
      <c r="G1198" t="s">
        <v>445</v>
      </c>
    </row>
    <row r="1199" spans="1:7">
      <c r="A1199" t="s">
        <v>4629</v>
      </c>
      <c r="B1199">
        <v>131023550</v>
      </c>
      <c r="C1199" t="s">
        <v>4632</v>
      </c>
      <c r="D1199" s="10" t="str">
        <f t="shared" si="18"/>
        <v>Impasse 201 Rue de Guyenne</v>
      </c>
      <c r="E1199" t="s">
        <v>9109</v>
      </c>
      <c r="F1199" t="s">
        <v>2980</v>
      </c>
      <c r="G1199" t="s">
        <v>2983</v>
      </c>
    </row>
    <row r="1200" spans="1:7">
      <c r="A1200" t="s">
        <v>4558</v>
      </c>
      <c r="B1200">
        <v>156958833</v>
      </c>
      <c r="C1200" t="s">
        <v>4561</v>
      </c>
      <c r="D1200" s="10" t="str">
        <f t="shared" si="18"/>
        <v>Impasse 143 Chemin de la Passerelle</v>
      </c>
      <c r="E1200" t="s">
        <v>9109</v>
      </c>
      <c r="F1200" t="s">
        <v>5191</v>
      </c>
      <c r="G1200" t="s">
        <v>5194</v>
      </c>
    </row>
    <row r="1201" spans="1:7">
      <c r="A1201" t="s">
        <v>4634</v>
      </c>
      <c r="B1201">
        <v>132211677</v>
      </c>
      <c r="C1201" t="s">
        <v>4637</v>
      </c>
      <c r="D1201" s="10" t="str">
        <f t="shared" si="18"/>
        <v>Impasse 205 Chemin de Rimonet Est</v>
      </c>
      <c r="E1201" t="s">
        <v>9109</v>
      </c>
      <c r="F1201" t="s">
        <v>368</v>
      </c>
      <c r="G1201" t="s">
        <v>371</v>
      </c>
    </row>
    <row r="1202" spans="1:7">
      <c r="A1202" t="s">
        <v>4519</v>
      </c>
      <c r="B1202">
        <v>147156116</v>
      </c>
      <c r="C1202" t="s">
        <v>4522</v>
      </c>
      <c r="D1202" s="10" t="str">
        <f t="shared" si="18"/>
        <v>Impasse 1023 Route de Roquemaure</v>
      </c>
      <c r="E1202" t="s">
        <v>9109</v>
      </c>
      <c r="F1202" t="s">
        <v>1371</v>
      </c>
      <c r="G1202" t="s">
        <v>1375</v>
      </c>
    </row>
    <row r="1203" spans="1:7">
      <c r="A1203" t="s">
        <v>4624</v>
      </c>
      <c r="B1203">
        <v>164610707</v>
      </c>
      <c r="C1203" t="s">
        <v>4627</v>
      </c>
      <c r="D1203" s="10" t="str">
        <f t="shared" si="18"/>
        <v>Impasse 201 Chemin de la Rose Trémière</v>
      </c>
      <c r="E1203" t="s">
        <v>9109</v>
      </c>
      <c r="F1203" t="s">
        <v>538</v>
      </c>
      <c r="G1203" t="s">
        <v>541</v>
      </c>
    </row>
    <row r="1204" spans="1:7">
      <c r="A1204" t="s">
        <v>4779</v>
      </c>
      <c r="B1204">
        <v>146360634</v>
      </c>
      <c r="C1204" t="s">
        <v>4782</v>
      </c>
      <c r="D1204" s="10" t="str">
        <f t="shared" si="18"/>
        <v>Impasse 481 Chemin de la Rose Trémière</v>
      </c>
      <c r="E1204" t="s">
        <v>9109</v>
      </c>
      <c r="F1204" t="s">
        <v>538</v>
      </c>
      <c r="G1204" t="s">
        <v>541</v>
      </c>
    </row>
    <row r="1205" spans="1:7">
      <c r="A1205" t="s">
        <v>4600</v>
      </c>
      <c r="B1205">
        <v>145293882</v>
      </c>
      <c r="C1205" t="s">
        <v>4603</v>
      </c>
      <c r="D1205" s="10" t="str">
        <f t="shared" si="18"/>
        <v>Impasse 184 Chemin de la Sauvageonne</v>
      </c>
      <c r="E1205" t="s">
        <v>9109</v>
      </c>
      <c r="F1205" t="s">
        <v>544</v>
      </c>
      <c r="G1205" t="s">
        <v>547</v>
      </c>
    </row>
    <row r="1206" spans="1:7">
      <c r="A1206" t="s">
        <v>4644</v>
      </c>
      <c r="B1206">
        <v>145293884</v>
      </c>
      <c r="C1206" t="s">
        <v>4647</v>
      </c>
      <c r="D1206" s="10" t="str">
        <f t="shared" si="18"/>
        <v>Impasse 256 Chemin de la Sauvageonne</v>
      </c>
      <c r="E1206" t="s">
        <v>9109</v>
      </c>
      <c r="F1206" t="s">
        <v>544</v>
      </c>
      <c r="G1206" t="s">
        <v>547</v>
      </c>
    </row>
    <row r="1207" spans="1:7">
      <c r="A1207" t="s">
        <v>4774</v>
      </c>
      <c r="B1207">
        <v>75236147</v>
      </c>
      <c r="C1207" t="s">
        <v>4777</v>
      </c>
      <c r="D1207" s="10" t="str">
        <f t="shared" si="18"/>
        <v>Impasse 478 Chemin de la Sauvageonne</v>
      </c>
      <c r="E1207" t="s">
        <v>9109</v>
      </c>
      <c r="F1207" t="s">
        <v>544</v>
      </c>
      <c r="G1207" t="s">
        <v>547</v>
      </c>
    </row>
    <row r="1208" spans="1:7">
      <c r="A1208" t="s">
        <v>3916</v>
      </c>
      <c r="B1208">
        <v>73029461</v>
      </c>
      <c r="C1208" t="s">
        <v>3919</v>
      </c>
      <c r="D1208" s="10" t="str">
        <f t="shared" si="18"/>
        <v>Impasse de Flore</v>
      </c>
      <c r="E1208" t="s">
        <v>9109</v>
      </c>
      <c r="F1208" t="s">
        <v>5074</v>
      </c>
      <c r="G1208" t="s">
        <v>5076</v>
      </c>
    </row>
    <row r="1209" spans="1:7">
      <c r="A1209" t="s">
        <v>4763</v>
      </c>
      <c r="B1209">
        <v>130127411</v>
      </c>
      <c r="C1209" t="s">
        <v>4766</v>
      </c>
      <c r="D1209" s="10" t="str">
        <f t="shared" si="18"/>
        <v>Impasse 437 Rue des Jonquilles</v>
      </c>
      <c r="E1209" t="s">
        <v>9109</v>
      </c>
      <c r="F1209" t="s">
        <v>2431</v>
      </c>
      <c r="G1209" t="s">
        <v>2434</v>
      </c>
    </row>
    <row r="1210" spans="1:7">
      <c r="A1210" t="s">
        <v>4869</v>
      </c>
      <c r="B1210">
        <v>209972027</v>
      </c>
      <c r="C1210" t="s">
        <v>4872</v>
      </c>
      <c r="D1210" s="10" t="str">
        <f t="shared" si="18"/>
        <v>Impasse 92 Rue des Phocéens</v>
      </c>
      <c r="E1210" t="s">
        <v>9109</v>
      </c>
      <c r="F1210" t="s">
        <v>2470</v>
      </c>
      <c r="G1210" t="s">
        <v>2473</v>
      </c>
    </row>
    <row r="1211" spans="1:7">
      <c r="A1211" t="s">
        <v>4683</v>
      </c>
      <c r="B1211">
        <v>130133168</v>
      </c>
      <c r="C1211" t="s">
        <v>4686</v>
      </c>
      <c r="D1211" s="10" t="str">
        <f t="shared" si="18"/>
        <v>Impasse 279 Rue des Chênes Verts</v>
      </c>
      <c r="E1211" t="s">
        <v>9109</v>
      </c>
      <c r="F1211" t="s">
        <v>3251</v>
      </c>
      <c r="G1211" t="s">
        <v>3254</v>
      </c>
    </row>
    <row r="1212" spans="1:7">
      <c r="A1212" t="s">
        <v>4744</v>
      </c>
      <c r="B1212">
        <v>142125366</v>
      </c>
      <c r="C1212" t="s">
        <v>4747</v>
      </c>
      <c r="D1212" s="10" t="str">
        <f t="shared" si="18"/>
        <v>Impasse 421 Rue des Chênes Verts</v>
      </c>
      <c r="E1212" t="s">
        <v>9109</v>
      </c>
      <c r="F1212" t="s">
        <v>3251</v>
      </c>
      <c r="G1212" t="s">
        <v>3254</v>
      </c>
    </row>
    <row r="1213" spans="1:7">
      <c r="A1213" t="s">
        <v>4835</v>
      </c>
      <c r="B1213">
        <v>129860126</v>
      </c>
      <c r="C1213" t="s">
        <v>9106</v>
      </c>
      <c r="D1213" s="10" t="str">
        <f t="shared" si="18"/>
        <v>Impasse 739 Route de Jonquieres</v>
      </c>
      <c r="E1213" t="s">
        <v>9109</v>
      </c>
      <c r="F1213" t="s">
        <v>3577</v>
      </c>
      <c r="G1213" t="s">
        <v>3580</v>
      </c>
    </row>
    <row r="1214" spans="1:7">
      <c r="A1214" t="s">
        <v>4739</v>
      </c>
      <c r="B1214">
        <v>174757700</v>
      </c>
      <c r="C1214" t="s">
        <v>4742</v>
      </c>
      <c r="D1214" s="10" t="str">
        <f t="shared" si="18"/>
        <v>Impasse 420 Chemin de Palestor</v>
      </c>
      <c r="E1214" t="s">
        <v>9109</v>
      </c>
      <c r="F1214" t="s">
        <v>1065</v>
      </c>
      <c r="G1214" t="s">
        <v>1068</v>
      </c>
    </row>
    <row r="1215" spans="1:7">
      <c r="A1215" t="s">
        <v>4825</v>
      </c>
      <c r="B1215">
        <v>149117314</v>
      </c>
      <c r="C1215" t="s">
        <v>4828</v>
      </c>
      <c r="D1215" s="10" t="str">
        <f t="shared" si="18"/>
        <v>Impasse 709 Chemin Blanc</v>
      </c>
      <c r="E1215" t="s">
        <v>9109</v>
      </c>
      <c r="F1215" t="s">
        <v>251</v>
      </c>
      <c r="G1215" t="s">
        <v>254</v>
      </c>
    </row>
    <row r="1216" spans="1:7">
      <c r="A1216" t="s">
        <v>4815</v>
      </c>
      <c r="B1216">
        <v>76088790</v>
      </c>
      <c r="C1216" t="s">
        <v>4818</v>
      </c>
      <c r="D1216" s="10" t="str">
        <f t="shared" si="18"/>
        <v>Impasse 641 Route du Grès</v>
      </c>
      <c r="E1216" t="s">
        <v>9109</v>
      </c>
      <c r="F1216" t="s">
        <v>3595</v>
      </c>
      <c r="G1216" t="s">
        <v>3597</v>
      </c>
    </row>
    <row r="1217" spans="1:7">
      <c r="A1217" t="s">
        <v>4849</v>
      </c>
      <c r="B1217">
        <v>218561997</v>
      </c>
      <c r="C1217" t="s">
        <v>4852</v>
      </c>
      <c r="D1217" s="10" t="str">
        <f t="shared" si="18"/>
        <v>Impasse 811 Route du Grès</v>
      </c>
      <c r="E1217" t="s">
        <v>9109</v>
      </c>
      <c r="F1217" t="s">
        <v>3595</v>
      </c>
      <c r="G1217" t="s">
        <v>3597</v>
      </c>
    </row>
    <row r="1218" spans="1:7">
      <c r="A1218" t="s">
        <v>4573</v>
      </c>
      <c r="B1218">
        <v>168001243</v>
      </c>
      <c r="C1218" t="s">
        <v>4576</v>
      </c>
      <c r="D1218" s="10" t="str">
        <f t="shared" ref="D1218:D1275" si="19">HYPERLINK("http://www.openstreetmap.org/?way="&amp;B1218,C1218)</f>
        <v>Impasse 147 Rue des Bruyères</v>
      </c>
      <c r="E1218" t="s">
        <v>9109</v>
      </c>
      <c r="F1218" t="s">
        <v>3223</v>
      </c>
      <c r="G1218" t="s">
        <v>3226</v>
      </c>
    </row>
    <row r="1219" spans="1:7">
      <c r="A1219" t="s">
        <v>4709</v>
      </c>
      <c r="B1219">
        <v>131008992</v>
      </c>
      <c r="C1219" t="s">
        <v>4712</v>
      </c>
      <c r="D1219" s="10" t="str">
        <f t="shared" si="19"/>
        <v>Impasse 321 Impasse du Massif Central</v>
      </c>
      <c r="E1219" t="s">
        <v>9109</v>
      </c>
      <c r="F1219" t="s">
        <v>4270</v>
      </c>
      <c r="G1219" t="s">
        <v>4273</v>
      </c>
    </row>
    <row r="1220" spans="1:7">
      <c r="A1220" t="s">
        <v>4723</v>
      </c>
      <c r="B1220">
        <v>194289007</v>
      </c>
      <c r="C1220" t="s">
        <v>4726</v>
      </c>
      <c r="D1220" s="10" t="str">
        <f t="shared" si="19"/>
        <v>Impasse 361 Impasse du Massif Central</v>
      </c>
      <c r="E1220" t="s">
        <v>9109</v>
      </c>
      <c r="F1220" t="s">
        <v>4270</v>
      </c>
      <c r="G1220" t="s">
        <v>4273</v>
      </c>
    </row>
    <row r="1221" spans="1:7">
      <c r="A1221" t="s">
        <v>4649</v>
      </c>
      <c r="B1221">
        <v>169816941</v>
      </c>
      <c r="C1221" t="s">
        <v>9107</v>
      </c>
      <c r="D1221" s="10" t="str">
        <f t="shared" si="19"/>
        <v>Impasse 258 Bis Impasse du Massif Central</v>
      </c>
      <c r="E1221" t="s">
        <v>9109</v>
      </c>
      <c r="F1221" t="s">
        <v>4270</v>
      </c>
      <c r="G1221" t="s">
        <v>4273</v>
      </c>
    </row>
    <row r="1222" spans="1:7">
      <c r="A1222" t="s">
        <v>4610</v>
      </c>
      <c r="B1222">
        <v>152195571</v>
      </c>
      <c r="C1222" t="s">
        <v>4613</v>
      </c>
      <c r="D1222" s="10" t="str">
        <f t="shared" si="19"/>
        <v>Impasse 197 Chemin des Peyrières Blanches</v>
      </c>
      <c r="E1222" t="s">
        <v>9109</v>
      </c>
      <c r="F1222" t="s">
        <v>1219</v>
      </c>
      <c r="G1222" t="s">
        <v>1222</v>
      </c>
    </row>
    <row r="1223" spans="1:7">
      <c r="A1223" t="s">
        <v>5300</v>
      </c>
      <c r="B1223" t="s">
        <v>4950</v>
      </c>
      <c r="C1223" t="s">
        <v>5301</v>
      </c>
      <c r="D1223" s="10" t="str">
        <f t="shared" si="19"/>
        <v>Impasse 210 Avenue de Verdun</v>
      </c>
      <c r="E1223" t="s">
        <v>9109</v>
      </c>
      <c r="F1223" t="s">
        <v>859</v>
      </c>
      <c r="G1223" t="s">
        <v>862</v>
      </c>
    </row>
    <row r="1224" spans="1:7">
      <c r="A1224" t="s">
        <v>4859</v>
      </c>
      <c r="B1224">
        <v>144076363</v>
      </c>
      <c r="C1224" t="s">
        <v>4862</v>
      </c>
      <c r="D1224" s="10" t="str">
        <f t="shared" si="19"/>
        <v>Impasse 82 Avenue de Verdun</v>
      </c>
      <c r="E1224" t="s">
        <v>9109</v>
      </c>
      <c r="F1224" t="s">
        <v>859</v>
      </c>
      <c r="G1224" t="s">
        <v>862</v>
      </c>
    </row>
    <row r="1225" spans="1:7">
      <c r="A1225" t="s">
        <v>4830</v>
      </c>
      <c r="B1225">
        <v>147112735</v>
      </c>
      <c r="C1225" t="s">
        <v>4833</v>
      </c>
      <c r="D1225" s="10" t="str">
        <f t="shared" si="19"/>
        <v>Impasse 73 Avenue de Verdun</v>
      </c>
      <c r="E1225" t="s">
        <v>9109</v>
      </c>
      <c r="F1225" t="s">
        <v>859</v>
      </c>
      <c r="G1225" t="s">
        <v>862</v>
      </c>
    </row>
    <row r="1226" spans="1:7">
      <c r="A1226" t="s">
        <v>48</v>
      </c>
      <c r="B1226">
        <v>130133169</v>
      </c>
      <c r="C1226" t="s">
        <v>51</v>
      </c>
      <c r="D1226" s="10" t="str">
        <f t="shared" si="19"/>
        <v>Impasse 259 Rue des Chênes Verts</v>
      </c>
      <c r="E1226" t="s">
        <v>9109</v>
      </c>
      <c r="F1226" t="s">
        <v>3251</v>
      </c>
      <c r="G1226" t="s">
        <v>3254</v>
      </c>
    </row>
    <row r="1227" spans="1:7">
      <c r="A1227" t="s">
        <v>4973</v>
      </c>
      <c r="B1227">
        <v>225095889</v>
      </c>
      <c r="C1227" t="s">
        <v>4975</v>
      </c>
      <c r="D1227" s="10" t="str">
        <f t="shared" si="19"/>
        <v>Impasse 207 Rue des Blanchisseurs</v>
      </c>
      <c r="E1227" t="s">
        <v>9109</v>
      </c>
      <c r="F1227" t="s">
        <v>3216</v>
      </c>
      <c r="G1227" t="s">
        <v>3219</v>
      </c>
    </row>
    <row r="1228" spans="1:7">
      <c r="A1228" t="s">
        <v>4588</v>
      </c>
      <c r="B1228">
        <v>149528067</v>
      </c>
      <c r="C1228" t="s">
        <v>4589</v>
      </c>
      <c r="D1228" s="10" t="str">
        <f t="shared" si="19"/>
        <v>Impasse 153 Rue des Blanchisseurs</v>
      </c>
      <c r="E1228" t="s">
        <v>9109</v>
      </c>
      <c r="F1228" t="s">
        <v>3216</v>
      </c>
      <c r="G1228" t="s">
        <v>3219</v>
      </c>
    </row>
    <row r="1229" spans="1:7">
      <c r="A1229" t="s">
        <v>4590</v>
      </c>
      <c r="B1229">
        <v>211437448</v>
      </c>
      <c r="C1229" t="s">
        <v>4593</v>
      </c>
      <c r="D1229" s="10" t="str">
        <f t="shared" si="19"/>
        <v>Impasse 171 Avenue de la Violette</v>
      </c>
      <c r="E1229" t="s">
        <v>9109</v>
      </c>
      <c r="F1229" t="s">
        <v>219</v>
      </c>
      <c r="G1229" t="s">
        <v>223</v>
      </c>
    </row>
    <row r="1230" spans="1:7">
      <c r="A1230" t="s">
        <v>4532</v>
      </c>
      <c r="B1230">
        <v>211437446</v>
      </c>
      <c r="C1230" t="s">
        <v>4535</v>
      </c>
      <c r="D1230" s="10" t="str">
        <f t="shared" si="19"/>
        <v>Impasse 107 Avenue de la Violette</v>
      </c>
      <c r="E1230" t="s">
        <v>9109</v>
      </c>
      <c r="F1230" t="s">
        <v>219</v>
      </c>
      <c r="G1230" t="s">
        <v>223</v>
      </c>
    </row>
    <row r="1231" spans="1:7">
      <c r="A1231" t="s">
        <v>4844</v>
      </c>
      <c r="B1231">
        <v>131173494</v>
      </c>
      <c r="C1231" t="s">
        <v>4847</v>
      </c>
      <c r="D1231" s="10" t="str">
        <f t="shared" si="19"/>
        <v>Impasse 81 Avenue de la Violette</v>
      </c>
      <c r="E1231" t="s">
        <v>9109</v>
      </c>
      <c r="F1231" t="s">
        <v>219</v>
      </c>
      <c r="G1231" t="s">
        <v>223</v>
      </c>
    </row>
    <row r="1232" spans="1:7">
      <c r="A1232" t="s">
        <v>4784</v>
      </c>
      <c r="B1232">
        <v>146360636</v>
      </c>
      <c r="C1232" t="s">
        <v>4787</v>
      </c>
      <c r="D1232" s="10" t="str">
        <f t="shared" si="19"/>
        <v>Impasse 484 Chemin de la Rose Trémière</v>
      </c>
      <c r="E1232" t="s">
        <v>9109</v>
      </c>
      <c r="F1232" t="s">
        <v>538</v>
      </c>
      <c r="G1232" t="s">
        <v>541</v>
      </c>
    </row>
    <row r="1233" spans="1:7">
      <c r="A1233" t="s">
        <v>4789</v>
      </c>
      <c r="B1233">
        <v>146360643</v>
      </c>
      <c r="C1233" t="s">
        <v>4792</v>
      </c>
      <c r="D1233" s="10" t="str">
        <f t="shared" si="19"/>
        <v>Impasse 489 Chemin de la Rose Trémière</v>
      </c>
      <c r="E1233" t="s">
        <v>9109</v>
      </c>
      <c r="F1233" t="s">
        <v>538</v>
      </c>
      <c r="G1233" t="s">
        <v>541</v>
      </c>
    </row>
    <row r="1234" spans="1:7">
      <c r="A1234" t="s">
        <v>4672</v>
      </c>
      <c r="B1234">
        <v>72449442</v>
      </c>
      <c r="C1234" t="s">
        <v>4675</v>
      </c>
      <c r="D1234" s="10" t="str">
        <f t="shared" si="19"/>
        <v>Impasse 275 Impasse de la Batie</v>
      </c>
      <c r="E1234" t="s">
        <v>9109</v>
      </c>
      <c r="F1234" t="s">
        <v>3973</v>
      </c>
      <c r="G1234" t="s">
        <v>3976</v>
      </c>
    </row>
    <row r="1235" spans="1:7">
      <c r="A1235" t="s">
        <v>4527</v>
      </c>
      <c r="B1235">
        <v>79092502</v>
      </c>
      <c r="C1235" t="s">
        <v>4530</v>
      </c>
      <c r="D1235" s="10" t="str">
        <f t="shared" si="19"/>
        <v>Impasse 106 Impasse de la Batie</v>
      </c>
      <c r="E1235" t="s">
        <v>9109</v>
      </c>
      <c r="F1235" t="s">
        <v>3973</v>
      </c>
      <c r="G1235" t="s">
        <v>3976</v>
      </c>
    </row>
    <row r="1236" spans="1:7">
      <c r="A1236" t="s">
        <v>4537</v>
      </c>
      <c r="B1236">
        <v>118163948</v>
      </c>
      <c r="C1236" t="s">
        <v>4540</v>
      </c>
      <c r="D1236" s="10" t="str">
        <f t="shared" si="19"/>
        <v>Impasse 1132 Chemin Blanc</v>
      </c>
      <c r="E1236" t="s">
        <v>9109</v>
      </c>
      <c r="F1236" t="s">
        <v>251</v>
      </c>
      <c r="G1236" t="s">
        <v>254</v>
      </c>
    </row>
    <row r="1237" spans="1:7">
      <c r="A1237" t="s">
        <v>4578</v>
      </c>
      <c r="B1237">
        <v>194291663</v>
      </c>
      <c r="C1237" t="s">
        <v>4581</v>
      </c>
      <c r="D1237" s="10" t="str">
        <f t="shared" si="19"/>
        <v>Impasse 1515 Chemin Blanc</v>
      </c>
      <c r="E1237" t="s">
        <v>9109</v>
      </c>
      <c r="F1237" t="s">
        <v>251</v>
      </c>
      <c r="G1237" t="s">
        <v>254</v>
      </c>
    </row>
    <row r="1238" spans="1:7">
      <c r="A1238" t="s">
        <v>4564</v>
      </c>
      <c r="B1238">
        <v>169816942</v>
      </c>
      <c r="C1238" t="s">
        <v>4567</v>
      </c>
      <c r="D1238" s="10" t="str">
        <f t="shared" si="19"/>
        <v>Impasse 146 Rue Albert de Belleroche</v>
      </c>
      <c r="E1238" t="s">
        <v>9109</v>
      </c>
      <c r="F1238" t="s">
        <v>251</v>
      </c>
      <c r="G1238" t="s">
        <v>254</v>
      </c>
    </row>
    <row r="1239" spans="1:7">
      <c r="A1239" t="s">
        <v>4583</v>
      </c>
      <c r="B1239">
        <v>132357366</v>
      </c>
      <c r="C1239" t="s">
        <v>4586</v>
      </c>
      <c r="D1239" s="10" t="str">
        <f t="shared" si="19"/>
        <v>Impasse 152 Chemin des Peyrières Blanches</v>
      </c>
      <c r="E1239" t="s">
        <v>9109</v>
      </c>
      <c r="F1239" t="s">
        <v>1219</v>
      </c>
      <c r="G1239" t="s">
        <v>1222</v>
      </c>
    </row>
    <row r="1240" spans="1:7">
      <c r="A1240" t="s">
        <v>4653</v>
      </c>
      <c r="B1240">
        <v>76355653</v>
      </c>
      <c r="C1240" t="s">
        <v>4656</v>
      </c>
      <c r="D1240" s="10" t="str">
        <f t="shared" si="19"/>
        <v>Impasse 2580 Route du Grès</v>
      </c>
      <c r="E1240" t="s">
        <v>9109</v>
      </c>
      <c r="F1240" t="s">
        <v>3595</v>
      </c>
      <c r="G1240" t="s">
        <v>3597</v>
      </c>
    </row>
    <row r="1241" spans="1:7">
      <c r="A1241" t="s">
        <v>4658</v>
      </c>
      <c r="B1241">
        <v>149415020</v>
      </c>
      <c r="C1241" t="s">
        <v>4661</v>
      </c>
      <c r="D1241" s="10" t="str">
        <f t="shared" si="19"/>
        <v>Impasse 263 Rue Contrescarpe</v>
      </c>
      <c r="E1241" t="s">
        <v>9109</v>
      </c>
      <c r="F1241" t="s">
        <v>4658</v>
      </c>
      <c r="G1241" t="s">
        <v>4661</v>
      </c>
    </row>
    <row r="1242" spans="1:7">
      <c r="A1242" t="s">
        <v>5113</v>
      </c>
      <c r="B1242">
        <v>120495469</v>
      </c>
      <c r="C1242" t="s">
        <v>5116</v>
      </c>
      <c r="D1242" s="10" t="str">
        <f t="shared" si="19"/>
        <v>Impasse 2835 Route du Grès</v>
      </c>
      <c r="E1242" t="s">
        <v>9109</v>
      </c>
      <c r="F1242" t="s">
        <v>3595</v>
      </c>
      <c r="G1242" t="s">
        <v>3597</v>
      </c>
    </row>
    <row r="1243" spans="1:7">
      <c r="A1243" t="s">
        <v>4714</v>
      </c>
      <c r="B1243">
        <v>146173505</v>
      </c>
      <c r="C1243" t="s">
        <v>4717</v>
      </c>
      <c r="D1243" s="10" t="str">
        <f t="shared" si="19"/>
        <v>Impasse 337 Rue de Guyenne</v>
      </c>
      <c r="E1243" t="s">
        <v>9109</v>
      </c>
      <c r="F1243" t="s">
        <v>2980</v>
      </c>
      <c r="G1243" t="s">
        <v>2983</v>
      </c>
    </row>
    <row r="1244" spans="1:7">
      <c r="A1244" t="s">
        <v>4753</v>
      </c>
      <c r="B1244">
        <v>145237953</v>
      </c>
      <c r="C1244" t="s">
        <v>4756</v>
      </c>
      <c r="D1244" s="10" t="str">
        <f t="shared" si="19"/>
        <v>Impasse 437 Avenue de l'Argensol</v>
      </c>
      <c r="E1244" t="s">
        <v>9109</v>
      </c>
      <c r="F1244" t="s">
        <v>838</v>
      </c>
      <c r="G1244" t="s">
        <v>841</v>
      </c>
    </row>
    <row r="1245" spans="1:7">
      <c r="A1245" t="s">
        <v>4839</v>
      </c>
      <c r="B1245">
        <v>150319419</v>
      </c>
      <c r="C1245" t="s">
        <v>4842</v>
      </c>
      <c r="D1245" s="10" t="str">
        <f t="shared" si="19"/>
        <v>Impasse 80 Impasse des Chèvrefeuilles</v>
      </c>
      <c r="E1245" t="s">
        <v>9109</v>
      </c>
      <c r="F1245" t="s">
        <v>4055</v>
      </c>
      <c r="G1245" t="s">
        <v>4057</v>
      </c>
    </row>
    <row r="1246" spans="1:7">
      <c r="A1246" t="s">
        <v>3155</v>
      </c>
      <c r="B1246">
        <v>168539417</v>
      </c>
      <c r="C1246" t="s">
        <v>3157</v>
      </c>
      <c r="D1246" s="10" t="str">
        <f t="shared" si="19"/>
        <v>Rue de la Violette</v>
      </c>
      <c r="E1246" t="s">
        <v>9108</v>
      </c>
      <c r="F1246" t="s">
        <v>1386</v>
      </c>
      <c r="G1246" t="s">
        <v>1389</v>
      </c>
    </row>
    <row r="1247" spans="1:7">
      <c r="A1247" t="s">
        <v>3155</v>
      </c>
      <c r="B1247">
        <v>168539417</v>
      </c>
      <c r="C1247" t="s">
        <v>3157</v>
      </c>
      <c r="D1247" s="10" t="str">
        <f t="shared" si="19"/>
        <v>Rue de la Violette</v>
      </c>
      <c r="E1247" t="s">
        <v>9109</v>
      </c>
      <c r="F1247" t="s">
        <v>3583</v>
      </c>
      <c r="G1247" t="s">
        <v>3586</v>
      </c>
    </row>
    <row r="1248" spans="1:7">
      <c r="A1248" t="s">
        <v>2126</v>
      </c>
      <c r="B1248">
        <v>55847759</v>
      </c>
      <c r="C1248" t="s">
        <v>2129</v>
      </c>
      <c r="D1248" s="10" t="str">
        <f t="shared" si="19"/>
        <v>Rue Honoré d'Estienne d'Orves</v>
      </c>
      <c r="E1248" t="s">
        <v>9108</v>
      </c>
      <c r="F1248" t="s">
        <v>1428</v>
      </c>
      <c r="G1248" t="s">
        <v>1431</v>
      </c>
    </row>
    <row r="1249" spans="1:7">
      <c r="A1249" t="s">
        <v>2126</v>
      </c>
      <c r="B1249">
        <v>55847759</v>
      </c>
      <c r="C1249" t="s">
        <v>2129</v>
      </c>
      <c r="D1249" s="10" t="str">
        <f t="shared" si="19"/>
        <v>Rue Honoré d'Estienne d'Orves</v>
      </c>
      <c r="E1249" t="s">
        <v>9109</v>
      </c>
      <c r="F1249" t="s">
        <v>1792</v>
      </c>
      <c r="G1249" t="s">
        <v>1795</v>
      </c>
    </row>
    <row r="1250" spans="1:7">
      <c r="A1250" t="s">
        <v>1786</v>
      </c>
      <c r="B1250">
        <v>55847732</v>
      </c>
      <c r="C1250" t="s">
        <v>5496</v>
      </c>
      <c r="D1250" s="10" t="str">
        <f t="shared" si="19"/>
        <v>Rue Pierre Brosselette</v>
      </c>
      <c r="E1250" t="s">
        <v>9108</v>
      </c>
      <c r="F1250" t="s">
        <v>1827</v>
      </c>
      <c r="G1250" t="s">
        <v>1830</v>
      </c>
    </row>
    <row r="1251" spans="1:7">
      <c r="A1251" t="s">
        <v>1786</v>
      </c>
      <c r="B1251">
        <v>55847732</v>
      </c>
      <c r="C1251" t="s">
        <v>5496</v>
      </c>
      <c r="D1251" s="10" t="str">
        <f t="shared" si="19"/>
        <v>Rue Pierre Brosselette</v>
      </c>
      <c r="E1251" t="s">
        <v>9109</v>
      </c>
      <c r="F1251" t="s">
        <v>3815</v>
      </c>
      <c r="G1251" t="s">
        <v>3817</v>
      </c>
    </row>
    <row r="1252" spans="1:7">
      <c r="A1252" t="s">
        <v>4569</v>
      </c>
      <c r="B1252">
        <v>142251944</v>
      </c>
      <c r="C1252" t="s">
        <v>4571</v>
      </c>
      <c r="D1252" s="10" t="str">
        <f t="shared" si="19"/>
        <v>Impasse 147 Avenue de Lavoisier</v>
      </c>
      <c r="E1252" t="s">
        <v>9109</v>
      </c>
      <c r="F1252" t="s">
        <v>845</v>
      </c>
      <c r="G1252" t="s">
        <v>848</v>
      </c>
    </row>
    <row r="1253" spans="1:7">
      <c r="A1253" t="s">
        <v>4734</v>
      </c>
      <c r="B1253">
        <v>79080977</v>
      </c>
      <c r="C1253" t="s">
        <v>4737</v>
      </c>
      <c r="D1253" s="10" t="str">
        <f t="shared" si="19"/>
        <v>Impasse 380 Avenue de Lavoisier</v>
      </c>
      <c r="E1253" t="s">
        <v>9109</v>
      </c>
      <c r="F1253" t="s">
        <v>845</v>
      </c>
      <c r="G1253" t="s">
        <v>848</v>
      </c>
    </row>
    <row r="1254" spans="1:7">
      <c r="A1254" t="s">
        <v>4800</v>
      </c>
      <c r="B1254">
        <v>124359447</v>
      </c>
      <c r="C1254" t="s">
        <v>4802</v>
      </c>
      <c r="D1254" s="10" t="str">
        <f t="shared" si="19"/>
        <v>Impasse 566 Avenue de Lavoisier</v>
      </c>
      <c r="E1254" t="s">
        <v>9109</v>
      </c>
      <c r="F1254" t="s">
        <v>845</v>
      </c>
      <c r="G1254" t="s">
        <v>848</v>
      </c>
    </row>
    <row r="1255" spans="1:7">
      <c r="A1255" t="s">
        <v>4880</v>
      </c>
      <c r="B1255">
        <v>225590838</v>
      </c>
      <c r="C1255" t="s">
        <v>4882</v>
      </c>
      <c r="D1255" s="10" t="str">
        <f t="shared" si="19"/>
        <v>Impasse 96 Chemin de Nogaret</v>
      </c>
      <c r="E1255" t="s">
        <v>9109</v>
      </c>
      <c r="F1255" t="s">
        <v>355</v>
      </c>
      <c r="G1255" t="s">
        <v>358</v>
      </c>
    </row>
    <row r="1256" spans="1:7">
      <c r="A1256" t="s">
        <v>4668</v>
      </c>
      <c r="B1256">
        <v>169310783</v>
      </c>
      <c r="C1256" t="s">
        <v>4670</v>
      </c>
      <c r="D1256" s="10" t="str">
        <f t="shared" si="19"/>
        <v>Impasse 273 Rue du Terrier</v>
      </c>
      <c r="E1256" t="s">
        <v>9109</v>
      </c>
      <c r="F1256" t="s">
        <v>2309</v>
      </c>
      <c r="G1256" t="s">
        <v>2312</v>
      </c>
    </row>
    <row r="1257" spans="1:7">
      <c r="A1257" t="s">
        <v>4698</v>
      </c>
      <c r="B1257">
        <v>130127409</v>
      </c>
      <c r="C1257" t="s">
        <v>4701</v>
      </c>
      <c r="D1257" s="10" t="str">
        <f t="shared" si="19"/>
        <v>Impasse 293 Rue des Jonquilles</v>
      </c>
      <c r="E1257" t="s">
        <v>9109</v>
      </c>
      <c r="F1257" t="s">
        <v>2431</v>
      </c>
      <c r="G1257" t="s">
        <v>2434</v>
      </c>
    </row>
    <row r="1258" spans="1:7">
      <c r="A1258" t="s">
        <v>5302</v>
      </c>
      <c r="B1258">
        <v>116932125</v>
      </c>
      <c r="C1258" t="s">
        <v>5305</v>
      </c>
      <c r="D1258" s="10" t="str">
        <f t="shared" si="19"/>
        <v>Impasse 578 Avenue de Verdun</v>
      </c>
      <c r="E1258" t="s">
        <v>9109</v>
      </c>
      <c r="F1258" t="s">
        <v>859</v>
      </c>
      <c r="G1258" t="s">
        <v>862</v>
      </c>
    </row>
    <row r="1259" spans="1:7">
      <c r="A1259" t="s">
        <v>4719</v>
      </c>
      <c r="B1259">
        <v>147259758</v>
      </c>
      <c r="C1259" t="s">
        <v>4721</v>
      </c>
      <c r="D1259" s="10" t="str">
        <f t="shared" si="19"/>
        <v>Impasse 347 Route de Camaret</v>
      </c>
      <c r="E1259" t="s">
        <v>9109</v>
      </c>
      <c r="F1259" t="s">
        <v>3558</v>
      </c>
      <c r="G1259" t="s">
        <v>3561</v>
      </c>
    </row>
    <row r="1260" spans="1:7">
      <c r="A1260" t="s">
        <v>4663</v>
      </c>
      <c r="B1260">
        <v>240976212</v>
      </c>
      <c r="C1260" t="s">
        <v>4666</v>
      </c>
      <c r="D1260" s="10" t="str">
        <f t="shared" si="19"/>
        <v>Impasse 2689 Route du Grès</v>
      </c>
      <c r="E1260" t="s">
        <v>9109</v>
      </c>
      <c r="F1260" t="s">
        <v>3595</v>
      </c>
      <c r="G1260" t="s">
        <v>3597</v>
      </c>
    </row>
    <row r="1261" spans="1:7">
      <c r="A1261" t="s">
        <v>5139</v>
      </c>
      <c r="B1261">
        <v>167966881</v>
      </c>
      <c r="C1261" t="s">
        <v>5144</v>
      </c>
      <c r="D1261" s="10" t="str">
        <f t="shared" si="19"/>
        <v>Impasse 68 Impasse du Languedoc</v>
      </c>
      <c r="E1261" t="s">
        <v>9109</v>
      </c>
      <c r="F1261" t="s">
        <v>2693</v>
      </c>
      <c r="G1261" t="s">
        <v>2696</v>
      </c>
    </row>
    <row r="1262" spans="1:7">
      <c r="A1262" t="s">
        <v>4688</v>
      </c>
      <c r="B1262">
        <v>130127403</v>
      </c>
      <c r="C1262" t="s">
        <v>4691</v>
      </c>
      <c r="D1262" s="10" t="str">
        <f t="shared" si="19"/>
        <v>Impasse 281 Impasse des Chèvrefeuilles</v>
      </c>
      <c r="E1262" t="s">
        <v>9109</v>
      </c>
      <c r="F1262" t="s">
        <v>4055</v>
      </c>
      <c r="G1262" t="s">
        <v>4057</v>
      </c>
    </row>
    <row r="1263" spans="1:7">
      <c r="A1263" t="s">
        <v>4605</v>
      </c>
      <c r="B1263">
        <v>132211678</v>
      </c>
      <c r="C1263" t="s">
        <v>4608</v>
      </c>
      <c r="D1263" s="10" t="str">
        <f t="shared" si="19"/>
        <v>Impasse 1861 Chemin Blanc</v>
      </c>
      <c r="E1263" t="s">
        <v>9109</v>
      </c>
      <c r="F1263" t="s">
        <v>251</v>
      </c>
      <c r="G1263" t="s">
        <v>254</v>
      </c>
    </row>
    <row r="1264" spans="1:7">
      <c r="A1264" t="s">
        <v>4619</v>
      </c>
      <c r="B1264">
        <v>131035645</v>
      </c>
      <c r="C1264" t="s">
        <v>4622</v>
      </c>
      <c r="D1264" s="10" t="str">
        <f t="shared" si="19"/>
        <v>Impasse 201 Chemin de Nogaret</v>
      </c>
      <c r="E1264" t="s">
        <v>9109</v>
      </c>
      <c r="F1264" t="s">
        <v>355</v>
      </c>
      <c r="G1264" t="s">
        <v>358</v>
      </c>
    </row>
    <row r="1265" spans="1:7">
      <c r="A1265" t="s">
        <v>4615</v>
      </c>
      <c r="B1265">
        <v>152444165</v>
      </c>
      <c r="C1265" t="s">
        <v>4617</v>
      </c>
      <c r="D1265" s="10" t="str">
        <f t="shared" si="19"/>
        <v>Impasse 1973 Chemin du Planas de Meyne</v>
      </c>
      <c r="E1265" t="s">
        <v>9109</v>
      </c>
      <c r="F1265" t="s">
        <v>1336</v>
      </c>
      <c r="G1265" t="s">
        <v>1339</v>
      </c>
    </row>
    <row r="1266" spans="1:7">
      <c r="A1266" t="s">
        <v>4640</v>
      </c>
      <c r="B1266">
        <v>189223507</v>
      </c>
      <c r="C1266" t="s">
        <v>4642</v>
      </c>
      <c r="D1266" s="10" t="str">
        <f t="shared" si="19"/>
        <v>Impasse 2192 Chemin du Planas de Meyne</v>
      </c>
      <c r="E1266" t="s">
        <v>9109</v>
      </c>
      <c r="F1266" t="s">
        <v>1336</v>
      </c>
      <c r="G1266" t="s">
        <v>1339</v>
      </c>
    </row>
    <row r="1267" spans="1:7">
      <c r="A1267" t="s">
        <v>4749</v>
      </c>
      <c r="B1267">
        <v>152182767</v>
      </c>
      <c r="C1267" t="s">
        <v>4751</v>
      </c>
      <c r="D1267" s="10" t="str">
        <f t="shared" si="19"/>
        <v>Impasse 43 Impasse des Prés de Croze</v>
      </c>
      <c r="E1267" t="s">
        <v>9109</v>
      </c>
      <c r="F1267" t="s">
        <v>4187</v>
      </c>
      <c r="G1267" t="s">
        <v>4190</v>
      </c>
    </row>
    <row r="1268" spans="1:7">
      <c r="A1268" t="s">
        <v>4693</v>
      </c>
      <c r="B1268">
        <v>150608683</v>
      </c>
      <c r="C1268" t="s">
        <v>4695</v>
      </c>
      <c r="D1268" s="10" t="str">
        <f t="shared" si="19"/>
        <v>Impasse 282 Chemin de Queyradel</v>
      </c>
      <c r="E1268" t="s">
        <v>9109</v>
      </c>
      <c r="F1268" t="s">
        <v>5223</v>
      </c>
      <c r="G1268" t="s">
        <v>5226</v>
      </c>
    </row>
    <row r="1269" spans="1:7">
      <c r="A1269" t="s">
        <v>4884</v>
      </c>
      <c r="B1269">
        <v>150200486</v>
      </c>
      <c r="C1269" t="s">
        <v>4887</v>
      </c>
      <c r="D1269" s="10" t="str">
        <f t="shared" si="19"/>
        <v>Impasse 99 Chemin du Marquis</v>
      </c>
      <c r="E1269" t="s">
        <v>9109</v>
      </c>
      <c r="F1269" t="s">
        <v>1311</v>
      </c>
      <c r="G1269" t="s">
        <v>1314</v>
      </c>
    </row>
    <row r="1270" spans="1:7">
      <c r="A1270" t="s">
        <v>61</v>
      </c>
      <c r="B1270">
        <v>175019798</v>
      </c>
      <c r="C1270" t="s">
        <v>64</v>
      </c>
      <c r="D1270" s="10" t="str">
        <f t="shared" si="19"/>
        <v>Impasse 129 Chemin du Marquis</v>
      </c>
      <c r="E1270" t="s">
        <v>9109</v>
      </c>
      <c r="F1270" t="s">
        <v>1311</v>
      </c>
      <c r="G1270" t="s">
        <v>1314</v>
      </c>
    </row>
    <row r="1271" spans="1:7">
      <c r="A1271" t="s">
        <v>4553</v>
      </c>
      <c r="B1271">
        <v>146173498</v>
      </c>
      <c r="C1271" t="s">
        <v>4556</v>
      </c>
      <c r="D1271" s="10" t="str">
        <f t="shared" si="19"/>
        <v>Impasse 142 Impasse des Ardennes</v>
      </c>
      <c r="E1271" t="s">
        <v>9109</v>
      </c>
      <c r="F1271" t="s">
        <v>4549</v>
      </c>
      <c r="G1271" t="s">
        <v>4551</v>
      </c>
    </row>
    <row r="1272" spans="1:7">
      <c r="A1272" t="s">
        <v>160</v>
      </c>
      <c r="B1272">
        <v>204503380</v>
      </c>
      <c r="C1272" t="s">
        <v>165</v>
      </c>
      <c r="D1272" s="10" t="str">
        <f t="shared" si="19"/>
        <v>Ancien Chemin de Maucoil</v>
      </c>
      <c r="E1272" t="s">
        <v>9109</v>
      </c>
      <c r="F1272" t="s">
        <v>396</v>
      </c>
      <c r="G1272" t="s">
        <v>398</v>
      </c>
    </row>
    <row r="1273" spans="1:7">
      <c r="A1273" t="s">
        <v>4524</v>
      </c>
      <c r="B1273">
        <v>131668475</v>
      </c>
      <c r="C1273" t="s">
        <v>4525</v>
      </c>
      <c r="D1273" s="10" t="str">
        <f t="shared" si="19"/>
        <v>104 chemin de la sauvageonne</v>
      </c>
      <c r="E1273" t="s">
        <v>9109</v>
      </c>
      <c r="F1273" t="s">
        <v>544</v>
      </c>
      <c r="G1273" t="s">
        <v>547</v>
      </c>
    </row>
    <row r="1274" spans="1:7">
      <c r="A1274" t="s">
        <v>3450</v>
      </c>
      <c r="B1274">
        <v>130987586</v>
      </c>
      <c r="C1274" t="s">
        <v>3452</v>
      </c>
      <c r="D1274" s="10" t="str">
        <f t="shared" si="19"/>
        <v>Place des Sept Cantons</v>
      </c>
      <c r="E1274" t="s">
        <v>9109</v>
      </c>
      <c r="F1274" t="s">
        <v>2516</v>
      </c>
      <c r="G1274" t="s">
        <v>2519</v>
      </c>
    </row>
    <row r="1275" spans="1:7">
      <c r="A1275" t="s">
        <v>4929</v>
      </c>
      <c r="B1275">
        <v>163594932</v>
      </c>
      <c r="C1275" t="s">
        <v>4933</v>
      </c>
      <c r="D1275" s="10" t="str">
        <f t="shared" si="19"/>
        <v>Impasse 849 Avenue de l'Argensol</v>
      </c>
      <c r="E1275" t="s">
        <v>9109</v>
      </c>
      <c r="F1275" t="s">
        <v>838</v>
      </c>
      <c r="G1275" t="s">
        <v>841</v>
      </c>
    </row>
  </sheetData>
  <sortState ref="A2:G1275">
    <sortCondition ref="A1"/>
  </sortState>
  <dataValidations count="1">
    <dataValidation type="list" allowBlank="1" showInputMessage="1" showErrorMessage="1" sqref="E1">
      <formula1>"Tenant,Aboutissant,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Avant-Propos</vt:lpstr>
      <vt:lpstr>Licence d'utilisation</vt:lpstr>
      <vt:lpstr>VOIES</vt:lpstr>
      <vt:lpstr>HABITATS</vt:lpstr>
      <vt:lpstr>LIEUXDITS</vt:lpstr>
      <vt:lpstr>PARKING</vt:lpstr>
      <vt:lpstr>ZAE</vt:lpstr>
      <vt:lpstr>DIVERS</vt:lpstr>
      <vt:lpstr>DEBFIN</vt:lpstr>
      <vt:lpstr>LIENS</vt:lpstr>
      <vt:lpstr>THEMES</vt:lpstr>
      <vt:lpstr>ANCIENNES_VOIES</vt:lpstr>
      <vt:lpstr>'Avant-Propos'!Zone_d_impression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EMERY Tony</dc:creator>
  <cp:lastModifiedBy>EMERY Tony</cp:lastModifiedBy>
  <dcterms:created xsi:type="dcterms:W3CDTF">2015-12-09T14:53:00Z</dcterms:created>
  <dcterms:modified xsi:type="dcterms:W3CDTF">2019-01-18T16:02:19Z</dcterms:modified>
</cp:coreProperties>
</file>