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05" windowHeight="6810" tabRatio="853" firstSheet="1" activeTab="14"/>
  </bookViews>
  <sheets>
    <sheet name="entête" sheetId="1" r:id="rId1"/>
    <sheet name="sommaire" sheetId="2" r:id="rId2"/>
    <sheet name="Evolution" sheetId="3" r:id="rId3"/>
    <sheet name="Recap" sheetId="4" r:id="rId4"/>
    <sheet name="graphique" sheetId="5" r:id="rId5"/>
    <sheet name="Bordeaux" sheetId="6" r:id="rId6"/>
    <sheet name="Dijon" sheetId="7" r:id="rId7"/>
    <sheet name="Lille" sheetId="8" r:id="rId8"/>
    <sheet name="Lyon" sheetId="9" r:id="rId9"/>
    <sheet name="Marseille" sheetId="10" r:id="rId10"/>
    <sheet name="Paris" sheetId="11" r:id="rId11"/>
    <sheet name="Rennes" sheetId="12" r:id="rId12"/>
    <sheet name="Strasbourg" sheetId="13" r:id="rId13"/>
    <sheet name="Toulouse" sheetId="14" r:id="rId14"/>
    <sheet name="Outre-mer" sheetId="15" r:id="rId15"/>
  </sheets>
  <definedNames>
    <definedName name="_xlnm.Print_Area" localSheetId="0">'entête'!$A$1:$Q$33</definedName>
    <definedName name="_xlnm.Print_Area" localSheetId="2">'Evolution'!$A$1:$I$34</definedName>
    <definedName name="_xlnm.Print_Area" localSheetId="4">'graphique'!$A$1:$I$24</definedName>
    <definedName name="_xlnm.Print_Area" localSheetId="12">'Strasbourg'!$A$1:$I$34</definedName>
  </definedNames>
  <calcPr fullCalcOnLoad="1"/>
</workbook>
</file>

<file path=xl/sharedStrings.xml><?xml version="1.0" encoding="utf-8"?>
<sst xmlns="http://schemas.openxmlformats.org/spreadsheetml/2006/main" count="580" uniqueCount="264">
  <si>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</si>
  <si>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</si>
  <si>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</si>
  <si>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</si>
  <si>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</si>
  <si>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</si>
  <si>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</si>
  <si>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</si>
  <si>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</si>
  <si>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</si>
  <si>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</si>
  <si>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</si>
  <si>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</si>
  <si>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</si>
  <si>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</si>
  <si>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</si>
  <si>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</si>
  <si>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</si>
  <si>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</si>
  <si>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</si>
  <si>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</si>
  <si>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</si>
  <si>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</si>
  <si>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</si>
  <si>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</si>
  <si>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</si>
  <si>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</si>
  <si>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</si>
  <si>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</si>
  <si>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</si>
  <si>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</si>
  <si>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</si>
  <si>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</si>
  <si>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</si>
  <si>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</si>
  <si>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</si>
  <si>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</si>
  <si>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</si>
  <si>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</si>
  <si>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</si>
  <si>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</si>
  <si>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</si>
  <si>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DIRECTION INTERREGIONALE DE BORDEAUX</t>
  </si>
  <si>
    <t>DIRECTION INTERREGIONALE DE DIJON</t>
  </si>
  <si>
    <t>DIRECTION INTERREGIONALE DE LILLE</t>
  </si>
  <si>
    <t>DIRECTION INTERREGIONALE DE LYON</t>
  </si>
  <si>
    <t>DIRECTION INTERREGIONALE DE MARSEILLE</t>
  </si>
  <si>
    <t>DIRECTION INTERREGIONALE DE PARIS</t>
  </si>
  <si>
    <t>DIRECTION INTERREGIONALE DE RENNES</t>
  </si>
  <si>
    <t>DIRECTION INTERREGIONALE DE STRASBOURG</t>
  </si>
  <si>
    <t>DIRECTION INTERREGIONALE DE TOULOUSE</t>
  </si>
  <si>
    <t>MISSION OUTRE-MER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</si>
  <si>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</si>
  <si>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</si>
  <si>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</si>
  <si>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</si>
  <si>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</si>
  <si>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</si>
  <si>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</si>
  <si>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</si>
  <si>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</si>
  <si>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</si>
  <si>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</si>
  <si>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</si>
  <si>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</si>
  <si>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</si>
  <si>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</si>
  <si>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</si>
  <si>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</si>
  <si>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</si>
  <si>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</si>
  <si>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</si>
  <si>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</si>
  <si>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</si>
  <si>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</si>
  <si>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</si>
  <si>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</si>
  <si>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MA</t>
  </si>
  <si>
    <t>CD</t>
  </si>
  <si>
    <t>MC</t>
  </si>
  <si>
    <t>CP</t>
  </si>
  <si>
    <t>Tulle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</si>
  <si>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</si>
  <si>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</si>
  <si>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</si>
  <si>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</si>
  <si>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</si>
  <si>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</si>
  <si>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</si>
  <si>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</si>
  <si>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Agen</t>
  </si>
  <si>
    <t>Saintes</t>
  </si>
  <si>
    <t>Eysses</t>
  </si>
  <si>
    <t>Mauzac</t>
  </si>
  <si>
    <t>Neuvic</t>
  </si>
  <si>
    <t>Uzerche</t>
  </si>
  <si>
    <t>Bédenac</t>
  </si>
  <si>
    <t>Saint-Martin-de-Ré</t>
  </si>
  <si>
    <t>Bordeaux Gradignan</t>
  </si>
  <si>
    <t>Mont-de-Marsan</t>
  </si>
  <si>
    <t>Poitiers-Vivonne</t>
  </si>
  <si>
    <t>TOTAL DR</t>
  </si>
  <si>
    <t>CSL</t>
  </si>
  <si>
    <t>Tours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</si>
  <si>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</si>
  <si>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</si>
  <si>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</si>
  <si>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</si>
  <si>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</si>
  <si>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</si>
  <si>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</si>
  <si>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Auxerre</t>
  </si>
  <si>
    <t>Reims</t>
  </si>
  <si>
    <t>Troyes</t>
  </si>
  <si>
    <t>Orléans</t>
  </si>
  <si>
    <t>Montargis</t>
  </si>
  <si>
    <t>Châteaudun</t>
  </si>
  <si>
    <t>Joux-la-Ville</t>
  </si>
  <si>
    <t>Villenauxe-la-Grande</t>
  </si>
  <si>
    <t>Clairvaux</t>
  </si>
  <si>
    <t>Saint Maur</t>
  </si>
  <si>
    <t>Châteauroux</t>
  </si>
  <si>
    <t>Varennes-le-Grand</t>
  </si>
  <si>
    <t>EPM</t>
  </si>
  <si>
    <t>Valenciennes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</si>
  <si>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</si>
  <si>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</si>
  <si>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</si>
  <si>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</si>
  <si>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</si>
  <si>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</si>
  <si>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</si>
  <si>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</si>
  <si>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Amiens</t>
  </si>
  <si>
    <t>Val-de-Reuil</t>
  </si>
  <si>
    <t>Bapaume</t>
  </si>
  <si>
    <t>Quiévrechain</t>
  </si>
  <si>
    <t>Château-Thierry</t>
  </si>
  <si>
    <t>Laon</t>
  </si>
  <si>
    <t>Le Havre</t>
  </si>
  <si>
    <t>Liancourt</t>
  </si>
  <si>
    <t>Lille-Annoeullin</t>
  </si>
  <si>
    <t>Lille-Loos-Séquedin</t>
  </si>
  <si>
    <t>Longuenesse</t>
  </si>
  <si>
    <t>Maubeuge</t>
  </si>
  <si>
    <t>Villefranche-sur-Saône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</si>
  <si>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</si>
  <si>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</si>
  <si>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</si>
  <si>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</si>
  <si>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</si>
  <si>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</si>
  <si>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</si>
  <si>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</si>
  <si>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</si>
  <si>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Aurillac</t>
  </si>
  <si>
    <t>Valence</t>
  </si>
  <si>
    <t>Saint Etienne-la-Talaudière</t>
  </si>
  <si>
    <t>Roanne</t>
  </si>
  <si>
    <t>Rhône</t>
  </si>
  <si>
    <t>Aiton</t>
  </si>
  <si>
    <t>Bourg-en-Bresse</t>
  </si>
  <si>
    <t>Moulins Yzeure</t>
  </si>
  <si>
    <t>Saint-Quentin-Fallavier</t>
  </si>
  <si>
    <t>Digne</t>
  </si>
  <si>
    <t>Gap</t>
  </si>
  <si>
    <t>Grasse</t>
  </si>
  <si>
    <t>Nice</t>
  </si>
  <si>
    <t>Ajaccio</t>
  </si>
  <si>
    <t>Tarascon</t>
  </si>
  <si>
    <t>Casabianda</t>
  </si>
  <si>
    <t>Salon-de-Provence</t>
  </si>
  <si>
    <t>Arles</t>
  </si>
  <si>
    <t>Aix-Luynes</t>
  </si>
  <si>
    <t>Avignon le Pontet</t>
  </si>
  <si>
    <t>Borgo</t>
  </si>
  <si>
    <t>Marseille-Les-Baumettes</t>
  </si>
  <si>
    <t>Toulon-la-Farlède</t>
  </si>
  <si>
    <t>Villepinte</t>
  </si>
  <si>
    <t>Fleury-Mérogis</t>
  </si>
  <si>
    <t>Nanterre</t>
  </si>
  <si>
    <t>Osny-Pontoise</t>
  </si>
  <si>
    <t>Paris-La-Santé</t>
  </si>
  <si>
    <t>Versailles</t>
  </si>
  <si>
    <t>Bois d'Arcy</t>
  </si>
  <si>
    <t>Gagny</t>
  </si>
  <si>
    <t>Melun</t>
  </si>
  <si>
    <t>Corbeil</t>
  </si>
  <si>
    <t>Porcheville</t>
  </si>
  <si>
    <t>Poissy</t>
  </si>
  <si>
    <t>Fresnes</t>
  </si>
  <si>
    <t>Meaux-Chauconin</t>
  </si>
  <si>
    <t>Saint-Brieuc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</si>
  <si>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</si>
  <si>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</si>
  <si>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</si>
  <si>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</si>
  <si>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</si>
  <si>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</si>
  <si>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</si>
  <si>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Angers</t>
  </si>
  <si>
    <t>Saint Malo</t>
  </si>
  <si>
    <t>Vannes</t>
  </si>
  <si>
    <t>Le Mans-Croisettes</t>
  </si>
  <si>
    <t>Argentan</t>
  </si>
  <si>
    <t>Orvault</t>
  </si>
  <si>
    <t>Lorient-Ploemeur</t>
  </si>
  <si>
    <t>Nantes</t>
  </si>
  <si>
    <t>Rennes-Vezin</t>
  </si>
  <si>
    <t>Vesoul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</si>
  <si>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</si>
  <si>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</si>
  <si>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</si>
  <si>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</si>
  <si>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</si>
  <si>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</si>
  <si>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</si>
  <si>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</si>
  <si>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</si>
  <si>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Bar-le-Duc</t>
  </si>
  <si>
    <t>Briey</t>
  </si>
  <si>
    <t>Maxéville</t>
  </si>
  <si>
    <t>Souffelweyersheim</t>
  </si>
  <si>
    <t>Ecrouves</t>
  </si>
  <si>
    <t>Montmédy</t>
  </si>
  <si>
    <t>Oermingen</t>
  </si>
  <si>
    <t>Saint-Mihiel</t>
  </si>
  <si>
    <t>Toul</t>
  </si>
  <si>
    <t>Ensisheim</t>
  </si>
  <si>
    <t>Metz-Queuleu</t>
  </si>
  <si>
    <t>Nancy Maxéville</t>
  </si>
  <si>
    <t>Villeneuve-lès-Maguelone</t>
  </si>
  <si>
    <t>Cahors</t>
  </si>
  <si>
    <t>Carcassonne</t>
  </si>
  <si>
    <t>Foix</t>
  </si>
  <si>
    <t>Mende</t>
  </si>
  <si>
    <t>Montauban</t>
  </si>
  <si>
    <t>Nîmes</t>
  </si>
  <si>
    <t>Rodez</t>
  </si>
  <si>
    <t>Albi</t>
  </si>
  <si>
    <t>Tarbes</t>
  </si>
  <si>
    <t>Montpellier</t>
  </si>
  <si>
    <t>Muret</t>
  </si>
  <si>
    <t>Saint-Sulpice-la-Pointe</t>
  </si>
  <si>
    <t>Lavaur</t>
  </si>
  <si>
    <t>Béziers</t>
  </si>
  <si>
    <t>Lannemezan</t>
  </si>
  <si>
    <t>Perpignan</t>
  </si>
  <si>
    <t>Toulouse-Seysses</t>
  </si>
  <si>
    <t>Uturoa-Raiatea</t>
  </si>
  <si>
    <t>Taiohae</t>
  </si>
  <si>
    <t>Saint-Pierre</t>
  </si>
  <si>
    <t>Mata Utu</t>
  </si>
  <si>
    <t>Majicavo</t>
  </si>
  <si>
    <t>Basse-Terre</t>
  </si>
  <si>
    <t>Le Port</t>
  </si>
  <si>
    <t>Saint-Pierre-et-Miquelon</t>
  </si>
  <si>
    <t>Saint-Denis</t>
  </si>
  <si>
    <t>Remire-Montjoly</t>
  </si>
  <si>
    <t>Nouméa</t>
  </si>
  <si>
    <t>Faa'a Nuutania</t>
  </si>
  <si>
    <t>Ducos</t>
  </si>
  <si>
    <t>Baie-Mahault</t>
  </si>
  <si>
    <t xml:space="preserve">1er août 2011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</si>
</sst>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3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2"/>
      <name val="Arial"/>
      <family val="0"/>
    </font>
    <font>
      <sz val="9.75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5" fillId="2" borderId="0" xfId="20" applyFont="1" applyFill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6" fillId="2" borderId="0" xfId="20" applyFont="1" applyFill="1">
      <alignment/>
      <protection/>
    </xf>
    <xf numFmtId="49" fontId="7" fillId="2" borderId="0" xfId="20" applyNumberFormat="1" applyFont="1" applyFill="1" applyBorder="1" applyAlignment="1">
      <alignment horizontal="centerContinuous"/>
      <protection/>
    </xf>
    <xf numFmtId="165" fontId="8" fillId="2" borderId="2" xfId="20" applyFont="1" applyFill="1" applyBorder="1" applyAlignment="1">
      <alignment horizontal="left"/>
      <protection/>
    </xf>
    <xf numFmtId="165" fontId="5" fillId="2" borderId="2" xfId="20" applyFont="1" applyFill="1" applyBorder="1" applyAlignment="1">
      <alignment horizontal="centerContinuous"/>
      <protection/>
    </xf>
    <xf numFmtId="165" fontId="5" fillId="2" borderId="0" xfId="20" applyFont="1" applyFill="1" applyAlignment="1">
      <alignment horizontal="centerContinuous"/>
      <protection/>
    </xf>
    <xf numFmtId="165" fontId="9" fillId="2" borderId="0" xfId="20" applyFont="1" applyFill="1">
      <alignment/>
      <protection/>
    </xf>
    <xf numFmtId="165" fontId="10" fillId="2" borderId="0" xfId="20" applyFont="1" applyFill="1">
      <alignment/>
      <protection/>
    </xf>
    <xf numFmtId="165" fontId="11" fillId="2" borderId="0" xfId="20" applyFont="1" applyFill="1">
      <alignment/>
      <protection/>
    </xf>
    <xf numFmtId="165" fontId="5" fillId="2" borderId="0" xfId="20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2" borderId="0" xfId="0" applyFont="1" applyFill="1" applyAlignment="1" applyProtection="1">
      <alignment horizontal="left" vertical="center"/>
      <protection/>
    </xf>
    <xf numFmtId="0" fontId="17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4" xfId="0" applyFont="1" applyBorder="1" applyAlignment="1">
      <alignment/>
    </xf>
    <xf numFmtId="0" fontId="20" fillId="0" borderId="3" xfId="0" applyFont="1" applyBorder="1" applyAlignment="1">
      <alignment horizontal="right"/>
    </xf>
    <xf numFmtId="0" fontId="21" fillId="0" borderId="8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5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0" fillId="0" borderId="2" xfId="0" applyFont="1" applyBorder="1" applyAlignment="1">
      <alignment/>
    </xf>
    <xf numFmtId="165" fontId="23" fillId="2" borderId="0" xfId="20" applyFont="1" applyFill="1">
      <alignment/>
      <protection/>
    </xf>
    <xf numFmtId="165" fontId="24" fillId="2" borderId="0" xfId="20" applyFont="1" applyFill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14" fontId="16" fillId="0" borderId="14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164" fontId="4" fillId="0" borderId="8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/>
    </xf>
    <xf numFmtId="164" fontId="4" fillId="0" borderId="10" xfId="20" applyNumberFormat="1" applyFont="1" applyFill="1" applyBorder="1" applyAlignment="1" applyProtection="1">
      <alignment horizontal="left" vertical="center"/>
      <protection/>
    </xf>
    <xf numFmtId="164" fontId="4" fillId="0" borderId="11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 hidden="1"/>
    </xf>
    <xf numFmtId="164" fontId="4" fillId="0" borderId="11" xfId="20" applyNumberFormat="1" applyFont="1" applyFill="1" applyBorder="1" applyAlignment="1" applyProtection="1">
      <alignment horizontal="left" vertical="center"/>
      <protection hidden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2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21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15" xfId="0" applyNumberFormat="1" applyFont="1" applyBorder="1" applyAlignment="1">
      <alignment horizontal="right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>
      <alignment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164" fontId="4" fillId="0" borderId="12" xfId="2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8" fontId="20" fillId="0" borderId="13" xfId="21" applyNumberFormat="1" applyFont="1" applyBorder="1" applyAlignment="1">
      <alignment/>
    </xf>
    <xf numFmtId="168" fontId="20" fillId="0" borderId="14" xfId="21" applyNumberFormat="1" applyFont="1" applyBorder="1" applyAlignment="1">
      <alignment/>
    </xf>
    <xf numFmtId="168" fontId="20" fillId="0" borderId="1" xfId="21" applyNumberFormat="1" applyFont="1" applyBorder="1" applyAlignment="1">
      <alignment/>
    </xf>
    <xf numFmtId="0" fontId="13" fillId="0" borderId="14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8" fontId="20" fillId="0" borderId="13" xfId="21" applyNumberFormat="1" applyFont="1" applyBorder="1" applyAlignment="1">
      <alignment horizontal="right"/>
    </xf>
    <xf numFmtId="168" fontId="20" fillId="0" borderId="14" xfId="21" applyNumberFormat="1" applyFont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29" fillId="0" borderId="11" xfId="20" applyNumberFormat="1" applyFont="1" applyFill="1" applyBorder="1" applyAlignment="1" applyProtection="1">
      <alignment horizontal="left" vertical="center"/>
      <protection hidden="1"/>
    </xf>
    <xf numFmtId="0" fontId="22" fillId="0" borderId="10" xfId="0" applyFont="1" applyBorder="1" applyAlignment="1">
      <alignment/>
    </xf>
    <xf numFmtId="168" fontId="22" fillId="0" borderId="14" xfId="21" applyNumberFormat="1" applyFont="1" applyBorder="1" applyAlignment="1">
      <alignment/>
    </xf>
    <xf numFmtId="0" fontId="22" fillId="0" borderId="14" xfId="0" applyFont="1" applyBorder="1" applyAlignment="1">
      <alignment/>
    </xf>
    <xf numFmtId="164" fontId="29" fillId="0" borderId="10" xfId="20" applyNumberFormat="1" applyFont="1" applyFill="1" applyBorder="1" applyAlignment="1" applyProtection="1">
      <alignment horizontal="left" vertical="center"/>
      <protection/>
    </xf>
    <xf numFmtId="164" fontId="29" fillId="0" borderId="11" xfId="20" applyNumberFormat="1" applyFont="1" applyFill="1" applyBorder="1" applyAlignment="1" applyProtection="1">
      <alignment horizontal="left" vertical="center"/>
      <protection/>
    </xf>
    <xf numFmtId="164" fontId="29" fillId="0" borderId="0" xfId="2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right"/>
    </xf>
    <xf numFmtId="168" fontId="22" fillId="0" borderId="14" xfId="21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4" fontId="16" fillId="0" borderId="1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14" fillId="0" borderId="5" xfId="20" applyNumberFormat="1" applyFont="1" applyFill="1" applyBorder="1" applyAlignment="1" applyProtection="1">
      <alignment horizontal="left" vertical="center"/>
      <protection/>
    </xf>
    <xf numFmtId="0" fontId="14" fillId="0" borderId="7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8" fontId="14" fillId="0" borderId="1" xfId="21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4" fontId="14" fillId="0" borderId="5" xfId="20" applyNumberFormat="1" applyFont="1" applyFill="1" applyBorder="1" applyAlignment="1" applyProtection="1">
      <alignment horizontal="left" vertical="center"/>
      <protection hidden="1"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/>
    </xf>
    <xf numFmtId="168" fontId="14" fillId="0" borderId="1" xfId="21" applyNumberFormat="1" applyFont="1" applyBorder="1" applyAlignment="1">
      <alignment/>
    </xf>
    <xf numFmtId="164" fontId="14" fillId="0" borderId="7" xfId="20" applyNumberFormat="1" applyFont="1" applyFill="1" applyBorder="1" applyAlignment="1" applyProtection="1">
      <alignment horizontal="left" vertical="center"/>
      <protection/>
    </xf>
    <xf numFmtId="0" fontId="1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/>
    </xf>
    <xf numFmtId="0" fontId="17" fillId="0" borderId="11" xfId="0" applyFont="1" applyFill="1" applyBorder="1" applyAlignment="1">
      <alignment horizontal="right" vertical="center"/>
    </xf>
    <xf numFmtId="0" fontId="25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164" fontId="4" fillId="0" borderId="8" xfId="20" applyNumberFormat="1" applyFont="1" applyFill="1" applyBorder="1" applyAlignment="1" applyProtection="1">
      <alignment horizontal="right" vertical="center"/>
      <protection/>
    </xf>
    <xf numFmtId="164" fontId="4" fillId="0" borderId="10" xfId="20" applyNumberFormat="1" applyFont="1" applyFill="1" applyBorder="1" applyAlignment="1" applyProtection="1">
      <alignment horizontal="right" vertical="center"/>
      <protection/>
    </xf>
    <xf numFmtId="164" fontId="29" fillId="0" borderId="10" xfId="20" applyNumberFormat="1" applyFont="1" applyFill="1" applyBorder="1" applyAlignment="1" applyProtection="1">
      <alignment horizontal="right" vertical="center"/>
      <protection/>
    </xf>
    <xf numFmtId="164" fontId="14" fillId="0" borderId="6" xfId="2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Evolution!$C$39:$C$111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Evolution!$D$39:$D$111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Evolution!$E$39:$E$111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marker val="1"/>
        <c:axId val="2288475"/>
        <c:axId val="20596276"/>
      </c:lineChart>
      <c:date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96276"/>
        <c:crosses val="autoZero"/>
        <c:auto val="0"/>
        <c:majorUnit val="4"/>
        <c:majorTimeUnit val="months"/>
        <c:noMultiLvlLbl val="0"/>
      </c:dateAx>
      <c:valAx>
        <c:axId val="2059627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288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475"/>
          <c:w val="0.6925"/>
          <c:h val="0.132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3333</c:v>
                </c:pt>
                <c:pt idx="1">
                  <c:v>2940</c:v>
                </c:pt>
                <c:pt idx="2">
                  <c:v>3041</c:v>
                </c:pt>
                <c:pt idx="3">
                  <c:v>3333</c:v>
                </c:pt>
                <c:pt idx="4">
                  <c:v>3569</c:v>
                </c:pt>
                <c:pt idx="5">
                  <c:v>3431</c:v>
                </c:pt>
                <c:pt idx="6">
                  <c:v>3735</c:v>
                </c:pt>
                <c:pt idx="7">
                  <c:v>4001</c:v>
                </c:pt>
                <c:pt idx="8">
                  <c:v>4297</c:v>
                </c:pt>
                <c:pt idx="9">
                  <c:v>4567</c:v>
                </c:pt>
                <c:pt idx="10">
                  <c:v>4500</c:v>
                </c:pt>
                <c:pt idx="11">
                  <c:v>4731</c:v>
                </c:pt>
                <c:pt idx="12">
                  <c:v>4522</c:v>
                </c:pt>
                <c:pt idx="13">
                  <c:v>3973</c:v>
                </c:pt>
                <c:pt idx="14">
                  <c:v>3984</c:v>
                </c:pt>
                <c:pt idx="15">
                  <c:v>4227</c:v>
                </c:pt>
                <c:pt idx="16">
                  <c:v>4578</c:v>
                </c:pt>
                <c:pt idx="17">
                  <c:v>4489</c:v>
                </c:pt>
                <c:pt idx="18">
                  <c:v>4710</c:v>
                </c:pt>
                <c:pt idx="19">
                  <c:v>4921</c:v>
                </c:pt>
                <c:pt idx="20">
                  <c:v>5373</c:v>
                </c:pt>
                <c:pt idx="21">
                  <c:v>5611</c:v>
                </c:pt>
                <c:pt idx="22">
                  <c:v>5685</c:v>
                </c:pt>
                <c:pt idx="23">
                  <c:v>5864</c:v>
                </c:pt>
                <c:pt idx="24">
                  <c:v>5718</c:v>
                </c:pt>
                <c:pt idx="25">
                  <c:v>5237</c:v>
                </c:pt>
                <c:pt idx="26">
                  <c:v>5104</c:v>
                </c:pt>
                <c:pt idx="27">
                  <c:v>5050</c:v>
                </c:pt>
                <c:pt idx="28">
                  <c:v>5689</c:v>
                </c:pt>
                <c:pt idx="29">
                  <c:v>5767</c:v>
                </c:pt>
                <c:pt idx="30">
                  <c:v>6331</c:v>
                </c:pt>
                <c:pt idx="31">
                  <c:v>6664</c:v>
                </c:pt>
                <c:pt idx="32">
                  <c:v>6845</c:v>
                </c:pt>
                <c:pt idx="33">
                  <c:v>6997</c:v>
                </c:pt>
                <c:pt idx="34">
                  <c:v>7239</c:v>
                </c:pt>
                <c:pt idx="35">
                  <c:v>7511</c:v>
                </c:pt>
                <c:pt idx="36">
                  <c:v>7472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826</c:v>
                </c:pt>
                <c:pt idx="1">
                  <c:v>763</c:v>
                </c:pt>
                <c:pt idx="2">
                  <c:v>815</c:v>
                </c:pt>
                <c:pt idx="3">
                  <c:v>848</c:v>
                </c:pt>
                <c:pt idx="4">
                  <c:v>902</c:v>
                </c:pt>
                <c:pt idx="5">
                  <c:v>872</c:v>
                </c:pt>
                <c:pt idx="6">
                  <c:v>866</c:v>
                </c:pt>
                <c:pt idx="7">
                  <c:v>887</c:v>
                </c:pt>
                <c:pt idx="8">
                  <c:v>999</c:v>
                </c:pt>
                <c:pt idx="9">
                  <c:v>993</c:v>
                </c:pt>
                <c:pt idx="10">
                  <c:v>997</c:v>
                </c:pt>
                <c:pt idx="11">
                  <c:v>980</c:v>
                </c:pt>
                <c:pt idx="12">
                  <c:v>900</c:v>
                </c:pt>
                <c:pt idx="13">
                  <c:v>886</c:v>
                </c:pt>
                <c:pt idx="14">
                  <c:v>985</c:v>
                </c:pt>
                <c:pt idx="15">
                  <c:v>1107</c:v>
                </c:pt>
                <c:pt idx="16">
                  <c:v>1130</c:v>
                </c:pt>
                <c:pt idx="17">
                  <c:v>1138</c:v>
                </c:pt>
                <c:pt idx="18">
                  <c:v>1093</c:v>
                </c:pt>
                <c:pt idx="19">
                  <c:v>1098</c:v>
                </c:pt>
                <c:pt idx="20">
                  <c:v>1141</c:v>
                </c:pt>
                <c:pt idx="21">
                  <c:v>1115</c:v>
                </c:pt>
                <c:pt idx="22">
                  <c:v>1064</c:v>
                </c:pt>
                <c:pt idx="23">
                  <c:v>1085</c:v>
                </c:pt>
                <c:pt idx="24">
                  <c:v>1054</c:v>
                </c:pt>
                <c:pt idx="25">
                  <c:v>981</c:v>
                </c:pt>
                <c:pt idx="26">
                  <c:v>1058</c:v>
                </c:pt>
                <c:pt idx="27">
                  <c:v>1116</c:v>
                </c:pt>
                <c:pt idx="28">
                  <c:v>1103</c:v>
                </c:pt>
                <c:pt idx="29">
                  <c:v>1023</c:v>
                </c:pt>
                <c:pt idx="30">
                  <c:v>1044</c:v>
                </c:pt>
                <c:pt idx="31">
                  <c:v>1022</c:v>
                </c:pt>
                <c:pt idx="32">
                  <c:v>1003</c:v>
                </c:pt>
                <c:pt idx="33">
                  <c:v>1031</c:v>
                </c:pt>
                <c:pt idx="34">
                  <c:v>1070</c:v>
                </c:pt>
                <c:pt idx="35">
                  <c:v>1039</c:v>
                </c:pt>
                <c:pt idx="36">
                  <c:v>1033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1793</c:v>
                </c:pt>
                <c:pt idx="1">
                  <c:v>1647</c:v>
                </c:pt>
                <c:pt idx="2">
                  <c:v>1780</c:v>
                </c:pt>
                <c:pt idx="3">
                  <c:v>1814</c:v>
                </c:pt>
                <c:pt idx="4">
                  <c:v>1813</c:v>
                </c:pt>
                <c:pt idx="5">
                  <c:v>1643</c:v>
                </c:pt>
                <c:pt idx="6">
                  <c:v>1790</c:v>
                </c:pt>
                <c:pt idx="7">
                  <c:v>1838</c:v>
                </c:pt>
                <c:pt idx="8">
                  <c:v>1835</c:v>
                </c:pt>
                <c:pt idx="9">
                  <c:v>1785</c:v>
                </c:pt>
                <c:pt idx="10">
                  <c:v>1696</c:v>
                </c:pt>
                <c:pt idx="11">
                  <c:v>1768</c:v>
                </c:pt>
                <c:pt idx="12">
                  <c:v>1643</c:v>
                </c:pt>
                <c:pt idx="13">
                  <c:v>1524</c:v>
                </c:pt>
                <c:pt idx="14">
                  <c:v>1574</c:v>
                </c:pt>
                <c:pt idx="15">
                  <c:v>1667</c:v>
                </c:pt>
                <c:pt idx="16">
                  <c:v>1736</c:v>
                </c:pt>
                <c:pt idx="17">
                  <c:v>1665</c:v>
                </c:pt>
                <c:pt idx="18">
                  <c:v>1716</c:v>
                </c:pt>
                <c:pt idx="19">
                  <c:v>1793</c:v>
                </c:pt>
                <c:pt idx="20">
                  <c:v>1814</c:v>
                </c:pt>
                <c:pt idx="21">
                  <c:v>1792</c:v>
                </c:pt>
                <c:pt idx="22">
                  <c:v>1848</c:v>
                </c:pt>
                <c:pt idx="23">
                  <c:v>1779</c:v>
                </c:pt>
                <c:pt idx="24">
                  <c:v>1681</c:v>
                </c:pt>
                <c:pt idx="25">
                  <c:v>1551</c:v>
                </c:pt>
                <c:pt idx="26">
                  <c:v>1612</c:v>
                </c:pt>
                <c:pt idx="27">
                  <c:v>1714</c:v>
                </c:pt>
                <c:pt idx="28">
                  <c:v>1792</c:v>
                </c:pt>
                <c:pt idx="29">
                  <c:v>1677</c:v>
                </c:pt>
                <c:pt idx="30">
                  <c:v>1758</c:v>
                </c:pt>
                <c:pt idx="31">
                  <c:v>1722</c:v>
                </c:pt>
                <c:pt idx="32">
                  <c:v>1713</c:v>
                </c:pt>
                <c:pt idx="33">
                  <c:v>1746</c:v>
                </c:pt>
                <c:pt idx="34">
                  <c:v>1824</c:v>
                </c:pt>
                <c:pt idx="35">
                  <c:v>1874</c:v>
                </c:pt>
                <c:pt idx="36">
                  <c:v>1880</c:v>
                </c:pt>
              </c:numCache>
            </c:numRef>
          </c:val>
        </c:ser>
        <c:overlap val="100"/>
        <c:axId val="51148757"/>
        <c:axId val="57685630"/>
      </c:barChart>
      <c:date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auto val="0"/>
        <c:noMultiLvlLbl val="0"/>
      </c:dateAx>
      <c:valAx>
        <c:axId val="5768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8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Chart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43">
      <selection activeCell="B13" sqref="B13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39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263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5" t="s">
        <v>12</v>
      </c>
      <c r="C25" s="46"/>
      <c r="D25" s="46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62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rintOptions/>
  <pageMargins left="0.75" right="0.75" top="1" bottom="1" header="0.4921259845" footer="0.492125984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00"/>
  <sheetViews>
    <sheetView workbookViewId="0" topLeftCell="A9">
      <selection activeCell="A25" sqref="A25:I25"/>
    </sheetView>
  </sheetViews>
  <sheetFormatPr defaultColWidth="11.421875" defaultRowHeight="12.75"/>
  <cols>
    <col min="1" max="1" width="5.28125" style="81" customWidth="1"/>
    <col min="2" max="2" width="20.14062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46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164</v>
      </c>
      <c r="C10" s="33">
        <v>16</v>
      </c>
      <c r="D10" s="90">
        <v>0</v>
      </c>
      <c r="E10" s="90">
        <v>0</v>
      </c>
      <c r="F10" s="33">
        <v>1</v>
      </c>
      <c r="G10" s="90">
        <f>SUM(C10:F10)</f>
        <v>17</v>
      </c>
      <c r="H10" s="90">
        <v>36</v>
      </c>
      <c r="I10" s="107">
        <f>IF(H10&gt;0,G10/H10,"-")</f>
        <v>0.4722222222222222</v>
      </c>
    </row>
    <row r="11" spans="1:9" ht="12.75">
      <c r="A11" s="57" t="s">
        <v>77</v>
      </c>
      <c r="B11" s="75" t="s">
        <v>165</v>
      </c>
      <c r="C11" s="35">
        <v>23</v>
      </c>
      <c r="D11" s="89">
        <v>0</v>
      </c>
      <c r="E11" s="89">
        <v>2</v>
      </c>
      <c r="F11" s="35">
        <v>3</v>
      </c>
      <c r="G11" s="89">
        <f aca="true" t="shared" si="0" ref="G11:G25">SUM(C11:F11)</f>
        <v>28</v>
      </c>
      <c r="H11" s="89">
        <v>54</v>
      </c>
      <c r="I11" s="108">
        <f aca="true" t="shared" si="1" ref="I11:I25">IF(H11&gt;0,G11/H11,"-")</f>
        <v>0.5185185185185185</v>
      </c>
    </row>
    <row r="12" spans="1:9" ht="12.75">
      <c r="A12" s="57" t="s">
        <v>77</v>
      </c>
      <c r="B12" s="75" t="s">
        <v>166</v>
      </c>
      <c r="C12" s="35">
        <v>110</v>
      </c>
      <c r="D12" s="89">
        <v>0</v>
      </c>
      <c r="E12" s="89">
        <v>6</v>
      </c>
      <c r="F12" s="35">
        <v>0</v>
      </c>
      <c r="G12" s="89">
        <f t="shared" si="0"/>
        <v>116</v>
      </c>
      <c r="H12" s="89">
        <v>522</v>
      </c>
      <c r="I12" s="108">
        <f t="shared" si="1"/>
        <v>0.2222222222222222</v>
      </c>
    </row>
    <row r="13" spans="1:9" ht="12.75">
      <c r="A13" s="57" t="s">
        <v>77</v>
      </c>
      <c r="B13" s="75" t="s">
        <v>167</v>
      </c>
      <c r="C13" s="35">
        <v>91</v>
      </c>
      <c r="D13" s="89">
        <v>0</v>
      </c>
      <c r="E13" s="89">
        <v>0</v>
      </c>
      <c r="F13" s="35">
        <v>16</v>
      </c>
      <c r="G13" s="89">
        <f t="shared" si="0"/>
        <v>107</v>
      </c>
      <c r="H13" s="89">
        <v>388</v>
      </c>
      <c r="I13" s="108">
        <f t="shared" si="1"/>
        <v>0.2757731958762887</v>
      </c>
    </row>
    <row r="14" spans="1:9" ht="12.75">
      <c r="A14" s="57" t="s">
        <v>77</v>
      </c>
      <c r="B14" s="75" t="s">
        <v>168</v>
      </c>
      <c r="C14" s="35">
        <v>26</v>
      </c>
      <c r="D14" s="89">
        <v>0</v>
      </c>
      <c r="E14" s="89">
        <v>0</v>
      </c>
      <c r="F14" s="35">
        <v>1</v>
      </c>
      <c r="G14" s="89">
        <f t="shared" si="0"/>
        <v>27</v>
      </c>
      <c r="H14" s="89">
        <v>44</v>
      </c>
      <c r="I14" s="108">
        <f t="shared" si="1"/>
        <v>0.6136363636363636</v>
      </c>
    </row>
    <row r="15" spans="1:9" ht="12.75">
      <c r="A15" s="57" t="s">
        <v>78</v>
      </c>
      <c r="B15" s="75" t="s">
        <v>169</v>
      </c>
      <c r="C15" s="35">
        <v>0</v>
      </c>
      <c r="D15" s="89">
        <v>0</v>
      </c>
      <c r="E15" s="89">
        <v>22</v>
      </c>
      <c r="F15" s="35">
        <v>0</v>
      </c>
      <c r="G15" s="89">
        <f t="shared" si="0"/>
        <v>22</v>
      </c>
      <c r="H15" s="89">
        <v>669</v>
      </c>
      <c r="I15" s="108">
        <f t="shared" si="1"/>
        <v>0.03288490284005979</v>
      </c>
    </row>
    <row r="16" spans="1:9" ht="12.75">
      <c r="A16" s="57" t="s">
        <v>78</v>
      </c>
      <c r="B16" s="75" t="s">
        <v>170</v>
      </c>
      <c r="C16" s="35">
        <v>0</v>
      </c>
      <c r="D16" s="89">
        <v>1</v>
      </c>
      <c r="E16" s="89">
        <v>0</v>
      </c>
      <c r="F16" s="35">
        <v>0</v>
      </c>
      <c r="G16" s="89">
        <f t="shared" si="0"/>
        <v>1</v>
      </c>
      <c r="H16" s="89">
        <v>177</v>
      </c>
      <c r="I16" s="108">
        <f t="shared" si="1"/>
        <v>0.005649717514124294</v>
      </c>
    </row>
    <row r="17" spans="1:9" ht="12.75">
      <c r="A17" s="57" t="s">
        <v>78</v>
      </c>
      <c r="B17" s="75" t="s">
        <v>171</v>
      </c>
      <c r="C17" s="35">
        <v>0</v>
      </c>
      <c r="D17" s="89">
        <v>0</v>
      </c>
      <c r="E17" s="89">
        <v>0</v>
      </c>
      <c r="F17" s="35">
        <v>0</v>
      </c>
      <c r="G17" s="89">
        <f t="shared" si="0"/>
        <v>0</v>
      </c>
      <c r="H17" s="89">
        <v>648</v>
      </c>
      <c r="I17" s="108">
        <f t="shared" si="1"/>
        <v>0</v>
      </c>
    </row>
    <row r="18" spans="1:9" ht="12.75">
      <c r="A18" s="57" t="s">
        <v>123</v>
      </c>
      <c r="B18" s="75" t="s">
        <v>72</v>
      </c>
      <c r="C18" s="35">
        <v>0</v>
      </c>
      <c r="D18" s="89">
        <v>0</v>
      </c>
      <c r="E18" s="89">
        <v>1</v>
      </c>
      <c r="F18" s="35">
        <v>0</v>
      </c>
      <c r="G18" s="89">
        <f t="shared" si="0"/>
        <v>1</v>
      </c>
      <c r="H18" s="89">
        <v>10</v>
      </c>
      <c r="I18" s="108">
        <f t="shared" si="1"/>
        <v>0.1</v>
      </c>
    </row>
    <row r="19" spans="1:9" ht="12.75">
      <c r="A19" s="57" t="s">
        <v>79</v>
      </c>
      <c r="B19" s="75" t="s">
        <v>172</v>
      </c>
      <c r="C19" s="35">
        <v>0</v>
      </c>
      <c r="D19" s="89">
        <v>0</v>
      </c>
      <c r="E19" s="89">
        <v>0</v>
      </c>
      <c r="F19" s="35">
        <v>0</v>
      </c>
      <c r="G19" s="89">
        <f t="shared" si="0"/>
        <v>0</v>
      </c>
      <c r="H19" s="89">
        <v>131</v>
      </c>
      <c r="I19" s="108">
        <f t="shared" si="1"/>
        <v>0</v>
      </c>
    </row>
    <row r="20" spans="1:9" ht="12.75">
      <c r="A20" s="135" t="s">
        <v>80</v>
      </c>
      <c r="B20" s="137" t="s">
        <v>173</v>
      </c>
      <c r="C20" s="132">
        <v>169</v>
      </c>
      <c r="D20" s="134">
        <v>0</v>
      </c>
      <c r="E20" s="134">
        <v>1</v>
      </c>
      <c r="F20" s="132">
        <v>17</v>
      </c>
      <c r="G20" s="134">
        <f t="shared" si="0"/>
        <v>187</v>
      </c>
      <c r="H20" s="134">
        <v>594</v>
      </c>
      <c r="I20" s="139">
        <f t="shared" si="1"/>
        <v>0.3148148148148148</v>
      </c>
    </row>
    <row r="21" spans="1:9" ht="12.75">
      <c r="A21" s="135" t="s">
        <v>80</v>
      </c>
      <c r="B21" s="137" t="s">
        <v>174</v>
      </c>
      <c r="C21" s="132">
        <v>80</v>
      </c>
      <c r="D21" s="134">
        <v>6</v>
      </c>
      <c r="E21" s="134">
        <v>3</v>
      </c>
      <c r="F21" s="132">
        <v>20</v>
      </c>
      <c r="G21" s="134">
        <f t="shared" si="0"/>
        <v>109</v>
      </c>
      <c r="H21" s="134">
        <v>621</v>
      </c>
      <c r="I21" s="139">
        <f t="shared" si="1"/>
        <v>0.17552334943639292</v>
      </c>
    </row>
    <row r="22" spans="1:9" ht="12.75">
      <c r="A22" s="135" t="s">
        <v>80</v>
      </c>
      <c r="B22" s="137" t="s">
        <v>175</v>
      </c>
      <c r="C22" s="132">
        <v>57</v>
      </c>
      <c r="D22" s="134">
        <v>0</v>
      </c>
      <c r="E22" s="134">
        <v>0</v>
      </c>
      <c r="F22" s="132">
        <v>1</v>
      </c>
      <c r="G22" s="134">
        <f t="shared" si="0"/>
        <v>58</v>
      </c>
      <c r="H22" s="134">
        <v>222</v>
      </c>
      <c r="I22" s="139">
        <f t="shared" si="1"/>
        <v>0.26126126126126126</v>
      </c>
    </row>
    <row r="23" spans="1:9" ht="12.75">
      <c r="A23" s="135" t="s">
        <v>80</v>
      </c>
      <c r="B23" s="137" t="s">
        <v>176</v>
      </c>
      <c r="C23" s="132">
        <v>197</v>
      </c>
      <c r="D23" s="134">
        <v>0</v>
      </c>
      <c r="E23" s="134">
        <v>9</v>
      </c>
      <c r="F23" s="132">
        <v>40</v>
      </c>
      <c r="G23" s="134">
        <f t="shared" si="0"/>
        <v>246</v>
      </c>
      <c r="H23" s="134">
        <v>1481</v>
      </c>
      <c r="I23" s="139">
        <f t="shared" si="1"/>
        <v>0.1661039837947333</v>
      </c>
    </row>
    <row r="24" spans="1:9" ht="12.75">
      <c r="A24" s="135" t="s">
        <v>80</v>
      </c>
      <c r="B24" s="137" t="s">
        <v>177</v>
      </c>
      <c r="C24" s="132">
        <v>195</v>
      </c>
      <c r="D24" s="134">
        <v>20</v>
      </c>
      <c r="E24" s="134">
        <v>2</v>
      </c>
      <c r="F24" s="132">
        <v>22</v>
      </c>
      <c r="G24" s="134">
        <f t="shared" si="0"/>
        <v>239</v>
      </c>
      <c r="H24" s="134">
        <v>705</v>
      </c>
      <c r="I24" s="139">
        <f t="shared" si="1"/>
        <v>0.33900709219858155</v>
      </c>
    </row>
    <row r="25" spans="1:9" ht="15.75">
      <c r="A25" s="146"/>
      <c r="B25" s="156" t="s">
        <v>101</v>
      </c>
      <c r="C25" s="154">
        <v>964</v>
      </c>
      <c r="D25" s="157">
        <v>27</v>
      </c>
      <c r="E25" s="157">
        <v>46</v>
      </c>
      <c r="F25" s="154">
        <v>121</v>
      </c>
      <c r="G25" s="157">
        <f t="shared" si="0"/>
        <v>1158</v>
      </c>
      <c r="H25" s="157">
        <v>6302</v>
      </c>
      <c r="I25" s="150">
        <f t="shared" si="1"/>
        <v>0.18375119009838148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00"/>
  <sheetViews>
    <sheetView workbookViewId="0" topLeftCell="A10">
      <selection activeCell="A25" sqref="A25:I25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47</v>
      </c>
    </row>
    <row r="4" ht="15.75">
      <c r="A4" s="15"/>
    </row>
    <row r="5" s="91" customFormat="1" ht="15.75">
      <c r="A5" s="16" t="str">
        <f>"Situation au "&amp;entête!D15</f>
        <v>Situation au 1er août 2011 </v>
      </c>
    </row>
    <row r="6" s="91" customFormat="1" ht="15.75">
      <c r="A6" s="16"/>
    </row>
    <row r="7" ht="10.5" customHeight="1"/>
    <row r="8" spans="1:9" s="95" customFormat="1" ht="12">
      <c r="A8" s="127"/>
      <c r="B8" s="128"/>
      <c r="C8" s="92" t="s">
        <v>0</v>
      </c>
      <c r="D8" s="180" t="s">
        <v>1</v>
      </c>
      <c r="E8" s="180"/>
      <c r="F8" s="93" t="s">
        <v>4</v>
      </c>
      <c r="G8" s="93" t="s">
        <v>5</v>
      </c>
      <c r="H8" s="93" t="s">
        <v>6</v>
      </c>
      <c r="I8" s="94" t="s">
        <v>31</v>
      </c>
    </row>
    <row r="9" spans="1:9" s="95" customFormat="1" ht="12">
      <c r="A9" s="129"/>
      <c r="B9" s="130"/>
      <c r="C9" s="123" t="s">
        <v>67</v>
      </c>
      <c r="D9" s="124" t="s">
        <v>2</v>
      </c>
      <c r="E9" s="125" t="s">
        <v>3</v>
      </c>
      <c r="F9" s="126"/>
      <c r="G9" s="126"/>
      <c r="H9" s="126"/>
      <c r="I9" s="126"/>
    </row>
    <row r="10" spans="1:9" s="95" customFormat="1" ht="12.75">
      <c r="A10" s="55" t="s">
        <v>77</v>
      </c>
      <c r="B10" s="80" t="s">
        <v>178</v>
      </c>
      <c r="C10" s="158">
        <v>115</v>
      </c>
      <c r="D10" s="158">
        <v>0</v>
      </c>
      <c r="E10" s="158">
        <v>35</v>
      </c>
      <c r="F10" s="158">
        <v>0</v>
      </c>
      <c r="G10" s="158">
        <f>SUM(C10:F10)</f>
        <v>150</v>
      </c>
      <c r="H10" s="158">
        <v>665</v>
      </c>
      <c r="I10" s="107">
        <f>IF(H10&gt;0,G10/H10,"-")</f>
        <v>0.22556390977443608</v>
      </c>
    </row>
    <row r="11" spans="1:9" ht="12.75">
      <c r="A11" s="57" t="s">
        <v>77</v>
      </c>
      <c r="B11" s="75" t="s">
        <v>179</v>
      </c>
      <c r="C11" s="96">
        <v>72</v>
      </c>
      <c r="D11" s="96">
        <v>1</v>
      </c>
      <c r="E11" s="96">
        <v>0</v>
      </c>
      <c r="F11" s="96">
        <v>0</v>
      </c>
      <c r="G11" s="96">
        <f aca="true" t="shared" si="0" ref="G11:G25">SUM(C11:F11)</f>
        <v>73</v>
      </c>
      <c r="H11" s="96">
        <v>2615</v>
      </c>
      <c r="I11" s="108">
        <f aca="true" t="shared" si="1" ref="I11:I25">IF(H11&gt;0,G11/H11,"-")</f>
        <v>0.02791586998087954</v>
      </c>
    </row>
    <row r="12" spans="1:9" ht="12.75">
      <c r="A12" s="57" t="s">
        <v>77</v>
      </c>
      <c r="B12" s="75" t="s">
        <v>180</v>
      </c>
      <c r="C12" s="96">
        <v>95</v>
      </c>
      <c r="D12" s="96">
        <v>2</v>
      </c>
      <c r="E12" s="96">
        <v>20</v>
      </c>
      <c r="F12" s="96">
        <v>0</v>
      </c>
      <c r="G12" s="96">
        <f t="shared" si="0"/>
        <v>117</v>
      </c>
      <c r="H12" s="96">
        <v>689</v>
      </c>
      <c r="I12" s="108">
        <f t="shared" si="1"/>
        <v>0.16981132075471697</v>
      </c>
    </row>
    <row r="13" spans="1:9" ht="12.75">
      <c r="A13" s="57" t="s">
        <v>77</v>
      </c>
      <c r="B13" s="75" t="s">
        <v>181</v>
      </c>
      <c r="C13" s="96">
        <v>129</v>
      </c>
      <c r="D13" s="96">
        <v>0</v>
      </c>
      <c r="E13" s="96">
        <v>37</v>
      </c>
      <c r="F13" s="96">
        <v>0</v>
      </c>
      <c r="G13" s="96">
        <f t="shared" si="0"/>
        <v>166</v>
      </c>
      <c r="H13" s="96">
        <v>725</v>
      </c>
      <c r="I13" s="108">
        <f t="shared" si="1"/>
        <v>0.2289655172413793</v>
      </c>
    </row>
    <row r="14" spans="1:9" ht="12.75">
      <c r="A14" s="57" t="s">
        <v>77</v>
      </c>
      <c r="B14" s="75" t="s">
        <v>182</v>
      </c>
      <c r="C14" s="96">
        <v>95</v>
      </c>
      <c r="D14" s="96">
        <v>0</v>
      </c>
      <c r="E14" s="96">
        <v>32</v>
      </c>
      <c r="F14" s="96">
        <v>97</v>
      </c>
      <c r="G14" s="96">
        <f t="shared" si="0"/>
        <v>224</v>
      </c>
      <c r="H14" s="96">
        <v>421</v>
      </c>
      <c r="I14" s="108">
        <f t="shared" si="1"/>
        <v>0.5320665083135392</v>
      </c>
    </row>
    <row r="15" spans="1:9" ht="12.75">
      <c r="A15" s="57" t="s">
        <v>77</v>
      </c>
      <c r="B15" s="75" t="s">
        <v>183</v>
      </c>
      <c r="C15" s="96">
        <v>6</v>
      </c>
      <c r="D15" s="96">
        <v>0</v>
      </c>
      <c r="E15" s="96">
        <v>2</v>
      </c>
      <c r="F15" s="96">
        <v>70</v>
      </c>
      <c r="G15" s="96">
        <f t="shared" si="0"/>
        <v>78</v>
      </c>
      <c r="H15" s="96">
        <v>101</v>
      </c>
      <c r="I15" s="108">
        <f t="shared" si="1"/>
        <v>0.7722772277227723</v>
      </c>
    </row>
    <row r="16" spans="1:9" ht="12.75">
      <c r="A16" s="57" t="s">
        <v>77</v>
      </c>
      <c r="B16" s="75" t="s">
        <v>184</v>
      </c>
      <c r="C16" s="96">
        <v>83</v>
      </c>
      <c r="D16" s="96">
        <v>3</v>
      </c>
      <c r="E16" s="96">
        <v>15</v>
      </c>
      <c r="F16" s="96">
        <v>0</v>
      </c>
      <c r="G16" s="96">
        <f t="shared" si="0"/>
        <v>101</v>
      </c>
      <c r="H16" s="96">
        <v>599</v>
      </c>
      <c r="I16" s="108">
        <f t="shared" si="1"/>
        <v>0.1686143572621035</v>
      </c>
    </row>
    <row r="17" spans="1:9" ht="12.75">
      <c r="A17" s="57" t="s">
        <v>102</v>
      </c>
      <c r="B17" s="75" t="s">
        <v>185</v>
      </c>
      <c r="C17" s="96">
        <v>0</v>
      </c>
      <c r="D17" s="96">
        <v>0</v>
      </c>
      <c r="E17" s="96">
        <v>0</v>
      </c>
      <c r="F17" s="96">
        <v>86</v>
      </c>
      <c r="G17" s="96">
        <f t="shared" si="0"/>
        <v>86</v>
      </c>
      <c r="H17" s="96">
        <v>88</v>
      </c>
      <c r="I17" s="108">
        <f t="shared" si="1"/>
        <v>0.9772727272727273</v>
      </c>
    </row>
    <row r="18" spans="1:9" ht="12.75">
      <c r="A18" s="57" t="s">
        <v>102</v>
      </c>
      <c r="B18" s="75" t="s">
        <v>186</v>
      </c>
      <c r="C18" s="96">
        <v>55</v>
      </c>
      <c r="D18" s="96">
        <v>0</v>
      </c>
      <c r="E18" s="96">
        <v>0</v>
      </c>
      <c r="F18" s="96">
        <v>36</v>
      </c>
      <c r="G18" s="96">
        <f t="shared" si="0"/>
        <v>91</v>
      </c>
      <c r="H18" s="96">
        <v>92</v>
      </c>
      <c r="I18" s="108">
        <f t="shared" si="1"/>
        <v>0.9891304347826086</v>
      </c>
    </row>
    <row r="19" spans="1:9" ht="12.75">
      <c r="A19" s="57" t="s">
        <v>102</v>
      </c>
      <c r="B19" s="75" t="s">
        <v>187</v>
      </c>
      <c r="C19" s="96">
        <v>0</v>
      </c>
      <c r="D19" s="96">
        <v>0</v>
      </c>
      <c r="E19" s="96">
        <v>0</v>
      </c>
      <c r="F19" s="96">
        <v>88</v>
      </c>
      <c r="G19" s="96">
        <f t="shared" si="0"/>
        <v>88</v>
      </c>
      <c r="H19" s="96">
        <v>88</v>
      </c>
      <c r="I19" s="108">
        <f t="shared" si="1"/>
        <v>1</v>
      </c>
    </row>
    <row r="20" spans="1:9" ht="12.75">
      <c r="A20" s="57" t="s">
        <v>78</v>
      </c>
      <c r="B20" s="75" t="s">
        <v>186</v>
      </c>
      <c r="C20" s="96">
        <v>0</v>
      </c>
      <c r="D20" s="96">
        <v>0</v>
      </c>
      <c r="E20" s="96">
        <v>0</v>
      </c>
      <c r="F20" s="96">
        <v>0</v>
      </c>
      <c r="G20" s="96">
        <f t="shared" si="0"/>
        <v>0</v>
      </c>
      <c r="H20" s="96">
        <v>289</v>
      </c>
      <c r="I20" s="108">
        <f t="shared" si="1"/>
        <v>0</v>
      </c>
    </row>
    <row r="21" spans="1:9" ht="12.75">
      <c r="A21" s="57" t="s">
        <v>123</v>
      </c>
      <c r="B21" s="75" t="s">
        <v>188</v>
      </c>
      <c r="C21" s="96">
        <v>0</v>
      </c>
      <c r="D21" s="96">
        <v>0</v>
      </c>
      <c r="E21" s="96">
        <v>0</v>
      </c>
      <c r="F21" s="96">
        <v>0</v>
      </c>
      <c r="G21" s="96">
        <f t="shared" si="0"/>
        <v>0</v>
      </c>
      <c r="H21" s="96">
        <v>12</v>
      </c>
      <c r="I21" s="108">
        <f t="shared" si="1"/>
        <v>0</v>
      </c>
    </row>
    <row r="22" spans="1:9" ht="12.75">
      <c r="A22" s="57" t="s">
        <v>79</v>
      </c>
      <c r="B22" s="75" t="s">
        <v>189</v>
      </c>
      <c r="C22" s="96">
        <v>0</v>
      </c>
      <c r="D22" s="96">
        <v>0</v>
      </c>
      <c r="E22" s="96">
        <v>0</v>
      </c>
      <c r="F22" s="96">
        <v>0</v>
      </c>
      <c r="G22" s="96">
        <f t="shared" si="0"/>
        <v>0</v>
      </c>
      <c r="H22" s="96">
        <v>224</v>
      </c>
      <c r="I22" s="108">
        <f t="shared" si="1"/>
        <v>0</v>
      </c>
    </row>
    <row r="23" spans="1:9" ht="12.75">
      <c r="A23" s="135" t="s">
        <v>80</v>
      </c>
      <c r="B23" s="137" t="s">
        <v>190</v>
      </c>
      <c r="C23" s="159">
        <v>145</v>
      </c>
      <c r="D23" s="159">
        <v>36</v>
      </c>
      <c r="E23" s="159">
        <v>6</v>
      </c>
      <c r="F23" s="159">
        <v>147</v>
      </c>
      <c r="G23" s="159">
        <f t="shared" si="0"/>
        <v>334</v>
      </c>
      <c r="H23" s="159">
        <v>1670</v>
      </c>
      <c r="I23" s="139">
        <f t="shared" si="1"/>
        <v>0.2</v>
      </c>
    </row>
    <row r="24" spans="1:9" ht="12.75">
      <c r="A24" s="135" t="s">
        <v>80</v>
      </c>
      <c r="B24" s="137" t="s">
        <v>191</v>
      </c>
      <c r="C24" s="159">
        <v>29</v>
      </c>
      <c r="D24" s="159">
        <v>0</v>
      </c>
      <c r="E24" s="159">
        <v>14</v>
      </c>
      <c r="F24" s="159">
        <v>60</v>
      </c>
      <c r="G24" s="159">
        <f t="shared" si="0"/>
        <v>103</v>
      </c>
      <c r="H24" s="159">
        <v>642</v>
      </c>
      <c r="I24" s="139">
        <f t="shared" si="1"/>
        <v>0.16043613707165108</v>
      </c>
    </row>
    <row r="25" spans="1:9" ht="15.75">
      <c r="A25" s="146"/>
      <c r="B25" s="156" t="s">
        <v>101</v>
      </c>
      <c r="C25" s="157">
        <v>824</v>
      </c>
      <c r="D25" s="157">
        <v>42</v>
      </c>
      <c r="E25" s="157">
        <v>161</v>
      </c>
      <c r="F25" s="157">
        <v>584</v>
      </c>
      <c r="G25" s="157">
        <f t="shared" si="0"/>
        <v>1611</v>
      </c>
      <c r="H25" s="157">
        <v>8920</v>
      </c>
      <c r="I25" s="150">
        <f t="shared" si="1"/>
        <v>0.1806053811659193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00"/>
  <sheetViews>
    <sheetView workbookViewId="0" topLeftCell="A19">
      <selection activeCell="A29" sqref="A29:I29"/>
    </sheetView>
  </sheetViews>
  <sheetFormatPr defaultColWidth="11.421875" defaultRowHeight="12.75"/>
  <cols>
    <col min="1" max="1" width="16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48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7"/>
      <c r="B9" s="44"/>
      <c r="C9" s="109" t="s">
        <v>67</v>
      </c>
      <c r="D9" s="140" t="s">
        <v>2</v>
      </c>
      <c r="E9" s="141" t="s">
        <v>3</v>
      </c>
      <c r="F9" s="97"/>
      <c r="G9" s="97"/>
      <c r="H9" s="97"/>
      <c r="I9" s="97"/>
    </row>
    <row r="10" spans="1:9" ht="12.75">
      <c r="A10" s="55" t="s">
        <v>77</v>
      </c>
      <c r="B10" s="80" t="s">
        <v>192</v>
      </c>
      <c r="C10" s="90">
        <v>42</v>
      </c>
      <c r="D10" s="90">
        <v>7</v>
      </c>
      <c r="E10" s="90">
        <v>0</v>
      </c>
      <c r="F10" s="90">
        <v>16</v>
      </c>
      <c r="G10" s="90">
        <f>SUM(C10:F10)</f>
        <v>65</v>
      </c>
      <c r="H10" s="90">
        <v>190</v>
      </c>
      <c r="I10" s="107">
        <f>IF(H10&gt;0,G10/H10,"-")</f>
        <v>0.34210526315789475</v>
      </c>
    </row>
    <row r="11" spans="1:9" ht="12.75">
      <c r="A11" s="57" t="s">
        <v>77</v>
      </c>
      <c r="B11" s="75" t="s">
        <v>193</v>
      </c>
      <c r="C11" s="89">
        <v>66</v>
      </c>
      <c r="D11" s="89">
        <v>0</v>
      </c>
      <c r="E11" s="89">
        <v>12</v>
      </c>
      <c r="F11" s="89">
        <v>18</v>
      </c>
      <c r="G11" s="89">
        <f aca="true" t="shared" si="0" ref="G11:G29">SUM(C11:F11)</f>
        <v>96</v>
      </c>
      <c r="H11" s="89">
        <v>338</v>
      </c>
      <c r="I11" s="108">
        <f aca="true" t="shared" si="1" ref="I11:I29">IF(H11&gt;0,G11/H11,"-")</f>
        <v>0.28402366863905326</v>
      </c>
    </row>
    <row r="12" spans="1:9" ht="12.75">
      <c r="A12" s="57" t="s">
        <v>77</v>
      </c>
      <c r="B12" s="75" t="s">
        <v>194</v>
      </c>
      <c r="C12" s="89">
        <v>61</v>
      </c>
      <c r="D12" s="89">
        <v>0</v>
      </c>
      <c r="E12" s="89">
        <v>3</v>
      </c>
      <c r="F12" s="89">
        <v>0</v>
      </c>
      <c r="G12" s="89">
        <f t="shared" si="0"/>
        <v>64</v>
      </c>
      <c r="H12" s="89">
        <v>392</v>
      </c>
      <c r="I12" s="108">
        <f t="shared" si="1"/>
        <v>0.16326530612244897</v>
      </c>
    </row>
    <row r="13" spans="1:9" ht="12.75">
      <c r="A13" s="57" t="s">
        <v>77</v>
      </c>
      <c r="B13" s="75" t="s">
        <v>195</v>
      </c>
      <c r="C13" s="89">
        <v>9</v>
      </c>
      <c r="D13" s="89">
        <v>0</v>
      </c>
      <c r="E13" s="89">
        <v>2</v>
      </c>
      <c r="F13" s="89">
        <v>2</v>
      </c>
      <c r="G13" s="89">
        <f t="shared" si="0"/>
        <v>13</v>
      </c>
      <c r="H13" s="89">
        <v>65</v>
      </c>
      <c r="I13" s="108">
        <f t="shared" si="1"/>
        <v>0.2</v>
      </c>
    </row>
    <row r="14" spans="1:9" ht="12.75">
      <c r="A14" s="57" t="s">
        <v>77</v>
      </c>
      <c r="B14" s="75" t="s">
        <v>196</v>
      </c>
      <c r="C14" s="89">
        <v>47</v>
      </c>
      <c r="D14" s="89">
        <v>0</v>
      </c>
      <c r="E14" s="89">
        <v>7</v>
      </c>
      <c r="F14" s="89">
        <v>7</v>
      </c>
      <c r="G14" s="89">
        <f t="shared" si="0"/>
        <v>61</v>
      </c>
      <c r="H14" s="89">
        <v>120</v>
      </c>
      <c r="I14" s="108">
        <f t="shared" si="1"/>
        <v>0.5083333333333333</v>
      </c>
    </row>
    <row r="15" spans="1:9" ht="12.75">
      <c r="A15" s="57" t="s">
        <v>77</v>
      </c>
      <c r="B15" s="75" t="s">
        <v>197</v>
      </c>
      <c r="C15" s="89">
        <v>8</v>
      </c>
      <c r="D15" s="89">
        <v>0</v>
      </c>
      <c r="E15" s="89">
        <v>0</v>
      </c>
      <c r="F15" s="89">
        <v>2</v>
      </c>
      <c r="G15" s="89">
        <f t="shared" si="0"/>
        <v>10</v>
      </c>
      <c r="H15" s="89">
        <v>50</v>
      </c>
      <c r="I15" s="108">
        <f t="shared" si="1"/>
        <v>0.2</v>
      </c>
    </row>
    <row r="16" spans="1:9" ht="12.75">
      <c r="A16" s="57" t="s">
        <v>77</v>
      </c>
      <c r="B16" s="75" t="s">
        <v>198</v>
      </c>
      <c r="C16" s="89">
        <v>46</v>
      </c>
      <c r="D16" s="89">
        <v>0</v>
      </c>
      <c r="E16" s="89">
        <v>0</v>
      </c>
      <c r="F16" s="89">
        <v>10</v>
      </c>
      <c r="G16" s="89">
        <f t="shared" si="0"/>
        <v>56</v>
      </c>
      <c r="H16" s="89">
        <v>105</v>
      </c>
      <c r="I16" s="108">
        <f t="shared" si="1"/>
        <v>0.5333333333333333</v>
      </c>
    </row>
    <row r="17" spans="1:9" ht="12.75">
      <c r="A17" s="57" t="s">
        <v>77</v>
      </c>
      <c r="B17" s="75" t="s">
        <v>199</v>
      </c>
      <c r="C17" s="89">
        <v>17</v>
      </c>
      <c r="D17" s="89">
        <v>1</v>
      </c>
      <c r="E17" s="89">
        <v>2</v>
      </c>
      <c r="F17" s="89">
        <v>9</v>
      </c>
      <c r="G17" s="89">
        <f t="shared" si="0"/>
        <v>29</v>
      </c>
      <c r="H17" s="89">
        <v>109</v>
      </c>
      <c r="I17" s="108">
        <f t="shared" si="1"/>
        <v>0.26605504587155965</v>
      </c>
    </row>
    <row r="18" spans="1:9" ht="12.75">
      <c r="A18" s="57" t="s">
        <v>77</v>
      </c>
      <c r="B18" s="75" t="s">
        <v>200</v>
      </c>
      <c r="C18" s="89">
        <v>59</v>
      </c>
      <c r="D18" s="89">
        <v>0</v>
      </c>
      <c r="E18" s="89">
        <v>1</v>
      </c>
      <c r="F18" s="89">
        <v>13</v>
      </c>
      <c r="G18" s="89">
        <f t="shared" si="0"/>
        <v>73</v>
      </c>
      <c r="H18" s="89">
        <v>299</v>
      </c>
      <c r="I18" s="108">
        <f t="shared" si="1"/>
        <v>0.24414715719063546</v>
      </c>
    </row>
    <row r="19" spans="1:9" ht="12.75">
      <c r="A19" s="57" t="s">
        <v>77</v>
      </c>
      <c r="B19" s="75" t="s">
        <v>201</v>
      </c>
      <c r="C19" s="89">
        <v>31</v>
      </c>
      <c r="D19" s="89">
        <v>0</v>
      </c>
      <c r="E19" s="89">
        <v>0</v>
      </c>
      <c r="F19" s="89">
        <v>2</v>
      </c>
      <c r="G19" s="89">
        <f t="shared" si="0"/>
        <v>33</v>
      </c>
      <c r="H19" s="89">
        <v>119</v>
      </c>
      <c r="I19" s="108">
        <f t="shared" si="1"/>
        <v>0.2773109243697479</v>
      </c>
    </row>
    <row r="20" spans="1:9" ht="12.75">
      <c r="A20" s="57" t="s">
        <v>77</v>
      </c>
      <c r="B20" s="75" t="s">
        <v>202</v>
      </c>
      <c r="C20" s="89">
        <v>8</v>
      </c>
      <c r="D20" s="89">
        <v>0</v>
      </c>
      <c r="E20" s="89">
        <v>0</v>
      </c>
      <c r="F20" s="89">
        <v>0</v>
      </c>
      <c r="G20" s="89">
        <f t="shared" si="0"/>
        <v>8</v>
      </c>
      <c r="H20" s="89">
        <v>60</v>
      </c>
      <c r="I20" s="108">
        <f t="shared" si="1"/>
        <v>0.13333333333333333</v>
      </c>
    </row>
    <row r="21" spans="1:9" ht="12.75">
      <c r="A21" s="57" t="s">
        <v>77</v>
      </c>
      <c r="B21" s="75" t="s">
        <v>203</v>
      </c>
      <c r="C21" s="89">
        <v>50</v>
      </c>
      <c r="D21" s="89">
        <v>1</v>
      </c>
      <c r="E21" s="89">
        <v>2</v>
      </c>
      <c r="F21" s="89">
        <v>26</v>
      </c>
      <c r="G21" s="89">
        <f t="shared" si="0"/>
        <v>79</v>
      </c>
      <c r="H21" s="89">
        <v>442</v>
      </c>
      <c r="I21" s="108">
        <f t="shared" si="1"/>
        <v>0.17873303167420815</v>
      </c>
    </row>
    <row r="22" spans="1:9" ht="12.75">
      <c r="A22" s="57" t="s">
        <v>78</v>
      </c>
      <c r="B22" s="75" t="s">
        <v>204</v>
      </c>
      <c r="C22" s="89">
        <v>26</v>
      </c>
      <c r="D22" s="89">
        <v>0</v>
      </c>
      <c r="E22" s="89">
        <v>3</v>
      </c>
      <c r="F22" s="89">
        <v>0</v>
      </c>
      <c r="G22" s="89">
        <f t="shared" si="0"/>
        <v>29</v>
      </c>
      <c r="H22" s="89">
        <v>650</v>
      </c>
      <c r="I22" s="108">
        <f t="shared" si="1"/>
        <v>0.04461538461538461</v>
      </c>
    </row>
    <row r="23" spans="1:9" ht="12.75">
      <c r="A23" s="57" t="s">
        <v>123</v>
      </c>
      <c r="B23" s="75" t="s">
        <v>205</v>
      </c>
      <c r="C23" s="89">
        <v>0</v>
      </c>
      <c r="D23" s="89">
        <v>0</v>
      </c>
      <c r="E23" s="89">
        <v>5</v>
      </c>
      <c r="F23" s="89">
        <v>0</v>
      </c>
      <c r="G23" s="89">
        <f t="shared" si="0"/>
        <v>5</v>
      </c>
      <c r="H23" s="89">
        <v>16</v>
      </c>
      <c r="I23" s="108">
        <f t="shared" si="1"/>
        <v>0.3125</v>
      </c>
    </row>
    <row r="24" spans="1:9" ht="12.75">
      <c r="A24" s="135" t="s">
        <v>80</v>
      </c>
      <c r="B24" s="137" t="s">
        <v>194</v>
      </c>
      <c r="C24" s="134">
        <v>0</v>
      </c>
      <c r="D24" s="134">
        <v>9</v>
      </c>
      <c r="E24" s="134">
        <v>0</v>
      </c>
      <c r="F24" s="134">
        <v>26</v>
      </c>
      <c r="G24" s="134">
        <f t="shared" si="0"/>
        <v>35</v>
      </c>
      <c r="H24" s="134">
        <v>415</v>
      </c>
      <c r="I24" s="139">
        <f t="shared" si="1"/>
        <v>0.08433734939759036</v>
      </c>
    </row>
    <row r="25" spans="1:9" ht="12.75">
      <c r="A25" s="135" t="s">
        <v>80</v>
      </c>
      <c r="B25" s="137" t="s">
        <v>206</v>
      </c>
      <c r="C25" s="134">
        <v>37</v>
      </c>
      <c r="D25" s="134">
        <v>9</v>
      </c>
      <c r="E25" s="134">
        <v>20</v>
      </c>
      <c r="F25" s="134">
        <v>7</v>
      </c>
      <c r="G25" s="134">
        <f t="shared" si="0"/>
        <v>73</v>
      </c>
      <c r="H25" s="134">
        <v>254</v>
      </c>
      <c r="I25" s="139">
        <f t="shared" si="1"/>
        <v>0.2874015748031496</v>
      </c>
    </row>
    <row r="26" spans="1:9" ht="12.75">
      <c r="A26" s="135" t="s">
        <v>80</v>
      </c>
      <c r="B26" s="137" t="s">
        <v>207</v>
      </c>
      <c r="C26" s="134">
        <v>108</v>
      </c>
      <c r="D26" s="134">
        <v>4</v>
      </c>
      <c r="E26" s="134">
        <v>5</v>
      </c>
      <c r="F26" s="134">
        <v>23</v>
      </c>
      <c r="G26" s="134">
        <f t="shared" si="0"/>
        <v>140</v>
      </c>
      <c r="H26" s="134">
        <v>686</v>
      </c>
      <c r="I26" s="139">
        <f t="shared" si="1"/>
        <v>0.20408163265306123</v>
      </c>
    </row>
    <row r="27" spans="1:9" ht="12.75">
      <c r="A27" s="135" t="s">
        <v>80</v>
      </c>
      <c r="B27" s="137" t="s">
        <v>74</v>
      </c>
      <c r="C27" s="134">
        <v>2</v>
      </c>
      <c r="D27" s="134">
        <v>0</v>
      </c>
      <c r="E27" s="134">
        <v>2</v>
      </c>
      <c r="F27" s="134">
        <v>0</v>
      </c>
      <c r="G27" s="134">
        <f t="shared" si="0"/>
        <v>4</v>
      </c>
      <c r="H27" s="134">
        <v>219</v>
      </c>
      <c r="I27" s="139">
        <f t="shared" si="1"/>
        <v>0.0182648401826484</v>
      </c>
    </row>
    <row r="28" spans="1:9" ht="12.75">
      <c r="A28" s="135" t="s">
        <v>80</v>
      </c>
      <c r="B28" s="137" t="s">
        <v>208</v>
      </c>
      <c r="C28" s="134">
        <v>84</v>
      </c>
      <c r="D28" s="134">
        <v>0</v>
      </c>
      <c r="E28" s="134">
        <v>1</v>
      </c>
      <c r="F28" s="134">
        <v>15</v>
      </c>
      <c r="G28" s="134">
        <f t="shared" si="0"/>
        <v>100</v>
      </c>
      <c r="H28" s="134">
        <v>548</v>
      </c>
      <c r="I28" s="139">
        <f t="shared" si="1"/>
        <v>0.18248175182481752</v>
      </c>
    </row>
    <row r="29" spans="1:9" ht="15.75">
      <c r="A29" s="146"/>
      <c r="B29" s="156" t="s">
        <v>101</v>
      </c>
      <c r="C29" s="157">
        <v>701</v>
      </c>
      <c r="D29" s="157">
        <v>31</v>
      </c>
      <c r="E29" s="157">
        <v>65</v>
      </c>
      <c r="F29" s="157">
        <v>176</v>
      </c>
      <c r="G29" s="157">
        <f t="shared" si="0"/>
        <v>973</v>
      </c>
      <c r="H29" s="157">
        <v>5077</v>
      </c>
      <c r="I29" s="150">
        <f t="shared" si="1"/>
        <v>0.19164861138467598</v>
      </c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1" r:id="rId1"/>
  <headerFooter alignWithMargins="0">
    <oddFooter>&amp;Rpage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I200"/>
  <sheetViews>
    <sheetView workbookViewId="0" topLeftCell="A19">
      <selection activeCell="A34" sqref="A34:I34"/>
    </sheetView>
  </sheetViews>
  <sheetFormatPr defaultColWidth="11.421875" defaultRowHeight="12.75"/>
  <cols>
    <col min="1" max="1" width="11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49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209</v>
      </c>
      <c r="C10" s="90">
        <v>11</v>
      </c>
      <c r="D10" s="90">
        <v>0</v>
      </c>
      <c r="E10" s="90">
        <v>0</v>
      </c>
      <c r="F10" s="90">
        <v>5</v>
      </c>
      <c r="G10" s="90">
        <f>SUM(C10:F10)</f>
        <v>16</v>
      </c>
      <c r="H10" s="90">
        <v>50</v>
      </c>
      <c r="I10" s="107">
        <f>IF(H10&gt;0,G10/H10,"-")</f>
        <v>0.32</v>
      </c>
    </row>
    <row r="11" spans="1:9" ht="12.75">
      <c r="A11" s="57" t="s">
        <v>77</v>
      </c>
      <c r="B11" s="75" t="s">
        <v>210</v>
      </c>
      <c r="C11" s="89">
        <v>14</v>
      </c>
      <c r="D11" s="89">
        <v>0</v>
      </c>
      <c r="E11" s="89">
        <v>0</v>
      </c>
      <c r="F11" s="89">
        <v>6</v>
      </c>
      <c r="G11" s="89">
        <f aca="true" t="shared" si="0" ref="G11:G34">SUM(C11:F11)</f>
        <v>20</v>
      </c>
      <c r="H11" s="89">
        <v>45</v>
      </c>
      <c r="I11" s="108">
        <f aca="true" t="shared" si="1" ref="I11:I34">IF(H11&gt;0,G11/H11,"-")</f>
        <v>0.4444444444444444</v>
      </c>
    </row>
    <row r="12" spans="1:9" ht="12.75">
      <c r="A12" s="57" t="s">
        <v>77</v>
      </c>
      <c r="B12" s="75" t="s">
        <v>211</v>
      </c>
      <c r="C12" s="89">
        <v>54</v>
      </c>
      <c r="D12" s="89">
        <v>0</v>
      </c>
      <c r="E12" s="89">
        <v>0</v>
      </c>
      <c r="F12" s="89">
        <v>0</v>
      </c>
      <c r="G12" s="89">
        <f t="shared" si="0"/>
        <v>54</v>
      </c>
      <c r="H12" s="89">
        <v>199</v>
      </c>
      <c r="I12" s="108">
        <f t="shared" si="1"/>
        <v>0.271356783919598</v>
      </c>
    </row>
    <row r="13" spans="1:9" ht="12.75">
      <c r="A13" s="57" t="s">
        <v>77</v>
      </c>
      <c r="B13" s="75" t="s">
        <v>212</v>
      </c>
      <c r="C13" s="89">
        <v>62</v>
      </c>
      <c r="D13" s="89">
        <v>0</v>
      </c>
      <c r="E13" s="89">
        <v>1</v>
      </c>
      <c r="F13" s="89">
        <v>10</v>
      </c>
      <c r="G13" s="89">
        <f t="shared" si="0"/>
        <v>73</v>
      </c>
      <c r="H13" s="89">
        <v>147</v>
      </c>
      <c r="I13" s="108">
        <f t="shared" si="1"/>
        <v>0.4965986394557823</v>
      </c>
    </row>
    <row r="14" spans="1:9" ht="12.75">
      <c r="A14" s="57" t="s">
        <v>77</v>
      </c>
      <c r="B14" s="75" t="s">
        <v>213</v>
      </c>
      <c r="C14" s="89">
        <v>30</v>
      </c>
      <c r="D14" s="89">
        <v>0</v>
      </c>
      <c r="E14" s="89">
        <v>2</v>
      </c>
      <c r="F14" s="89">
        <v>4</v>
      </c>
      <c r="G14" s="89">
        <f t="shared" si="0"/>
        <v>36</v>
      </c>
      <c r="H14" s="89">
        <v>178</v>
      </c>
      <c r="I14" s="108">
        <f t="shared" si="1"/>
        <v>0.20224719101123595</v>
      </c>
    </row>
    <row r="15" spans="1:9" ht="12.75">
      <c r="A15" s="57" t="s">
        <v>77</v>
      </c>
      <c r="B15" s="75" t="s">
        <v>214</v>
      </c>
      <c r="C15" s="89">
        <v>14</v>
      </c>
      <c r="D15" s="89">
        <v>0</v>
      </c>
      <c r="E15" s="89">
        <v>0</v>
      </c>
      <c r="F15" s="89">
        <v>5</v>
      </c>
      <c r="G15" s="89">
        <f t="shared" si="0"/>
        <v>19</v>
      </c>
      <c r="H15" s="89">
        <v>53</v>
      </c>
      <c r="I15" s="108">
        <f t="shared" si="1"/>
        <v>0.3584905660377358</v>
      </c>
    </row>
    <row r="16" spans="1:9" ht="12.75">
      <c r="A16" s="57" t="s">
        <v>77</v>
      </c>
      <c r="B16" s="75" t="s">
        <v>215</v>
      </c>
      <c r="C16" s="89">
        <v>15</v>
      </c>
      <c r="D16" s="89">
        <v>0</v>
      </c>
      <c r="E16" s="89">
        <v>1</v>
      </c>
      <c r="F16" s="89">
        <v>2</v>
      </c>
      <c r="G16" s="89">
        <f t="shared" si="0"/>
        <v>18</v>
      </c>
      <c r="H16" s="89">
        <v>54</v>
      </c>
      <c r="I16" s="108">
        <f t="shared" si="1"/>
        <v>0.3333333333333333</v>
      </c>
    </row>
    <row r="17" spans="1:9" ht="12.75">
      <c r="A17" s="57" t="s">
        <v>77</v>
      </c>
      <c r="B17" s="75" t="s">
        <v>216</v>
      </c>
      <c r="C17" s="89">
        <v>19</v>
      </c>
      <c r="D17" s="89">
        <v>0</v>
      </c>
      <c r="E17" s="89">
        <v>1</v>
      </c>
      <c r="F17" s="89">
        <v>2</v>
      </c>
      <c r="G17" s="89">
        <f t="shared" si="0"/>
        <v>22</v>
      </c>
      <c r="H17" s="89">
        <v>46</v>
      </c>
      <c r="I17" s="108">
        <f t="shared" si="1"/>
        <v>0.4782608695652174</v>
      </c>
    </row>
    <row r="18" spans="1:9" ht="12.75">
      <c r="A18" s="57" t="s">
        <v>77</v>
      </c>
      <c r="B18" s="75" t="s">
        <v>217</v>
      </c>
      <c r="C18" s="89">
        <v>62</v>
      </c>
      <c r="D18" s="89">
        <v>4</v>
      </c>
      <c r="E18" s="89">
        <v>5</v>
      </c>
      <c r="F18" s="89">
        <v>20</v>
      </c>
      <c r="G18" s="89">
        <f t="shared" si="0"/>
        <v>91</v>
      </c>
      <c r="H18" s="89">
        <v>272</v>
      </c>
      <c r="I18" s="108">
        <f t="shared" si="1"/>
        <v>0.33455882352941174</v>
      </c>
    </row>
    <row r="19" spans="1:9" ht="12.75">
      <c r="A19" s="57" t="s">
        <v>77</v>
      </c>
      <c r="B19" s="75" t="s">
        <v>218</v>
      </c>
      <c r="C19" s="89">
        <v>28</v>
      </c>
      <c r="D19" s="89">
        <v>0</v>
      </c>
      <c r="E19" s="89">
        <v>0</v>
      </c>
      <c r="F19" s="89">
        <v>5</v>
      </c>
      <c r="G19" s="89">
        <f t="shared" si="0"/>
        <v>33</v>
      </c>
      <c r="H19" s="89">
        <v>107</v>
      </c>
      <c r="I19" s="108">
        <f t="shared" si="1"/>
        <v>0.308411214953271</v>
      </c>
    </row>
    <row r="20" spans="1:9" ht="12.75">
      <c r="A20" s="57" t="s">
        <v>77</v>
      </c>
      <c r="B20" s="75" t="s">
        <v>75</v>
      </c>
      <c r="C20" s="89">
        <v>0</v>
      </c>
      <c r="D20" s="89">
        <v>0</v>
      </c>
      <c r="E20" s="89">
        <v>36</v>
      </c>
      <c r="F20" s="89">
        <v>0</v>
      </c>
      <c r="G20" s="89">
        <f t="shared" si="0"/>
        <v>36</v>
      </c>
      <c r="H20" s="89">
        <v>532</v>
      </c>
      <c r="I20" s="108">
        <f t="shared" si="1"/>
        <v>0.06766917293233082</v>
      </c>
    </row>
    <row r="21" spans="1:9" ht="12.75">
      <c r="A21" s="57" t="s">
        <v>77</v>
      </c>
      <c r="B21" s="75" t="s">
        <v>219</v>
      </c>
      <c r="C21" s="89">
        <v>32</v>
      </c>
      <c r="D21" s="89">
        <v>0</v>
      </c>
      <c r="E21" s="89">
        <v>2</v>
      </c>
      <c r="F21" s="89">
        <v>4</v>
      </c>
      <c r="G21" s="89">
        <f t="shared" si="0"/>
        <v>38</v>
      </c>
      <c r="H21" s="89">
        <v>83</v>
      </c>
      <c r="I21" s="108">
        <f t="shared" si="1"/>
        <v>0.4578313253012048</v>
      </c>
    </row>
    <row r="22" spans="1:9" ht="12.75">
      <c r="A22" s="57" t="s">
        <v>102</v>
      </c>
      <c r="B22" s="75" t="s">
        <v>220</v>
      </c>
      <c r="C22" s="89">
        <v>14</v>
      </c>
      <c r="D22" s="89">
        <v>0</v>
      </c>
      <c r="E22" s="89">
        <v>0</v>
      </c>
      <c r="F22" s="89">
        <v>5</v>
      </c>
      <c r="G22" s="89">
        <f t="shared" si="0"/>
        <v>19</v>
      </c>
      <c r="H22" s="89">
        <v>19</v>
      </c>
      <c r="I22" s="108">
        <f t="shared" si="1"/>
        <v>1</v>
      </c>
    </row>
    <row r="23" spans="1:9" ht="12.75">
      <c r="A23" s="57" t="s">
        <v>102</v>
      </c>
      <c r="B23" s="75" t="s">
        <v>221</v>
      </c>
      <c r="C23" s="89">
        <v>0</v>
      </c>
      <c r="D23" s="89">
        <v>3</v>
      </c>
      <c r="E23" s="89">
        <v>13</v>
      </c>
      <c r="F23" s="89">
        <v>33</v>
      </c>
      <c r="G23" s="89">
        <f t="shared" si="0"/>
        <v>49</v>
      </c>
      <c r="H23" s="89">
        <v>49</v>
      </c>
      <c r="I23" s="108">
        <f t="shared" si="1"/>
        <v>1</v>
      </c>
    </row>
    <row r="24" spans="1:9" ht="12.75">
      <c r="A24" s="57" t="s">
        <v>102</v>
      </c>
      <c r="B24" s="75" t="s">
        <v>222</v>
      </c>
      <c r="C24" s="89">
        <v>161</v>
      </c>
      <c r="D24" s="89">
        <v>0</v>
      </c>
      <c r="E24" s="89">
        <v>0</v>
      </c>
      <c r="F24" s="89">
        <v>49</v>
      </c>
      <c r="G24" s="89">
        <f t="shared" si="0"/>
        <v>210</v>
      </c>
      <c r="H24" s="89">
        <v>216</v>
      </c>
      <c r="I24" s="108">
        <f t="shared" si="1"/>
        <v>0.9722222222222222</v>
      </c>
    </row>
    <row r="25" spans="1:9" ht="12.75">
      <c r="A25" s="57" t="s">
        <v>102</v>
      </c>
      <c r="B25" s="75" t="s">
        <v>211</v>
      </c>
      <c r="C25" s="89">
        <v>0</v>
      </c>
      <c r="D25" s="89">
        <v>0</v>
      </c>
      <c r="E25" s="89">
        <v>0</v>
      </c>
      <c r="F25" s="89">
        <v>15</v>
      </c>
      <c r="G25" s="89">
        <f t="shared" si="0"/>
        <v>15</v>
      </c>
      <c r="H25" s="89">
        <v>15</v>
      </c>
      <c r="I25" s="108">
        <f t="shared" si="1"/>
        <v>1</v>
      </c>
    </row>
    <row r="26" spans="1:9" ht="12.75">
      <c r="A26" s="57" t="s">
        <v>78</v>
      </c>
      <c r="B26" s="75" t="s">
        <v>223</v>
      </c>
      <c r="C26" s="89">
        <v>0</v>
      </c>
      <c r="D26" s="89">
        <v>0</v>
      </c>
      <c r="E26" s="89">
        <v>4</v>
      </c>
      <c r="F26" s="89">
        <v>0</v>
      </c>
      <c r="G26" s="89">
        <f t="shared" si="0"/>
        <v>4</v>
      </c>
      <c r="H26" s="89">
        <v>256</v>
      </c>
      <c r="I26" s="108">
        <f t="shared" si="1"/>
        <v>0.015625</v>
      </c>
    </row>
    <row r="27" spans="1:9" ht="12.75">
      <c r="A27" s="57" t="s">
        <v>78</v>
      </c>
      <c r="B27" s="75" t="s">
        <v>224</v>
      </c>
      <c r="C27" s="89">
        <v>0</v>
      </c>
      <c r="D27" s="89">
        <v>0</v>
      </c>
      <c r="E27" s="89">
        <v>0</v>
      </c>
      <c r="F27" s="89">
        <v>0</v>
      </c>
      <c r="G27" s="89">
        <f t="shared" si="0"/>
        <v>0</v>
      </c>
      <c r="H27" s="89">
        <v>303</v>
      </c>
      <c r="I27" s="108">
        <f t="shared" si="1"/>
        <v>0</v>
      </c>
    </row>
    <row r="28" spans="1:9" ht="12.75">
      <c r="A28" s="57" t="s">
        <v>78</v>
      </c>
      <c r="B28" s="75" t="s">
        <v>225</v>
      </c>
      <c r="C28" s="89">
        <v>0</v>
      </c>
      <c r="D28" s="89">
        <v>1</v>
      </c>
      <c r="E28" s="89">
        <v>0</v>
      </c>
      <c r="F28" s="89">
        <v>0</v>
      </c>
      <c r="G28" s="89">
        <f t="shared" si="0"/>
        <v>1</v>
      </c>
      <c r="H28" s="89">
        <v>249</v>
      </c>
      <c r="I28" s="108">
        <f t="shared" si="1"/>
        <v>0.004016064257028112</v>
      </c>
    </row>
    <row r="29" spans="1:9" ht="12.75">
      <c r="A29" s="57" t="s">
        <v>78</v>
      </c>
      <c r="B29" s="75" t="s">
        <v>226</v>
      </c>
      <c r="C29" s="89">
        <v>0</v>
      </c>
      <c r="D29" s="89">
        <v>1</v>
      </c>
      <c r="E29" s="89">
        <v>0</v>
      </c>
      <c r="F29" s="89">
        <v>0</v>
      </c>
      <c r="G29" s="89">
        <f t="shared" si="0"/>
        <v>1</v>
      </c>
      <c r="H29" s="89">
        <v>334</v>
      </c>
      <c r="I29" s="108">
        <f t="shared" si="1"/>
        <v>0.0029940119760479044</v>
      </c>
    </row>
    <row r="30" spans="1:9" ht="12.75">
      <c r="A30" s="57" t="s">
        <v>78</v>
      </c>
      <c r="B30" s="75" t="s">
        <v>227</v>
      </c>
      <c r="C30" s="89">
        <v>0</v>
      </c>
      <c r="D30" s="89">
        <v>0</v>
      </c>
      <c r="E30" s="89">
        <v>5</v>
      </c>
      <c r="F30" s="89">
        <v>0</v>
      </c>
      <c r="G30" s="89">
        <f t="shared" si="0"/>
        <v>5</v>
      </c>
      <c r="H30" s="89">
        <v>411</v>
      </c>
      <c r="I30" s="108">
        <f t="shared" si="1"/>
        <v>0.012165450121654502</v>
      </c>
    </row>
    <row r="31" spans="1:9" ht="12.75">
      <c r="A31" s="57" t="s">
        <v>79</v>
      </c>
      <c r="B31" s="75" t="s">
        <v>228</v>
      </c>
      <c r="C31" s="89">
        <v>0</v>
      </c>
      <c r="D31" s="89">
        <v>0</v>
      </c>
      <c r="E31" s="89">
        <v>0</v>
      </c>
      <c r="F31" s="89">
        <v>0</v>
      </c>
      <c r="G31" s="89">
        <f t="shared" si="0"/>
        <v>0</v>
      </c>
      <c r="H31" s="89">
        <v>197</v>
      </c>
      <c r="I31" s="108">
        <f t="shared" si="1"/>
        <v>0</v>
      </c>
    </row>
    <row r="32" spans="1:9" ht="12.75">
      <c r="A32" s="135" t="s">
        <v>80</v>
      </c>
      <c r="B32" s="137" t="s">
        <v>229</v>
      </c>
      <c r="C32" s="134">
        <v>59</v>
      </c>
      <c r="D32" s="134">
        <v>25</v>
      </c>
      <c r="E32" s="134">
        <v>11</v>
      </c>
      <c r="F32" s="134">
        <v>36</v>
      </c>
      <c r="G32" s="134">
        <f t="shared" si="0"/>
        <v>131</v>
      </c>
      <c r="H32" s="134">
        <v>384</v>
      </c>
      <c r="I32" s="139">
        <f t="shared" si="1"/>
        <v>0.3411458333333333</v>
      </c>
    </row>
    <row r="33" spans="1:9" ht="12.75">
      <c r="A33" s="135" t="s">
        <v>80</v>
      </c>
      <c r="B33" s="137" t="s">
        <v>230</v>
      </c>
      <c r="C33" s="134">
        <v>27</v>
      </c>
      <c r="D33" s="134">
        <v>0</v>
      </c>
      <c r="E33" s="134">
        <v>0</v>
      </c>
      <c r="F33" s="134">
        <v>0</v>
      </c>
      <c r="G33" s="134">
        <f t="shared" si="0"/>
        <v>27</v>
      </c>
      <c r="H33" s="134">
        <v>477</v>
      </c>
      <c r="I33" s="139">
        <f t="shared" si="1"/>
        <v>0.05660377358490566</v>
      </c>
    </row>
    <row r="34" spans="1:9" ht="15.75">
      <c r="A34" s="146"/>
      <c r="B34" s="156" t="s">
        <v>101</v>
      </c>
      <c r="C34" s="157">
        <v>602</v>
      </c>
      <c r="D34" s="157">
        <v>34</v>
      </c>
      <c r="E34" s="157">
        <v>81</v>
      </c>
      <c r="F34" s="157">
        <v>201</v>
      </c>
      <c r="G34" s="157">
        <f t="shared" si="0"/>
        <v>918</v>
      </c>
      <c r="H34" s="157">
        <v>4676</v>
      </c>
      <c r="I34" s="150">
        <f t="shared" si="1"/>
        <v>0.19632164242942687</v>
      </c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  <headerFooter alignWithMargins="0">
    <oddFooter>&amp;Rpage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I200"/>
  <sheetViews>
    <sheetView workbookViewId="0" topLeftCell="A19">
      <selection activeCell="A28" sqref="A28:I28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50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97"/>
    </row>
    <row r="10" spans="1:9" ht="12.75">
      <c r="A10" s="55" t="s">
        <v>77</v>
      </c>
      <c r="B10" s="55" t="s">
        <v>231</v>
      </c>
      <c r="C10" s="166">
        <v>0</v>
      </c>
      <c r="D10" s="166">
        <v>1</v>
      </c>
      <c r="E10" s="166">
        <v>0</v>
      </c>
      <c r="F10" s="166">
        <v>0</v>
      </c>
      <c r="G10" s="166">
        <f>SUM(C10:F10)</f>
        <v>1</v>
      </c>
      <c r="H10" s="166">
        <v>306</v>
      </c>
      <c r="I10" s="107">
        <f>IF(H10&gt;0,G10/H10,"-")</f>
        <v>0.0032679738562091504</v>
      </c>
    </row>
    <row r="11" spans="1:9" ht="12.75">
      <c r="A11" s="57" t="s">
        <v>77</v>
      </c>
      <c r="B11" s="57" t="s">
        <v>232</v>
      </c>
      <c r="C11" s="167">
        <v>5</v>
      </c>
      <c r="D11" s="167">
        <v>0</v>
      </c>
      <c r="E11" s="167">
        <v>0</v>
      </c>
      <c r="F11" s="167">
        <v>4</v>
      </c>
      <c r="G11" s="167">
        <f aca="true" t="shared" si="0" ref="G11:G28">SUM(C11:F11)</f>
        <v>9</v>
      </c>
      <c r="H11" s="167">
        <v>39</v>
      </c>
      <c r="I11" s="108">
        <f aca="true" t="shared" si="1" ref="I11:I28">IF(H11&gt;0,G11/H11,"-")</f>
        <v>0.23076923076923078</v>
      </c>
    </row>
    <row r="12" spans="1:9" ht="12.75">
      <c r="A12" s="57" t="s">
        <v>77</v>
      </c>
      <c r="B12" s="57" t="s">
        <v>233</v>
      </c>
      <c r="C12" s="167">
        <v>40</v>
      </c>
      <c r="D12" s="167">
        <v>0</v>
      </c>
      <c r="E12" s="167">
        <v>0</v>
      </c>
      <c r="F12" s="167">
        <v>1</v>
      </c>
      <c r="G12" s="167">
        <f t="shared" si="0"/>
        <v>41</v>
      </c>
      <c r="H12" s="167">
        <v>103</v>
      </c>
      <c r="I12" s="108">
        <f t="shared" si="1"/>
        <v>0.39805825242718446</v>
      </c>
    </row>
    <row r="13" spans="1:9" ht="12.75">
      <c r="A13" s="57" t="s">
        <v>77</v>
      </c>
      <c r="B13" s="57" t="s">
        <v>234</v>
      </c>
      <c r="C13" s="167">
        <v>22</v>
      </c>
      <c r="D13" s="167">
        <v>0</v>
      </c>
      <c r="E13" s="167">
        <v>0</v>
      </c>
      <c r="F13" s="167">
        <v>5</v>
      </c>
      <c r="G13" s="167">
        <f t="shared" si="0"/>
        <v>27</v>
      </c>
      <c r="H13" s="167">
        <v>70</v>
      </c>
      <c r="I13" s="108">
        <f t="shared" si="1"/>
        <v>0.38571428571428573</v>
      </c>
    </row>
    <row r="14" spans="1:9" ht="12.75">
      <c r="A14" s="57" t="s">
        <v>77</v>
      </c>
      <c r="B14" s="57" t="s">
        <v>235</v>
      </c>
      <c r="C14" s="167">
        <v>6</v>
      </c>
      <c r="D14" s="167">
        <v>0</v>
      </c>
      <c r="E14" s="167">
        <v>0</v>
      </c>
      <c r="F14" s="167">
        <v>0</v>
      </c>
      <c r="G14" s="167">
        <f t="shared" si="0"/>
        <v>6</v>
      </c>
      <c r="H14" s="167">
        <v>47</v>
      </c>
      <c r="I14" s="108">
        <f t="shared" si="1"/>
        <v>0.1276595744680851</v>
      </c>
    </row>
    <row r="15" spans="1:9" ht="12.75">
      <c r="A15" s="57" t="s">
        <v>77</v>
      </c>
      <c r="B15" s="57" t="s">
        <v>236</v>
      </c>
      <c r="C15" s="167">
        <v>47</v>
      </c>
      <c r="D15" s="167">
        <v>1</v>
      </c>
      <c r="E15" s="167">
        <v>0</v>
      </c>
      <c r="F15" s="167">
        <v>4</v>
      </c>
      <c r="G15" s="167">
        <f t="shared" si="0"/>
        <v>52</v>
      </c>
      <c r="H15" s="167">
        <v>84</v>
      </c>
      <c r="I15" s="108">
        <f t="shared" si="1"/>
        <v>0.6190476190476191</v>
      </c>
    </row>
    <row r="16" spans="1:9" ht="12.75">
      <c r="A16" s="57" t="s">
        <v>77</v>
      </c>
      <c r="B16" s="57" t="s">
        <v>237</v>
      </c>
      <c r="C16" s="167">
        <v>70</v>
      </c>
      <c r="D16" s="167">
        <v>3</v>
      </c>
      <c r="E16" s="167">
        <v>1</v>
      </c>
      <c r="F16" s="167">
        <v>18</v>
      </c>
      <c r="G16" s="167">
        <f t="shared" si="0"/>
        <v>92</v>
      </c>
      <c r="H16" s="167">
        <v>194</v>
      </c>
      <c r="I16" s="108">
        <f t="shared" si="1"/>
        <v>0.4742268041237113</v>
      </c>
    </row>
    <row r="17" spans="1:9" ht="12.75">
      <c r="A17" s="57" t="s">
        <v>77</v>
      </c>
      <c r="B17" s="57" t="s">
        <v>238</v>
      </c>
      <c r="C17" s="167">
        <v>14</v>
      </c>
      <c r="D17" s="167">
        <v>0</v>
      </c>
      <c r="E17" s="167">
        <v>2</v>
      </c>
      <c r="F17" s="167">
        <v>1</v>
      </c>
      <c r="G17" s="167">
        <f t="shared" si="0"/>
        <v>17</v>
      </c>
      <c r="H17" s="167">
        <v>51</v>
      </c>
      <c r="I17" s="108">
        <f t="shared" si="1"/>
        <v>0.3333333333333333</v>
      </c>
    </row>
    <row r="18" spans="1:9" ht="12.75">
      <c r="A18" s="57" t="s">
        <v>77</v>
      </c>
      <c r="B18" s="57" t="s">
        <v>239</v>
      </c>
      <c r="C18" s="167">
        <v>52</v>
      </c>
      <c r="D18" s="167">
        <v>1</v>
      </c>
      <c r="E18" s="167">
        <v>0</v>
      </c>
      <c r="F18" s="167">
        <v>2</v>
      </c>
      <c r="G18" s="167">
        <f t="shared" si="0"/>
        <v>55</v>
      </c>
      <c r="H18" s="167">
        <v>114</v>
      </c>
      <c r="I18" s="108">
        <f t="shared" si="1"/>
        <v>0.4824561403508772</v>
      </c>
    </row>
    <row r="19" spans="1:9" ht="12.75">
      <c r="A19" s="57" t="s">
        <v>77</v>
      </c>
      <c r="B19" s="57" t="s">
        <v>240</v>
      </c>
      <c r="C19" s="167">
        <v>18</v>
      </c>
      <c r="D19" s="167">
        <v>0</v>
      </c>
      <c r="E19" s="167">
        <v>0</v>
      </c>
      <c r="F19" s="167">
        <v>5</v>
      </c>
      <c r="G19" s="167">
        <f t="shared" si="0"/>
        <v>23</v>
      </c>
      <c r="H19" s="167">
        <v>84</v>
      </c>
      <c r="I19" s="108">
        <f t="shared" si="1"/>
        <v>0.27380952380952384</v>
      </c>
    </row>
    <row r="20" spans="1:9" ht="12.75">
      <c r="A20" s="57" t="s">
        <v>102</v>
      </c>
      <c r="B20" s="57" t="s">
        <v>241</v>
      </c>
      <c r="C20" s="167">
        <v>91</v>
      </c>
      <c r="D20" s="167">
        <v>0</v>
      </c>
      <c r="E20" s="167">
        <v>9</v>
      </c>
      <c r="F20" s="167">
        <v>26</v>
      </c>
      <c r="G20" s="167">
        <f t="shared" si="0"/>
        <v>126</v>
      </c>
      <c r="H20" s="167">
        <v>128</v>
      </c>
      <c r="I20" s="108">
        <f t="shared" si="1"/>
        <v>0.984375</v>
      </c>
    </row>
    <row r="21" spans="1:9" ht="12.75">
      <c r="A21" s="57" t="s">
        <v>78</v>
      </c>
      <c r="B21" s="57" t="s">
        <v>242</v>
      </c>
      <c r="C21" s="167">
        <v>0</v>
      </c>
      <c r="D21" s="167">
        <v>10</v>
      </c>
      <c r="E21" s="167">
        <v>1</v>
      </c>
      <c r="F21" s="167">
        <v>0</v>
      </c>
      <c r="G21" s="167">
        <f t="shared" si="0"/>
        <v>11</v>
      </c>
      <c r="H21" s="167">
        <v>586</v>
      </c>
      <c r="I21" s="108">
        <f t="shared" si="1"/>
        <v>0.01877133105802048</v>
      </c>
    </row>
    <row r="22" spans="1:9" ht="12.75">
      <c r="A22" s="57" t="s">
        <v>78</v>
      </c>
      <c r="B22" s="57" t="s">
        <v>243</v>
      </c>
      <c r="C22" s="167">
        <v>0</v>
      </c>
      <c r="D22" s="167">
        <v>8</v>
      </c>
      <c r="E22" s="167">
        <v>0</v>
      </c>
      <c r="F22" s="167">
        <v>0</v>
      </c>
      <c r="G22" s="167">
        <f t="shared" si="0"/>
        <v>8</v>
      </c>
      <c r="H22" s="167">
        <v>68</v>
      </c>
      <c r="I22" s="108">
        <f t="shared" si="1"/>
        <v>0.11764705882352941</v>
      </c>
    </row>
    <row r="23" spans="1:9" ht="12.75">
      <c r="A23" s="57" t="s">
        <v>123</v>
      </c>
      <c r="B23" s="57" t="s">
        <v>244</v>
      </c>
      <c r="C23" s="167">
        <v>0</v>
      </c>
      <c r="D23" s="167">
        <v>1</v>
      </c>
      <c r="E23" s="167">
        <v>0</v>
      </c>
      <c r="F23" s="167">
        <v>0</v>
      </c>
      <c r="G23" s="167">
        <f t="shared" si="0"/>
        <v>1</v>
      </c>
      <c r="H23" s="167">
        <v>20</v>
      </c>
      <c r="I23" s="108">
        <f t="shared" si="1"/>
        <v>0.05</v>
      </c>
    </row>
    <row r="24" spans="1:9" ht="12.75">
      <c r="A24" s="135" t="s">
        <v>80</v>
      </c>
      <c r="B24" s="135" t="s">
        <v>245</v>
      </c>
      <c r="C24" s="168">
        <v>68</v>
      </c>
      <c r="D24" s="168">
        <v>0</v>
      </c>
      <c r="E24" s="168">
        <v>0</v>
      </c>
      <c r="F24" s="168">
        <v>5</v>
      </c>
      <c r="G24" s="168">
        <f t="shared" si="0"/>
        <v>73</v>
      </c>
      <c r="H24" s="168">
        <v>711</v>
      </c>
      <c r="I24" s="139">
        <f t="shared" si="1"/>
        <v>0.10267229254571027</v>
      </c>
    </row>
    <row r="25" spans="1:9" ht="12.75">
      <c r="A25" s="135" t="s">
        <v>80</v>
      </c>
      <c r="B25" s="135" t="s">
        <v>246</v>
      </c>
      <c r="C25" s="168">
        <v>0</v>
      </c>
      <c r="D25" s="168">
        <v>1</v>
      </c>
      <c r="E25" s="168">
        <v>0</v>
      </c>
      <c r="F25" s="168">
        <v>0</v>
      </c>
      <c r="G25" s="168">
        <f t="shared" si="0"/>
        <v>1</v>
      </c>
      <c r="H25" s="168">
        <v>102</v>
      </c>
      <c r="I25" s="139">
        <f t="shared" si="1"/>
        <v>0.00980392156862745</v>
      </c>
    </row>
    <row r="26" spans="1:9" ht="12.75">
      <c r="A26" s="135" t="s">
        <v>80</v>
      </c>
      <c r="B26" s="135" t="s">
        <v>247</v>
      </c>
      <c r="C26" s="168">
        <v>64</v>
      </c>
      <c r="D26" s="168">
        <v>16</v>
      </c>
      <c r="E26" s="168">
        <v>1</v>
      </c>
      <c r="F26" s="168">
        <v>21</v>
      </c>
      <c r="G26" s="168">
        <f t="shared" si="0"/>
        <v>102</v>
      </c>
      <c r="H26" s="168">
        <v>551</v>
      </c>
      <c r="I26" s="139">
        <f t="shared" si="1"/>
        <v>0.1851179673321234</v>
      </c>
    </row>
    <row r="27" spans="1:9" ht="12.75">
      <c r="A27" s="135" t="s">
        <v>80</v>
      </c>
      <c r="B27" s="135" t="s">
        <v>248</v>
      </c>
      <c r="C27" s="168">
        <v>110</v>
      </c>
      <c r="D27" s="168">
        <v>4</v>
      </c>
      <c r="E27" s="168">
        <v>16</v>
      </c>
      <c r="F27" s="168">
        <v>42</v>
      </c>
      <c r="G27" s="168">
        <f t="shared" si="0"/>
        <v>172</v>
      </c>
      <c r="H27" s="168">
        <v>616</v>
      </c>
      <c r="I27" s="139">
        <f t="shared" si="1"/>
        <v>0.2792207792207792</v>
      </c>
    </row>
    <row r="28" spans="1:9" ht="15.75">
      <c r="A28" s="146"/>
      <c r="B28" s="146" t="s">
        <v>101</v>
      </c>
      <c r="C28" s="169">
        <v>607</v>
      </c>
      <c r="D28" s="169">
        <v>46</v>
      </c>
      <c r="E28" s="169">
        <v>30</v>
      </c>
      <c r="F28" s="169">
        <v>134</v>
      </c>
      <c r="G28" s="169">
        <f t="shared" si="0"/>
        <v>817</v>
      </c>
      <c r="H28" s="169">
        <v>3874</v>
      </c>
      <c r="I28" s="150">
        <f t="shared" si="1"/>
        <v>0.21089313371192567</v>
      </c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I200"/>
  <sheetViews>
    <sheetView tabSelected="1" workbookViewId="0" topLeftCell="A1">
      <selection activeCell="A24" sqref="A24:I24"/>
    </sheetView>
  </sheetViews>
  <sheetFormatPr defaultColWidth="11.421875" defaultRowHeight="12.75"/>
  <cols>
    <col min="1" max="1" width="5.28125" style="81" customWidth="1"/>
    <col min="2" max="2" width="20.42187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1.85156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51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249</v>
      </c>
      <c r="C10" s="90">
        <v>0</v>
      </c>
      <c r="D10" s="90">
        <v>0</v>
      </c>
      <c r="E10" s="90">
        <v>3</v>
      </c>
      <c r="F10" s="90">
        <v>1</v>
      </c>
      <c r="G10" s="90">
        <f>SUM(C10:F10)</f>
        <v>4</v>
      </c>
      <c r="H10" s="90">
        <v>20</v>
      </c>
      <c r="I10" s="107">
        <f>IF(H10&gt;0,G10/H10,"-")</f>
        <v>0.2</v>
      </c>
    </row>
    <row r="11" spans="1:9" ht="12.75">
      <c r="A11" s="57" t="s">
        <v>77</v>
      </c>
      <c r="B11" s="75" t="s">
        <v>250</v>
      </c>
      <c r="C11" s="89">
        <v>0</v>
      </c>
      <c r="D11" s="89">
        <v>0</v>
      </c>
      <c r="E11" s="89">
        <v>0</v>
      </c>
      <c r="F11" s="89">
        <v>0</v>
      </c>
      <c r="G11" s="89">
        <f aca="true" t="shared" si="0" ref="G11:G24">SUM(C11:F11)</f>
        <v>0</v>
      </c>
      <c r="H11" s="89">
        <v>2</v>
      </c>
      <c r="I11" s="108">
        <f aca="true" t="shared" si="1" ref="I11:I24">IF(H11&gt;0,G11/H11,"-")</f>
        <v>0</v>
      </c>
    </row>
    <row r="12" spans="1:9" ht="12.75">
      <c r="A12" s="57" t="s">
        <v>77</v>
      </c>
      <c r="B12" s="75" t="s">
        <v>251</v>
      </c>
      <c r="C12" s="89">
        <v>49</v>
      </c>
      <c r="D12" s="89">
        <v>5</v>
      </c>
      <c r="E12" s="89">
        <v>0</v>
      </c>
      <c r="F12" s="89">
        <v>4</v>
      </c>
      <c r="G12" s="89">
        <f t="shared" si="0"/>
        <v>58</v>
      </c>
      <c r="H12" s="89">
        <v>165</v>
      </c>
      <c r="I12" s="108">
        <f t="shared" si="1"/>
        <v>0.3515151515151515</v>
      </c>
    </row>
    <row r="13" spans="1:9" ht="12.75">
      <c r="A13" s="57" t="s">
        <v>77</v>
      </c>
      <c r="B13" s="75" t="s">
        <v>252</v>
      </c>
      <c r="C13" s="89">
        <v>0</v>
      </c>
      <c r="D13" s="89">
        <v>0</v>
      </c>
      <c r="E13" s="89">
        <v>0</v>
      </c>
      <c r="F13" s="89">
        <v>0</v>
      </c>
      <c r="G13" s="89">
        <f t="shared" si="0"/>
        <v>0</v>
      </c>
      <c r="H13" s="89">
        <v>0</v>
      </c>
      <c r="I13" s="108" t="str">
        <f t="shared" si="1"/>
        <v>-</v>
      </c>
    </row>
    <row r="14" spans="1:9" ht="12.75">
      <c r="A14" s="57" t="s">
        <v>77</v>
      </c>
      <c r="B14" s="75" t="s">
        <v>253</v>
      </c>
      <c r="C14" s="89">
        <v>0</v>
      </c>
      <c r="D14" s="89">
        <v>0</v>
      </c>
      <c r="E14" s="89">
        <v>0</v>
      </c>
      <c r="F14" s="89">
        <v>1</v>
      </c>
      <c r="G14" s="89">
        <f t="shared" si="0"/>
        <v>1</v>
      </c>
      <c r="H14" s="89">
        <v>113</v>
      </c>
      <c r="I14" s="108">
        <f t="shared" si="1"/>
        <v>0.008849557522123894</v>
      </c>
    </row>
    <row r="15" spans="1:9" ht="12.75">
      <c r="A15" s="57" t="s">
        <v>77</v>
      </c>
      <c r="B15" s="75" t="s">
        <v>254</v>
      </c>
      <c r="C15" s="89">
        <v>18</v>
      </c>
      <c r="D15" s="89">
        <v>0</v>
      </c>
      <c r="E15" s="89">
        <v>1</v>
      </c>
      <c r="F15" s="89">
        <v>1</v>
      </c>
      <c r="G15" s="89">
        <f t="shared" si="0"/>
        <v>20</v>
      </c>
      <c r="H15" s="89">
        <v>127</v>
      </c>
      <c r="I15" s="108">
        <f t="shared" si="1"/>
        <v>0.15748031496062992</v>
      </c>
    </row>
    <row r="16" spans="1:9" ht="12.75">
      <c r="A16" s="57" t="s">
        <v>78</v>
      </c>
      <c r="B16" s="75" t="s">
        <v>255</v>
      </c>
      <c r="C16" s="89">
        <v>0</v>
      </c>
      <c r="D16" s="89">
        <v>33</v>
      </c>
      <c r="E16" s="89">
        <v>0</v>
      </c>
      <c r="F16" s="89">
        <v>0</v>
      </c>
      <c r="G16" s="89">
        <f t="shared" si="0"/>
        <v>33</v>
      </c>
      <c r="H16" s="89">
        <v>492</v>
      </c>
      <c r="I16" s="108">
        <f t="shared" si="1"/>
        <v>0.06707317073170732</v>
      </c>
    </row>
    <row r="17" spans="1:9" ht="12.75">
      <c r="A17" s="135" t="s">
        <v>80</v>
      </c>
      <c r="B17" s="137" t="s">
        <v>256</v>
      </c>
      <c r="C17" s="134">
        <v>0</v>
      </c>
      <c r="D17" s="134">
        <v>0</v>
      </c>
      <c r="E17" s="134">
        <v>0</v>
      </c>
      <c r="F17" s="134">
        <v>0</v>
      </c>
      <c r="G17" s="134">
        <f t="shared" si="0"/>
        <v>0</v>
      </c>
      <c r="H17" s="134">
        <v>0</v>
      </c>
      <c r="I17" s="139" t="str">
        <f t="shared" si="1"/>
        <v>-</v>
      </c>
    </row>
    <row r="18" spans="1:9" ht="12.75">
      <c r="A18" s="135" t="s">
        <v>80</v>
      </c>
      <c r="B18" s="137" t="s">
        <v>257</v>
      </c>
      <c r="C18" s="134">
        <v>50</v>
      </c>
      <c r="D18" s="134">
        <v>16</v>
      </c>
      <c r="E18" s="134">
        <v>3</v>
      </c>
      <c r="F18" s="134">
        <v>9</v>
      </c>
      <c r="G18" s="134">
        <f t="shared" si="0"/>
        <v>78</v>
      </c>
      <c r="H18" s="134">
        <v>420</v>
      </c>
      <c r="I18" s="139">
        <f t="shared" si="1"/>
        <v>0.18571428571428572</v>
      </c>
    </row>
    <row r="19" spans="1:9" ht="12.75">
      <c r="A19" s="135" t="s">
        <v>80</v>
      </c>
      <c r="B19" s="137" t="s">
        <v>258</v>
      </c>
      <c r="C19" s="134">
        <v>6</v>
      </c>
      <c r="D19" s="134">
        <v>0</v>
      </c>
      <c r="E19" s="134">
        <v>0</v>
      </c>
      <c r="F19" s="134">
        <v>17</v>
      </c>
      <c r="G19" s="134">
        <f t="shared" si="0"/>
        <v>23</v>
      </c>
      <c r="H19" s="134">
        <v>410</v>
      </c>
      <c r="I19" s="139">
        <f t="shared" si="1"/>
        <v>0.05609756097560976</v>
      </c>
    </row>
    <row r="20" spans="1:9" ht="12.75">
      <c r="A20" s="135" t="s">
        <v>80</v>
      </c>
      <c r="B20" s="137" t="s">
        <v>259</v>
      </c>
      <c r="C20" s="134">
        <v>9</v>
      </c>
      <c r="D20" s="134">
        <v>5</v>
      </c>
      <c r="E20" s="134">
        <v>2</v>
      </c>
      <c r="F20" s="134">
        <v>20</v>
      </c>
      <c r="G20" s="134">
        <f t="shared" si="0"/>
        <v>36</v>
      </c>
      <c r="H20" s="134">
        <v>383</v>
      </c>
      <c r="I20" s="139">
        <f t="shared" si="1"/>
        <v>0.09399477806788512</v>
      </c>
    </row>
    <row r="21" spans="1:9" ht="12.75">
      <c r="A21" s="135" t="s">
        <v>80</v>
      </c>
      <c r="B21" s="137" t="s">
        <v>260</v>
      </c>
      <c r="C21" s="134">
        <v>15</v>
      </c>
      <c r="D21" s="134">
        <v>17</v>
      </c>
      <c r="E21" s="134">
        <v>7</v>
      </c>
      <c r="F21" s="134">
        <v>9</v>
      </c>
      <c r="G21" s="134">
        <f t="shared" si="0"/>
        <v>48</v>
      </c>
      <c r="H21" s="134">
        <v>365</v>
      </c>
      <c r="I21" s="139">
        <f t="shared" si="1"/>
        <v>0.13150684931506848</v>
      </c>
    </row>
    <row r="22" spans="1:9" ht="12.75">
      <c r="A22" s="135" t="s">
        <v>80</v>
      </c>
      <c r="B22" s="137" t="s">
        <v>261</v>
      </c>
      <c r="C22" s="134">
        <v>65</v>
      </c>
      <c r="D22" s="134">
        <v>17</v>
      </c>
      <c r="E22" s="134">
        <v>1</v>
      </c>
      <c r="F22" s="134">
        <v>1</v>
      </c>
      <c r="G22" s="134">
        <f t="shared" si="0"/>
        <v>84</v>
      </c>
      <c r="H22" s="134">
        <v>683</v>
      </c>
      <c r="I22" s="139">
        <f t="shared" si="1"/>
        <v>0.12298682284040996</v>
      </c>
    </row>
    <row r="23" spans="1:9" ht="12.75">
      <c r="A23" s="135" t="s">
        <v>80</v>
      </c>
      <c r="B23" s="137" t="s">
        <v>262</v>
      </c>
      <c r="C23" s="134">
        <v>66</v>
      </c>
      <c r="D23" s="134">
        <v>8</v>
      </c>
      <c r="E23" s="134">
        <v>2</v>
      </c>
      <c r="F23" s="134">
        <v>10</v>
      </c>
      <c r="G23" s="134">
        <f t="shared" si="0"/>
        <v>86</v>
      </c>
      <c r="H23" s="134">
        <v>523</v>
      </c>
      <c r="I23" s="139">
        <f t="shared" si="1"/>
        <v>0.16443594646271512</v>
      </c>
    </row>
    <row r="24" spans="1:9" ht="15.75">
      <c r="A24" s="146"/>
      <c r="B24" s="156" t="s">
        <v>101</v>
      </c>
      <c r="C24" s="157">
        <v>278</v>
      </c>
      <c r="D24" s="157">
        <v>101</v>
      </c>
      <c r="E24" s="157">
        <v>19</v>
      </c>
      <c r="F24" s="157">
        <v>73</v>
      </c>
      <c r="G24" s="157">
        <f t="shared" si="0"/>
        <v>471</v>
      </c>
      <c r="H24" s="157">
        <v>3703</v>
      </c>
      <c r="I24" s="150">
        <f t="shared" si="1"/>
        <v>0.12719416689170943</v>
      </c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7" r:id="rId1"/>
  <headerFooter alignWithMargins="0">
    <oddFooter>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22"/>
  <sheetViews>
    <sheetView workbookViewId="0" topLeftCell="A19">
      <selection activeCell="H7" sqref="H7"/>
    </sheetView>
  </sheetViews>
  <sheetFormatPr defaultColWidth="11.421875" defaultRowHeight="12.75"/>
  <cols>
    <col min="1" max="16384" width="11.421875" style="18" customWidth="1"/>
  </cols>
  <sheetData>
    <row r="7" ht="18.75">
      <c r="A7" s="17" t="s">
        <v>14</v>
      </c>
    </row>
    <row r="11" spans="1:2" ht="15.75">
      <c r="A11" s="18" t="s">
        <v>15</v>
      </c>
      <c r="B11" s="18" t="s">
        <v>16</v>
      </c>
    </row>
    <row r="12" spans="1:2" ht="15.75">
      <c r="A12" s="18" t="s">
        <v>27</v>
      </c>
      <c r="B12" s="18" t="s">
        <v>34</v>
      </c>
    </row>
    <row r="13" spans="1:2" ht="15.75">
      <c r="A13" s="18" t="s">
        <v>17</v>
      </c>
      <c r="B13" s="18" t="s">
        <v>53</v>
      </c>
    </row>
    <row r="14" spans="1:2" ht="15.75">
      <c r="A14" s="18" t="s">
        <v>18</v>
      </c>
      <c r="B14" s="18" t="s">
        <v>54</v>
      </c>
    </row>
    <row r="15" spans="1:2" ht="15.75">
      <c r="A15" s="18" t="s">
        <v>19</v>
      </c>
      <c r="B15" s="18" t="s">
        <v>55</v>
      </c>
    </row>
    <row r="16" spans="1:2" ht="15.75">
      <c r="A16" s="18" t="s">
        <v>20</v>
      </c>
      <c r="B16" s="18" t="s">
        <v>56</v>
      </c>
    </row>
    <row r="17" spans="1:2" ht="15.75">
      <c r="A17" s="18" t="s">
        <v>21</v>
      </c>
      <c r="B17" s="18" t="s">
        <v>57</v>
      </c>
    </row>
    <row r="18" spans="1:2" ht="15.75">
      <c r="A18" s="18" t="s">
        <v>22</v>
      </c>
      <c r="B18" s="18" t="s">
        <v>58</v>
      </c>
    </row>
    <row r="19" spans="1:2" ht="15.75">
      <c r="A19" s="18" t="s">
        <v>23</v>
      </c>
      <c r="B19" s="18" t="s">
        <v>59</v>
      </c>
    </row>
    <row r="20" spans="1:2" ht="15.75">
      <c r="A20" s="18" t="s">
        <v>24</v>
      </c>
      <c r="B20" s="18" t="s">
        <v>60</v>
      </c>
    </row>
    <row r="21" spans="1:2" ht="15.75">
      <c r="A21" s="18" t="s">
        <v>25</v>
      </c>
      <c r="B21" s="18" t="s">
        <v>61</v>
      </c>
    </row>
    <row r="22" spans="1:2" ht="15.75">
      <c r="A22" s="18" t="s">
        <v>35</v>
      </c>
      <c r="B22" s="18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workbookViewId="0" topLeftCell="A1">
      <selection activeCell="H7" sqref="H7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5.8515625" style="21" customWidth="1"/>
    <col min="4" max="4" width="14.57421875" style="21" customWidth="1"/>
    <col min="5" max="5" width="13.421875" style="21" customWidth="1"/>
    <col min="6" max="6" width="14.140625" style="21" customWidth="1"/>
    <col min="7" max="7" width="15.57421875" style="21" customWidth="1"/>
    <col min="8" max="8" width="15.28125" style="21" customWidth="1"/>
    <col min="9" max="9" width="12.7109375" style="21" customWidth="1"/>
    <col min="10" max="10" width="10.7109375" style="21" customWidth="1"/>
    <col min="11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33</v>
      </c>
      <c r="C2" s="22"/>
      <c r="D2" s="20"/>
      <c r="E2" s="19"/>
    </row>
    <row r="3" spans="1:5" ht="18.75">
      <c r="A3" s="19"/>
      <c r="B3" s="14" t="s">
        <v>64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23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2:9" ht="15">
      <c r="B8" s="172" t="s">
        <v>32</v>
      </c>
      <c r="C8" s="170" t="s">
        <v>65</v>
      </c>
      <c r="D8" s="174" t="s">
        <v>1</v>
      </c>
      <c r="E8" s="175"/>
      <c r="F8" s="170" t="s">
        <v>4</v>
      </c>
      <c r="G8" s="170" t="s">
        <v>5</v>
      </c>
      <c r="H8" s="170" t="s">
        <v>6</v>
      </c>
      <c r="I8" s="170" t="s">
        <v>31</v>
      </c>
    </row>
    <row r="9" spans="2:9" ht="21" customHeight="1">
      <c r="B9" s="173"/>
      <c r="C9" s="171"/>
      <c r="D9" s="1" t="s">
        <v>2</v>
      </c>
      <c r="E9" s="1" t="s">
        <v>3</v>
      </c>
      <c r="F9" s="171"/>
      <c r="G9" s="171"/>
      <c r="H9" s="171"/>
      <c r="I9" s="171"/>
    </row>
    <row r="10" spans="2:10" ht="12.75" customHeight="1">
      <c r="B10" s="51">
        <v>40026</v>
      </c>
      <c r="C10" s="76">
        <v>4522</v>
      </c>
      <c r="D10" s="76">
        <v>348</v>
      </c>
      <c r="E10" s="76">
        <v>552</v>
      </c>
      <c r="F10" s="52">
        <v>1643</v>
      </c>
      <c r="G10" s="52">
        <f>SUM(C10:F10)</f>
        <v>7065</v>
      </c>
      <c r="H10" s="52">
        <v>52110</v>
      </c>
      <c r="I10" s="142">
        <f>100*G10/H10</f>
        <v>13.557858376511227</v>
      </c>
      <c r="J10" s="48"/>
    </row>
    <row r="11" spans="2:10" ht="15">
      <c r="B11" s="51">
        <v>40057</v>
      </c>
      <c r="C11" s="76">
        <v>3973</v>
      </c>
      <c r="D11" s="76">
        <v>406</v>
      </c>
      <c r="E11" s="76">
        <v>480</v>
      </c>
      <c r="F11" s="52">
        <v>1524</v>
      </c>
      <c r="G11" s="52">
        <f aca="true" t="shared" si="0" ref="G11:G34">SUM(C11:F11)</f>
        <v>6383</v>
      </c>
      <c r="H11" s="52">
        <v>50779</v>
      </c>
      <c r="I11" s="142">
        <f aca="true" t="shared" si="1" ref="I11:I34">100*G11/H11</f>
        <v>12.570156954646606</v>
      </c>
      <c r="J11" s="48"/>
    </row>
    <row r="12" spans="2:10" ht="15">
      <c r="B12" s="51">
        <v>40087</v>
      </c>
      <c r="C12" s="76">
        <v>3984</v>
      </c>
      <c r="D12" s="76">
        <v>443</v>
      </c>
      <c r="E12" s="76">
        <v>542</v>
      </c>
      <c r="F12" s="52">
        <v>1574</v>
      </c>
      <c r="G12" s="52">
        <f t="shared" si="0"/>
        <v>6543</v>
      </c>
      <c r="H12" s="52">
        <v>50705</v>
      </c>
      <c r="I12" s="142">
        <f t="shared" si="1"/>
        <v>12.904052854748052</v>
      </c>
      <c r="J12" s="48"/>
    </row>
    <row r="13" spans="2:10" ht="15">
      <c r="B13" s="51">
        <v>40118</v>
      </c>
      <c r="C13" s="76">
        <v>4227</v>
      </c>
      <c r="D13" s="76">
        <v>522</v>
      </c>
      <c r="E13" s="76">
        <v>585</v>
      </c>
      <c r="F13" s="52">
        <v>1667</v>
      </c>
      <c r="G13" s="52">
        <f t="shared" si="0"/>
        <v>7001</v>
      </c>
      <c r="H13" s="52">
        <v>51108</v>
      </c>
      <c r="I13" s="142">
        <f t="shared" si="1"/>
        <v>13.69844251389215</v>
      </c>
      <c r="J13" s="48"/>
    </row>
    <row r="14" spans="2:10" ht="15">
      <c r="B14" s="51">
        <v>40148</v>
      </c>
      <c r="C14" s="76">
        <v>4578</v>
      </c>
      <c r="D14" s="76">
        <v>496</v>
      </c>
      <c r="E14" s="76">
        <v>634</v>
      </c>
      <c r="F14" s="52">
        <v>1736</v>
      </c>
      <c r="G14" s="52">
        <f t="shared" si="0"/>
        <v>7444</v>
      </c>
      <c r="H14" s="52">
        <v>51430</v>
      </c>
      <c r="I14" s="142">
        <f t="shared" si="1"/>
        <v>14.474042387711453</v>
      </c>
      <c r="J14" s="48"/>
    </row>
    <row r="15" spans="2:10" ht="15">
      <c r="B15" s="51">
        <v>40179</v>
      </c>
      <c r="C15" s="76">
        <v>4489</v>
      </c>
      <c r="D15" s="76">
        <v>516</v>
      </c>
      <c r="E15" s="76">
        <v>622</v>
      </c>
      <c r="F15" s="52">
        <v>1665</v>
      </c>
      <c r="G15" s="52">
        <f t="shared" si="0"/>
        <v>7292</v>
      </c>
      <c r="H15" s="52">
        <v>50694</v>
      </c>
      <c r="I15" s="142">
        <f t="shared" si="1"/>
        <v>14.384345287410738</v>
      </c>
      <c r="J15" s="48"/>
    </row>
    <row r="16" spans="2:10" ht="15">
      <c r="B16" s="51">
        <v>40210</v>
      </c>
      <c r="C16" s="76">
        <v>4710</v>
      </c>
      <c r="D16" s="76">
        <v>456</v>
      </c>
      <c r="E16" s="76">
        <v>637</v>
      </c>
      <c r="F16" s="52">
        <v>1716</v>
      </c>
      <c r="G16" s="52">
        <f t="shared" si="0"/>
        <v>7519</v>
      </c>
      <c r="H16" s="52">
        <v>50857</v>
      </c>
      <c r="I16" s="142">
        <f t="shared" si="1"/>
        <v>14.784592091550818</v>
      </c>
      <c r="J16" s="48"/>
    </row>
    <row r="17" spans="2:10" ht="15">
      <c r="B17" s="51">
        <v>40238</v>
      </c>
      <c r="C17" s="76">
        <v>4921</v>
      </c>
      <c r="D17" s="76">
        <v>471</v>
      </c>
      <c r="E17" s="76">
        <v>627</v>
      </c>
      <c r="F17" s="52">
        <v>1793</v>
      </c>
      <c r="G17" s="52">
        <f t="shared" si="0"/>
        <v>7812</v>
      </c>
      <c r="H17" s="52">
        <v>51221</v>
      </c>
      <c r="I17" s="142">
        <f t="shared" si="1"/>
        <v>15.251556978583004</v>
      </c>
      <c r="J17" s="48"/>
    </row>
    <row r="18" spans="2:10" ht="15">
      <c r="B18" s="51">
        <v>40269</v>
      </c>
      <c r="C18" s="76">
        <v>5373</v>
      </c>
      <c r="D18" s="76">
        <v>463</v>
      </c>
      <c r="E18" s="76">
        <v>678</v>
      </c>
      <c r="F18" s="52">
        <v>1814</v>
      </c>
      <c r="G18" s="52">
        <f t="shared" si="0"/>
        <v>8328</v>
      </c>
      <c r="H18" s="52">
        <v>51960</v>
      </c>
      <c r="I18" s="142">
        <f t="shared" si="1"/>
        <v>16.02771362586605</v>
      </c>
      <c r="J18" s="48"/>
    </row>
    <row r="19" spans="2:10" ht="15">
      <c r="B19" s="51">
        <v>40299</v>
      </c>
      <c r="C19" s="76">
        <v>5611</v>
      </c>
      <c r="D19" s="76">
        <v>479</v>
      </c>
      <c r="E19" s="76">
        <v>636</v>
      </c>
      <c r="F19" s="52">
        <v>1792</v>
      </c>
      <c r="G19" s="52">
        <f t="shared" si="0"/>
        <v>8518</v>
      </c>
      <c r="H19" s="52">
        <v>51888</v>
      </c>
      <c r="I19" s="142">
        <f t="shared" si="1"/>
        <v>16.416127042861547</v>
      </c>
      <c r="J19" s="48"/>
    </row>
    <row r="20" spans="2:10" ht="15">
      <c r="B20" s="51">
        <v>40330</v>
      </c>
      <c r="C20" s="76">
        <v>5685</v>
      </c>
      <c r="D20" s="76">
        <v>424</v>
      </c>
      <c r="E20" s="76">
        <v>640</v>
      </c>
      <c r="F20" s="52">
        <v>1848</v>
      </c>
      <c r="G20" s="52">
        <f t="shared" si="0"/>
        <v>8597</v>
      </c>
      <c r="H20" s="52">
        <v>52039</v>
      </c>
      <c r="I20" s="142">
        <f t="shared" si="1"/>
        <v>16.520302081131458</v>
      </c>
      <c r="J20" s="48"/>
    </row>
    <row r="21" spans="2:10" ht="15">
      <c r="B21" s="51">
        <v>40360</v>
      </c>
      <c r="C21" s="76">
        <v>5864</v>
      </c>
      <c r="D21" s="76">
        <v>403</v>
      </c>
      <c r="E21" s="76">
        <v>682</v>
      </c>
      <c r="F21" s="52">
        <v>1779</v>
      </c>
      <c r="G21" s="52">
        <f t="shared" si="0"/>
        <v>8728</v>
      </c>
      <c r="H21" s="52">
        <v>52696</v>
      </c>
      <c r="I21" s="142">
        <f t="shared" si="1"/>
        <v>16.562926977379686</v>
      </c>
      <c r="J21" s="48"/>
    </row>
    <row r="22" spans="2:10" ht="15">
      <c r="B22" s="51">
        <v>40391</v>
      </c>
      <c r="C22" s="76">
        <v>5718</v>
      </c>
      <c r="D22" s="76">
        <v>391</v>
      </c>
      <c r="E22" s="76">
        <v>663</v>
      </c>
      <c r="F22" s="52">
        <v>1681</v>
      </c>
      <c r="G22" s="52">
        <f t="shared" si="0"/>
        <v>8453</v>
      </c>
      <c r="H22" s="52">
        <v>51874</v>
      </c>
      <c r="I22" s="142">
        <f t="shared" si="1"/>
        <v>16.29525388441223</v>
      </c>
      <c r="J22" s="48"/>
    </row>
    <row r="23" spans="2:10" ht="15">
      <c r="B23" s="51">
        <v>40422</v>
      </c>
      <c r="C23" s="76">
        <v>5237</v>
      </c>
      <c r="D23" s="76">
        <v>378</v>
      </c>
      <c r="E23" s="76">
        <v>603</v>
      </c>
      <c r="F23" s="52">
        <v>1551</v>
      </c>
      <c r="G23" s="52">
        <f t="shared" si="0"/>
        <v>7769</v>
      </c>
      <c r="H23" s="52">
        <v>51403</v>
      </c>
      <c r="I23" s="142">
        <f t="shared" si="1"/>
        <v>15.113903857751493</v>
      </c>
      <c r="J23" s="48"/>
    </row>
    <row r="24" spans="2:10" ht="15">
      <c r="B24" s="51">
        <v>40452</v>
      </c>
      <c r="C24" s="76">
        <v>5104</v>
      </c>
      <c r="D24" s="76">
        <v>379</v>
      </c>
      <c r="E24" s="76">
        <v>679</v>
      </c>
      <c r="F24" s="52">
        <v>1612</v>
      </c>
      <c r="G24" s="52">
        <f t="shared" si="0"/>
        <v>7774</v>
      </c>
      <c r="H24" s="52">
        <v>51074</v>
      </c>
      <c r="I24" s="142">
        <f t="shared" si="1"/>
        <v>15.221051807181736</v>
      </c>
      <c r="J24" s="48"/>
    </row>
    <row r="25" spans="2:10" ht="15">
      <c r="B25" s="51">
        <v>40483</v>
      </c>
      <c r="C25" s="76">
        <v>5050</v>
      </c>
      <c r="D25" s="76">
        <v>429</v>
      </c>
      <c r="E25" s="76">
        <v>687</v>
      </c>
      <c r="F25" s="52">
        <v>1714</v>
      </c>
      <c r="G25" s="52">
        <f t="shared" si="0"/>
        <v>7880</v>
      </c>
      <c r="H25" s="52">
        <v>51108</v>
      </c>
      <c r="I25" s="142">
        <f t="shared" si="1"/>
        <v>15.418329811379824</v>
      </c>
      <c r="J25" s="48"/>
    </row>
    <row r="26" spans="2:10" ht="15">
      <c r="B26" s="51">
        <v>40513</v>
      </c>
      <c r="C26" s="76">
        <v>5689</v>
      </c>
      <c r="D26" s="76">
        <v>387</v>
      </c>
      <c r="E26" s="76">
        <v>716</v>
      </c>
      <c r="F26" s="52">
        <v>1792</v>
      </c>
      <c r="G26" s="52">
        <f t="shared" si="0"/>
        <v>8584</v>
      </c>
      <c r="H26" s="52">
        <v>51708</v>
      </c>
      <c r="I26" s="142">
        <f t="shared" si="1"/>
        <v>16.600912818132592</v>
      </c>
      <c r="J26" s="48"/>
    </row>
    <row r="27" spans="2:10" ht="15">
      <c r="B27" s="51">
        <v>40544</v>
      </c>
      <c r="C27" s="76">
        <v>5767</v>
      </c>
      <c r="D27" s="76">
        <v>359</v>
      </c>
      <c r="E27" s="76">
        <v>664</v>
      </c>
      <c r="F27" s="52">
        <v>1677</v>
      </c>
      <c r="G27" s="52">
        <f t="shared" si="0"/>
        <v>8467</v>
      </c>
      <c r="H27" s="52">
        <v>51273</v>
      </c>
      <c r="I27" s="142">
        <f t="shared" si="1"/>
        <v>16.513564644159693</v>
      </c>
      <c r="J27" s="48"/>
    </row>
    <row r="28" spans="2:10" ht="15">
      <c r="B28" s="51">
        <v>40575</v>
      </c>
      <c r="C28" s="76">
        <v>6331</v>
      </c>
      <c r="D28" s="76">
        <v>390</v>
      </c>
      <c r="E28" s="76">
        <v>654</v>
      </c>
      <c r="F28" s="52">
        <v>1758</v>
      </c>
      <c r="G28" s="52">
        <f t="shared" si="0"/>
        <v>9133</v>
      </c>
      <c r="H28" s="52">
        <v>52503</v>
      </c>
      <c r="I28" s="142">
        <f t="shared" si="1"/>
        <v>17.395196464963906</v>
      </c>
      <c r="J28" s="48"/>
    </row>
    <row r="29" spans="2:10" ht="15">
      <c r="B29" s="51">
        <v>40603</v>
      </c>
      <c r="C29" s="76">
        <v>6664</v>
      </c>
      <c r="D29" s="76">
        <v>386</v>
      </c>
      <c r="E29" s="76">
        <v>636</v>
      </c>
      <c r="F29" s="52">
        <v>1722</v>
      </c>
      <c r="G29" s="52">
        <f t="shared" si="0"/>
        <v>9408</v>
      </c>
      <c r="H29" s="52">
        <v>53448</v>
      </c>
      <c r="I29" s="142">
        <f t="shared" si="1"/>
        <v>17.602155365963178</v>
      </c>
      <c r="J29" s="48"/>
    </row>
    <row r="30" spans="2:10" ht="15">
      <c r="B30" s="51">
        <v>40634</v>
      </c>
      <c r="C30" s="61">
        <v>6845</v>
      </c>
      <c r="D30" s="61">
        <v>385</v>
      </c>
      <c r="E30" s="61">
        <v>618</v>
      </c>
      <c r="F30" s="53">
        <v>1713</v>
      </c>
      <c r="G30" s="52">
        <f t="shared" si="0"/>
        <v>9561</v>
      </c>
      <c r="H30" s="52">
        <v>54957</v>
      </c>
      <c r="I30" s="142">
        <f t="shared" si="1"/>
        <v>17.397237840493478</v>
      </c>
      <c r="J30" s="48"/>
    </row>
    <row r="31" spans="2:10" ht="15">
      <c r="B31" s="51">
        <v>40664</v>
      </c>
      <c r="C31" s="61">
        <v>6997</v>
      </c>
      <c r="D31" s="61">
        <v>381</v>
      </c>
      <c r="E31" s="61">
        <v>650</v>
      </c>
      <c r="F31" s="53">
        <v>1746</v>
      </c>
      <c r="G31" s="52">
        <f t="shared" si="0"/>
        <v>9774</v>
      </c>
      <c r="H31" s="52">
        <v>55693</v>
      </c>
      <c r="I31" s="142">
        <f t="shared" si="1"/>
        <v>17.54978183972851</v>
      </c>
      <c r="J31" s="48"/>
    </row>
    <row r="32" spans="2:10" ht="15">
      <c r="B32" s="51">
        <v>40695</v>
      </c>
      <c r="C32" s="61">
        <v>7239</v>
      </c>
      <c r="D32" s="61">
        <v>409</v>
      </c>
      <c r="E32" s="61">
        <v>661</v>
      </c>
      <c r="F32" s="53">
        <v>1824</v>
      </c>
      <c r="G32" s="52">
        <f t="shared" si="0"/>
        <v>10133</v>
      </c>
      <c r="H32" s="52">
        <v>56317</v>
      </c>
      <c r="I32" s="142">
        <f t="shared" si="1"/>
        <v>17.992790809169524</v>
      </c>
      <c r="J32" s="48"/>
    </row>
    <row r="33" spans="2:10" ht="15">
      <c r="B33" s="51">
        <v>40725</v>
      </c>
      <c r="C33" s="61">
        <v>7511</v>
      </c>
      <c r="D33" s="61">
        <v>416</v>
      </c>
      <c r="E33" s="61">
        <v>623</v>
      </c>
      <c r="F33" s="53">
        <v>1874</v>
      </c>
      <c r="G33" s="52">
        <f t="shared" si="0"/>
        <v>10424</v>
      </c>
      <c r="H33" s="52">
        <v>56529</v>
      </c>
      <c r="I33" s="142">
        <f t="shared" si="1"/>
        <v>18.440092695784465</v>
      </c>
      <c r="J33" s="48"/>
    </row>
    <row r="34" spans="2:10" ht="15">
      <c r="B34" s="74">
        <v>40756</v>
      </c>
      <c r="C34" s="62">
        <v>7472</v>
      </c>
      <c r="D34" s="62">
        <v>417</v>
      </c>
      <c r="E34" s="62">
        <v>616</v>
      </c>
      <c r="F34" s="54">
        <v>1880</v>
      </c>
      <c r="G34" s="63">
        <f t="shared" si="0"/>
        <v>10385</v>
      </c>
      <c r="H34" s="63">
        <v>56500</v>
      </c>
      <c r="I34" s="143">
        <f t="shared" si="1"/>
        <v>18.38053097345133</v>
      </c>
      <c r="J34" s="47"/>
    </row>
    <row r="35" spans="3:10" ht="15">
      <c r="C35" s="73"/>
      <c r="D35" s="73"/>
      <c r="E35" s="73"/>
      <c r="F35" s="71"/>
      <c r="G35" s="71"/>
      <c r="H35" s="71"/>
      <c r="I35" s="72"/>
      <c r="J35" s="48"/>
    </row>
    <row r="36" ht="12.75"/>
    <row r="37" spans="5:9" ht="15">
      <c r="E37" s="32"/>
      <c r="F37" s="31"/>
      <c r="I37" s="32"/>
    </row>
    <row r="38" spans="2:5" ht="70.5" customHeight="1">
      <c r="B38" s="79"/>
      <c r="C38" s="79" t="s">
        <v>66</v>
      </c>
      <c r="D38" s="79" t="s">
        <v>37</v>
      </c>
      <c r="E38" s="164" t="s">
        <v>38</v>
      </c>
    </row>
    <row r="39" spans="2:5" ht="15">
      <c r="B39" s="144">
        <v>38565</v>
      </c>
      <c r="C39" s="163">
        <v>962</v>
      </c>
      <c r="D39" s="77">
        <v>603</v>
      </c>
      <c r="E39" s="78">
        <v>1220</v>
      </c>
    </row>
    <row r="40" spans="2:5" ht="15">
      <c r="B40" s="144">
        <v>38596</v>
      </c>
      <c r="C40" s="163">
        <v>755</v>
      </c>
      <c r="D40" s="77">
        <v>421</v>
      </c>
      <c r="E40" s="78">
        <v>997</v>
      </c>
    </row>
    <row r="41" spans="2:5" ht="15">
      <c r="B41" s="144">
        <v>38626</v>
      </c>
      <c r="C41" s="163">
        <v>699</v>
      </c>
      <c r="D41" s="77">
        <v>431</v>
      </c>
      <c r="E41" s="78">
        <v>1027</v>
      </c>
    </row>
    <row r="42" spans="2:5" ht="15">
      <c r="B42" s="144">
        <v>38657</v>
      </c>
      <c r="C42" s="163">
        <v>778</v>
      </c>
      <c r="D42" s="77">
        <v>503</v>
      </c>
      <c r="E42" s="78">
        <v>1189</v>
      </c>
    </row>
    <row r="43" spans="2:5" ht="15">
      <c r="B43" s="144">
        <v>38687</v>
      </c>
      <c r="C43" s="163">
        <v>912</v>
      </c>
      <c r="D43" s="77">
        <v>556</v>
      </c>
      <c r="E43" s="78">
        <v>1353</v>
      </c>
    </row>
    <row r="44" spans="2:5" ht="15">
      <c r="B44" s="74">
        <v>38718</v>
      </c>
      <c r="C44" s="163">
        <v>871</v>
      </c>
      <c r="D44" s="49">
        <v>525</v>
      </c>
      <c r="E44" s="50">
        <v>1221</v>
      </c>
    </row>
    <row r="45" spans="2:5" ht="15">
      <c r="B45" s="74">
        <v>38749</v>
      </c>
      <c r="C45" s="163">
        <v>1052</v>
      </c>
      <c r="D45" s="49">
        <v>572</v>
      </c>
      <c r="E45" s="50">
        <v>1347</v>
      </c>
    </row>
    <row r="46" spans="2:5" ht="15">
      <c r="B46" s="74">
        <v>38777</v>
      </c>
      <c r="C46" s="163">
        <v>1162</v>
      </c>
      <c r="D46" s="49">
        <v>594</v>
      </c>
      <c r="E46" s="50">
        <v>1424</v>
      </c>
    </row>
    <row r="47" spans="2:5" ht="15">
      <c r="B47" s="74">
        <v>38808</v>
      </c>
      <c r="C47" s="163">
        <v>1313</v>
      </c>
      <c r="D47" s="49">
        <v>588</v>
      </c>
      <c r="E47" s="50">
        <v>1575</v>
      </c>
    </row>
    <row r="48" spans="2:5" ht="15">
      <c r="B48" s="74">
        <v>38838</v>
      </c>
      <c r="C48" s="163">
        <v>1388</v>
      </c>
      <c r="D48" s="49">
        <v>568</v>
      </c>
      <c r="E48" s="50">
        <v>1573</v>
      </c>
    </row>
    <row r="49" spans="2:5" ht="15">
      <c r="B49" s="74">
        <v>38869</v>
      </c>
      <c r="C49" s="163">
        <v>1473</v>
      </c>
      <c r="D49" s="49">
        <v>728</v>
      </c>
      <c r="E49" s="50">
        <v>1559</v>
      </c>
    </row>
    <row r="50" spans="2:5" ht="15">
      <c r="B50" s="74">
        <v>38899</v>
      </c>
      <c r="C50" s="163">
        <v>1568</v>
      </c>
      <c r="D50" s="49">
        <v>733</v>
      </c>
      <c r="E50" s="50">
        <v>1613</v>
      </c>
    </row>
    <row r="51" spans="2:5" ht="15">
      <c r="B51" s="74">
        <v>38930</v>
      </c>
      <c r="C51" s="163">
        <v>1377</v>
      </c>
      <c r="D51" s="49">
        <v>675</v>
      </c>
      <c r="E51" s="50">
        <v>1417</v>
      </c>
    </row>
    <row r="52" spans="2:5" ht="15">
      <c r="B52" s="74">
        <v>38961</v>
      </c>
      <c r="C52" s="163">
        <v>1185</v>
      </c>
      <c r="D52" s="49">
        <v>656</v>
      </c>
      <c r="E52" s="50">
        <v>1187</v>
      </c>
    </row>
    <row r="53" spans="2:5" ht="15">
      <c r="B53" s="74">
        <v>38991</v>
      </c>
      <c r="C53" s="163">
        <v>1261</v>
      </c>
      <c r="D53" s="49">
        <v>695</v>
      </c>
      <c r="E53" s="50">
        <v>1220</v>
      </c>
    </row>
    <row r="54" spans="2:5" ht="15">
      <c r="B54" s="74">
        <v>39022</v>
      </c>
      <c r="C54" s="163">
        <v>1442</v>
      </c>
      <c r="D54" s="49">
        <v>764</v>
      </c>
      <c r="E54" s="50">
        <v>1393</v>
      </c>
    </row>
    <row r="55" spans="2:5" ht="15">
      <c r="B55" s="74">
        <v>39052</v>
      </c>
      <c r="C55" s="163">
        <v>1646</v>
      </c>
      <c r="D55" s="49">
        <v>776</v>
      </c>
      <c r="E55" s="50">
        <v>1486</v>
      </c>
    </row>
    <row r="56" spans="2:5" ht="15">
      <c r="B56" s="74">
        <v>39083</v>
      </c>
      <c r="C56" s="163">
        <v>1648</v>
      </c>
      <c r="D56" s="49">
        <v>705</v>
      </c>
      <c r="E56" s="50">
        <v>1339</v>
      </c>
    </row>
    <row r="57" spans="2:5" ht="15">
      <c r="B57" s="74">
        <v>39114</v>
      </c>
      <c r="C57" s="163">
        <v>1857</v>
      </c>
      <c r="D57" s="49">
        <v>733</v>
      </c>
      <c r="E57" s="50">
        <v>1478</v>
      </c>
    </row>
    <row r="58" spans="2:5" ht="15">
      <c r="B58" s="74">
        <v>39142</v>
      </c>
      <c r="C58" s="163">
        <v>1925</v>
      </c>
      <c r="D58" s="49">
        <v>778</v>
      </c>
      <c r="E58" s="50">
        <v>1549</v>
      </c>
    </row>
    <row r="59" spans="2:5" ht="15">
      <c r="B59" s="74">
        <v>39173</v>
      </c>
      <c r="C59" s="163">
        <v>2087</v>
      </c>
      <c r="D59" s="49">
        <v>780</v>
      </c>
      <c r="E59" s="50">
        <v>1603</v>
      </c>
    </row>
    <row r="60" spans="2:5" ht="15">
      <c r="B60" s="74">
        <v>39203</v>
      </c>
      <c r="C60" s="163">
        <v>2225</v>
      </c>
      <c r="D60" s="49">
        <v>843</v>
      </c>
      <c r="E60" s="50">
        <v>1695</v>
      </c>
    </row>
    <row r="61" spans="2:5" ht="15">
      <c r="B61" s="74">
        <v>39234</v>
      </c>
      <c r="C61" s="163">
        <v>2306</v>
      </c>
      <c r="D61" s="49">
        <v>884</v>
      </c>
      <c r="E61" s="50">
        <v>1679</v>
      </c>
    </row>
    <row r="62" spans="2:5" ht="15">
      <c r="B62" s="74">
        <v>39264</v>
      </c>
      <c r="C62" s="163">
        <v>2387</v>
      </c>
      <c r="D62" s="49">
        <v>819</v>
      </c>
      <c r="E62" s="50">
        <v>1773</v>
      </c>
    </row>
    <row r="63" spans="2:5" ht="15">
      <c r="B63" s="74">
        <v>39295</v>
      </c>
      <c r="C63" s="163">
        <v>2355</v>
      </c>
      <c r="D63" s="49">
        <v>825</v>
      </c>
      <c r="E63" s="50">
        <v>1704</v>
      </c>
    </row>
    <row r="64" spans="2:5" ht="15">
      <c r="B64" s="74">
        <v>39326</v>
      </c>
      <c r="C64" s="163">
        <v>2075</v>
      </c>
      <c r="D64" s="49">
        <v>745</v>
      </c>
      <c r="E64" s="50">
        <v>1531</v>
      </c>
    </row>
    <row r="65" spans="2:5" ht="15">
      <c r="B65" s="74">
        <v>39356</v>
      </c>
      <c r="C65" s="163">
        <v>2071</v>
      </c>
      <c r="D65" s="49">
        <v>748</v>
      </c>
      <c r="E65" s="50">
        <v>1606</v>
      </c>
    </row>
    <row r="66" spans="2:5" ht="15">
      <c r="B66" s="74">
        <v>39387</v>
      </c>
      <c r="C66" s="163">
        <v>2307</v>
      </c>
      <c r="D66" s="49">
        <v>800</v>
      </c>
      <c r="E66" s="50">
        <v>1724</v>
      </c>
    </row>
    <row r="67" spans="2:5" ht="15">
      <c r="B67" s="74">
        <v>39417</v>
      </c>
      <c r="C67" s="163">
        <v>2601</v>
      </c>
      <c r="D67" s="49">
        <v>847</v>
      </c>
      <c r="E67" s="50">
        <v>1734</v>
      </c>
    </row>
    <row r="68" spans="2:5" ht="15">
      <c r="B68" s="74">
        <v>39448</v>
      </c>
      <c r="C68" s="163">
        <v>2506</v>
      </c>
      <c r="D68" s="49">
        <v>805</v>
      </c>
      <c r="E68" s="50">
        <v>1632</v>
      </c>
    </row>
    <row r="69" spans="2:5" ht="15">
      <c r="B69" s="74">
        <v>39479</v>
      </c>
      <c r="C69" s="163">
        <v>2673</v>
      </c>
      <c r="D69" s="49">
        <v>836</v>
      </c>
      <c r="E69" s="50">
        <v>1755</v>
      </c>
    </row>
    <row r="70" spans="2:5" ht="15">
      <c r="B70" s="74">
        <v>39508</v>
      </c>
      <c r="C70" s="163">
        <v>2810</v>
      </c>
      <c r="D70" s="49">
        <v>797</v>
      </c>
      <c r="E70" s="50">
        <v>1808</v>
      </c>
    </row>
    <row r="71" spans="2:5" ht="15">
      <c r="B71" s="74">
        <v>39539</v>
      </c>
      <c r="C71" s="163">
        <v>3024</v>
      </c>
      <c r="D71" s="49">
        <v>865</v>
      </c>
      <c r="E71" s="50">
        <v>1894</v>
      </c>
    </row>
    <row r="72" spans="2:5" ht="15">
      <c r="B72" s="74">
        <v>39569</v>
      </c>
      <c r="C72" s="163">
        <v>3215</v>
      </c>
      <c r="D72" s="49">
        <v>842</v>
      </c>
      <c r="E72" s="50">
        <v>1863</v>
      </c>
    </row>
    <row r="73" spans="2:5" ht="15">
      <c r="B73" s="74">
        <v>39600</v>
      </c>
      <c r="C73" s="163">
        <v>3267</v>
      </c>
      <c r="D73" s="49">
        <v>845</v>
      </c>
      <c r="E73" s="50">
        <v>1878</v>
      </c>
    </row>
    <row r="74" spans="2:5" ht="15">
      <c r="B74" s="74">
        <v>39630</v>
      </c>
      <c r="C74" s="163">
        <v>3441</v>
      </c>
      <c r="D74" s="49">
        <v>894</v>
      </c>
      <c r="E74" s="50">
        <v>1901</v>
      </c>
    </row>
    <row r="75" spans="2:5" ht="15">
      <c r="B75" s="74">
        <v>39661</v>
      </c>
      <c r="C75" s="163">
        <v>3333</v>
      </c>
      <c r="D75" s="49">
        <v>826</v>
      </c>
      <c r="E75" s="50">
        <v>1793</v>
      </c>
    </row>
    <row r="76" spans="2:5" ht="15">
      <c r="B76" s="74">
        <v>39692</v>
      </c>
      <c r="C76" s="163">
        <v>2940</v>
      </c>
      <c r="D76" s="49">
        <v>763</v>
      </c>
      <c r="E76" s="50">
        <v>1647</v>
      </c>
    </row>
    <row r="77" spans="2:5" ht="15">
      <c r="B77" s="74">
        <v>39722</v>
      </c>
      <c r="C77" s="163">
        <v>3041</v>
      </c>
      <c r="D77" s="49">
        <v>815</v>
      </c>
      <c r="E77" s="50">
        <v>1780</v>
      </c>
    </row>
    <row r="78" spans="2:5" ht="15">
      <c r="B78" s="74">
        <v>39753</v>
      </c>
      <c r="C78" s="163">
        <v>3333</v>
      </c>
      <c r="D78" s="49">
        <v>848</v>
      </c>
      <c r="E78" s="50">
        <v>1814</v>
      </c>
    </row>
    <row r="79" spans="2:5" ht="15">
      <c r="B79" s="74">
        <v>39783</v>
      </c>
      <c r="C79" s="163">
        <v>3569</v>
      </c>
      <c r="D79" s="49">
        <v>902</v>
      </c>
      <c r="E79" s="50">
        <v>1813</v>
      </c>
    </row>
    <row r="80" spans="2:5" ht="15">
      <c r="B80" s="74">
        <v>39814</v>
      </c>
      <c r="C80" s="163">
        <v>3431</v>
      </c>
      <c r="D80" s="49">
        <v>872</v>
      </c>
      <c r="E80" s="50">
        <v>1643</v>
      </c>
    </row>
    <row r="81" spans="2:5" ht="15">
      <c r="B81" s="74">
        <v>39845</v>
      </c>
      <c r="C81" s="163">
        <v>3735</v>
      </c>
      <c r="D81" s="49">
        <v>866</v>
      </c>
      <c r="E81" s="50">
        <v>1790</v>
      </c>
    </row>
    <row r="82" spans="2:5" ht="15">
      <c r="B82" s="74">
        <v>39873</v>
      </c>
      <c r="C82" s="163">
        <v>4001</v>
      </c>
      <c r="D82" s="49">
        <v>887</v>
      </c>
      <c r="E82" s="50">
        <v>1838</v>
      </c>
    </row>
    <row r="83" spans="2:5" ht="15">
      <c r="B83" s="74">
        <v>39904</v>
      </c>
      <c r="C83" s="163">
        <v>4297</v>
      </c>
      <c r="D83" s="49">
        <v>999</v>
      </c>
      <c r="E83" s="50">
        <v>1835</v>
      </c>
    </row>
    <row r="84" spans="2:5" ht="15">
      <c r="B84" s="74">
        <v>39934</v>
      </c>
      <c r="C84" s="163">
        <v>4567</v>
      </c>
      <c r="D84" s="49">
        <v>993</v>
      </c>
      <c r="E84" s="50">
        <v>1785</v>
      </c>
    </row>
    <row r="85" spans="2:5" ht="15">
      <c r="B85" s="74">
        <v>39965</v>
      </c>
      <c r="C85" s="163">
        <v>4500</v>
      </c>
      <c r="D85" s="49">
        <v>997</v>
      </c>
      <c r="E85" s="50">
        <v>1696</v>
      </c>
    </row>
    <row r="86" spans="2:5" ht="15">
      <c r="B86" s="74">
        <v>39995</v>
      </c>
      <c r="C86" s="163">
        <v>4731</v>
      </c>
      <c r="D86" s="49">
        <v>980</v>
      </c>
      <c r="E86" s="50">
        <v>1768</v>
      </c>
    </row>
    <row r="87" spans="2:5" ht="15">
      <c r="B87" s="74">
        <v>40026</v>
      </c>
      <c r="C87" s="163">
        <v>4522</v>
      </c>
      <c r="D87" s="49">
        <v>900</v>
      </c>
      <c r="E87" s="50">
        <v>1643</v>
      </c>
    </row>
    <row r="88" spans="2:5" ht="15">
      <c r="B88" s="74">
        <v>40057</v>
      </c>
      <c r="C88" s="163">
        <v>3973</v>
      </c>
      <c r="D88" s="49">
        <v>886</v>
      </c>
      <c r="E88" s="50">
        <v>1524</v>
      </c>
    </row>
    <row r="89" spans="2:5" ht="15">
      <c r="B89" s="74">
        <v>40087</v>
      </c>
      <c r="C89" s="163">
        <v>3984</v>
      </c>
      <c r="D89" s="49">
        <v>985</v>
      </c>
      <c r="E89" s="50">
        <v>1574</v>
      </c>
    </row>
    <row r="90" spans="2:5" ht="15">
      <c r="B90" s="74">
        <v>40118</v>
      </c>
      <c r="C90" s="163">
        <v>4227</v>
      </c>
      <c r="D90" s="49">
        <v>1107</v>
      </c>
      <c r="E90" s="50">
        <v>1667</v>
      </c>
    </row>
    <row r="91" spans="2:5" ht="15">
      <c r="B91" s="74">
        <v>40148</v>
      </c>
      <c r="C91" s="163">
        <v>4578</v>
      </c>
      <c r="D91" s="49">
        <v>1130</v>
      </c>
      <c r="E91" s="50">
        <v>1736</v>
      </c>
    </row>
    <row r="92" spans="2:5" ht="15">
      <c r="B92" s="74">
        <v>40179</v>
      </c>
      <c r="C92" s="163">
        <v>4489</v>
      </c>
      <c r="D92" s="49">
        <v>1138</v>
      </c>
      <c r="E92" s="50">
        <v>1665</v>
      </c>
    </row>
    <row r="93" spans="2:5" ht="15">
      <c r="B93" s="74">
        <v>40210</v>
      </c>
      <c r="C93" s="163">
        <v>4710</v>
      </c>
      <c r="D93" s="49">
        <v>1093</v>
      </c>
      <c r="E93" s="50">
        <v>1716</v>
      </c>
    </row>
    <row r="94" spans="2:5" ht="15">
      <c r="B94" s="74">
        <v>40238</v>
      </c>
      <c r="C94" s="163">
        <v>4921</v>
      </c>
      <c r="D94" s="49">
        <v>1098</v>
      </c>
      <c r="E94" s="50">
        <v>1793</v>
      </c>
    </row>
    <row r="95" spans="2:5" ht="15">
      <c r="B95" s="74">
        <v>40269</v>
      </c>
      <c r="C95" s="163">
        <v>5373</v>
      </c>
      <c r="D95" s="49">
        <v>1141</v>
      </c>
      <c r="E95" s="50">
        <v>1814</v>
      </c>
    </row>
    <row r="96" spans="2:5" ht="15">
      <c r="B96" s="74">
        <v>40299</v>
      </c>
      <c r="C96" s="163">
        <v>5611</v>
      </c>
      <c r="D96" s="49">
        <v>1115</v>
      </c>
      <c r="E96" s="50">
        <v>1792</v>
      </c>
    </row>
    <row r="97" spans="2:5" ht="15">
      <c r="B97" s="74">
        <v>40330</v>
      </c>
      <c r="C97" s="163">
        <v>5685</v>
      </c>
      <c r="D97" s="49">
        <v>1064</v>
      </c>
      <c r="E97" s="50">
        <v>1848</v>
      </c>
    </row>
    <row r="98" spans="2:5" ht="15">
      <c r="B98" s="74">
        <v>40360</v>
      </c>
      <c r="C98" s="163">
        <v>5864</v>
      </c>
      <c r="D98" s="49">
        <v>1085</v>
      </c>
      <c r="E98" s="50">
        <v>1779</v>
      </c>
    </row>
    <row r="99" spans="2:5" ht="15">
      <c r="B99" s="74">
        <v>40391</v>
      </c>
      <c r="C99" s="163">
        <v>5718</v>
      </c>
      <c r="D99" s="49">
        <v>1054</v>
      </c>
      <c r="E99" s="50">
        <v>1681</v>
      </c>
    </row>
    <row r="100" spans="2:5" ht="15">
      <c r="B100" s="74">
        <v>40422</v>
      </c>
      <c r="C100" s="163">
        <v>5237</v>
      </c>
      <c r="D100" s="49">
        <v>981</v>
      </c>
      <c r="E100" s="50">
        <v>1551</v>
      </c>
    </row>
    <row r="101" spans="2:5" ht="15">
      <c r="B101" s="74">
        <v>40452</v>
      </c>
      <c r="C101" s="163">
        <v>5104</v>
      </c>
      <c r="D101" s="49">
        <v>1058</v>
      </c>
      <c r="E101" s="50">
        <v>1612</v>
      </c>
    </row>
    <row r="102" spans="2:5" ht="15">
      <c r="B102" s="74">
        <v>40483</v>
      </c>
      <c r="C102" s="163">
        <v>5050</v>
      </c>
      <c r="D102" s="49">
        <v>1116</v>
      </c>
      <c r="E102" s="50">
        <v>1714</v>
      </c>
    </row>
    <row r="103" spans="2:5" ht="15">
      <c r="B103" s="74">
        <v>40513</v>
      </c>
      <c r="C103" s="163">
        <v>5689</v>
      </c>
      <c r="D103" s="49">
        <v>1103</v>
      </c>
      <c r="E103" s="50">
        <v>1792</v>
      </c>
    </row>
    <row r="104" spans="2:5" ht="15">
      <c r="B104" s="74">
        <v>40544</v>
      </c>
      <c r="C104" s="163">
        <v>5767</v>
      </c>
      <c r="D104" s="49">
        <v>1023</v>
      </c>
      <c r="E104" s="50">
        <v>1677</v>
      </c>
    </row>
    <row r="105" spans="2:5" ht="15">
      <c r="B105" s="74">
        <v>40575</v>
      </c>
      <c r="C105" s="163">
        <v>6331</v>
      </c>
      <c r="D105" s="49">
        <v>1044</v>
      </c>
      <c r="E105" s="50">
        <v>1758</v>
      </c>
    </row>
    <row r="106" spans="2:5" ht="15">
      <c r="B106" s="74">
        <v>40603</v>
      </c>
      <c r="C106" s="163">
        <v>6664</v>
      </c>
      <c r="D106" s="49">
        <v>1022</v>
      </c>
      <c r="E106" s="50">
        <v>1722</v>
      </c>
    </row>
    <row r="107" spans="2:5" ht="15">
      <c r="B107" s="74">
        <v>40634</v>
      </c>
      <c r="C107" s="163">
        <v>6845</v>
      </c>
      <c r="D107" s="49">
        <v>1003</v>
      </c>
      <c r="E107" s="50">
        <v>1713</v>
      </c>
    </row>
    <row r="108" spans="2:5" ht="15">
      <c r="B108" s="74">
        <v>40664</v>
      </c>
      <c r="C108" s="163">
        <v>6997</v>
      </c>
      <c r="D108" s="49">
        <v>1031</v>
      </c>
      <c r="E108" s="50">
        <v>1746</v>
      </c>
    </row>
    <row r="109" spans="2:5" ht="15">
      <c r="B109" s="74">
        <v>40695</v>
      </c>
      <c r="C109" s="163">
        <v>7239</v>
      </c>
      <c r="D109" s="49">
        <v>1070</v>
      </c>
      <c r="E109" s="50">
        <v>1824</v>
      </c>
    </row>
    <row r="110" spans="2:5" ht="15">
      <c r="B110" s="74">
        <v>40725</v>
      </c>
      <c r="C110" s="163">
        <v>7511</v>
      </c>
      <c r="D110" s="49">
        <v>1039</v>
      </c>
      <c r="E110" s="50">
        <v>1874</v>
      </c>
    </row>
    <row r="111" spans="2:5" ht="15">
      <c r="B111" s="74">
        <v>40756</v>
      </c>
      <c r="C111" s="163">
        <v>7472</v>
      </c>
      <c r="D111" s="77">
        <v>1033</v>
      </c>
      <c r="E111" s="78">
        <v>1880</v>
      </c>
    </row>
    <row r="112" ht="12.75"/>
  </sheetData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workbookViewId="0" topLeftCell="A1">
      <selection activeCell="H7" sqref="H7"/>
    </sheetView>
  </sheetViews>
  <sheetFormatPr defaultColWidth="11.421875" defaultRowHeight="12.75"/>
  <cols>
    <col min="1" max="1" width="15.421875" style="81" customWidth="1"/>
    <col min="2" max="2" width="13.8515625" style="81" customWidth="1"/>
    <col min="3" max="3" width="11.57421875" style="81" customWidth="1"/>
    <col min="4" max="4" width="10.140625" style="81" customWidth="1"/>
    <col min="5" max="5" width="11.140625" style="81" customWidth="1"/>
    <col min="6" max="6" width="13.7109375" style="81" customWidth="1"/>
    <col min="7" max="7" width="18.28125" style="81" customWidth="1"/>
    <col min="8" max="8" width="18.85156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41</v>
      </c>
    </row>
    <row r="4" ht="15.75">
      <c r="A4" s="14"/>
    </row>
    <row r="5" spans="1:2" ht="15.75">
      <c r="A5" s="16" t="str">
        <f>"Situation au "&amp;entête!D15</f>
        <v>Situation au 1er août 2011 </v>
      </c>
      <c r="B5" s="16"/>
    </row>
    <row r="6" ht="15.75">
      <c r="A6" s="16"/>
    </row>
    <row r="7" spans="1:5" s="21" customFormat="1" ht="15">
      <c r="A7" s="23" t="s">
        <v>28</v>
      </c>
      <c r="B7" s="24" t="s">
        <v>40</v>
      </c>
      <c r="C7" s="25"/>
      <c r="D7" s="25"/>
      <c r="E7" s="26"/>
    </row>
    <row r="8" spans="1:5" s="21" customFormat="1" ht="15">
      <c r="A8" s="27" t="s">
        <v>30</v>
      </c>
      <c r="B8" s="28" t="s">
        <v>63</v>
      </c>
      <c r="C8" s="29"/>
      <c r="D8" s="29"/>
      <c r="E8" s="26"/>
    </row>
    <row r="11" spans="1:9" ht="18.75">
      <c r="A11" s="33"/>
      <c r="B11" s="40"/>
      <c r="C11" s="82" t="s">
        <v>0</v>
      </c>
      <c r="D11" s="176" t="s">
        <v>1</v>
      </c>
      <c r="E11" s="177"/>
      <c r="F11" s="110" t="s">
        <v>4</v>
      </c>
      <c r="G11" s="82" t="s">
        <v>5</v>
      </c>
      <c r="H11" s="82" t="s">
        <v>6</v>
      </c>
      <c r="I11" s="111" t="s">
        <v>31</v>
      </c>
    </row>
    <row r="12" spans="1:9" ht="18.75">
      <c r="A12" s="37"/>
      <c r="B12" s="44"/>
      <c r="C12" s="165" t="s">
        <v>67</v>
      </c>
      <c r="D12" s="112" t="s">
        <v>2</v>
      </c>
      <c r="E12" s="112" t="s">
        <v>3</v>
      </c>
      <c r="F12" s="37"/>
      <c r="G12" s="97"/>
      <c r="H12" s="97"/>
      <c r="I12" s="122"/>
    </row>
    <row r="13" spans="1:9" ht="12.75">
      <c r="A13" s="33"/>
      <c r="B13" s="34" t="s">
        <v>68</v>
      </c>
      <c r="C13" s="104">
        <v>556</v>
      </c>
      <c r="D13" s="103">
        <v>74</v>
      </c>
      <c r="E13" s="103">
        <v>30</v>
      </c>
      <c r="F13" s="103">
        <v>87</v>
      </c>
      <c r="G13" s="103">
        <f>SUM(C13:F13)</f>
        <v>747</v>
      </c>
      <c r="H13" s="117">
        <v>4574</v>
      </c>
      <c r="I13" s="98">
        <f>G13/H13</f>
        <v>0.16331438565806733</v>
      </c>
    </row>
    <row r="14" spans="1:9" ht="12.75">
      <c r="A14" s="35"/>
      <c r="B14" s="36" t="s">
        <v>69</v>
      </c>
      <c r="C14" s="104">
        <v>688</v>
      </c>
      <c r="D14" s="106">
        <v>22</v>
      </c>
      <c r="E14" s="106">
        <v>34</v>
      </c>
      <c r="F14" s="106">
        <v>126</v>
      </c>
      <c r="G14" s="106">
        <f aca="true" t="shared" si="0" ref="G14:G21">SUM(C14:F14)</f>
        <v>870</v>
      </c>
      <c r="H14" s="118">
        <v>4958</v>
      </c>
      <c r="I14" s="99">
        <f aca="true" t="shared" si="1" ref="I14:I23">G14/H14</f>
        <v>0.1754739814441307</v>
      </c>
    </row>
    <row r="15" spans="1:9" ht="12.75">
      <c r="A15" s="35"/>
      <c r="B15" s="36" t="s">
        <v>70</v>
      </c>
      <c r="C15" s="104">
        <v>1337</v>
      </c>
      <c r="D15" s="106">
        <v>24</v>
      </c>
      <c r="E15" s="106">
        <v>69</v>
      </c>
      <c r="F15" s="106">
        <v>112</v>
      </c>
      <c r="G15" s="106">
        <f t="shared" si="0"/>
        <v>1542</v>
      </c>
      <c r="H15" s="118">
        <v>9212</v>
      </c>
      <c r="I15" s="99">
        <f t="shared" si="1"/>
        <v>0.16739036039947894</v>
      </c>
    </row>
    <row r="16" spans="1:9" ht="12.75">
      <c r="A16" s="35"/>
      <c r="B16" s="36" t="s">
        <v>71</v>
      </c>
      <c r="C16" s="104">
        <v>915</v>
      </c>
      <c r="D16" s="106">
        <v>16</v>
      </c>
      <c r="E16" s="106">
        <v>81</v>
      </c>
      <c r="F16" s="106">
        <v>266</v>
      </c>
      <c r="G16" s="106">
        <f t="shared" si="0"/>
        <v>1278</v>
      </c>
      <c r="H16" s="118">
        <v>5204</v>
      </c>
      <c r="I16" s="99">
        <f t="shared" si="1"/>
        <v>0.24558032282859338</v>
      </c>
    </row>
    <row r="17" spans="1:9" ht="12.75">
      <c r="A17" s="35"/>
      <c r="B17" s="36" t="s">
        <v>72</v>
      </c>
      <c r="C17" s="104">
        <v>964</v>
      </c>
      <c r="D17" s="106">
        <v>27</v>
      </c>
      <c r="E17" s="106">
        <v>46</v>
      </c>
      <c r="F17" s="106">
        <v>121</v>
      </c>
      <c r="G17" s="106">
        <f t="shared" si="0"/>
        <v>1158</v>
      </c>
      <c r="H17" s="118">
        <v>6302</v>
      </c>
      <c r="I17" s="99">
        <f t="shared" si="1"/>
        <v>0.18375119009838148</v>
      </c>
    </row>
    <row r="18" spans="1:9" ht="12.75">
      <c r="A18" s="35"/>
      <c r="B18" s="36" t="s">
        <v>73</v>
      </c>
      <c r="C18" s="104">
        <v>824</v>
      </c>
      <c r="D18" s="106">
        <v>42</v>
      </c>
      <c r="E18" s="106">
        <v>161</v>
      </c>
      <c r="F18" s="106">
        <v>584</v>
      </c>
      <c r="G18" s="106">
        <f t="shared" si="0"/>
        <v>1611</v>
      </c>
      <c r="H18" s="118">
        <v>8920</v>
      </c>
      <c r="I18" s="99">
        <f t="shared" si="1"/>
        <v>0.1806053811659193</v>
      </c>
    </row>
    <row r="19" spans="1:9" ht="12.75">
      <c r="A19" s="35"/>
      <c r="B19" s="36" t="s">
        <v>74</v>
      </c>
      <c r="C19" s="104">
        <v>701</v>
      </c>
      <c r="D19" s="106">
        <v>31</v>
      </c>
      <c r="E19" s="106">
        <v>65</v>
      </c>
      <c r="F19" s="106">
        <v>176</v>
      </c>
      <c r="G19" s="106">
        <f t="shared" si="0"/>
        <v>973</v>
      </c>
      <c r="H19" s="118">
        <v>5077</v>
      </c>
      <c r="I19" s="99">
        <f t="shared" si="1"/>
        <v>0.19164861138467598</v>
      </c>
    </row>
    <row r="20" spans="1:9" ht="12.75">
      <c r="A20" s="35"/>
      <c r="B20" s="36" t="s">
        <v>75</v>
      </c>
      <c r="C20" s="104">
        <v>602</v>
      </c>
      <c r="D20" s="106">
        <v>34</v>
      </c>
      <c r="E20" s="106">
        <v>81</v>
      </c>
      <c r="F20" s="106">
        <v>201</v>
      </c>
      <c r="G20" s="106">
        <f t="shared" si="0"/>
        <v>918</v>
      </c>
      <c r="H20" s="118">
        <v>4676</v>
      </c>
      <c r="I20" s="99">
        <f>G20/H20</f>
        <v>0.19632164242942687</v>
      </c>
    </row>
    <row r="21" spans="1:9" ht="12.75">
      <c r="A21" s="37"/>
      <c r="B21" s="38" t="s">
        <v>76</v>
      </c>
      <c r="C21" s="104">
        <v>607</v>
      </c>
      <c r="D21" s="106">
        <v>46</v>
      </c>
      <c r="E21" s="106">
        <v>30</v>
      </c>
      <c r="F21" s="106">
        <v>134</v>
      </c>
      <c r="G21" s="106">
        <f t="shared" si="0"/>
        <v>817</v>
      </c>
      <c r="H21" s="119">
        <v>3874</v>
      </c>
      <c r="I21" s="99">
        <f t="shared" si="1"/>
        <v>0.21089313371192567</v>
      </c>
    </row>
    <row r="22" spans="1:9" ht="14.25">
      <c r="A22" s="39" t="s">
        <v>7</v>
      </c>
      <c r="B22" s="40"/>
      <c r="C22" s="115">
        <f aca="true" t="shared" si="2" ref="C22:H22">SUM(C13:C21)</f>
        <v>7194</v>
      </c>
      <c r="D22" s="113">
        <f t="shared" si="2"/>
        <v>316</v>
      </c>
      <c r="E22" s="113">
        <f t="shared" si="2"/>
        <v>597</v>
      </c>
      <c r="F22" s="114">
        <f t="shared" si="2"/>
        <v>1807</v>
      </c>
      <c r="G22" s="114">
        <f>SUM(G13:G21)</f>
        <v>9914</v>
      </c>
      <c r="H22" s="120">
        <f t="shared" si="2"/>
        <v>52797</v>
      </c>
      <c r="I22" s="100">
        <f t="shared" si="1"/>
        <v>0.1877758205958672</v>
      </c>
    </row>
    <row r="23" spans="1:9" ht="12.75">
      <c r="A23" s="41"/>
      <c r="B23" s="42" t="s">
        <v>8</v>
      </c>
      <c r="C23" s="104">
        <v>278</v>
      </c>
      <c r="D23" s="103">
        <v>101</v>
      </c>
      <c r="E23" s="103">
        <v>19</v>
      </c>
      <c r="F23" s="103">
        <v>73</v>
      </c>
      <c r="G23" s="103">
        <f>SUM(C23:F23)</f>
        <v>471</v>
      </c>
      <c r="H23" s="117">
        <v>3703</v>
      </c>
      <c r="I23" s="100">
        <f t="shared" si="1"/>
        <v>0.12719416689170943</v>
      </c>
    </row>
    <row r="24" spans="1:9" ht="14.25">
      <c r="A24" s="43" t="s">
        <v>9</v>
      </c>
      <c r="B24" s="44"/>
      <c r="C24" s="115">
        <f aca="true" t="shared" si="3" ref="C24:H24">+C22+C23</f>
        <v>7472</v>
      </c>
      <c r="D24" s="115">
        <f t="shared" si="3"/>
        <v>417</v>
      </c>
      <c r="E24" s="115">
        <f t="shared" si="3"/>
        <v>616</v>
      </c>
      <c r="F24" s="116">
        <f t="shared" si="3"/>
        <v>1880</v>
      </c>
      <c r="G24" s="116">
        <f>+G22+G23</f>
        <v>10385</v>
      </c>
      <c r="H24" s="121">
        <f t="shared" si="3"/>
        <v>56500</v>
      </c>
      <c r="I24" s="100">
        <f>G24/H24</f>
        <v>0.18380530973451328</v>
      </c>
    </row>
  </sheetData>
  <mergeCells count="1">
    <mergeCell ref="D11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workbookViewId="0" topLeftCell="A1">
      <selection activeCell="H7" sqref="H7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3.28125" style="21" customWidth="1"/>
    <col min="5" max="5" width="14.140625" style="21" customWidth="1"/>
    <col min="6" max="6" width="15.57421875" style="21" customWidth="1"/>
    <col min="7" max="7" width="15.28125" style="21" customWidth="1"/>
    <col min="8" max="8" width="13.8515625" style="21" customWidth="1"/>
    <col min="9" max="9" width="10.7109375" style="21" customWidth="1"/>
    <col min="10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36</v>
      </c>
      <c r="C2" s="22"/>
      <c r="D2" s="20"/>
      <c r="E2" s="19"/>
    </row>
    <row r="3" spans="1:5" ht="18.75">
      <c r="A3" s="19"/>
      <c r="B3" s="14" t="s">
        <v>52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162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1:5" ht="15">
      <c r="A8" s="30"/>
      <c r="B8" s="26"/>
      <c r="C8" s="26"/>
      <c r="D8" s="26"/>
      <c r="E8" s="26"/>
    </row>
    <row r="9" s="48" customFormat="1" ht="12.75"/>
    <row r="10" spans="2:9" s="48" customFormat="1" ht="20.25">
      <c r="B10" s="64"/>
      <c r="C10" s="64"/>
      <c r="D10" s="178"/>
      <c r="E10" s="178"/>
      <c r="F10" s="64"/>
      <c r="G10" s="65"/>
      <c r="H10" s="65"/>
      <c r="I10" s="66"/>
    </row>
    <row r="11" spans="4:9" s="48" customFormat="1" ht="12.75">
      <c r="D11" s="67"/>
      <c r="E11" s="67"/>
      <c r="I11" s="68"/>
    </row>
    <row r="12" spans="2:9" s="48" customFormat="1" ht="15">
      <c r="B12" s="69"/>
      <c r="C12" s="70"/>
      <c r="D12" s="70"/>
      <c r="E12" s="70"/>
      <c r="F12" s="71"/>
      <c r="G12" s="71"/>
      <c r="H12" s="71"/>
      <c r="I12" s="72"/>
    </row>
    <row r="13" spans="2:9" s="48" customFormat="1" ht="15">
      <c r="B13" s="69"/>
      <c r="C13" s="70"/>
      <c r="D13" s="70"/>
      <c r="E13" s="70"/>
      <c r="F13" s="71"/>
      <c r="G13" s="71"/>
      <c r="H13" s="71"/>
      <c r="I13" s="72"/>
    </row>
    <row r="14" spans="2:9" s="48" customFormat="1" ht="15">
      <c r="B14" s="69"/>
      <c r="C14" s="70"/>
      <c r="D14" s="70"/>
      <c r="E14" s="70"/>
      <c r="F14" s="71"/>
      <c r="G14" s="71"/>
      <c r="H14" s="71"/>
      <c r="I14" s="72"/>
    </row>
    <row r="15" spans="2:9" s="48" customFormat="1" ht="15">
      <c r="B15" s="69"/>
      <c r="C15" s="70"/>
      <c r="D15" s="70"/>
      <c r="E15" s="70"/>
      <c r="F15" s="71"/>
      <c r="G15" s="71"/>
      <c r="H15" s="71"/>
      <c r="I15" s="72"/>
    </row>
    <row r="16" spans="2:9" s="48" customFormat="1" ht="15">
      <c r="B16" s="69"/>
      <c r="C16" s="70"/>
      <c r="D16" s="70"/>
      <c r="E16" s="70"/>
      <c r="F16" s="71"/>
      <c r="G16" s="71"/>
      <c r="H16" s="71"/>
      <c r="I16" s="72"/>
    </row>
    <row r="17" spans="2:9" s="48" customFormat="1" ht="15">
      <c r="B17" s="69"/>
      <c r="C17" s="70"/>
      <c r="D17" s="70"/>
      <c r="E17" s="70"/>
      <c r="F17" s="71"/>
      <c r="G17" s="71"/>
      <c r="H17" s="71"/>
      <c r="I17" s="72"/>
    </row>
    <row r="18" spans="2:9" s="48" customFormat="1" ht="15">
      <c r="B18" s="69"/>
      <c r="C18" s="70"/>
      <c r="D18" s="70"/>
      <c r="E18" s="70"/>
      <c r="F18" s="71"/>
      <c r="G18" s="71"/>
      <c r="H18" s="71"/>
      <c r="I18" s="72"/>
    </row>
    <row r="19" spans="2:9" s="48" customFormat="1" ht="15">
      <c r="B19" s="69"/>
      <c r="C19" s="70"/>
      <c r="D19" s="70"/>
      <c r="E19" s="70"/>
      <c r="F19" s="71"/>
      <c r="G19" s="71"/>
      <c r="H19" s="71"/>
      <c r="I19" s="72"/>
    </row>
    <row r="20" spans="2:9" s="48" customFormat="1" ht="15">
      <c r="B20" s="69"/>
      <c r="C20" s="73"/>
      <c r="D20" s="73"/>
      <c r="E20" s="73"/>
      <c r="F20" s="71"/>
      <c r="G20" s="71"/>
      <c r="H20" s="71"/>
      <c r="I20" s="72"/>
    </row>
    <row r="21" spans="2:9" s="48" customFormat="1" ht="15">
      <c r="B21" s="69"/>
      <c r="C21" s="73"/>
      <c r="D21" s="73"/>
      <c r="E21" s="73"/>
      <c r="F21" s="71"/>
      <c r="G21" s="71"/>
      <c r="H21" s="71"/>
      <c r="I21" s="72"/>
    </row>
    <row r="22" spans="2:9" s="48" customFormat="1" ht="15">
      <c r="B22" s="69"/>
      <c r="C22" s="73"/>
      <c r="D22" s="73"/>
      <c r="E22" s="73"/>
      <c r="F22" s="71"/>
      <c r="G22" s="71"/>
      <c r="H22" s="71"/>
      <c r="I22" s="72"/>
    </row>
    <row r="23" spans="2:9" s="48" customFormat="1" ht="15">
      <c r="B23" s="69"/>
      <c r="C23" s="73"/>
      <c r="D23" s="73"/>
      <c r="E23" s="73"/>
      <c r="F23" s="71"/>
      <c r="G23" s="71"/>
      <c r="H23" s="71"/>
      <c r="I23" s="72"/>
    </row>
    <row r="24" spans="2:9" s="48" customFormat="1" ht="15">
      <c r="B24" s="69"/>
      <c r="C24" s="73"/>
      <c r="D24" s="73"/>
      <c r="E24" s="73"/>
      <c r="F24" s="71"/>
      <c r="G24" s="71"/>
      <c r="H24" s="71"/>
      <c r="I24" s="72"/>
    </row>
    <row r="25" ht="12.75"/>
    <row r="26" spans="4:8" ht="15">
      <c r="D26" s="32"/>
      <c r="E26" s="31"/>
      <c r="H26" s="32"/>
    </row>
    <row r="27" spans="4:5" ht="15">
      <c r="D27" s="32"/>
      <c r="E27" s="31"/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J200"/>
  <sheetViews>
    <sheetView workbookViewId="0" topLeftCell="A16">
      <selection activeCell="A30" sqref="A30:I30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3.00390625" style="81" customWidth="1"/>
    <col min="4" max="4" width="11.421875" style="81" customWidth="1"/>
    <col min="5" max="5" width="11.7109375" style="81" customWidth="1"/>
    <col min="6" max="6" width="14.7109375" style="81" customWidth="1"/>
    <col min="7" max="7" width="17.7109375" style="81" customWidth="1"/>
    <col min="8" max="8" width="18.140625" style="81" customWidth="1"/>
    <col min="9" max="9" width="10.421875" style="81" customWidth="1"/>
    <col min="10" max="16384" width="11.421875" style="81" customWidth="1"/>
  </cols>
  <sheetData>
    <row r="1" ht="15.75">
      <c r="A1" s="14" t="s">
        <v>13</v>
      </c>
    </row>
    <row r="3" ht="15.75">
      <c r="A3" s="14" t="s">
        <v>42</v>
      </c>
    </row>
    <row r="4" ht="15.75">
      <c r="A4" s="15"/>
    </row>
    <row r="5" ht="15.75">
      <c r="A5" s="16" t="str">
        <f>"Situation au "&amp;entête!D15</f>
        <v>Situation au 1er août 2011 </v>
      </c>
    </row>
    <row r="7" ht="12.75">
      <c r="I7" s="44"/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2" t="s">
        <v>6</v>
      </c>
      <c r="I8" s="84" t="s">
        <v>31</v>
      </c>
    </row>
    <row r="9" spans="1:9" ht="15.75">
      <c r="A9" s="35"/>
      <c r="B9" s="85"/>
      <c r="C9" s="165" t="s">
        <v>67</v>
      </c>
      <c r="D9" s="87" t="s">
        <v>2</v>
      </c>
      <c r="E9" s="88" t="s">
        <v>3</v>
      </c>
      <c r="F9" s="89"/>
      <c r="G9" s="89"/>
      <c r="H9" s="89"/>
      <c r="I9" s="101"/>
    </row>
    <row r="10" spans="1:10" ht="12.75">
      <c r="A10" s="55" t="s">
        <v>77</v>
      </c>
      <c r="B10" s="56" t="s">
        <v>81</v>
      </c>
      <c r="C10" s="102">
        <v>14</v>
      </c>
      <c r="D10" s="103">
        <v>0</v>
      </c>
      <c r="E10" s="103">
        <v>0</v>
      </c>
      <c r="F10" s="103">
        <v>0</v>
      </c>
      <c r="G10" s="103">
        <f>SUM(C10:F10)</f>
        <v>14</v>
      </c>
      <c r="H10" s="103">
        <v>44</v>
      </c>
      <c r="I10" s="107">
        <f>IF(H10&gt;0,G10/H10,"-")</f>
        <v>0.3181818181818182</v>
      </c>
      <c r="J10" s="104"/>
    </row>
    <row r="11" spans="1:10" ht="12.75">
      <c r="A11" s="57" t="s">
        <v>77</v>
      </c>
      <c r="B11" s="58" t="s">
        <v>82</v>
      </c>
      <c r="C11" s="105">
        <v>28</v>
      </c>
      <c r="D11" s="106">
        <v>0</v>
      </c>
      <c r="E11" s="106">
        <v>2</v>
      </c>
      <c r="F11" s="106">
        <v>4</v>
      </c>
      <c r="G11" s="106">
        <f aca="true" t="shared" si="0" ref="G11:G30">SUM(C11:F11)</f>
        <v>34</v>
      </c>
      <c r="H11" s="106">
        <v>126</v>
      </c>
      <c r="I11" s="108">
        <f aca="true" t="shared" si="1" ref="I11:I30">IF(H11&gt;0,G11/H11,"-")</f>
        <v>0.2698412698412698</v>
      </c>
      <c r="J11" s="104"/>
    </row>
    <row r="12" spans="1:10" ht="12.75">
      <c r="A12" s="57" t="s">
        <v>77</v>
      </c>
      <c r="B12" s="58" t="s">
        <v>83</v>
      </c>
      <c r="C12" s="105">
        <v>13</v>
      </c>
      <c r="D12" s="106">
        <v>0</v>
      </c>
      <c r="E12" s="106">
        <v>0</v>
      </c>
      <c r="F12" s="106">
        <v>3</v>
      </c>
      <c r="G12" s="106">
        <f t="shared" si="0"/>
        <v>16</v>
      </c>
      <c r="H12" s="106">
        <v>60</v>
      </c>
      <c r="I12" s="108">
        <f t="shared" si="1"/>
        <v>0.26666666666666666</v>
      </c>
      <c r="J12" s="104"/>
    </row>
    <row r="13" spans="1:10" ht="12.75">
      <c r="A13" s="57" t="s">
        <v>77</v>
      </c>
      <c r="B13" s="58" t="s">
        <v>84</v>
      </c>
      <c r="C13" s="105">
        <v>6</v>
      </c>
      <c r="D13" s="106">
        <v>0</v>
      </c>
      <c r="E13" s="106">
        <v>1</v>
      </c>
      <c r="F13" s="106">
        <v>3</v>
      </c>
      <c r="G13" s="106">
        <f t="shared" si="0"/>
        <v>10</v>
      </c>
      <c r="H13" s="106">
        <v>29</v>
      </c>
      <c r="I13" s="108">
        <f t="shared" si="1"/>
        <v>0.3448275862068966</v>
      </c>
      <c r="J13" s="104"/>
    </row>
    <row r="14" spans="1:10" ht="12.75">
      <c r="A14" s="57" t="s">
        <v>77</v>
      </c>
      <c r="B14" s="58" t="s">
        <v>85</v>
      </c>
      <c r="C14" s="105">
        <v>42</v>
      </c>
      <c r="D14" s="106">
        <v>0</v>
      </c>
      <c r="E14" s="106">
        <v>0</v>
      </c>
      <c r="F14" s="106">
        <v>1</v>
      </c>
      <c r="G14" s="106">
        <f t="shared" si="0"/>
        <v>43</v>
      </c>
      <c r="H14" s="106">
        <v>85</v>
      </c>
      <c r="I14" s="108">
        <f t="shared" si="1"/>
        <v>0.5058823529411764</v>
      </c>
      <c r="J14" s="104"/>
    </row>
    <row r="15" spans="1:10" ht="12.75">
      <c r="A15" s="57" t="s">
        <v>77</v>
      </c>
      <c r="B15" s="58" t="s">
        <v>86</v>
      </c>
      <c r="C15" s="105">
        <v>48</v>
      </c>
      <c r="D15" s="106">
        <v>0</v>
      </c>
      <c r="E15" s="106">
        <v>2</v>
      </c>
      <c r="F15" s="106">
        <v>4</v>
      </c>
      <c r="G15" s="106">
        <f t="shared" si="0"/>
        <v>54</v>
      </c>
      <c r="H15" s="106">
        <v>117</v>
      </c>
      <c r="I15" s="108">
        <f t="shared" si="1"/>
        <v>0.46153846153846156</v>
      </c>
      <c r="J15" s="104"/>
    </row>
    <row r="16" spans="1:10" ht="12.75">
      <c r="A16" s="57" t="s">
        <v>77</v>
      </c>
      <c r="B16" s="58" t="s">
        <v>87</v>
      </c>
      <c r="C16" s="105">
        <v>25</v>
      </c>
      <c r="D16" s="106">
        <v>0</v>
      </c>
      <c r="E16" s="106">
        <v>0</v>
      </c>
      <c r="F16" s="106">
        <v>0</v>
      </c>
      <c r="G16" s="106">
        <f t="shared" si="0"/>
        <v>25</v>
      </c>
      <c r="H16" s="106">
        <v>125</v>
      </c>
      <c r="I16" s="108">
        <f t="shared" si="1"/>
        <v>0.2</v>
      </c>
      <c r="J16" s="104"/>
    </row>
    <row r="17" spans="1:10" ht="12.75">
      <c r="A17" s="57" t="s">
        <v>77</v>
      </c>
      <c r="B17" s="58" t="s">
        <v>88</v>
      </c>
      <c r="C17" s="105">
        <v>27</v>
      </c>
      <c r="D17" s="106">
        <v>0</v>
      </c>
      <c r="E17" s="106">
        <v>0</v>
      </c>
      <c r="F17" s="106">
        <v>2</v>
      </c>
      <c r="G17" s="106">
        <f t="shared" si="0"/>
        <v>29</v>
      </c>
      <c r="H17" s="106">
        <v>99</v>
      </c>
      <c r="I17" s="108">
        <f t="shared" si="1"/>
        <v>0.29292929292929293</v>
      </c>
      <c r="J17" s="104"/>
    </row>
    <row r="18" spans="1:10" ht="12.75">
      <c r="A18" s="57" t="s">
        <v>77</v>
      </c>
      <c r="B18" s="58" t="s">
        <v>89</v>
      </c>
      <c r="C18" s="105">
        <v>53</v>
      </c>
      <c r="D18" s="106">
        <v>0</v>
      </c>
      <c r="E18" s="106">
        <v>0</v>
      </c>
      <c r="F18" s="106">
        <v>1</v>
      </c>
      <c r="G18" s="106">
        <f t="shared" si="0"/>
        <v>54</v>
      </c>
      <c r="H18" s="106">
        <v>88</v>
      </c>
      <c r="I18" s="108">
        <f t="shared" si="1"/>
        <v>0.6136363636363636</v>
      </c>
      <c r="J18" s="104"/>
    </row>
    <row r="19" spans="1:10" ht="12.75">
      <c r="A19" s="57" t="s">
        <v>77</v>
      </c>
      <c r="B19" s="58" t="s">
        <v>90</v>
      </c>
      <c r="C19" s="105">
        <v>54</v>
      </c>
      <c r="D19" s="106">
        <v>0</v>
      </c>
      <c r="E19" s="106">
        <v>2</v>
      </c>
      <c r="F19" s="106">
        <v>6</v>
      </c>
      <c r="G19" s="106">
        <f t="shared" si="0"/>
        <v>62</v>
      </c>
      <c r="H19" s="106">
        <v>157</v>
      </c>
      <c r="I19" s="108">
        <f t="shared" si="1"/>
        <v>0.39490445859872614</v>
      </c>
      <c r="J19" s="104"/>
    </row>
    <row r="20" spans="1:10" ht="12.75">
      <c r="A20" s="57" t="s">
        <v>77</v>
      </c>
      <c r="B20" s="58" t="s">
        <v>91</v>
      </c>
      <c r="C20" s="105">
        <v>17</v>
      </c>
      <c r="D20" s="106">
        <v>0</v>
      </c>
      <c r="E20" s="106">
        <v>0</v>
      </c>
      <c r="F20" s="106">
        <v>2</v>
      </c>
      <c r="G20" s="106">
        <f t="shared" si="0"/>
        <v>19</v>
      </c>
      <c r="H20" s="106">
        <v>86</v>
      </c>
      <c r="I20" s="108">
        <f t="shared" si="1"/>
        <v>0.22093023255813954</v>
      </c>
      <c r="J20" s="104"/>
    </row>
    <row r="21" spans="1:10" ht="12.75">
      <c r="A21" s="57" t="s">
        <v>78</v>
      </c>
      <c r="B21" s="58" t="s">
        <v>92</v>
      </c>
      <c r="C21" s="105">
        <v>0</v>
      </c>
      <c r="D21" s="106">
        <v>6</v>
      </c>
      <c r="E21" s="106">
        <v>0</v>
      </c>
      <c r="F21" s="106">
        <v>0</v>
      </c>
      <c r="G21" s="106">
        <f t="shared" si="0"/>
        <v>6</v>
      </c>
      <c r="H21" s="106">
        <v>280</v>
      </c>
      <c r="I21" s="108">
        <f t="shared" si="1"/>
        <v>0.02142857142857143</v>
      </c>
      <c r="J21" s="104"/>
    </row>
    <row r="22" spans="1:10" ht="12.75">
      <c r="A22" s="57" t="s">
        <v>78</v>
      </c>
      <c r="B22" s="58" t="s">
        <v>93</v>
      </c>
      <c r="C22" s="105">
        <v>0</v>
      </c>
      <c r="D22" s="106">
        <v>54</v>
      </c>
      <c r="E22" s="106">
        <v>0</v>
      </c>
      <c r="F22" s="106">
        <v>0</v>
      </c>
      <c r="G22" s="106">
        <f t="shared" si="0"/>
        <v>54</v>
      </c>
      <c r="H22" s="106">
        <v>332</v>
      </c>
      <c r="I22" s="108">
        <f t="shared" si="1"/>
        <v>0.16265060240963855</v>
      </c>
      <c r="J22" s="104"/>
    </row>
    <row r="23" spans="1:10" ht="12.75">
      <c r="A23" s="57" t="s">
        <v>78</v>
      </c>
      <c r="B23" s="58" t="s">
        <v>94</v>
      </c>
      <c r="C23" s="105">
        <v>0</v>
      </c>
      <c r="D23" s="106">
        <v>4</v>
      </c>
      <c r="E23" s="106">
        <v>0</v>
      </c>
      <c r="F23" s="106">
        <v>0</v>
      </c>
      <c r="G23" s="106">
        <f t="shared" si="0"/>
        <v>4</v>
      </c>
      <c r="H23" s="106">
        <v>386</v>
      </c>
      <c r="I23" s="108">
        <f t="shared" si="1"/>
        <v>0.010362694300518135</v>
      </c>
      <c r="J23" s="104"/>
    </row>
    <row r="24" spans="1:10" ht="12.75">
      <c r="A24" s="57" t="s">
        <v>78</v>
      </c>
      <c r="B24" s="58" t="s">
        <v>95</v>
      </c>
      <c r="C24" s="105">
        <v>0</v>
      </c>
      <c r="D24" s="106">
        <v>0</v>
      </c>
      <c r="E24" s="106">
        <v>0</v>
      </c>
      <c r="F24" s="106">
        <v>0</v>
      </c>
      <c r="G24" s="106">
        <f t="shared" si="0"/>
        <v>0</v>
      </c>
      <c r="H24" s="106">
        <v>535</v>
      </c>
      <c r="I24" s="108">
        <f t="shared" si="1"/>
        <v>0</v>
      </c>
      <c r="J24" s="104"/>
    </row>
    <row r="25" spans="1:10" ht="12.75">
      <c r="A25" s="57" t="s">
        <v>78</v>
      </c>
      <c r="B25" s="58" t="s">
        <v>96</v>
      </c>
      <c r="C25" s="105">
        <v>0</v>
      </c>
      <c r="D25" s="106">
        <v>1</v>
      </c>
      <c r="E25" s="106">
        <v>1</v>
      </c>
      <c r="F25" s="106">
        <v>0</v>
      </c>
      <c r="G25" s="106">
        <f t="shared" si="0"/>
        <v>2</v>
      </c>
      <c r="H25" s="106">
        <v>162</v>
      </c>
      <c r="I25" s="108">
        <f t="shared" si="1"/>
        <v>0.012345679012345678</v>
      </c>
      <c r="J25" s="104"/>
    </row>
    <row r="26" spans="1:10" ht="12.75">
      <c r="A26" s="57" t="s">
        <v>79</v>
      </c>
      <c r="B26" s="58" t="s">
        <v>97</v>
      </c>
      <c r="C26" s="105">
        <v>0</v>
      </c>
      <c r="D26" s="106">
        <v>9</v>
      </c>
      <c r="E26" s="106">
        <v>0</v>
      </c>
      <c r="F26" s="106">
        <v>0</v>
      </c>
      <c r="G26" s="106">
        <f t="shared" si="0"/>
        <v>9</v>
      </c>
      <c r="H26" s="106">
        <v>366</v>
      </c>
      <c r="I26" s="108">
        <f t="shared" si="1"/>
        <v>0.02459016393442623</v>
      </c>
      <c r="J26" s="104"/>
    </row>
    <row r="27" spans="1:10" ht="12.75">
      <c r="A27" s="135" t="s">
        <v>80</v>
      </c>
      <c r="B27" s="136" t="s">
        <v>98</v>
      </c>
      <c r="C27" s="145">
        <v>153</v>
      </c>
      <c r="D27" s="138">
        <v>0</v>
      </c>
      <c r="E27" s="138">
        <v>20</v>
      </c>
      <c r="F27" s="138">
        <v>54</v>
      </c>
      <c r="G27" s="138">
        <f t="shared" si="0"/>
        <v>227</v>
      </c>
      <c r="H27" s="138">
        <v>539</v>
      </c>
      <c r="I27" s="139">
        <f t="shared" si="1"/>
        <v>0.42115027829313545</v>
      </c>
      <c r="J27" s="104"/>
    </row>
    <row r="28" spans="1:10" ht="12.75">
      <c r="A28" s="135" t="s">
        <v>80</v>
      </c>
      <c r="B28" s="136" t="s">
        <v>99</v>
      </c>
      <c r="C28" s="145">
        <v>41</v>
      </c>
      <c r="D28" s="138">
        <v>0</v>
      </c>
      <c r="E28" s="138">
        <v>1</v>
      </c>
      <c r="F28" s="138">
        <v>5</v>
      </c>
      <c r="G28" s="138">
        <f t="shared" si="0"/>
        <v>47</v>
      </c>
      <c r="H28" s="138">
        <v>511</v>
      </c>
      <c r="I28" s="139">
        <f t="shared" si="1"/>
        <v>0.09197651663405088</v>
      </c>
      <c r="J28" s="104"/>
    </row>
    <row r="29" spans="1:10" ht="12.75">
      <c r="A29" s="135" t="s">
        <v>80</v>
      </c>
      <c r="B29" s="136" t="s">
        <v>100</v>
      </c>
      <c r="C29" s="145">
        <v>35</v>
      </c>
      <c r="D29" s="138">
        <v>0</v>
      </c>
      <c r="E29" s="138">
        <v>1</v>
      </c>
      <c r="F29" s="138">
        <v>2</v>
      </c>
      <c r="G29" s="138">
        <f t="shared" si="0"/>
        <v>38</v>
      </c>
      <c r="H29" s="138">
        <v>447</v>
      </c>
      <c r="I29" s="139">
        <f t="shared" si="1"/>
        <v>0.08501118568232663</v>
      </c>
      <c r="J29" s="104"/>
    </row>
    <row r="30" spans="1:10" ht="15.75">
      <c r="A30" s="146"/>
      <c r="B30" s="147" t="s">
        <v>101</v>
      </c>
      <c r="C30" s="148">
        <v>556</v>
      </c>
      <c r="D30" s="149">
        <v>74</v>
      </c>
      <c r="E30" s="149">
        <v>30</v>
      </c>
      <c r="F30" s="149">
        <v>87</v>
      </c>
      <c r="G30" s="149">
        <f t="shared" si="0"/>
        <v>747</v>
      </c>
      <c r="H30" s="149">
        <v>4574</v>
      </c>
      <c r="I30" s="150">
        <f t="shared" si="1"/>
        <v>0.16331438565806733</v>
      </c>
      <c r="J30" s="104"/>
    </row>
    <row r="31" spans="1:10" ht="12.75">
      <c r="A31"/>
      <c r="B31"/>
      <c r="C31"/>
      <c r="D31"/>
      <c r="E31"/>
      <c r="F31"/>
      <c r="G31"/>
      <c r="H31"/>
      <c r="I31"/>
      <c r="J31" s="104"/>
    </row>
    <row r="32" spans="1:10" ht="12.75">
      <c r="A32"/>
      <c r="B32"/>
      <c r="C32"/>
      <c r="D32"/>
      <c r="E32"/>
      <c r="F32"/>
      <c r="G32"/>
      <c r="H32"/>
      <c r="I32"/>
      <c r="J32" s="104"/>
    </row>
    <row r="33" spans="1:10" ht="12.75">
      <c r="A33"/>
      <c r="B33"/>
      <c r="C33"/>
      <c r="D33"/>
      <c r="E33"/>
      <c r="F33"/>
      <c r="G33"/>
      <c r="H33"/>
      <c r="I33"/>
      <c r="J33" s="104"/>
    </row>
    <row r="34" spans="1:10" ht="12.75">
      <c r="A34"/>
      <c r="B34"/>
      <c r="C34"/>
      <c r="D34"/>
      <c r="E34"/>
      <c r="F34"/>
      <c r="G34"/>
      <c r="H34"/>
      <c r="I34"/>
      <c r="J34" s="104"/>
    </row>
    <row r="35" spans="1:10" ht="12.75">
      <c r="A35"/>
      <c r="B35"/>
      <c r="C35"/>
      <c r="D35"/>
      <c r="E35"/>
      <c r="F35"/>
      <c r="G35"/>
      <c r="H35"/>
      <c r="I35"/>
      <c r="J35" s="104"/>
    </row>
    <row r="36" spans="1:10" ht="12.75">
      <c r="A36"/>
      <c r="B36"/>
      <c r="C36"/>
      <c r="D36"/>
      <c r="E36"/>
      <c r="F36"/>
      <c r="G36"/>
      <c r="H36"/>
      <c r="I36"/>
      <c r="J36" s="104"/>
    </row>
    <row r="37" spans="1:10" ht="12.75">
      <c r="A37"/>
      <c r="B37"/>
      <c r="C37"/>
      <c r="D37"/>
      <c r="E37"/>
      <c r="F37"/>
      <c r="G37"/>
      <c r="H37"/>
      <c r="I37"/>
      <c r="J37" s="104"/>
    </row>
    <row r="38" spans="1:10" ht="12.75">
      <c r="A38"/>
      <c r="B38"/>
      <c r="C38"/>
      <c r="D38"/>
      <c r="E38"/>
      <c r="F38"/>
      <c r="G38"/>
      <c r="H38"/>
      <c r="I38"/>
      <c r="J38" s="104"/>
    </row>
    <row r="39" spans="1:10" ht="12.75">
      <c r="A39"/>
      <c r="B39"/>
      <c r="C39"/>
      <c r="D39"/>
      <c r="E39"/>
      <c r="F39"/>
      <c r="G39"/>
      <c r="H39"/>
      <c r="I39"/>
      <c r="J39" s="104"/>
    </row>
    <row r="40" spans="1:10" ht="12.75">
      <c r="A40"/>
      <c r="B40"/>
      <c r="C40"/>
      <c r="D40"/>
      <c r="E40"/>
      <c r="F40"/>
      <c r="G40"/>
      <c r="H40"/>
      <c r="I40"/>
      <c r="J40" s="104"/>
    </row>
    <row r="41" spans="1:10" ht="12.75">
      <c r="A41"/>
      <c r="B41"/>
      <c r="C41"/>
      <c r="D41"/>
      <c r="E41"/>
      <c r="F41"/>
      <c r="G41"/>
      <c r="H41"/>
      <c r="I41"/>
      <c r="J41" s="104"/>
    </row>
    <row r="42" spans="1:10" ht="12.75">
      <c r="A42"/>
      <c r="B42"/>
      <c r="C42"/>
      <c r="D42"/>
      <c r="E42"/>
      <c r="F42"/>
      <c r="G42"/>
      <c r="H42"/>
      <c r="I42"/>
      <c r="J42" s="104"/>
    </row>
    <row r="43" spans="1:10" ht="12.75">
      <c r="A43"/>
      <c r="B43"/>
      <c r="C43"/>
      <c r="D43"/>
      <c r="E43"/>
      <c r="F43"/>
      <c r="G43"/>
      <c r="H43"/>
      <c r="I43"/>
      <c r="J43" s="104"/>
    </row>
    <row r="44" spans="1:10" ht="12.75">
      <c r="A44"/>
      <c r="B44"/>
      <c r="C44"/>
      <c r="D44"/>
      <c r="E44"/>
      <c r="F44"/>
      <c r="G44"/>
      <c r="H44"/>
      <c r="I44"/>
      <c r="J44" s="104"/>
    </row>
    <row r="45" spans="1:10" ht="12.75">
      <c r="A45"/>
      <c r="B45"/>
      <c r="C45"/>
      <c r="D45"/>
      <c r="E45"/>
      <c r="F45"/>
      <c r="G45"/>
      <c r="H45"/>
      <c r="I45"/>
      <c r="J45" s="104"/>
    </row>
    <row r="46" spans="1:10" ht="12.75">
      <c r="A46"/>
      <c r="B46"/>
      <c r="C46"/>
      <c r="D46"/>
      <c r="E46"/>
      <c r="F46"/>
      <c r="G46"/>
      <c r="H46"/>
      <c r="I46"/>
      <c r="J46" s="104"/>
    </row>
    <row r="47" spans="1:10" ht="12.75">
      <c r="A47"/>
      <c r="B47"/>
      <c r="C47"/>
      <c r="D47"/>
      <c r="E47"/>
      <c r="F47"/>
      <c r="G47"/>
      <c r="H47"/>
      <c r="I47"/>
      <c r="J47" s="104"/>
    </row>
    <row r="48" spans="1:10" ht="12.75">
      <c r="A48"/>
      <c r="B48"/>
      <c r="C48"/>
      <c r="D48"/>
      <c r="E48"/>
      <c r="F48"/>
      <c r="G48"/>
      <c r="H48"/>
      <c r="I48"/>
      <c r="J48" s="104"/>
    </row>
    <row r="49" spans="1:10" ht="12.75">
      <c r="A49"/>
      <c r="B49"/>
      <c r="C49"/>
      <c r="D49"/>
      <c r="E49"/>
      <c r="F49"/>
      <c r="G49"/>
      <c r="H49"/>
      <c r="I49"/>
      <c r="J49" s="104"/>
    </row>
    <row r="50" spans="1:10" ht="12.75">
      <c r="A50"/>
      <c r="B50"/>
      <c r="C50"/>
      <c r="D50"/>
      <c r="E50"/>
      <c r="F50"/>
      <c r="G50"/>
      <c r="H50"/>
      <c r="I50"/>
      <c r="J50" s="104"/>
    </row>
    <row r="51" spans="1:10" ht="12.75">
      <c r="A51"/>
      <c r="B51"/>
      <c r="C51"/>
      <c r="D51"/>
      <c r="E51"/>
      <c r="F51"/>
      <c r="G51"/>
      <c r="H51"/>
      <c r="I51"/>
      <c r="J51" s="104"/>
    </row>
    <row r="52" spans="1:10" ht="12.75">
      <c r="A52"/>
      <c r="B52"/>
      <c r="C52"/>
      <c r="D52"/>
      <c r="E52"/>
      <c r="F52"/>
      <c r="G52"/>
      <c r="H52"/>
      <c r="I52"/>
      <c r="J52" s="104"/>
    </row>
    <row r="53" spans="1:10" ht="12.75">
      <c r="A53"/>
      <c r="B53"/>
      <c r="C53"/>
      <c r="D53"/>
      <c r="E53"/>
      <c r="F53"/>
      <c r="G53"/>
      <c r="H53"/>
      <c r="I53"/>
      <c r="J53" s="104"/>
    </row>
    <row r="54" spans="1:10" ht="12.75">
      <c r="A54"/>
      <c r="B54"/>
      <c r="C54"/>
      <c r="D54"/>
      <c r="E54"/>
      <c r="F54"/>
      <c r="G54"/>
      <c r="H54"/>
      <c r="I54"/>
      <c r="J54" s="104"/>
    </row>
    <row r="55" spans="1:10" ht="12.75">
      <c r="A55"/>
      <c r="B55"/>
      <c r="C55"/>
      <c r="D55"/>
      <c r="E55"/>
      <c r="F55"/>
      <c r="G55"/>
      <c r="H55"/>
      <c r="I55"/>
      <c r="J55" s="104"/>
    </row>
    <row r="56" spans="1:10" ht="12.75">
      <c r="A56"/>
      <c r="B56"/>
      <c r="C56"/>
      <c r="D56"/>
      <c r="E56"/>
      <c r="F56"/>
      <c r="G56"/>
      <c r="H56"/>
      <c r="I56"/>
      <c r="J56" s="104"/>
    </row>
    <row r="57" spans="1:10" ht="12.75">
      <c r="A57"/>
      <c r="B57"/>
      <c r="C57"/>
      <c r="D57"/>
      <c r="E57"/>
      <c r="F57"/>
      <c r="G57"/>
      <c r="H57"/>
      <c r="I57"/>
      <c r="J57" s="104"/>
    </row>
    <row r="58" spans="1:10" ht="12.75">
      <c r="A58"/>
      <c r="B58"/>
      <c r="C58"/>
      <c r="D58"/>
      <c r="E58"/>
      <c r="F58"/>
      <c r="G58"/>
      <c r="H58"/>
      <c r="I58"/>
      <c r="J58" s="104"/>
    </row>
    <row r="59" spans="1:10" ht="12.75">
      <c r="A59"/>
      <c r="B59"/>
      <c r="C59"/>
      <c r="D59"/>
      <c r="E59"/>
      <c r="F59"/>
      <c r="G59"/>
      <c r="H59"/>
      <c r="I59"/>
      <c r="J59" s="104"/>
    </row>
    <row r="60" spans="1:10" ht="12.75">
      <c r="A60"/>
      <c r="B60"/>
      <c r="C60"/>
      <c r="D60"/>
      <c r="E60"/>
      <c r="F60"/>
      <c r="G60"/>
      <c r="H60"/>
      <c r="I60"/>
      <c r="J60" s="104"/>
    </row>
    <row r="61" spans="1:10" ht="12.75">
      <c r="A61"/>
      <c r="B61"/>
      <c r="C61"/>
      <c r="D61"/>
      <c r="E61"/>
      <c r="F61"/>
      <c r="G61"/>
      <c r="H61"/>
      <c r="I61"/>
      <c r="J61" s="104"/>
    </row>
    <row r="62" spans="1:10" ht="12.75">
      <c r="A62"/>
      <c r="B62"/>
      <c r="C62"/>
      <c r="D62"/>
      <c r="E62"/>
      <c r="F62"/>
      <c r="G62"/>
      <c r="H62"/>
      <c r="I62"/>
      <c r="J62" s="104"/>
    </row>
    <row r="63" spans="1:10" ht="12.75">
      <c r="A63"/>
      <c r="B63"/>
      <c r="C63"/>
      <c r="D63"/>
      <c r="E63"/>
      <c r="F63"/>
      <c r="G63"/>
      <c r="H63"/>
      <c r="I63"/>
      <c r="J63" s="104"/>
    </row>
    <row r="64" spans="1:10" ht="12.75">
      <c r="A64"/>
      <c r="B64"/>
      <c r="C64"/>
      <c r="D64"/>
      <c r="E64"/>
      <c r="F64"/>
      <c r="G64"/>
      <c r="H64"/>
      <c r="I64"/>
      <c r="J64" s="104"/>
    </row>
    <row r="65" spans="1:10" ht="12.75">
      <c r="A65"/>
      <c r="B65"/>
      <c r="C65"/>
      <c r="D65"/>
      <c r="E65"/>
      <c r="F65"/>
      <c r="G65"/>
      <c r="H65"/>
      <c r="I65"/>
      <c r="J65" s="104"/>
    </row>
    <row r="66" spans="1:10" ht="12.75">
      <c r="A66"/>
      <c r="B66"/>
      <c r="C66"/>
      <c r="D66"/>
      <c r="E66"/>
      <c r="F66"/>
      <c r="G66"/>
      <c r="H66"/>
      <c r="I66"/>
      <c r="J66" s="104"/>
    </row>
    <row r="67" spans="1:10" ht="12.75">
      <c r="A67"/>
      <c r="B67"/>
      <c r="C67"/>
      <c r="D67"/>
      <c r="E67"/>
      <c r="F67"/>
      <c r="G67"/>
      <c r="H67"/>
      <c r="I67"/>
      <c r="J67" s="104"/>
    </row>
    <row r="68" spans="1:10" ht="12.75">
      <c r="A68"/>
      <c r="B68"/>
      <c r="C68"/>
      <c r="D68"/>
      <c r="E68"/>
      <c r="F68"/>
      <c r="G68"/>
      <c r="H68"/>
      <c r="I68"/>
      <c r="J68" s="104"/>
    </row>
    <row r="69" spans="1:10" ht="12.75">
      <c r="A69"/>
      <c r="B69"/>
      <c r="C69"/>
      <c r="D69"/>
      <c r="E69"/>
      <c r="F69"/>
      <c r="G69"/>
      <c r="H69"/>
      <c r="I69"/>
      <c r="J69" s="104"/>
    </row>
    <row r="70" spans="1:10" ht="12.75">
      <c r="A70"/>
      <c r="B70"/>
      <c r="C70"/>
      <c r="D70"/>
      <c r="E70"/>
      <c r="F70"/>
      <c r="G70"/>
      <c r="H70"/>
      <c r="I70"/>
      <c r="J70" s="104"/>
    </row>
    <row r="71" spans="1:10" ht="12.75">
      <c r="A71"/>
      <c r="B71"/>
      <c r="C71"/>
      <c r="D71"/>
      <c r="E71"/>
      <c r="F71"/>
      <c r="G71"/>
      <c r="H71"/>
      <c r="I71"/>
      <c r="J71" s="104"/>
    </row>
    <row r="72" spans="1:10" ht="12.75">
      <c r="A72"/>
      <c r="B72"/>
      <c r="C72"/>
      <c r="D72"/>
      <c r="E72"/>
      <c r="F72"/>
      <c r="G72"/>
      <c r="H72"/>
      <c r="I72"/>
      <c r="J72" s="104"/>
    </row>
    <row r="73" spans="1:10" ht="12.75">
      <c r="A73"/>
      <c r="B73"/>
      <c r="C73"/>
      <c r="D73"/>
      <c r="E73"/>
      <c r="F73"/>
      <c r="G73"/>
      <c r="H73"/>
      <c r="I73"/>
      <c r="J73" s="104"/>
    </row>
    <row r="74" spans="1:10" ht="12.75">
      <c r="A74"/>
      <c r="B74"/>
      <c r="C74"/>
      <c r="D74"/>
      <c r="E74"/>
      <c r="F74"/>
      <c r="G74"/>
      <c r="H74"/>
      <c r="I74"/>
      <c r="J74" s="104"/>
    </row>
    <row r="75" spans="1:10" ht="12.75">
      <c r="A75"/>
      <c r="B75"/>
      <c r="C75"/>
      <c r="D75"/>
      <c r="E75"/>
      <c r="F75"/>
      <c r="G75"/>
      <c r="H75"/>
      <c r="I75"/>
      <c r="J75" s="104"/>
    </row>
    <row r="76" spans="1:10" ht="12.75">
      <c r="A76"/>
      <c r="B76"/>
      <c r="C76"/>
      <c r="D76"/>
      <c r="E76"/>
      <c r="F76"/>
      <c r="G76"/>
      <c r="H76"/>
      <c r="I76"/>
      <c r="J76" s="104"/>
    </row>
    <row r="77" spans="1:10" ht="12.75">
      <c r="A77"/>
      <c r="B77"/>
      <c r="C77"/>
      <c r="D77"/>
      <c r="E77"/>
      <c r="F77"/>
      <c r="G77"/>
      <c r="H77"/>
      <c r="I77"/>
      <c r="J77" s="104"/>
    </row>
    <row r="78" spans="1:10" ht="12.75">
      <c r="A78"/>
      <c r="B78"/>
      <c r="C78"/>
      <c r="D78"/>
      <c r="E78"/>
      <c r="F78"/>
      <c r="G78"/>
      <c r="H78"/>
      <c r="I78"/>
      <c r="J78" s="104"/>
    </row>
    <row r="79" spans="1:10" ht="12.75">
      <c r="A79"/>
      <c r="B79"/>
      <c r="C79"/>
      <c r="D79"/>
      <c r="E79"/>
      <c r="F79"/>
      <c r="G79"/>
      <c r="H79"/>
      <c r="I79"/>
      <c r="J79" s="104"/>
    </row>
    <row r="80" spans="1:10" ht="12.75">
      <c r="A80"/>
      <c r="B80"/>
      <c r="C80"/>
      <c r="D80"/>
      <c r="E80"/>
      <c r="F80"/>
      <c r="G80"/>
      <c r="H80"/>
      <c r="I80"/>
      <c r="J80" s="104"/>
    </row>
    <row r="81" spans="1:10" ht="12.75">
      <c r="A81"/>
      <c r="B81"/>
      <c r="C81"/>
      <c r="D81"/>
      <c r="E81"/>
      <c r="F81"/>
      <c r="G81"/>
      <c r="H81"/>
      <c r="I81"/>
      <c r="J81" s="104"/>
    </row>
    <row r="82" spans="1:10" ht="12.75">
      <c r="A82"/>
      <c r="B82"/>
      <c r="C82"/>
      <c r="D82"/>
      <c r="E82"/>
      <c r="F82"/>
      <c r="G82"/>
      <c r="H82"/>
      <c r="I82"/>
      <c r="J82" s="104"/>
    </row>
    <row r="83" spans="1:10" ht="12.75">
      <c r="A83"/>
      <c r="B83"/>
      <c r="C83"/>
      <c r="D83"/>
      <c r="E83"/>
      <c r="F83"/>
      <c r="G83"/>
      <c r="H83"/>
      <c r="I83"/>
      <c r="J83" s="104"/>
    </row>
    <row r="84" spans="1:10" ht="12.75">
      <c r="A84"/>
      <c r="B84"/>
      <c r="C84"/>
      <c r="D84"/>
      <c r="E84"/>
      <c r="F84"/>
      <c r="G84"/>
      <c r="H84"/>
      <c r="I84"/>
      <c r="J84" s="104"/>
    </row>
    <row r="85" spans="1:10" ht="12.75">
      <c r="A85"/>
      <c r="B85"/>
      <c r="C85"/>
      <c r="D85"/>
      <c r="E85"/>
      <c r="F85"/>
      <c r="G85"/>
      <c r="H85"/>
      <c r="I85"/>
      <c r="J85" s="104"/>
    </row>
    <row r="86" spans="1:10" ht="12.75">
      <c r="A86"/>
      <c r="B86"/>
      <c r="C86"/>
      <c r="D86"/>
      <c r="E86"/>
      <c r="F86"/>
      <c r="G86"/>
      <c r="H86"/>
      <c r="I86"/>
      <c r="J86" s="104"/>
    </row>
    <row r="87" spans="1:10" ht="12.75">
      <c r="A87"/>
      <c r="B87"/>
      <c r="C87"/>
      <c r="D87"/>
      <c r="E87"/>
      <c r="F87"/>
      <c r="G87"/>
      <c r="H87"/>
      <c r="I87"/>
      <c r="J87" s="104"/>
    </row>
    <row r="88" spans="1:10" ht="12.75">
      <c r="A88"/>
      <c r="B88"/>
      <c r="C88"/>
      <c r="D88"/>
      <c r="E88"/>
      <c r="F88"/>
      <c r="G88"/>
      <c r="H88"/>
      <c r="I88"/>
      <c r="J88" s="104"/>
    </row>
    <row r="89" spans="1:10" ht="12.75">
      <c r="A89"/>
      <c r="B89"/>
      <c r="C89"/>
      <c r="D89"/>
      <c r="E89"/>
      <c r="F89"/>
      <c r="G89"/>
      <c r="H89"/>
      <c r="I89"/>
      <c r="J89" s="104"/>
    </row>
    <row r="90" spans="1:10" ht="12.75">
      <c r="A90"/>
      <c r="B90"/>
      <c r="C90"/>
      <c r="D90"/>
      <c r="E90"/>
      <c r="F90"/>
      <c r="G90"/>
      <c r="H90"/>
      <c r="I90"/>
      <c r="J90" s="104"/>
    </row>
    <row r="91" spans="1:10" ht="12.75">
      <c r="A91"/>
      <c r="B91"/>
      <c r="C91"/>
      <c r="D91"/>
      <c r="E91"/>
      <c r="F91"/>
      <c r="G91"/>
      <c r="H91"/>
      <c r="I91"/>
      <c r="J91" s="104"/>
    </row>
    <row r="92" spans="1:10" ht="12.75">
      <c r="A92"/>
      <c r="B92"/>
      <c r="C92"/>
      <c r="D92"/>
      <c r="E92"/>
      <c r="F92"/>
      <c r="G92"/>
      <c r="H92"/>
      <c r="I92"/>
      <c r="J92" s="104"/>
    </row>
    <row r="93" spans="1:10" ht="12.75">
      <c r="A93"/>
      <c r="B93"/>
      <c r="C93"/>
      <c r="D93"/>
      <c r="E93"/>
      <c r="F93"/>
      <c r="G93"/>
      <c r="H93"/>
      <c r="I93"/>
      <c r="J93" s="104"/>
    </row>
    <row r="94" spans="1:10" ht="12.75">
      <c r="A94"/>
      <c r="B94"/>
      <c r="C94"/>
      <c r="D94"/>
      <c r="E94"/>
      <c r="F94"/>
      <c r="G94"/>
      <c r="H94"/>
      <c r="I94"/>
      <c r="J94" s="104"/>
    </row>
    <row r="95" spans="1:10" ht="12.75">
      <c r="A95"/>
      <c r="B95"/>
      <c r="C95"/>
      <c r="D95"/>
      <c r="E95"/>
      <c r="F95"/>
      <c r="G95"/>
      <c r="H95"/>
      <c r="I95"/>
      <c r="J95" s="104"/>
    </row>
    <row r="96" spans="1:10" ht="12.75">
      <c r="A96"/>
      <c r="B96"/>
      <c r="C96"/>
      <c r="D96"/>
      <c r="E96"/>
      <c r="F96"/>
      <c r="G96"/>
      <c r="H96"/>
      <c r="I96"/>
      <c r="J96" s="104"/>
    </row>
    <row r="97" spans="1:10" ht="12.75">
      <c r="A97"/>
      <c r="B97"/>
      <c r="C97"/>
      <c r="D97"/>
      <c r="E97"/>
      <c r="F97"/>
      <c r="G97"/>
      <c r="H97"/>
      <c r="I97"/>
      <c r="J97" s="104"/>
    </row>
    <row r="98" spans="1:10" ht="12.75">
      <c r="A98"/>
      <c r="B98"/>
      <c r="C98"/>
      <c r="D98"/>
      <c r="E98"/>
      <c r="F98"/>
      <c r="G98"/>
      <c r="H98"/>
      <c r="I98"/>
      <c r="J98" s="104"/>
    </row>
    <row r="99" spans="1:10" ht="12.75">
      <c r="A99"/>
      <c r="B99"/>
      <c r="C99"/>
      <c r="D99"/>
      <c r="E99"/>
      <c r="F99"/>
      <c r="G99"/>
      <c r="H99"/>
      <c r="I99"/>
      <c r="J99" s="104"/>
    </row>
    <row r="100" spans="1:10" ht="12.75">
      <c r="A100"/>
      <c r="B100"/>
      <c r="C100"/>
      <c r="D100"/>
      <c r="E100"/>
      <c r="F100"/>
      <c r="G100"/>
      <c r="H100"/>
      <c r="I100"/>
      <c r="J100" s="104"/>
    </row>
    <row r="101" spans="1:10" ht="12.75">
      <c r="A101"/>
      <c r="B101"/>
      <c r="C101"/>
      <c r="D101"/>
      <c r="E101"/>
      <c r="F101"/>
      <c r="G101"/>
      <c r="H101"/>
      <c r="I101"/>
      <c r="J101" s="104"/>
    </row>
    <row r="102" spans="1:10" ht="12.75">
      <c r="A102"/>
      <c r="B102"/>
      <c r="C102"/>
      <c r="D102"/>
      <c r="E102"/>
      <c r="F102"/>
      <c r="G102"/>
      <c r="H102"/>
      <c r="I102"/>
      <c r="J102" s="104"/>
    </row>
    <row r="103" spans="1:10" ht="12.75">
      <c r="A103"/>
      <c r="B103"/>
      <c r="C103"/>
      <c r="D103"/>
      <c r="E103"/>
      <c r="F103"/>
      <c r="G103"/>
      <c r="H103"/>
      <c r="I103"/>
      <c r="J103" s="104"/>
    </row>
    <row r="104" spans="1:10" ht="12.75">
      <c r="A104"/>
      <c r="B104"/>
      <c r="C104"/>
      <c r="D104"/>
      <c r="E104"/>
      <c r="F104"/>
      <c r="G104"/>
      <c r="H104"/>
      <c r="I104"/>
      <c r="J104" s="104"/>
    </row>
    <row r="105" spans="1:10" ht="12.75">
      <c r="A105"/>
      <c r="B105"/>
      <c r="C105"/>
      <c r="D105"/>
      <c r="E105"/>
      <c r="F105"/>
      <c r="G105"/>
      <c r="H105"/>
      <c r="I105"/>
      <c r="J105" s="104"/>
    </row>
    <row r="106" spans="1:10" ht="12.75">
      <c r="A106"/>
      <c r="B106"/>
      <c r="C106"/>
      <c r="D106"/>
      <c r="E106"/>
      <c r="F106"/>
      <c r="G106"/>
      <c r="H106"/>
      <c r="I106"/>
      <c r="J106" s="104"/>
    </row>
    <row r="107" spans="1:10" ht="12.75">
      <c r="A107"/>
      <c r="B107"/>
      <c r="C107"/>
      <c r="D107"/>
      <c r="E107"/>
      <c r="F107"/>
      <c r="G107"/>
      <c r="H107"/>
      <c r="I107"/>
      <c r="J107" s="104"/>
    </row>
    <row r="108" spans="1:10" ht="12.75">
      <c r="A108"/>
      <c r="B108"/>
      <c r="C108"/>
      <c r="D108"/>
      <c r="E108"/>
      <c r="F108"/>
      <c r="G108"/>
      <c r="H108"/>
      <c r="I108"/>
      <c r="J108" s="104"/>
    </row>
    <row r="109" spans="1:10" ht="12.75">
      <c r="A109"/>
      <c r="B109"/>
      <c r="C109"/>
      <c r="D109"/>
      <c r="E109"/>
      <c r="F109"/>
      <c r="G109"/>
      <c r="H109"/>
      <c r="I109"/>
      <c r="J109" s="104"/>
    </row>
    <row r="110" spans="1:10" ht="12.75">
      <c r="A110"/>
      <c r="B110"/>
      <c r="C110"/>
      <c r="D110"/>
      <c r="E110"/>
      <c r="F110"/>
      <c r="G110"/>
      <c r="H110"/>
      <c r="I110"/>
      <c r="J110" s="104"/>
    </row>
    <row r="111" spans="1:10" ht="12.75">
      <c r="A111"/>
      <c r="B111"/>
      <c r="C111"/>
      <c r="D111"/>
      <c r="E111"/>
      <c r="F111"/>
      <c r="G111"/>
      <c r="H111"/>
      <c r="I111"/>
      <c r="J111" s="104"/>
    </row>
    <row r="112" spans="1:10" ht="12.75">
      <c r="A112"/>
      <c r="B112"/>
      <c r="C112"/>
      <c r="D112"/>
      <c r="E112"/>
      <c r="F112"/>
      <c r="G112"/>
      <c r="H112"/>
      <c r="I112"/>
      <c r="J112" s="104"/>
    </row>
    <row r="113" spans="1:10" ht="12.75">
      <c r="A113"/>
      <c r="B113"/>
      <c r="C113"/>
      <c r="D113"/>
      <c r="E113"/>
      <c r="F113"/>
      <c r="G113"/>
      <c r="H113"/>
      <c r="I113"/>
      <c r="J113" s="104"/>
    </row>
    <row r="114" spans="1:10" ht="12.75">
      <c r="A114"/>
      <c r="B114"/>
      <c r="C114"/>
      <c r="D114"/>
      <c r="E114"/>
      <c r="F114"/>
      <c r="G114"/>
      <c r="H114"/>
      <c r="I114"/>
      <c r="J114" s="104"/>
    </row>
    <row r="115" spans="1:10" ht="12.75">
      <c r="A115"/>
      <c r="B115"/>
      <c r="C115"/>
      <c r="D115"/>
      <c r="E115"/>
      <c r="F115"/>
      <c r="G115"/>
      <c r="H115"/>
      <c r="I115"/>
      <c r="J115" s="104"/>
    </row>
    <row r="116" spans="1:10" ht="12.75">
      <c r="A116"/>
      <c r="B116"/>
      <c r="C116"/>
      <c r="D116"/>
      <c r="E116"/>
      <c r="F116"/>
      <c r="G116"/>
      <c r="H116"/>
      <c r="I116"/>
      <c r="J116" s="104"/>
    </row>
    <row r="117" spans="1:10" ht="12.75">
      <c r="A117"/>
      <c r="B117"/>
      <c r="C117"/>
      <c r="D117"/>
      <c r="E117"/>
      <c r="F117"/>
      <c r="G117"/>
      <c r="H117"/>
      <c r="I117"/>
      <c r="J117" s="104"/>
    </row>
    <row r="118" spans="1:10" ht="12.75">
      <c r="A118"/>
      <c r="B118"/>
      <c r="C118"/>
      <c r="D118"/>
      <c r="E118"/>
      <c r="F118"/>
      <c r="G118"/>
      <c r="H118"/>
      <c r="I118"/>
      <c r="J118" s="104"/>
    </row>
    <row r="119" spans="1:10" ht="12.75">
      <c r="A119"/>
      <c r="B119"/>
      <c r="C119"/>
      <c r="D119"/>
      <c r="E119"/>
      <c r="F119"/>
      <c r="G119"/>
      <c r="H119"/>
      <c r="I119"/>
      <c r="J119" s="104"/>
    </row>
    <row r="120" spans="1:10" ht="12.75">
      <c r="A120"/>
      <c r="B120"/>
      <c r="C120"/>
      <c r="D120"/>
      <c r="E120"/>
      <c r="F120"/>
      <c r="G120"/>
      <c r="H120"/>
      <c r="I120"/>
      <c r="J120" s="104"/>
    </row>
    <row r="121" spans="1:10" ht="12.75">
      <c r="A121"/>
      <c r="B121"/>
      <c r="C121"/>
      <c r="D121"/>
      <c r="E121"/>
      <c r="F121"/>
      <c r="G121"/>
      <c r="H121"/>
      <c r="I121"/>
      <c r="J121" s="104"/>
    </row>
    <row r="122" spans="1:10" ht="12.75">
      <c r="A122"/>
      <c r="B122"/>
      <c r="C122"/>
      <c r="D122"/>
      <c r="E122"/>
      <c r="F122"/>
      <c r="G122"/>
      <c r="H122"/>
      <c r="I122"/>
      <c r="J122" s="104"/>
    </row>
    <row r="123" spans="1:10" ht="12.75">
      <c r="A123"/>
      <c r="B123"/>
      <c r="C123"/>
      <c r="D123"/>
      <c r="E123"/>
      <c r="F123"/>
      <c r="G123"/>
      <c r="H123"/>
      <c r="I123"/>
      <c r="J123" s="104"/>
    </row>
    <row r="124" spans="1:10" ht="12.75">
      <c r="A124"/>
      <c r="B124"/>
      <c r="C124"/>
      <c r="D124"/>
      <c r="E124"/>
      <c r="F124"/>
      <c r="G124"/>
      <c r="H124"/>
      <c r="I124"/>
      <c r="J124" s="10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
</oddHeader>
    <oddFooter>&amp;Rpage 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200"/>
  <sheetViews>
    <sheetView workbookViewId="0" topLeftCell="A1">
      <selection activeCell="A31" sqref="A31:I3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4.574218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43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65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9" t="s">
        <v>103</v>
      </c>
      <c r="C10" s="40">
        <v>71</v>
      </c>
      <c r="D10" s="33">
        <v>0</v>
      </c>
      <c r="E10" s="33">
        <v>4</v>
      </c>
      <c r="F10" s="33">
        <v>26</v>
      </c>
      <c r="G10" s="103">
        <f>SUM(C10:F10)</f>
        <v>101</v>
      </c>
      <c r="H10" s="33">
        <v>228</v>
      </c>
      <c r="I10" s="107">
        <f>IF(H10&gt;0,G10/H10,"-")</f>
        <v>0.44298245614035087</v>
      </c>
    </row>
    <row r="11" spans="1:9" ht="12.75">
      <c r="A11" s="57" t="s">
        <v>77</v>
      </c>
      <c r="B11" s="60" t="s">
        <v>104</v>
      </c>
      <c r="C11" s="85">
        <v>44</v>
      </c>
      <c r="D11" s="35">
        <v>0</v>
      </c>
      <c r="E11" s="35">
        <v>4</v>
      </c>
      <c r="F11" s="35">
        <v>1</v>
      </c>
      <c r="G11" s="106">
        <f aca="true" t="shared" si="0" ref="G11:G31">SUM(C11:F11)</f>
        <v>49</v>
      </c>
      <c r="H11" s="35">
        <v>127</v>
      </c>
      <c r="I11" s="108">
        <f aca="true" t="shared" si="1" ref="I11:I31">IF(H11&gt;0,G11/H11,"-")</f>
        <v>0.3858267716535433</v>
      </c>
    </row>
    <row r="12" spans="1:9" ht="12.75">
      <c r="A12" s="57" t="s">
        <v>77</v>
      </c>
      <c r="B12" s="60" t="s">
        <v>105</v>
      </c>
      <c r="C12" s="85">
        <v>38</v>
      </c>
      <c r="D12" s="35">
        <v>0</v>
      </c>
      <c r="E12" s="35">
        <v>0</v>
      </c>
      <c r="F12" s="35">
        <v>1</v>
      </c>
      <c r="G12" s="106">
        <f t="shared" si="0"/>
        <v>39</v>
      </c>
      <c r="H12" s="35">
        <v>121</v>
      </c>
      <c r="I12" s="108">
        <f t="shared" si="1"/>
        <v>0.32231404958677684</v>
      </c>
    </row>
    <row r="13" spans="1:9" ht="12.75">
      <c r="A13" s="57" t="s">
        <v>77</v>
      </c>
      <c r="B13" s="60" t="s">
        <v>106</v>
      </c>
      <c r="C13" s="85">
        <v>56</v>
      </c>
      <c r="D13" s="35">
        <v>0</v>
      </c>
      <c r="E13" s="35">
        <v>1</v>
      </c>
      <c r="F13" s="35">
        <v>2</v>
      </c>
      <c r="G13" s="106">
        <f t="shared" si="0"/>
        <v>59</v>
      </c>
      <c r="H13" s="35">
        <v>248</v>
      </c>
      <c r="I13" s="108">
        <f t="shared" si="1"/>
        <v>0.23790322580645162</v>
      </c>
    </row>
    <row r="14" spans="1:9" ht="12.75">
      <c r="A14" s="57" t="s">
        <v>77</v>
      </c>
      <c r="B14" s="60" t="s">
        <v>107</v>
      </c>
      <c r="C14" s="85">
        <v>31</v>
      </c>
      <c r="D14" s="35">
        <v>0</v>
      </c>
      <c r="E14" s="35">
        <v>1</v>
      </c>
      <c r="F14" s="35">
        <v>4</v>
      </c>
      <c r="G14" s="106">
        <f t="shared" si="0"/>
        <v>36</v>
      </c>
      <c r="H14" s="35">
        <v>67</v>
      </c>
      <c r="I14" s="108">
        <f t="shared" si="1"/>
        <v>0.5373134328358209</v>
      </c>
    </row>
    <row r="15" spans="1:9" ht="12.75">
      <c r="A15" s="57" t="s">
        <v>77</v>
      </c>
      <c r="B15" s="60" t="s">
        <v>108</v>
      </c>
      <c r="C15" s="85">
        <v>42</v>
      </c>
      <c r="D15" s="35">
        <v>0</v>
      </c>
      <c r="E15" s="35">
        <v>0</v>
      </c>
      <c r="F15" s="35">
        <v>4</v>
      </c>
      <c r="G15" s="106">
        <f t="shared" si="0"/>
        <v>46</v>
      </c>
      <c r="H15" s="35">
        <v>139</v>
      </c>
      <c r="I15" s="108">
        <f t="shared" si="1"/>
        <v>0.33093525179856115</v>
      </c>
    </row>
    <row r="16" spans="1:9" ht="12.75">
      <c r="A16" s="57" t="s">
        <v>77</v>
      </c>
      <c r="B16" s="60" t="s">
        <v>109</v>
      </c>
      <c r="C16" s="85">
        <v>29</v>
      </c>
      <c r="D16" s="35">
        <v>0</v>
      </c>
      <c r="E16" s="35">
        <v>1</v>
      </c>
      <c r="F16" s="35">
        <v>14</v>
      </c>
      <c r="G16" s="106">
        <f t="shared" si="0"/>
        <v>44</v>
      </c>
      <c r="H16" s="35">
        <v>124</v>
      </c>
      <c r="I16" s="108">
        <f t="shared" si="1"/>
        <v>0.3548387096774194</v>
      </c>
    </row>
    <row r="17" spans="1:9" ht="12.75">
      <c r="A17" s="57" t="s">
        <v>77</v>
      </c>
      <c r="B17" s="60" t="s">
        <v>69</v>
      </c>
      <c r="C17" s="85">
        <v>87</v>
      </c>
      <c r="D17" s="35">
        <v>0</v>
      </c>
      <c r="E17" s="35">
        <v>3</v>
      </c>
      <c r="F17" s="35">
        <v>5</v>
      </c>
      <c r="G17" s="106">
        <f t="shared" si="0"/>
        <v>95</v>
      </c>
      <c r="H17" s="35">
        <v>248</v>
      </c>
      <c r="I17" s="108">
        <f t="shared" si="1"/>
        <v>0.38306451612903225</v>
      </c>
    </row>
    <row r="18" spans="1:9" ht="12.75">
      <c r="A18" s="57" t="s">
        <v>77</v>
      </c>
      <c r="B18" s="60" t="s">
        <v>110</v>
      </c>
      <c r="C18" s="85">
        <v>14</v>
      </c>
      <c r="D18" s="35">
        <v>1</v>
      </c>
      <c r="E18" s="35">
        <v>4</v>
      </c>
      <c r="F18" s="35">
        <v>0</v>
      </c>
      <c r="G18" s="106">
        <f t="shared" si="0"/>
        <v>19</v>
      </c>
      <c r="H18" s="35">
        <v>125</v>
      </c>
      <c r="I18" s="108">
        <f t="shared" si="1"/>
        <v>0.152</v>
      </c>
    </row>
    <row r="19" spans="1:9" ht="12.75">
      <c r="A19" s="57" t="s">
        <v>77</v>
      </c>
      <c r="B19" s="60" t="s">
        <v>111</v>
      </c>
      <c r="C19" s="85">
        <v>52</v>
      </c>
      <c r="D19" s="35">
        <v>0</v>
      </c>
      <c r="E19" s="35">
        <v>1</v>
      </c>
      <c r="F19" s="35">
        <v>2</v>
      </c>
      <c r="G19" s="106">
        <f t="shared" si="0"/>
        <v>55</v>
      </c>
      <c r="H19" s="35">
        <v>160</v>
      </c>
      <c r="I19" s="108">
        <f t="shared" si="1"/>
        <v>0.34375</v>
      </c>
    </row>
    <row r="20" spans="1:9" ht="12.75">
      <c r="A20" s="57" t="s">
        <v>77</v>
      </c>
      <c r="B20" s="60" t="s">
        <v>112</v>
      </c>
      <c r="C20" s="85">
        <v>24</v>
      </c>
      <c r="D20" s="35">
        <v>0</v>
      </c>
      <c r="E20" s="35">
        <v>7</v>
      </c>
      <c r="F20" s="35">
        <v>28</v>
      </c>
      <c r="G20" s="106">
        <f t="shared" si="0"/>
        <v>59</v>
      </c>
      <c r="H20" s="35">
        <v>185</v>
      </c>
      <c r="I20" s="108">
        <f t="shared" si="1"/>
        <v>0.31891891891891894</v>
      </c>
    </row>
    <row r="21" spans="1:9" ht="12.75">
      <c r="A21" s="57" t="s">
        <v>77</v>
      </c>
      <c r="B21" s="60" t="s">
        <v>113</v>
      </c>
      <c r="C21" s="85">
        <v>40</v>
      </c>
      <c r="D21" s="35">
        <v>0</v>
      </c>
      <c r="E21" s="35">
        <v>8</v>
      </c>
      <c r="F21" s="35">
        <v>8</v>
      </c>
      <c r="G21" s="106">
        <f t="shared" si="0"/>
        <v>56</v>
      </c>
      <c r="H21" s="35">
        <v>141</v>
      </c>
      <c r="I21" s="108">
        <f t="shared" si="1"/>
        <v>0.3971631205673759</v>
      </c>
    </row>
    <row r="22" spans="1:9" ht="12.75">
      <c r="A22" s="57" t="s">
        <v>77</v>
      </c>
      <c r="B22" s="60" t="s">
        <v>114</v>
      </c>
      <c r="C22" s="85">
        <v>51</v>
      </c>
      <c r="D22" s="35">
        <v>0</v>
      </c>
      <c r="E22" s="35">
        <v>0</v>
      </c>
      <c r="F22" s="35">
        <v>15</v>
      </c>
      <c r="G22" s="106">
        <f t="shared" si="0"/>
        <v>66</v>
      </c>
      <c r="H22" s="35">
        <v>173</v>
      </c>
      <c r="I22" s="108">
        <f t="shared" si="1"/>
        <v>0.3815028901734104</v>
      </c>
    </row>
    <row r="23" spans="1:9" ht="12.75">
      <c r="A23" s="57" t="s">
        <v>102</v>
      </c>
      <c r="B23" s="60" t="s">
        <v>115</v>
      </c>
      <c r="C23" s="85">
        <v>24</v>
      </c>
      <c r="D23" s="35">
        <v>0</v>
      </c>
      <c r="E23" s="35">
        <v>0</v>
      </c>
      <c r="F23" s="35">
        <v>7</v>
      </c>
      <c r="G23" s="106">
        <f t="shared" si="0"/>
        <v>31</v>
      </c>
      <c r="H23" s="35">
        <v>32</v>
      </c>
      <c r="I23" s="108">
        <f t="shared" si="1"/>
        <v>0.96875</v>
      </c>
    </row>
    <row r="24" spans="1:9" ht="12.75">
      <c r="A24" s="57" t="s">
        <v>78</v>
      </c>
      <c r="B24" s="60" t="s">
        <v>116</v>
      </c>
      <c r="C24" s="85">
        <v>0</v>
      </c>
      <c r="D24" s="35">
        <v>8</v>
      </c>
      <c r="E24" s="35">
        <v>0</v>
      </c>
      <c r="F24" s="35">
        <v>0</v>
      </c>
      <c r="G24" s="106">
        <f t="shared" si="0"/>
        <v>8</v>
      </c>
      <c r="H24" s="35">
        <v>578</v>
      </c>
      <c r="I24" s="108">
        <f t="shared" si="1"/>
        <v>0.01384083044982699</v>
      </c>
    </row>
    <row r="25" spans="1:9" ht="12.75">
      <c r="A25" s="57" t="s">
        <v>78</v>
      </c>
      <c r="B25" s="60" t="s">
        <v>117</v>
      </c>
      <c r="C25" s="85">
        <v>0</v>
      </c>
      <c r="D25" s="35">
        <v>3</v>
      </c>
      <c r="E25" s="35">
        <v>0</v>
      </c>
      <c r="F25" s="35">
        <v>0</v>
      </c>
      <c r="G25" s="106">
        <f t="shared" si="0"/>
        <v>3</v>
      </c>
      <c r="H25" s="35">
        <v>585</v>
      </c>
      <c r="I25" s="108">
        <f t="shared" si="1"/>
        <v>0.005128205128205128</v>
      </c>
    </row>
    <row r="26" spans="1:9" ht="12.75">
      <c r="A26" s="57" t="s">
        <v>78</v>
      </c>
      <c r="B26" s="60" t="s">
        <v>118</v>
      </c>
      <c r="C26" s="85">
        <v>0</v>
      </c>
      <c r="D26" s="35">
        <v>2</v>
      </c>
      <c r="E26" s="35">
        <v>0</v>
      </c>
      <c r="F26" s="35">
        <v>0</v>
      </c>
      <c r="G26" s="106">
        <f t="shared" si="0"/>
        <v>2</v>
      </c>
      <c r="H26" s="35">
        <v>584</v>
      </c>
      <c r="I26" s="108">
        <f t="shared" si="1"/>
        <v>0.003424657534246575</v>
      </c>
    </row>
    <row r="27" spans="1:9" ht="12.75">
      <c r="A27" s="57" t="s">
        <v>79</v>
      </c>
      <c r="B27" s="60" t="s">
        <v>119</v>
      </c>
      <c r="C27" s="85">
        <v>0</v>
      </c>
      <c r="D27" s="35">
        <v>1</v>
      </c>
      <c r="E27" s="35">
        <v>0</v>
      </c>
      <c r="F27" s="35">
        <v>0</v>
      </c>
      <c r="G27" s="106">
        <f t="shared" si="0"/>
        <v>1</v>
      </c>
      <c r="H27" s="35">
        <v>149</v>
      </c>
      <c r="I27" s="108">
        <f t="shared" si="1"/>
        <v>0.006711409395973154</v>
      </c>
    </row>
    <row r="28" spans="1:9" ht="12.75">
      <c r="A28" s="57" t="s">
        <v>79</v>
      </c>
      <c r="B28" s="60" t="s">
        <v>120</v>
      </c>
      <c r="C28" s="85">
        <v>0</v>
      </c>
      <c r="D28" s="35">
        <v>0</v>
      </c>
      <c r="E28" s="35">
        <v>0</v>
      </c>
      <c r="F28" s="35">
        <v>0</v>
      </c>
      <c r="G28" s="106">
        <f t="shared" si="0"/>
        <v>0</v>
      </c>
      <c r="H28" s="35">
        <v>190</v>
      </c>
      <c r="I28" s="108">
        <f t="shared" si="1"/>
        <v>0</v>
      </c>
    </row>
    <row r="29" spans="1:9" ht="12.75">
      <c r="A29" s="135" t="s">
        <v>80</v>
      </c>
      <c r="B29" s="131" t="s">
        <v>121</v>
      </c>
      <c r="C29" s="151">
        <v>18</v>
      </c>
      <c r="D29" s="132">
        <v>7</v>
      </c>
      <c r="E29" s="132">
        <v>0</v>
      </c>
      <c r="F29" s="132">
        <v>7</v>
      </c>
      <c r="G29" s="138">
        <f t="shared" si="0"/>
        <v>32</v>
      </c>
      <c r="H29" s="132">
        <v>359</v>
      </c>
      <c r="I29" s="139">
        <f t="shared" si="1"/>
        <v>0.08913649025069638</v>
      </c>
    </row>
    <row r="30" spans="1:9" ht="12.75">
      <c r="A30" s="135" t="s">
        <v>80</v>
      </c>
      <c r="B30" s="131" t="s">
        <v>122</v>
      </c>
      <c r="C30" s="151">
        <v>67</v>
      </c>
      <c r="D30" s="132">
        <v>0</v>
      </c>
      <c r="E30" s="132">
        <v>0</v>
      </c>
      <c r="F30" s="132">
        <v>2</v>
      </c>
      <c r="G30" s="138">
        <f t="shared" si="0"/>
        <v>69</v>
      </c>
      <c r="H30" s="132">
        <v>395</v>
      </c>
      <c r="I30" s="139">
        <f t="shared" si="1"/>
        <v>0.17468354430379746</v>
      </c>
    </row>
    <row r="31" spans="1:9" ht="15.75">
      <c r="A31" s="146"/>
      <c r="B31" s="152" t="s">
        <v>101</v>
      </c>
      <c r="C31" s="153">
        <v>688</v>
      </c>
      <c r="D31" s="154">
        <v>22</v>
      </c>
      <c r="E31" s="154">
        <v>34</v>
      </c>
      <c r="F31" s="154">
        <v>126</v>
      </c>
      <c r="G31" s="149">
        <f t="shared" si="0"/>
        <v>870</v>
      </c>
      <c r="H31" s="154">
        <v>4958</v>
      </c>
      <c r="I31" s="150">
        <f t="shared" si="1"/>
        <v>0.1754739814441307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&amp;Rpage 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200"/>
  <sheetViews>
    <sheetView workbookViewId="0" topLeftCell="A20">
      <selection activeCell="A31" sqref="A31:I3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44</v>
      </c>
    </row>
    <row r="4" ht="15.75">
      <c r="A4" s="15"/>
    </row>
    <row r="5" ht="15.75">
      <c r="A5" s="16" t="str">
        <f>"Situation au "&amp;entête!D15</f>
        <v>Situation au 1er août 2011 </v>
      </c>
    </row>
    <row r="6" ht="15.75">
      <c r="A6" s="16"/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6" t="s">
        <v>124</v>
      </c>
      <c r="C10" s="40">
        <v>73</v>
      </c>
      <c r="D10" s="33">
        <v>0</v>
      </c>
      <c r="E10" s="33">
        <v>4</v>
      </c>
      <c r="F10" s="33">
        <v>3</v>
      </c>
      <c r="G10" s="33">
        <f>SUM(C10:F10)</f>
        <v>80</v>
      </c>
      <c r="H10" s="33">
        <v>367</v>
      </c>
      <c r="I10" s="98">
        <f>G10/H10</f>
        <v>0.21798365122615804</v>
      </c>
    </row>
    <row r="11" spans="1:9" ht="12.75">
      <c r="A11" s="57" t="s">
        <v>77</v>
      </c>
      <c r="B11" s="58" t="s">
        <v>125</v>
      </c>
      <c r="C11" s="85">
        <v>45</v>
      </c>
      <c r="D11" s="35">
        <v>0</v>
      </c>
      <c r="E11" s="35">
        <v>0</v>
      </c>
      <c r="F11" s="35">
        <v>6</v>
      </c>
      <c r="G11" s="35">
        <f aca="true" t="shared" si="0" ref="G11:G31">SUM(C11:F11)</f>
        <v>51</v>
      </c>
      <c r="H11" s="35">
        <v>244</v>
      </c>
      <c r="I11" s="99">
        <f aca="true" t="shared" si="1" ref="I11:I31">G11/H11</f>
        <v>0.20901639344262296</v>
      </c>
    </row>
    <row r="12" spans="1:9" ht="12.75">
      <c r="A12" s="57" t="s">
        <v>77</v>
      </c>
      <c r="B12" s="58" t="s">
        <v>126</v>
      </c>
      <c r="C12" s="85">
        <v>31</v>
      </c>
      <c r="D12" s="35">
        <v>0</v>
      </c>
      <c r="E12" s="35">
        <v>3</v>
      </c>
      <c r="F12" s="35">
        <v>3</v>
      </c>
      <c r="G12" s="35">
        <f t="shared" si="0"/>
        <v>37</v>
      </c>
      <c r="H12" s="35">
        <v>157</v>
      </c>
      <c r="I12" s="99">
        <f t="shared" si="1"/>
        <v>0.2356687898089172</v>
      </c>
    </row>
    <row r="13" spans="1:9" ht="12.75">
      <c r="A13" s="57" t="s">
        <v>77</v>
      </c>
      <c r="B13" s="58" t="s">
        <v>127</v>
      </c>
      <c r="C13" s="85">
        <v>94</v>
      </c>
      <c r="D13" s="35">
        <v>0</v>
      </c>
      <c r="E13" s="35">
        <v>0</v>
      </c>
      <c r="F13" s="35">
        <v>2</v>
      </c>
      <c r="G13" s="35">
        <f t="shared" si="0"/>
        <v>96</v>
      </c>
      <c r="H13" s="35">
        <v>351</v>
      </c>
      <c r="I13" s="99">
        <f t="shared" si="1"/>
        <v>0.27350427350427353</v>
      </c>
    </row>
    <row r="14" spans="1:9" ht="12.75">
      <c r="A14" s="57" t="s">
        <v>77</v>
      </c>
      <c r="B14" s="58" t="s">
        <v>128</v>
      </c>
      <c r="C14" s="85">
        <v>28</v>
      </c>
      <c r="D14" s="35">
        <v>0</v>
      </c>
      <c r="E14" s="35">
        <v>2</v>
      </c>
      <c r="F14" s="35">
        <v>2</v>
      </c>
      <c r="G14" s="35">
        <f t="shared" si="0"/>
        <v>32</v>
      </c>
      <c r="H14" s="35">
        <v>103</v>
      </c>
      <c r="I14" s="99">
        <f t="shared" si="1"/>
        <v>0.3106796116504854</v>
      </c>
    </row>
    <row r="15" spans="1:9" ht="12.75">
      <c r="A15" s="57" t="s">
        <v>77</v>
      </c>
      <c r="B15" s="58" t="s">
        <v>129</v>
      </c>
      <c r="C15" s="85">
        <v>99</v>
      </c>
      <c r="D15" s="35">
        <v>0</v>
      </c>
      <c r="E15" s="35">
        <v>1</v>
      </c>
      <c r="F15" s="35">
        <v>4</v>
      </c>
      <c r="G15" s="35">
        <f t="shared" si="0"/>
        <v>104</v>
      </c>
      <c r="H15" s="35">
        <v>583</v>
      </c>
      <c r="I15" s="99">
        <f t="shared" si="1"/>
        <v>0.1783876500857633</v>
      </c>
    </row>
    <row r="16" spans="1:9" ht="12.75">
      <c r="A16" s="57" t="s">
        <v>77</v>
      </c>
      <c r="B16" s="58" t="s">
        <v>130</v>
      </c>
      <c r="C16" s="85">
        <v>58</v>
      </c>
      <c r="D16" s="35">
        <v>0</v>
      </c>
      <c r="E16" s="35">
        <v>2</v>
      </c>
      <c r="F16" s="35">
        <v>7</v>
      </c>
      <c r="G16" s="35">
        <f t="shared" si="0"/>
        <v>67</v>
      </c>
      <c r="H16" s="35">
        <v>174</v>
      </c>
      <c r="I16" s="99">
        <f t="shared" si="1"/>
        <v>0.3850574712643678</v>
      </c>
    </row>
    <row r="17" spans="1:9" ht="12.75">
      <c r="A17" s="57" t="s">
        <v>77</v>
      </c>
      <c r="B17" s="58" t="s">
        <v>131</v>
      </c>
      <c r="C17" s="85">
        <v>66</v>
      </c>
      <c r="D17" s="35">
        <v>6</v>
      </c>
      <c r="E17" s="35">
        <v>0</v>
      </c>
      <c r="F17" s="35">
        <v>7</v>
      </c>
      <c r="G17" s="35">
        <f t="shared" si="0"/>
        <v>79</v>
      </c>
      <c r="H17" s="35">
        <v>221</v>
      </c>
      <c r="I17" s="99">
        <f t="shared" si="1"/>
        <v>0.3574660633484163</v>
      </c>
    </row>
    <row r="18" spans="1:9" ht="12.75">
      <c r="A18" s="57" t="s">
        <v>77</v>
      </c>
      <c r="B18" s="58" t="s">
        <v>132</v>
      </c>
      <c r="C18" s="85">
        <v>140</v>
      </c>
      <c r="D18" s="35">
        <v>2</v>
      </c>
      <c r="E18" s="35">
        <v>6</v>
      </c>
      <c r="F18" s="35">
        <v>11</v>
      </c>
      <c r="G18" s="35">
        <f t="shared" si="0"/>
        <v>159</v>
      </c>
      <c r="H18" s="35">
        <v>615</v>
      </c>
      <c r="I18" s="99">
        <f t="shared" si="1"/>
        <v>0.25853658536585367</v>
      </c>
    </row>
    <row r="19" spans="1:9" ht="12.75">
      <c r="A19" s="57" t="s">
        <v>77</v>
      </c>
      <c r="B19" s="58" t="s">
        <v>133</v>
      </c>
      <c r="C19" s="85">
        <v>162</v>
      </c>
      <c r="D19" s="35">
        <v>4</v>
      </c>
      <c r="E19" s="35">
        <v>15</v>
      </c>
      <c r="F19" s="35">
        <v>11</v>
      </c>
      <c r="G19" s="35">
        <f t="shared" si="0"/>
        <v>192</v>
      </c>
      <c r="H19" s="35">
        <v>622</v>
      </c>
      <c r="I19" s="99">
        <f t="shared" si="1"/>
        <v>0.3086816720257235</v>
      </c>
    </row>
    <row r="20" spans="1:9" ht="12.75">
      <c r="A20" s="57" t="s">
        <v>78</v>
      </c>
      <c r="B20" s="58" t="s">
        <v>134</v>
      </c>
      <c r="C20" s="85">
        <v>0</v>
      </c>
      <c r="D20" s="35">
        <v>5</v>
      </c>
      <c r="E20" s="35">
        <v>0</v>
      </c>
      <c r="F20" s="35">
        <v>1</v>
      </c>
      <c r="G20" s="35">
        <f t="shared" si="0"/>
        <v>6</v>
      </c>
      <c r="H20" s="35">
        <v>771</v>
      </c>
      <c r="I20" s="99">
        <f t="shared" si="1"/>
        <v>0.007782101167315175</v>
      </c>
    </row>
    <row r="21" spans="1:9" ht="12.75">
      <c r="A21" s="57" t="s">
        <v>78</v>
      </c>
      <c r="B21" s="58" t="s">
        <v>135</v>
      </c>
      <c r="C21" s="85">
        <v>0</v>
      </c>
      <c r="D21" s="35">
        <v>1</v>
      </c>
      <c r="E21" s="35">
        <v>0</v>
      </c>
      <c r="F21" s="35">
        <v>1</v>
      </c>
      <c r="G21" s="35">
        <f t="shared" si="0"/>
        <v>2</v>
      </c>
      <c r="H21" s="35">
        <v>554</v>
      </c>
      <c r="I21" s="99">
        <f t="shared" si="1"/>
        <v>0.0036101083032490976</v>
      </c>
    </row>
    <row r="22" spans="1:9" ht="12.75">
      <c r="A22" s="57" t="s">
        <v>123</v>
      </c>
      <c r="B22" s="58" t="s">
        <v>136</v>
      </c>
      <c r="C22" s="85">
        <v>0</v>
      </c>
      <c r="D22" s="35">
        <v>0</v>
      </c>
      <c r="E22" s="35">
        <v>5</v>
      </c>
      <c r="F22" s="35">
        <v>0</v>
      </c>
      <c r="G22" s="35">
        <f t="shared" si="0"/>
        <v>5</v>
      </c>
      <c r="H22" s="35">
        <v>32</v>
      </c>
      <c r="I22" s="99">
        <f t="shared" si="1"/>
        <v>0.15625</v>
      </c>
    </row>
    <row r="23" spans="1:9" ht="12.75">
      <c r="A23" s="135" t="s">
        <v>80</v>
      </c>
      <c r="B23" s="136" t="s">
        <v>137</v>
      </c>
      <c r="C23" s="151">
        <v>0</v>
      </c>
      <c r="D23" s="132">
        <v>0</v>
      </c>
      <c r="E23" s="132">
        <v>7</v>
      </c>
      <c r="F23" s="132">
        <v>0</v>
      </c>
      <c r="G23" s="132">
        <f t="shared" si="0"/>
        <v>7</v>
      </c>
      <c r="H23" s="132">
        <v>92</v>
      </c>
      <c r="I23" s="133">
        <f t="shared" si="1"/>
        <v>0.07608695652173914</v>
      </c>
    </row>
    <row r="24" spans="1:9" ht="12.75">
      <c r="A24" s="135" t="s">
        <v>80</v>
      </c>
      <c r="B24" s="136" t="s">
        <v>138</v>
      </c>
      <c r="C24" s="151">
        <v>139</v>
      </c>
      <c r="D24" s="132">
        <v>0</v>
      </c>
      <c r="E24" s="132">
        <v>13</v>
      </c>
      <c r="F24" s="132">
        <v>5</v>
      </c>
      <c r="G24" s="132">
        <f t="shared" si="0"/>
        <v>157</v>
      </c>
      <c r="H24" s="132">
        <v>568</v>
      </c>
      <c r="I24" s="133">
        <f t="shared" si="1"/>
        <v>0.2764084507042254</v>
      </c>
    </row>
    <row r="25" spans="1:9" ht="12.75">
      <c r="A25" s="135" t="s">
        <v>80</v>
      </c>
      <c r="B25" s="136" t="s">
        <v>139</v>
      </c>
      <c r="C25" s="151">
        <v>73</v>
      </c>
      <c r="D25" s="132">
        <v>0</v>
      </c>
      <c r="E25" s="132">
        <v>0</v>
      </c>
      <c r="F25" s="132">
        <v>7</v>
      </c>
      <c r="G25" s="132">
        <f t="shared" si="0"/>
        <v>80</v>
      </c>
      <c r="H25" s="132">
        <v>675</v>
      </c>
      <c r="I25" s="133">
        <f t="shared" si="1"/>
        <v>0.11851851851851852</v>
      </c>
    </row>
    <row r="26" spans="1:9" ht="12.75">
      <c r="A26" s="135" t="s">
        <v>80</v>
      </c>
      <c r="B26" s="136" t="s">
        <v>140</v>
      </c>
      <c r="C26" s="151">
        <v>57</v>
      </c>
      <c r="D26" s="132">
        <v>0</v>
      </c>
      <c r="E26" s="132">
        <v>4</v>
      </c>
      <c r="F26" s="132">
        <v>0</v>
      </c>
      <c r="G26" s="132">
        <f t="shared" si="0"/>
        <v>61</v>
      </c>
      <c r="H26" s="132">
        <v>711</v>
      </c>
      <c r="I26" s="133">
        <f t="shared" si="1"/>
        <v>0.08579465541490858</v>
      </c>
    </row>
    <row r="27" spans="1:9" ht="12.75">
      <c r="A27" s="135" t="s">
        <v>80</v>
      </c>
      <c r="B27" s="136" t="s">
        <v>141</v>
      </c>
      <c r="C27" s="151">
        <v>0</v>
      </c>
      <c r="D27" s="132">
        <v>0</v>
      </c>
      <c r="E27" s="132">
        <v>0</v>
      </c>
      <c r="F27" s="132">
        <v>0</v>
      </c>
      <c r="G27" s="132">
        <f t="shared" si="0"/>
        <v>0</v>
      </c>
      <c r="H27" s="132">
        <v>177</v>
      </c>
      <c r="I27" s="133">
        <f t="shared" si="1"/>
        <v>0</v>
      </c>
    </row>
    <row r="28" spans="1:9" ht="12.75">
      <c r="A28" s="135" t="s">
        <v>80</v>
      </c>
      <c r="B28" s="136" t="s">
        <v>142</v>
      </c>
      <c r="C28" s="151">
        <v>103</v>
      </c>
      <c r="D28" s="132">
        <v>0</v>
      </c>
      <c r="E28" s="132">
        <v>3</v>
      </c>
      <c r="F28" s="132">
        <v>40</v>
      </c>
      <c r="G28" s="132">
        <f t="shared" si="0"/>
        <v>146</v>
      </c>
      <c r="H28" s="132">
        <v>946</v>
      </c>
      <c r="I28" s="133">
        <f t="shared" si="1"/>
        <v>0.1543340380549683</v>
      </c>
    </row>
    <row r="29" spans="1:9" ht="12.75">
      <c r="A29" s="135" t="s">
        <v>80</v>
      </c>
      <c r="B29" s="136" t="s">
        <v>143</v>
      </c>
      <c r="C29" s="151">
        <v>97</v>
      </c>
      <c r="D29" s="132">
        <v>6</v>
      </c>
      <c r="E29" s="132">
        <v>1</v>
      </c>
      <c r="F29" s="132">
        <v>2</v>
      </c>
      <c r="G29" s="132">
        <f t="shared" si="0"/>
        <v>106</v>
      </c>
      <c r="H29" s="132">
        <v>757</v>
      </c>
      <c r="I29" s="133">
        <f t="shared" si="1"/>
        <v>0.14002642007926025</v>
      </c>
    </row>
    <row r="30" spans="1:9" ht="12.75">
      <c r="A30" s="135" t="s">
        <v>80</v>
      </c>
      <c r="B30" s="136" t="s">
        <v>144</v>
      </c>
      <c r="C30" s="151">
        <v>72</v>
      </c>
      <c r="D30" s="132">
        <v>0</v>
      </c>
      <c r="E30" s="132">
        <v>3</v>
      </c>
      <c r="F30" s="132">
        <v>0</v>
      </c>
      <c r="G30" s="132">
        <f t="shared" si="0"/>
        <v>75</v>
      </c>
      <c r="H30" s="132">
        <v>492</v>
      </c>
      <c r="I30" s="133">
        <f t="shared" si="1"/>
        <v>0.1524390243902439</v>
      </c>
    </row>
    <row r="31" spans="1:9" ht="15.75">
      <c r="A31" s="146"/>
      <c r="B31" s="147" t="s">
        <v>101</v>
      </c>
      <c r="C31" s="153">
        <v>1337</v>
      </c>
      <c r="D31" s="154">
        <v>24</v>
      </c>
      <c r="E31" s="154">
        <v>69</v>
      </c>
      <c r="F31" s="154">
        <v>112</v>
      </c>
      <c r="G31" s="154">
        <f t="shared" si="0"/>
        <v>1542</v>
      </c>
      <c r="H31" s="154">
        <v>9212</v>
      </c>
      <c r="I31" s="155">
        <f t="shared" si="1"/>
        <v>0.16739036039947894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200"/>
  <sheetViews>
    <sheetView workbookViewId="0" topLeftCell="A1">
      <selection activeCell="G18" sqref="G18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45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09" t="s">
        <v>67</v>
      </c>
      <c r="D9" s="87" t="s">
        <v>2</v>
      </c>
      <c r="E9" s="88" t="s">
        <v>3</v>
      </c>
      <c r="F9" s="89"/>
      <c r="G9" s="97"/>
      <c r="H9" s="89"/>
      <c r="I9" s="89"/>
    </row>
    <row r="10" spans="1:9" ht="12.75">
      <c r="A10" s="55" t="s">
        <v>77</v>
      </c>
      <c r="B10" s="56" t="s">
        <v>145</v>
      </c>
      <c r="C10" s="33">
        <v>19</v>
      </c>
      <c r="D10" s="33">
        <v>0</v>
      </c>
      <c r="E10" s="33">
        <v>1</v>
      </c>
      <c r="F10" s="33">
        <v>16</v>
      </c>
      <c r="G10" s="33">
        <f>SUM(C10:F10)</f>
        <v>36</v>
      </c>
      <c r="H10" s="33">
        <v>415</v>
      </c>
      <c r="I10" s="107">
        <f>IF(H10&gt;0,G10/H10,"-")</f>
        <v>0.08674698795180723</v>
      </c>
    </row>
    <row r="11" spans="1:9" ht="12.75">
      <c r="A11" s="57" t="s">
        <v>77</v>
      </c>
      <c r="B11" s="58" t="s">
        <v>146</v>
      </c>
      <c r="C11" s="35">
        <v>90</v>
      </c>
      <c r="D11" s="35">
        <v>2</v>
      </c>
      <c r="E11" s="35">
        <v>2</v>
      </c>
      <c r="F11" s="35">
        <v>2</v>
      </c>
      <c r="G11" s="35">
        <f aca="true" t="shared" si="0" ref="G11:G32">SUM(C11:F11)</f>
        <v>96</v>
      </c>
      <c r="H11" s="35">
        <v>152</v>
      </c>
      <c r="I11" s="108">
        <f aca="true" t="shared" si="1" ref="I11:I32">IF(H11&gt;0,G11/H11,"-")</f>
        <v>0.631578947368421</v>
      </c>
    </row>
    <row r="12" spans="1:9" ht="12.75">
      <c r="A12" s="57" t="s">
        <v>77</v>
      </c>
      <c r="B12" s="58" t="s">
        <v>147</v>
      </c>
      <c r="C12" s="35">
        <v>27</v>
      </c>
      <c r="D12" s="35">
        <v>0</v>
      </c>
      <c r="E12" s="35">
        <v>6</v>
      </c>
      <c r="F12" s="35">
        <v>0</v>
      </c>
      <c r="G12" s="35">
        <f t="shared" si="0"/>
        <v>33</v>
      </c>
      <c r="H12" s="35">
        <v>82</v>
      </c>
      <c r="I12" s="108">
        <f t="shared" si="1"/>
        <v>0.4024390243902439</v>
      </c>
    </row>
    <row r="13" spans="1:9" ht="12.75">
      <c r="A13" s="57" t="s">
        <v>77</v>
      </c>
      <c r="B13" s="58" t="s">
        <v>148</v>
      </c>
      <c r="C13" s="35">
        <v>36</v>
      </c>
      <c r="D13" s="35">
        <v>0</v>
      </c>
      <c r="E13" s="35">
        <v>0</v>
      </c>
      <c r="F13" s="35">
        <v>0</v>
      </c>
      <c r="G13" s="35">
        <f t="shared" si="0"/>
        <v>36</v>
      </c>
      <c r="H13" s="35">
        <v>93</v>
      </c>
      <c r="I13" s="108">
        <f t="shared" si="1"/>
        <v>0.3870967741935484</v>
      </c>
    </row>
    <row r="14" spans="1:9" ht="12.75">
      <c r="A14" s="57" t="s">
        <v>77</v>
      </c>
      <c r="B14" s="58" t="s">
        <v>149</v>
      </c>
      <c r="C14" s="35">
        <v>0</v>
      </c>
      <c r="D14" s="35">
        <v>0</v>
      </c>
      <c r="E14" s="35">
        <v>34</v>
      </c>
      <c r="F14" s="35">
        <v>0</v>
      </c>
      <c r="G14" s="35">
        <f t="shared" si="0"/>
        <v>34</v>
      </c>
      <c r="H14" s="35">
        <v>193</v>
      </c>
      <c r="I14" s="108">
        <f t="shared" si="1"/>
        <v>0.17616580310880828</v>
      </c>
    </row>
    <row r="15" spans="1:9" ht="12.75">
      <c r="A15" s="57" t="s">
        <v>77</v>
      </c>
      <c r="B15" s="58" t="s">
        <v>150</v>
      </c>
      <c r="C15" s="35">
        <v>34</v>
      </c>
      <c r="D15" s="35">
        <v>0</v>
      </c>
      <c r="E15" s="35">
        <v>1</v>
      </c>
      <c r="F15" s="35">
        <v>2</v>
      </c>
      <c r="G15" s="35">
        <f t="shared" si="0"/>
        <v>37</v>
      </c>
      <c r="H15" s="35">
        <v>76</v>
      </c>
      <c r="I15" s="108">
        <f t="shared" si="1"/>
        <v>0.4868421052631579</v>
      </c>
    </row>
    <row r="16" spans="1:9" ht="12.75">
      <c r="A16" s="57" t="s">
        <v>77</v>
      </c>
      <c r="B16" s="58" t="s">
        <v>151</v>
      </c>
      <c r="C16" s="35">
        <v>190</v>
      </c>
      <c r="D16" s="35">
        <v>0</v>
      </c>
      <c r="E16" s="35">
        <v>5</v>
      </c>
      <c r="F16" s="35">
        <v>0</v>
      </c>
      <c r="G16" s="35">
        <f t="shared" si="0"/>
        <v>195</v>
      </c>
      <c r="H16" s="35">
        <v>741</v>
      </c>
      <c r="I16" s="108">
        <f t="shared" si="1"/>
        <v>0.2631578947368421</v>
      </c>
    </row>
    <row r="17" spans="1:9" ht="12.75">
      <c r="A17" s="57" t="s">
        <v>77</v>
      </c>
      <c r="B17" s="58" t="s">
        <v>152</v>
      </c>
      <c r="C17" s="35">
        <v>39</v>
      </c>
      <c r="D17" s="35">
        <v>0</v>
      </c>
      <c r="E17" s="35">
        <v>0</v>
      </c>
      <c r="F17" s="35">
        <v>1</v>
      </c>
      <c r="G17" s="35">
        <f t="shared" si="0"/>
        <v>40</v>
      </c>
      <c r="H17" s="35">
        <v>62</v>
      </c>
      <c r="I17" s="108">
        <f t="shared" si="1"/>
        <v>0.6451612903225806</v>
      </c>
    </row>
    <row r="18" spans="1:9" ht="12.75">
      <c r="A18" s="57" t="s">
        <v>77</v>
      </c>
      <c r="B18" s="58" t="s">
        <v>153</v>
      </c>
      <c r="C18" s="35">
        <v>44</v>
      </c>
      <c r="D18" s="35">
        <v>0</v>
      </c>
      <c r="E18" s="35">
        <v>0</v>
      </c>
      <c r="F18" s="35">
        <v>6</v>
      </c>
      <c r="G18" s="35">
        <f t="shared" si="0"/>
        <v>50</v>
      </c>
      <c r="H18" s="35">
        <v>98</v>
      </c>
      <c r="I18" s="108">
        <f t="shared" si="1"/>
        <v>0.5102040816326531</v>
      </c>
    </row>
    <row r="19" spans="1:9" ht="12.75">
      <c r="A19" s="57" t="s">
        <v>77</v>
      </c>
      <c r="B19" s="58" t="s">
        <v>154</v>
      </c>
      <c r="C19" s="35">
        <v>6</v>
      </c>
      <c r="D19" s="35">
        <v>0</v>
      </c>
      <c r="E19" s="35">
        <v>21</v>
      </c>
      <c r="F19" s="35">
        <v>2</v>
      </c>
      <c r="G19" s="35">
        <f t="shared" si="0"/>
        <v>29</v>
      </c>
      <c r="H19" s="35">
        <v>98</v>
      </c>
      <c r="I19" s="108">
        <f t="shared" si="1"/>
        <v>0.29591836734693877</v>
      </c>
    </row>
    <row r="20" spans="1:9" ht="12.75">
      <c r="A20" s="57" t="s">
        <v>77</v>
      </c>
      <c r="B20" s="58" t="s">
        <v>155</v>
      </c>
      <c r="C20" s="35">
        <v>13</v>
      </c>
      <c r="D20" s="35">
        <v>0</v>
      </c>
      <c r="E20" s="35">
        <v>0</v>
      </c>
      <c r="F20" s="35">
        <v>1</v>
      </c>
      <c r="G20" s="35">
        <f t="shared" si="0"/>
        <v>14</v>
      </c>
      <c r="H20" s="35">
        <v>58</v>
      </c>
      <c r="I20" s="108">
        <f t="shared" si="1"/>
        <v>0.2413793103448276</v>
      </c>
    </row>
    <row r="21" spans="1:9" ht="12.75">
      <c r="A21" s="57" t="s">
        <v>77</v>
      </c>
      <c r="B21" s="58" t="s">
        <v>156</v>
      </c>
      <c r="C21" s="35">
        <v>88</v>
      </c>
      <c r="D21" s="35">
        <v>0</v>
      </c>
      <c r="E21" s="35">
        <v>4</v>
      </c>
      <c r="F21" s="35">
        <v>14</v>
      </c>
      <c r="G21" s="35">
        <f t="shared" si="0"/>
        <v>106</v>
      </c>
      <c r="H21" s="35">
        <v>199</v>
      </c>
      <c r="I21" s="108">
        <f t="shared" si="1"/>
        <v>0.5326633165829145</v>
      </c>
    </row>
    <row r="22" spans="1:9" ht="12.75">
      <c r="A22" s="57" t="s">
        <v>77</v>
      </c>
      <c r="B22" s="58" t="s">
        <v>157</v>
      </c>
      <c r="C22" s="35">
        <v>78</v>
      </c>
      <c r="D22" s="35">
        <v>9</v>
      </c>
      <c r="E22" s="35">
        <v>1</v>
      </c>
      <c r="F22" s="35">
        <v>28</v>
      </c>
      <c r="G22" s="35">
        <f t="shared" si="0"/>
        <v>116</v>
      </c>
      <c r="H22" s="35">
        <v>312</v>
      </c>
      <c r="I22" s="108">
        <f t="shared" si="1"/>
        <v>0.3717948717948718</v>
      </c>
    </row>
    <row r="23" spans="1:9" ht="12.75">
      <c r="A23" s="57" t="s">
        <v>102</v>
      </c>
      <c r="B23" s="58" t="s">
        <v>149</v>
      </c>
      <c r="C23" s="35">
        <v>68</v>
      </c>
      <c r="D23" s="35">
        <v>0</v>
      </c>
      <c r="E23" s="35">
        <v>0</v>
      </c>
      <c r="F23" s="35">
        <v>39</v>
      </c>
      <c r="G23" s="35">
        <f t="shared" si="0"/>
        <v>107</v>
      </c>
      <c r="H23" s="35">
        <v>114</v>
      </c>
      <c r="I23" s="108">
        <f t="shared" si="1"/>
        <v>0.9385964912280702</v>
      </c>
    </row>
    <row r="24" spans="1:9" ht="12.75">
      <c r="A24" s="57" t="s">
        <v>102</v>
      </c>
      <c r="B24" s="58" t="s">
        <v>71</v>
      </c>
      <c r="C24" s="35">
        <v>0</v>
      </c>
      <c r="D24" s="35">
        <v>0</v>
      </c>
      <c r="E24" s="35">
        <v>0</v>
      </c>
      <c r="F24" s="35">
        <v>129</v>
      </c>
      <c r="G24" s="35">
        <f t="shared" si="0"/>
        <v>129</v>
      </c>
      <c r="H24" s="35">
        <v>129</v>
      </c>
      <c r="I24" s="108">
        <f t="shared" si="1"/>
        <v>1</v>
      </c>
    </row>
    <row r="25" spans="1:9" ht="12.75">
      <c r="A25" s="57" t="s">
        <v>78</v>
      </c>
      <c r="B25" s="58" t="s">
        <v>154</v>
      </c>
      <c r="C25" s="35">
        <v>0</v>
      </c>
      <c r="D25" s="35">
        <v>0</v>
      </c>
      <c r="E25" s="35">
        <v>0</v>
      </c>
      <c r="F25" s="35">
        <v>0</v>
      </c>
      <c r="G25" s="35">
        <f t="shared" si="0"/>
        <v>0</v>
      </c>
      <c r="H25" s="35">
        <v>152</v>
      </c>
      <c r="I25" s="108">
        <f t="shared" si="1"/>
        <v>0</v>
      </c>
    </row>
    <row r="26" spans="1:9" ht="12.75">
      <c r="A26" s="57" t="s">
        <v>78</v>
      </c>
      <c r="B26" s="58" t="s">
        <v>158</v>
      </c>
      <c r="C26" s="35">
        <v>0</v>
      </c>
      <c r="D26" s="35">
        <v>0</v>
      </c>
      <c r="E26" s="35">
        <v>0</v>
      </c>
      <c r="F26" s="35">
        <v>0</v>
      </c>
      <c r="G26" s="35">
        <f t="shared" si="0"/>
        <v>0</v>
      </c>
      <c r="H26" s="35">
        <v>527</v>
      </c>
      <c r="I26" s="108">
        <f t="shared" si="1"/>
        <v>0</v>
      </c>
    </row>
    <row r="27" spans="1:9" ht="12.75">
      <c r="A27" s="57" t="s">
        <v>123</v>
      </c>
      <c r="B27" s="58" t="s">
        <v>159</v>
      </c>
      <c r="C27" s="35">
        <v>0</v>
      </c>
      <c r="D27" s="35">
        <v>0</v>
      </c>
      <c r="E27" s="35">
        <v>0</v>
      </c>
      <c r="F27" s="35">
        <v>0</v>
      </c>
      <c r="G27" s="35">
        <f t="shared" si="0"/>
        <v>0</v>
      </c>
      <c r="H27" s="35">
        <v>10</v>
      </c>
      <c r="I27" s="108">
        <f t="shared" si="1"/>
        <v>0</v>
      </c>
    </row>
    <row r="28" spans="1:9" ht="12.75">
      <c r="A28" s="135" t="s">
        <v>80</v>
      </c>
      <c r="B28" s="136" t="s">
        <v>160</v>
      </c>
      <c r="C28" s="132">
        <v>18</v>
      </c>
      <c r="D28" s="132">
        <v>0</v>
      </c>
      <c r="E28" s="132">
        <v>0</v>
      </c>
      <c r="F28" s="132">
        <v>0</v>
      </c>
      <c r="G28" s="132">
        <f t="shared" si="0"/>
        <v>18</v>
      </c>
      <c r="H28" s="132">
        <v>381</v>
      </c>
      <c r="I28" s="139">
        <f t="shared" si="1"/>
        <v>0.047244094488188976</v>
      </c>
    </row>
    <row r="29" spans="1:9" ht="12.75">
      <c r="A29" s="135" t="s">
        <v>80</v>
      </c>
      <c r="B29" s="136" t="s">
        <v>161</v>
      </c>
      <c r="C29" s="132">
        <v>73</v>
      </c>
      <c r="D29" s="132">
        <v>0</v>
      </c>
      <c r="E29" s="132">
        <v>1</v>
      </c>
      <c r="F29" s="132">
        <v>0</v>
      </c>
      <c r="G29" s="132">
        <f t="shared" si="0"/>
        <v>74</v>
      </c>
      <c r="H29" s="132">
        <v>632</v>
      </c>
      <c r="I29" s="139">
        <f t="shared" si="1"/>
        <v>0.11708860759493671</v>
      </c>
    </row>
    <row r="30" spans="1:9" ht="12.75">
      <c r="A30" s="135" t="s">
        <v>80</v>
      </c>
      <c r="B30" s="136" t="s">
        <v>162</v>
      </c>
      <c r="C30" s="132">
        <v>24</v>
      </c>
      <c r="D30" s="132">
        <v>5</v>
      </c>
      <c r="E30" s="132">
        <v>1</v>
      </c>
      <c r="F30" s="132">
        <v>1</v>
      </c>
      <c r="G30" s="132">
        <f t="shared" si="0"/>
        <v>31</v>
      </c>
      <c r="H30" s="132">
        <v>211</v>
      </c>
      <c r="I30" s="139">
        <f t="shared" si="1"/>
        <v>0.14691943127962084</v>
      </c>
    </row>
    <row r="31" spans="1:9" ht="12.75">
      <c r="A31" s="135" t="s">
        <v>80</v>
      </c>
      <c r="B31" s="136" t="s">
        <v>163</v>
      </c>
      <c r="C31" s="132">
        <v>68</v>
      </c>
      <c r="D31" s="132">
        <v>0</v>
      </c>
      <c r="E31" s="132">
        <v>4</v>
      </c>
      <c r="F31" s="132">
        <v>25</v>
      </c>
      <c r="G31" s="132">
        <f t="shared" si="0"/>
        <v>97</v>
      </c>
      <c r="H31" s="132">
        <v>469</v>
      </c>
      <c r="I31" s="139">
        <f t="shared" si="1"/>
        <v>0.2068230277185501</v>
      </c>
    </row>
    <row r="32" spans="1:9" ht="15.75">
      <c r="A32" s="146"/>
      <c r="B32" s="147" t="s">
        <v>101</v>
      </c>
      <c r="C32" s="154">
        <v>915</v>
      </c>
      <c r="D32" s="154">
        <v>16</v>
      </c>
      <c r="E32" s="154">
        <v>81</v>
      </c>
      <c r="F32" s="154">
        <v>266</v>
      </c>
      <c r="G32" s="154">
        <f t="shared" si="0"/>
        <v>1278</v>
      </c>
      <c r="H32" s="154">
        <v>5204</v>
      </c>
      <c r="I32" s="150">
        <f t="shared" si="1"/>
        <v>0.24558032282859338</v>
      </c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Administrateur</cp:lastModifiedBy>
  <cp:lastPrinted>2010-12-13T15:19:43Z</cp:lastPrinted>
  <dcterms:created xsi:type="dcterms:W3CDTF">2004-05-25T13:13:48Z</dcterms:created>
  <dcterms:modified xsi:type="dcterms:W3CDTF">2011-11-17T08:11:21Z</dcterms:modified>
  <cp:category/>
  <cp:version/>
  <cp:contentType/>
  <cp:contentStatus/>
</cp:coreProperties>
</file>