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30" activeTab="0"/>
  </bookViews>
  <sheets>
    <sheet name="France entière" sheetId="1" r:id="rId1"/>
    <sheet name="Exo__ primes à l_embauch__FE1_" sheetId="2" r:id="rId2"/>
    <sheet name="Création d_entreprise _FE2_" sheetId="3" r:id="rId3"/>
    <sheet name="Contrats d_alternance _FE3_" sheetId="4" r:id="rId4"/>
    <sheet name="Restructurations _FE4_ " sheetId="5" r:id="rId5"/>
    <sheet name="IAE _ services aux perso_ _FE5_" sheetId="6" r:id="rId6"/>
    <sheet name="PCS _ chantiers d_inser_ _FE6_" sheetId="7" r:id="rId7"/>
    <sheet name="Formation des chômeurs_FE7_" sheetId="8" r:id="rId8"/>
    <sheet name="Acc. des licenciements (FE8)" sheetId="9" r:id="rId9"/>
    <sheet name="Acc_ Jeunes _ femmes _FE9_" sheetId="10" r:id="rId10"/>
    <sheet name="retraits d_activité _FE10_" sheetId="11" r:id="rId11"/>
    <sheet name="INDEX_FE11_" sheetId="12" r:id="rId12"/>
  </sheets>
  <externalReferences>
    <externalReference r:id="rId15"/>
    <externalReference r:id="rId16"/>
    <externalReference r:id="rId17"/>
  </externalReferences>
  <definedNames>
    <definedName name="MOD1_1" localSheetId="8">#REF!</definedName>
    <definedName name="MOD1_1" localSheetId="0">#REF!</definedName>
    <definedName name="MOD1_1" localSheetId="4">#REF!</definedName>
    <definedName name="MOD1_1" localSheetId="10">#REF!</definedName>
    <definedName name="MOD1_1">#REF!</definedName>
    <definedName name="MOD1_1_12" localSheetId="8">#REF!</definedName>
    <definedName name="MOD1_1_12" localSheetId="0">#REF!</definedName>
    <definedName name="MOD1_1_12" localSheetId="4">#REF!</definedName>
    <definedName name="MOD1_1_12" localSheetId="10">#REF!</definedName>
    <definedName name="MOD1_1_12">#REF!</definedName>
    <definedName name="MOD1_2" localSheetId="8">#REF!</definedName>
    <definedName name="MOD1_2" localSheetId="0">#REF!</definedName>
    <definedName name="MOD1_2" localSheetId="4">#REF!</definedName>
    <definedName name="MOD1_2" localSheetId="10">#REF!</definedName>
    <definedName name="MOD1_2">#REF!</definedName>
    <definedName name="MOD1_2_12" localSheetId="8">#REF!</definedName>
    <definedName name="MOD1_2_12" localSheetId="0">#REF!</definedName>
    <definedName name="MOD1_2_12" localSheetId="4">#REF!</definedName>
    <definedName name="MOD1_2_12" localSheetId="10">#REF!</definedName>
    <definedName name="MOD1_2_12">#REF!</definedName>
    <definedName name="MOD10_1" localSheetId="8">#REF!</definedName>
    <definedName name="MOD10_1" localSheetId="0">#REF!</definedName>
    <definedName name="MOD10_1" localSheetId="4">#REF!</definedName>
    <definedName name="MOD10_1" localSheetId="10">#REF!</definedName>
    <definedName name="MOD10_1">#REF!</definedName>
    <definedName name="MOD10_1_12" localSheetId="8">#REF!</definedName>
    <definedName name="MOD10_1_12" localSheetId="0">#REF!</definedName>
    <definedName name="MOD10_1_12" localSheetId="4">#REF!</definedName>
    <definedName name="MOD10_1_12" localSheetId="10">#REF!</definedName>
    <definedName name="MOD10_1_12">#REF!</definedName>
    <definedName name="MOD10_2" localSheetId="8">#REF!</definedName>
    <definedName name="MOD10_2" localSheetId="0">#REF!</definedName>
    <definedName name="MOD10_2" localSheetId="4">#REF!</definedName>
    <definedName name="MOD10_2" localSheetId="10">#REF!</definedName>
    <definedName name="MOD10_2">#REF!</definedName>
    <definedName name="MOD10_2_12" localSheetId="8">#REF!</definedName>
    <definedName name="MOD10_2_12" localSheetId="0">#REF!</definedName>
    <definedName name="MOD10_2_12" localSheetId="4">#REF!</definedName>
    <definedName name="MOD10_2_12" localSheetId="10">#REF!</definedName>
    <definedName name="MOD10_2_12">#REF!</definedName>
    <definedName name="MOD2_1" localSheetId="8">#REF!</definedName>
    <definedName name="MOD2_1" localSheetId="0">#REF!</definedName>
    <definedName name="MOD2_1" localSheetId="4">#REF!</definedName>
    <definedName name="MOD2_1" localSheetId="10">#REF!</definedName>
    <definedName name="MOD2_1">#REF!</definedName>
    <definedName name="MOD2_1_12" localSheetId="8">#REF!</definedName>
    <definedName name="MOD2_1_12" localSheetId="0">#REF!</definedName>
    <definedName name="MOD2_1_12" localSheetId="4">#REF!</definedName>
    <definedName name="MOD2_1_12" localSheetId="10">#REF!</definedName>
    <definedName name="MOD2_1_12">#REF!</definedName>
    <definedName name="MOD2_2" localSheetId="8">#REF!</definedName>
    <definedName name="MOD2_2" localSheetId="0">#REF!</definedName>
    <definedName name="MOD2_2" localSheetId="4">#REF!</definedName>
    <definedName name="MOD2_2" localSheetId="10">#REF!</definedName>
    <definedName name="MOD2_2">#REF!</definedName>
    <definedName name="MOD2_2_12" localSheetId="8">#REF!</definedName>
    <definedName name="MOD2_2_12" localSheetId="0">#REF!</definedName>
    <definedName name="MOD2_2_12" localSheetId="4">#REF!</definedName>
    <definedName name="MOD2_2_12" localSheetId="10">#REF!</definedName>
    <definedName name="MOD2_2_12">#REF!</definedName>
    <definedName name="MOD3_1" localSheetId="8">#REF!</definedName>
    <definedName name="MOD3_1" localSheetId="0">#REF!</definedName>
    <definedName name="MOD3_1" localSheetId="4">#REF!</definedName>
    <definedName name="MOD3_1" localSheetId="10">#REF!</definedName>
    <definedName name="MOD3_1">#REF!</definedName>
    <definedName name="MOD3_1_12" localSheetId="8">#REF!</definedName>
    <definedName name="MOD3_1_12" localSheetId="0">#REF!</definedName>
    <definedName name="MOD3_1_12" localSheetId="4">#REF!</definedName>
    <definedName name="MOD3_1_12" localSheetId="10">#REF!</definedName>
    <definedName name="MOD3_1_12">#REF!</definedName>
    <definedName name="MOD3_2" localSheetId="8">#REF!</definedName>
    <definedName name="MOD3_2" localSheetId="0">#REF!</definedName>
    <definedName name="MOD3_2" localSheetId="4">#REF!</definedName>
    <definedName name="MOD3_2" localSheetId="10">#REF!</definedName>
    <definedName name="MOD3_2">#REF!</definedName>
    <definedName name="MOD3_2_12" localSheetId="8">#REF!</definedName>
    <definedName name="MOD3_2_12" localSheetId="0">#REF!</definedName>
    <definedName name="MOD3_2_12" localSheetId="4">#REF!</definedName>
    <definedName name="MOD3_2_12" localSheetId="10">#REF!</definedName>
    <definedName name="MOD3_2_12">#REF!</definedName>
    <definedName name="MOD4_1" localSheetId="8">#REF!</definedName>
    <definedName name="MOD4_1" localSheetId="0">#REF!</definedName>
    <definedName name="MOD4_1" localSheetId="4">#REF!</definedName>
    <definedName name="MOD4_1" localSheetId="10">#REF!</definedName>
    <definedName name="MOD4_1">#REF!</definedName>
    <definedName name="MOD4_1_12" localSheetId="8">#REF!</definedName>
    <definedName name="MOD4_1_12" localSheetId="0">#REF!</definedName>
    <definedName name="MOD4_1_12" localSheetId="4">#REF!</definedName>
    <definedName name="MOD4_1_12" localSheetId="10">#REF!</definedName>
    <definedName name="MOD4_1_12">#REF!</definedName>
    <definedName name="MOD4_2" localSheetId="8">#REF!</definedName>
    <definedName name="MOD4_2" localSheetId="0">#REF!</definedName>
    <definedName name="MOD4_2" localSheetId="4">#REF!</definedName>
    <definedName name="MOD4_2" localSheetId="10">#REF!</definedName>
    <definedName name="MOD4_2">#REF!</definedName>
    <definedName name="MOD4_2_12" localSheetId="8">#REF!</definedName>
    <definedName name="MOD4_2_12" localSheetId="0">#REF!</definedName>
    <definedName name="MOD4_2_12" localSheetId="4">#REF!</definedName>
    <definedName name="MOD4_2_12" localSheetId="10">#REF!</definedName>
    <definedName name="MOD4_2_12">#REF!</definedName>
    <definedName name="MOD5_1" localSheetId="8">#REF!</definedName>
    <definedName name="MOD5_1" localSheetId="0">#REF!</definedName>
    <definedName name="MOD5_1" localSheetId="4">#REF!</definedName>
    <definedName name="MOD5_1" localSheetId="10">#REF!</definedName>
    <definedName name="MOD5_1">#REF!</definedName>
    <definedName name="MOD5_1_12" localSheetId="8">#REF!</definedName>
    <definedName name="MOD5_1_12" localSheetId="0">#REF!</definedName>
    <definedName name="MOD5_1_12" localSheetId="4">#REF!</definedName>
    <definedName name="MOD5_1_12" localSheetId="10">#REF!</definedName>
    <definedName name="MOD5_1_12">#REF!</definedName>
    <definedName name="MOD5_2" localSheetId="8">#REF!</definedName>
    <definedName name="MOD5_2" localSheetId="0">#REF!</definedName>
    <definedName name="MOD5_2" localSheetId="4">#REF!</definedName>
    <definedName name="MOD5_2" localSheetId="10">#REF!</definedName>
    <definedName name="MOD5_2">#REF!</definedName>
    <definedName name="MOD5_2_12" localSheetId="8">#REF!</definedName>
    <definedName name="MOD5_2_12" localSheetId="0">#REF!</definedName>
    <definedName name="MOD5_2_12" localSheetId="4">#REF!</definedName>
    <definedName name="MOD5_2_12" localSheetId="10">#REF!</definedName>
    <definedName name="MOD5_2_12">#REF!</definedName>
    <definedName name="MOD6_1" localSheetId="8">#REF!</definedName>
    <definedName name="MOD6_1" localSheetId="0">#REF!</definedName>
    <definedName name="MOD6_1" localSheetId="4">#REF!</definedName>
    <definedName name="MOD6_1" localSheetId="10">#REF!</definedName>
    <definedName name="MOD6_1">#REF!</definedName>
    <definedName name="MOD6_1_12" localSheetId="8">#REF!</definedName>
    <definedName name="MOD6_1_12" localSheetId="0">#REF!</definedName>
    <definedName name="MOD6_1_12" localSheetId="4">#REF!</definedName>
    <definedName name="MOD6_1_12" localSheetId="10">#REF!</definedName>
    <definedName name="MOD6_1_12">#REF!</definedName>
    <definedName name="MOD6_2" localSheetId="8">#REF!</definedName>
    <definedName name="MOD6_2" localSheetId="0">#REF!</definedName>
    <definedName name="MOD6_2" localSheetId="4">#REF!</definedName>
    <definedName name="MOD6_2" localSheetId="10">#REF!</definedName>
    <definedName name="MOD6_2">#REF!</definedName>
    <definedName name="MOD6_2_12" localSheetId="8">#REF!</definedName>
    <definedName name="MOD6_2_12" localSheetId="0">#REF!</definedName>
    <definedName name="MOD6_2_12" localSheetId="4">#REF!</definedName>
    <definedName name="MOD6_2_12" localSheetId="10">#REF!</definedName>
    <definedName name="MOD6_2_12">#REF!</definedName>
    <definedName name="MOD7_1" localSheetId="8">#REF!</definedName>
    <definedName name="MOD7_1" localSheetId="0">#REF!</definedName>
    <definedName name="MOD7_1" localSheetId="4">#REF!</definedName>
    <definedName name="MOD7_1" localSheetId="10">#REF!</definedName>
    <definedName name="MOD7_1">#REF!</definedName>
    <definedName name="MOD7_1_12" localSheetId="8">#REF!</definedName>
    <definedName name="MOD7_1_12" localSheetId="0">#REF!</definedName>
    <definedName name="MOD7_1_12" localSheetId="4">#REF!</definedName>
    <definedName name="MOD7_1_12" localSheetId="10">#REF!</definedName>
    <definedName name="MOD7_1_12">#REF!</definedName>
    <definedName name="MOD7_2" localSheetId="8">#REF!</definedName>
    <definedName name="MOD7_2" localSheetId="0">#REF!</definedName>
    <definedName name="MOD7_2" localSheetId="4">#REF!</definedName>
    <definedName name="MOD7_2" localSheetId="10">#REF!</definedName>
    <definedName name="MOD7_2">#REF!</definedName>
    <definedName name="MOD7_2_12" localSheetId="8">#REF!</definedName>
    <definedName name="MOD7_2_12" localSheetId="0">#REF!</definedName>
    <definedName name="MOD7_2_12" localSheetId="4">#REF!</definedName>
    <definedName name="MOD7_2_12" localSheetId="10">#REF!</definedName>
    <definedName name="MOD7_2_12">#REF!</definedName>
    <definedName name="MOD8_1" localSheetId="8">#REF!</definedName>
    <definedName name="MOD8_1" localSheetId="0">#REF!</definedName>
    <definedName name="MOD8_1" localSheetId="4">#REF!</definedName>
    <definedName name="MOD8_1" localSheetId="10">#REF!</definedName>
    <definedName name="MOD8_1">#REF!</definedName>
    <definedName name="MOD8_1_12" localSheetId="8">#REF!</definedName>
    <definedName name="MOD8_1_12" localSheetId="0">#REF!</definedName>
    <definedName name="MOD8_1_12" localSheetId="4">#REF!</definedName>
    <definedName name="MOD8_1_12" localSheetId="10">#REF!</definedName>
    <definedName name="MOD8_1_12">#REF!</definedName>
    <definedName name="MOD8_2" localSheetId="8">#REF!</definedName>
    <definedName name="MOD8_2" localSheetId="0">#REF!</definedName>
    <definedName name="MOD8_2" localSheetId="4">#REF!</definedName>
    <definedName name="MOD8_2" localSheetId="10">#REF!</definedName>
    <definedName name="MOD8_2">#REF!</definedName>
    <definedName name="MOD8_2_12" localSheetId="8">#REF!</definedName>
    <definedName name="MOD8_2_12" localSheetId="0">#REF!</definedName>
    <definedName name="MOD8_2_12" localSheetId="4">#REF!</definedName>
    <definedName name="MOD8_2_12" localSheetId="10">#REF!</definedName>
    <definedName name="MOD8_2_12">#REF!</definedName>
    <definedName name="MOD9_1" localSheetId="8">#REF!</definedName>
    <definedName name="MOD9_1" localSheetId="0">#REF!</definedName>
    <definedName name="MOD9_1" localSheetId="4">#REF!</definedName>
    <definedName name="MOD9_1" localSheetId="10">#REF!</definedName>
    <definedName name="MOD9_1">#REF!</definedName>
    <definedName name="MOD9_1_12" localSheetId="8">#REF!</definedName>
    <definedName name="MOD9_1_12" localSheetId="0">#REF!</definedName>
    <definedName name="MOD9_1_12" localSheetId="4">#REF!</definedName>
    <definedName name="MOD9_1_12" localSheetId="10">#REF!</definedName>
    <definedName name="MOD9_1_12">#REF!</definedName>
    <definedName name="MOD9_2" localSheetId="8">#REF!</definedName>
    <definedName name="MOD9_2" localSheetId="0">#REF!</definedName>
    <definedName name="MOD9_2" localSheetId="4">#REF!</definedName>
    <definedName name="MOD9_2" localSheetId="10">#REF!</definedName>
    <definedName name="MOD9_2">#REF!</definedName>
    <definedName name="MOD9_2_12" localSheetId="8">#REF!</definedName>
    <definedName name="MOD9_2_12" localSheetId="0">#REF!</definedName>
    <definedName name="MOD9_2_12" localSheetId="4">#REF!</definedName>
    <definedName name="MOD9_2_12" localSheetId="10">#REF!</definedName>
    <definedName name="MOD9_2_12">#REF!</definedName>
    <definedName name="_xlnm.Print_Area" localSheetId="8">'Acc. des licenciements (FE8)'!$A$1:$P$118</definedName>
    <definedName name="_xlnm.Print_Area" localSheetId="9">'Acc_ Jeunes _ femmes _FE9_'!$A$1:$P$55</definedName>
    <definedName name="_xlnm.Print_Area" localSheetId="3">'Contrats d_alternance _FE3_'!$A$1:$P$91</definedName>
    <definedName name="_xlnm.Print_Area" localSheetId="2">'Création d_entreprise _FE2_'!$A$1:$P$86</definedName>
    <definedName name="_xlnm.Print_Area" localSheetId="1">'Exo__ primes à l_embauch__FE1_'!$A$1:$P$149</definedName>
    <definedName name="_xlnm.Print_Area" localSheetId="7">'Formation des chômeurs_FE7_'!$A$1:$P$78</definedName>
    <definedName name="_xlnm.Print_Area" localSheetId="0">'France entière'!$A$1:$G$90</definedName>
    <definedName name="_xlnm.Print_Area" localSheetId="5">'IAE _ services aux perso_ _FE5_'!$A$1:$P$186</definedName>
    <definedName name="_xlnm.Print_Area" localSheetId="11">'INDEX_FE11_'!$A$1:$G$52</definedName>
    <definedName name="_xlnm.Print_Area" localSheetId="6">'PCS _ chantiers d_inser_ _FE6_'!$A$1:$P$184</definedName>
    <definedName name="_xlnm.Print_Area" localSheetId="4">'Restructurations _FE4_ '!$A$1:$P$58</definedName>
    <definedName name="_xlnm.Print_Area" localSheetId="10">'retraits d_activité _FE10_'!$A$1:$P$64</definedName>
  </definedNames>
  <calcPr fullCalcOnLoad="1"/>
</workbook>
</file>

<file path=xl/sharedStrings.xml><?xml version="1.0" encoding="utf-8"?>
<sst xmlns="http://schemas.openxmlformats.org/spreadsheetml/2006/main" count="3486" uniqueCount="480">
  <si>
    <t>PRINCIPALES ACTIONS DE LA POLITIQUE DE L'EMPLOI ( RESULTATS POUR LA FRANCE ENTIERE)</t>
  </si>
  <si>
    <t xml:space="preserve">EMPLOI  MARCHAND AIDÉ </t>
  </si>
  <si>
    <t>Entrées</t>
  </si>
  <si>
    <t>Ent.Cum.</t>
  </si>
  <si>
    <t>Effectifs</t>
  </si>
  <si>
    <t>fin</t>
  </si>
  <si>
    <t>EXONER. DE COTISATIONS SOCIALES  ET PRIMES  A L'EMBAUCHE</t>
  </si>
  <si>
    <t>-</t>
  </si>
  <si>
    <t>nd</t>
  </si>
  <si>
    <t>Exonération ZRU :déclarations d'embauches  acceptées dans le mois</t>
  </si>
  <si>
    <t>Exonération ZRR : déclarations d'embauches acceptées dans le mois</t>
  </si>
  <si>
    <t>Exonération ZFU: déclaration d'embauches acceptées dans le mois</t>
  </si>
  <si>
    <t>Exo.Assoc.en ZFU: déclarations d'embauches acceptées dans le mois.</t>
  </si>
  <si>
    <t>AIDES A LA CREATION D'ENTREPRISE</t>
  </si>
  <si>
    <t>Aides aux chômeurs créateurs d'entreprises: bénéficiaires</t>
  </si>
  <si>
    <t>NACRE: total des entrées dans la mesure</t>
  </si>
  <si>
    <t>CONTRATS EN ALTERNANCE</t>
  </si>
  <si>
    <t xml:space="preserve">Contrats d'apprentissage : nouveaux contrats validés </t>
  </si>
  <si>
    <t>ACCOMPAGNEMENT DES RESTRUCTURATIONS</t>
  </si>
  <si>
    <t>Allocations temporaires dégressives: adhésions individuelles du mois</t>
  </si>
  <si>
    <t xml:space="preserve">Effectifs </t>
  </si>
  <si>
    <t xml:space="preserve"> Janv.11</t>
  </si>
  <si>
    <t>(Insertion par l'économique  et services à la personne)</t>
  </si>
  <si>
    <t>INSERTION PAR L'ÉCONOMIQUE</t>
  </si>
  <si>
    <t>Associations  intermédiaires : Nombre de personnes mises à disposition</t>
  </si>
  <si>
    <t>Entreprises d'insertion :Embauches sous CDD/Aide forfaitaire</t>
  </si>
  <si>
    <t>Entrep. travail temp. d'insertion : Nbre de personnes mises à disposition</t>
  </si>
  <si>
    <t>(1) Moyenne mensuelle</t>
  </si>
  <si>
    <t xml:space="preserve">EMPLOI NON MARCHAND AIDÉ </t>
  </si>
  <si>
    <t>Apprentis du secteur public: nouveaux contrats enregistrés</t>
  </si>
  <si>
    <t>(1) Estimation DARES</t>
  </si>
  <si>
    <t>FORMATION DES DEMANDEURS D'EMPLOI</t>
  </si>
  <si>
    <t>PREVENTION DU CHOMAGE DE LONGUE DUREE</t>
  </si>
  <si>
    <t>Formations Conventionnées:  nouveaux allocataires du mois</t>
  </si>
  <si>
    <t>Actions de formation préalable au recrutement : nouveaux allocataires</t>
  </si>
  <si>
    <t>CVI: ensemble des nouvelles entrées dans le dispositif du mois</t>
  </si>
  <si>
    <t>VALIDATION DES ACQUIS DE l'EXPERIENCE</t>
  </si>
  <si>
    <t>Validation des acquis de l'expérience : dossiers déclarés recevables</t>
  </si>
  <si>
    <t>ACCOMPAGNEMENT DES JEUNES</t>
  </si>
  <si>
    <t>Contrats d'autonomie: Contrats signés dans le mois</t>
  </si>
  <si>
    <t>CIVIS: Ensemble des entrées dans le dispositif</t>
  </si>
  <si>
    <t xml:space="preserve">ACCOMPAGNEMENTDES LICENCIEMENTS ECONOMIQUES </t>
  </si>
  <si>
    <t>ACCOMPAGNEMENT DES LICENCIEMENTS ECONOMIQUES</t>
  </si>
  <si>
    <t>Cellules de reclassement: bénéficiaires potentiels du mois</t>
  </si>
  <si>
    <t>Conventions de reclassement personnalisé : Nb d'inscriptions à Pôle Emploi</t>
  </si>
  <si>
    <t>Contrats de transition professionnelle : Nb d'inscriptions à Pôle Emploi</t>
  </si>
  <si>
    <t>INCITATION AU RETRAIT D'ACTIVITE</t>
  </si>
  <si>
    <t>RETRAIT D'ACTIVITE</t>
  </si>
  <si>
    <t>Allocations spéciales du FNE : premiers paiements(Pôle Emploi)</t>
  </si>
  <si>
    <t>Dispensés de recherche d'emploi indemnisés (Pôle Emploi)</t>
  </si>
  <si>
    <t>France entière</t>
  </si>
  <si>
    <r>
      <t>Données provisoires</t>
    </r>
    <r>
      <rPr>
        <sz val="7"/>
        <color indexed="10"/>
        <rFont val="Arial"/>
        <family val="2"/>
      </rPr>
      <t xml:space="preserve"> (Toute nouvelle édition annule et remplace la précédente)</t>
    </r>
  </si>
  <si>
    <r>
      <t xml:space="preserve">Pacte : </t>
    </r>
    <r>
      <rPr>
        <i/>
        <sz val="8"/>
        <rFont val="Arial"/>
        <family val="2"/>
      </rPr>
      <t>nouveaux contrats enregistrés</t>
    </r>
  </si>
  <si>
    <t>EMPLOI MARCHAND AIDÉ</t>
  </si>
  <si>
    <t>Exonérations de cotisations sociales et primes à l'embauche</t>
  </si>
  <si>
    <t>(Flux)</t>
  </si>
  <si>
    <t>Entrées mensuelles, Cumul sur l'année,Proportion de femmes</t>
  </si>
  <si>
    <t>Janv.</t>
  </si>
  <si>
    <t>Fev.</t>
  </si>
  <si>
    <t>Mars</t>
  </si>
  <si>
    <t>Avril</t>
  </si>
  <si>
    <t>Mai</t>
  </si>
  <si>
    <t>Juin</t>
  </si>
  <si>
    <t>Juil.</t>
  </si>
  <si>
    <t>Août</t>
  </si>
  <si>
    <t>Sept.</t>
  </si>
  <si>
    <t>Oct.</t>
  </si>
  <si>
    <t>Nov.</t>
  </si>
  <si>
    <t>Dec.</t>
  </si>
  <si>
    <t>Cumul</t>
  </si>
  <si>
    <t>(*)</t>
  </si>
  <si>
    <t>Contrats Jeune en entreprise</t>
  </si>
  <si>
    <t>Contrats Uniques d'Insertion (CUI - CIE)</t>
  </si>
  <si>
    <t>Ensemble des</t>
  </si>
  <si>
    <t>conventions signées ( c)</t>
  </si>
  <si>
    <t>Contrats Initiative Emploi (Plan de cohésion sociale)</t>
  </si>
  <si>
    <t>Contrats d'Insertion / Revenu Minimum d'Activité : ASS - API - AAH (Plan de cohésion sociale)</t>
  </si>
  <si>
    <t>Contrats d'Insertion / Revenu Minimum d'Activité : RMI (Plan de cohésion sociale)</t>
  </si>
  <si>
    <t>Exo.1er au 50ème salarié dans les zones de redynamisation urbaine (ZRU)</t>
  </si>
  <si>
    <t>Déclarations</t>
  </si>
  <si>
    <t xml:space="preserve">d'embauches </t>
  </si>
  <si>
    <t>acceptées</t>
  </si>
  <si>
    <t>Exo.1er au 50ème salarié dans les zones de revitalisation rurale (ZRR)</t>
  </si>
  <si>
    <t>Exo.1er au 50ème salarié dans les zones franches urbaines (ZFU)</t>
  </si>
  <si>
    <t>Exo.1er au 15ème salarié. Associations implantées en ZFU ou en ZRU</t>
  </si>
  <si>
    <t>Contrats d'Accés à l'emploi dans les départements d'outre mer (CAEDOM)</t>
  </si>
  <si>
    <t xml:space="preserve"> ensemble des</t>
  </si>
  <si>
    <t>(a) source Pôle Emploi</t>
  </si>
  <si>
    <t>France Entière</t>
  </si>
  <si>
    <t>(stocks)</t>
  </si>
  <si>
    <t>Bénéficiaires en fin de mois, moyenne annuelle,proportion de femmes</t>
  </si>
  <si>
    <t>moye(1)</t>
  </si>
  <si>
    <t>Aide à l'embauche dans les très petites entreprises</t>
  </si>
  <si>
    <t>Salariés présents</t>
  </si>
  <si>
    <t>en fin de mois</t>
  </si>
  <si>
    <t>(a)</t>
  </si>
  <si>
    <t>Salariés</t>
  </si>
  <si>
    <t>présents</t>
  </si>
  <si>
    <t>en fin de mois (a)</t>
  </si>
  <si>
    <t xml:space="preserve">en fin de mois </t>
  </si>
  <si>
    <t>en fin de mois (b)</t>
  </si>
  <si>
    <t>Contrats jeunes  diplômés dans les départements d'outre mer</t>
  </si>
  <si>
    <t>(1) Moyenne annuelle établie sur les 12 mois de l'année civile</t>
  </si>
  <si>
    <r>
      <t>Données provisoires</t>
    </r>
    <r>
      <rPr>
        <sz val="6"/>
        <rFont val="Arial"/>
        <family val="2"/>
      </rPr>
      <t xml:space="preserve"> (Toute nouvelle édition annule et remplace la précédente)</t>
    </r>
  </si>
  <si>
    <t>Aides à la création d'entreprise</t>
  </si>
  <si>
    <t>Aides à la création d'entreprise (Bénéficiaires)</t>
  </si>
  <si>
    <t>Aide aux chômeurs créateurs ou repreneurs d'entreprise (ACCRE)</t>
  </si>
  <si>
    <t>Bénéficiaires</t>
  </si>
  <si>
    <t>de l'aide</t>
  </si>
  <si>
    <t>du mois (1)</t>
  </si>
  <si>
    <t>Nouvelle aide à la création d'entreprise (NACRE)</t>
  </si>
  <si>
    <t>Total des entrées</t>
  </si>
  <si>
    <t>dont :</t>
  </si>
  <si>
    <t>Entrées en phase 1</t>
  </si>
  <si>
    <t>Entrées en phase 2</t>
  </si>
  <si>
    <t>Entrées en phase 3</t>
  </si>
  <si>
    <t>Conventions promotion de l'emploi</t>
  </si>
  <si>
    <t>Nombre</t>
  </si>
  <si>
    <t>de</t>
  </si>
  <si>
    <t>conventions</t>
  </si>
  <si>
    <t>(*): proportion de femmes</t>
  </si>
  <si>
    <t>(1) Source: ACOSS</t>
  </si>
  <si>
    <t>(a) source : ASP</t>
  </si>
  <si>
    <t>Créations mensuelles, Cumul sur l'année</t>
  </si>
  <si>
    <t>Aides à la création d'entreprise (Entreprises créées)</t>
  </si>
  <si>
    <t>Entreprises</t>
  </si>
  <si>
    <t>créées</t>
  </si>
  <si>
    <t>dans le mois (1)</t>
  </si>
  <si>
    <t>Ensemble des entreprises créées en France (a)</t>
  </si>
  <si>
    <t>dans le mois</t>
  </si>
  <si>
    <t>(a) Source  INSEE : série corrigée des variations saisonnières et corrigée des jours ouvrables. (En Milliers)</t>
  </si>
  <si>
    <t>(1) (Source: ACOSS).</t>
  </si>
  <si>
    <t>Bénéficiaires en fin de mois. Proportion de femmes</t>
  </si>
  <si>
    <t>Aides à la création d'entreprise ( Stock de bénéficiaires en fin de mois)</t>
  </si>
  <si>
    <t>(1)</t>
  </si>
  <si>
    <t>Opérateurs conventionnés</t>
  </si>
  <si>
    <t>Bénéficiaires de la mesure</t>
  </si>
  <si>
    <t>de la mesure</t>
  </si>
  <si>
    <t>(a) Source: ASP</t>
  </si>
  <si>
    <t>Contrats en alternance</t>
  </si>
  <si>
    <t>(flux)</t>
  </si>
  <si>
    <t>Contrats d'Apprentissage validés en DDTEFP, DDA, ou DDE</t>
  </si>
  <si>
    <t>Nouveaux contrats</t>
  </si>
  <si>
    <t>enregistrés ou validés en</t>
  </si>
  <si>
    <t>DDTEFP,DDA,DDE (1)</t>
  </si>
  <si>
    <t xml:space="preserve">Contrats d'Apprentissage enregistrés par les chambres consulaires </t>
  </si>
  <si>
    <t>enregistrés par les</t>
  </si>
  <si>
    <t>chambres consulaires (2)</t>
  </si>
  <si>
    <t>Dont:</t>
  </si>
  <si>
    <t>Chambres</t>
  </si>
  <si>
    <t>d'agriculture (2)</t>
  </si>
  <si>
    <t>Chambres des métiers</t>
  </si>
  <si>
    <t>et de l'artisanat (2)</t>
  </si>
  <si>
    <t>Chambres du commerce</t>
  </si>
  <si>
    <t>et de l'industrie (2)</t>
  </si>
  <si>
    <t>Contrats de professionnalisation</t>
  </si>
  <si>
    <t>Nouveaux</t>
  </si>
  <si>
    <t xml:space="preserve">contrats </t>
  </si>
  <si>
    <t xml:space="preserve">enregistrés (3) </t>
  </si>
  <si>
    <t xml:space="preserve">Jeunes </t>
  </si>
  <si>
    <t>moins de 26 ans (3)</t>
  </si>
  <si>
    <t>(*) proportion de femmes</t>
  </si>
  <si>
    <t>(1) Source: DARES (Les DDTEFP valident les contrats enregistrés par les chambres consulaires)</t>
  </si>
  <si>
    <t>(2) Source: organismes consulaires ( CCI,CA,CMA)</t>
  </si>
  <si>
    <t>(3) Source : serveur Extra Pro.(DGEFP), à partir de janvier 2009.</t>
  </si>
  <si>
    <t>(Stocks)</t>
  </si>
  <si>
    <t xml:space="preserve">Contrats d'Apprentissage </t>
  </si>
  <si>
    <t xml:space="preserve">présents </t>
  </si>
  <si>
    <t xml:space="preserve">enregistrés </t>
  </si>
  <si>
    <t>moins de 26 ans</t>
  </si>
  <si>
    <t>Accompagnement des restructurations</t>
  </si>
  <si>
    <t>Conventions signées</t>
  </si>
  <si>
    <t>Adhésions individuelles</t>
  </si>
  <si>
    <t>du mois</t>
  </si>
  <si>
    <t>Conventions d'adaptation et de formation du Fonds National pour l'Emploi ( FNE)</t>
  </si>
  <si>
    <t>Conventions</t>
  </si>
  <si>
    <t>signées</t>
  </si>
  <si>
    <t xml:space="preserve">Ensemble </t>
  </si>
  <si>
    <t>des adhésions</t>
  </si>
  <si>
    <t>individuelles</t>
  </si>
  <si>
    <t>Conventions d'allocations temporaires dégressives du Fonds National pour l'Emploi(FNE)</t>
  </si>
  <si>
    <t>Adhésions</t>
  </si>
  <si>
    <t>Conventions de préretraite progressive (FNE)</t>
  </si>
  <si>
    <t>Allocataires</t>
  </si>
  <si>
    <t xml:space="preserve"> en fin </t>
  </si>
  <si>
    <t xml:space="preserve">de mois </t>
  </si>
  <si>
    <t>de mois (a)</t>
  </si>
  <si>
    <t>(a) Source Pôle Emploi. Statistique mensuelle de paiement</t>
  </si>
  <si>
    <t>Insertion par l'activité économique</t>
  </si>
  <si>
    <t>Entrées mensuelles, Cumul sur l'année ou Moyenne, Proportion de femmes</t>
  </si>
  <si>
    <t>Associations Intermédiaires</t>
  </si>
  <si>
    <t>Nombre de</t>
  </si>
  <si>
    <t>personnes mises</t>
  </si>
  <si>
    <t>à  disposition</t>
  </si>
  <si>
    <t>Nombre d'heures</t>
  </si>
  <si>
    <t>travaillées</t>
  </si>
  <si>
    <t xml:space="preserve"> (en milliers)</t>
  </si>
  <si>
    <t>contrats de mises</t>
  </si>
  <si>
    <t>Entreprises d'Insertion (**)</t>
  </si>
  <si>
    <t>Nb d'embauches</t>
  </si>
  <si>
    <t xml:space="preserve">dans le mois sous CDD </t>
  </si>
  <si>
    <t>Aide forfait.(art L.322-4-16-1)</t>
  </si>
  <si>
    <t>Entreprises de travail temporaire d'insertion (**)</t>
  </si>
  <si>
    <t>à  disposition du mois</t>
  </si>
  <si>
    <t>travaillées du mois</t>
  </si>
  <si>
    <t xml:space="preserve"> contrats de travail</t>
  </si>
  <si>
    <t>temporaire du mois</t>
  </si>
  <si>
    <t>(**) Nouvelle série. Source : ASP</t>
  </si>
  <si>
    <t>(1): Cumul pour les heures, moyenne pour les mises à disposition de personnes et les contrats de mises à disposition.</t>
  </si>
  <si>
    <t>Effectifs en fin de mois, moyenne annuelle, proportion de femmes</t>
  </si>
  <si>
    <t>Associations</t>
  </si>
  <si>
    <t>en activité</t>
  </si>
  <si>
    <t xml:space="preserve">Salariés </t>
  </si>
  <si>
    <t>actifs</t>
  </si>
  <si>
    <t>(**)Source : ASP</t>
  </si>
  <si>
    <t>(1) Moyenne annuelle.</t>
  </si>
  <si>
    <t>Services à la  personne</t>
  </si>
  <si>
    <t>payées du mois</t>
  </si>
  <si>
    <t xml:space="preserve">  (en milliers)</t>
  </si>
  <si>
    <t>(1): Cumul pour les heures , moyenne pour les salariés.</t>
  </si>
  <si>
    <t>Services à la personne</t>
  </si>
  <si>
    <t>Services à la personne(Associations agréées, collectivité territoriales, organismes publics) (**)</t>
  </si>
  <si>
    <t>Organismes</t>
  </si>
  <si>
    <t>Services à la personne ( Entreprises privées agréées) (**)</t>
  </si>
  <si>
    <t>(**) Source: ANSP. Serveur Nova</t>
  </si>
  <si>
    <t>EMPLOI NON MARCHAND AIDÉ</t>
  </si>
  <si>
    <t>Emploi non marchand aidé</t>
  </si>
  <si>
    <t>Contrats Uniques d'Insertion (CUI - CAE)</t>
  </si>
  <si>
    <t>Ensemble des conventions</t>
  </si>
  <si>
    <t>dont:</t>
  </si>
  <si>
    <t>initiales (a)</t>
  </si>
  <si>
    <t>Avenants</t>
  </si>
  <si>
    <t>de reconduction (a)</t>
  </si>
  <si>
    <t>Contrats d'accompagnement vers l'emploi (Plan de cohésion sociale)</t>
  </si>
  <si>
    <t xml:space="preserve">Avenants </t>
  </si>
  <si>
    <t>Contrats d'avenir (Plan de cohésion sociale)</t>
  </si>
  <si>
    <t>conventions signées (a)</t>
  </si>
  <si>
    <t>Parcours d'Accès aux Carrières Territoriales, hospitalières et de l'Etat (PACTE)</t>
  </si>
  <si>
    <t>signés</t>
  </si>
  <si>
    <t>Apprentis du secteur public</t>
  </si>
  <si>
    <t>contrats</t>
  </si>
  <si>
    <t>enregistrés</t>
  </si>
  <si>
    <t>Embauches sur les chantiers d'insertion</t>
  </si>
  <si>
    <t>Embauches sur un chantier d'insertion (a)</t>
  </si>
  <si>
    <t xml:space="preserve">dans le mois </t>
  </si>
  <si>
    <t>Nb. de Contrats d'Avenir</t>
  </si>
  <si>
    <t>(a): formule du PCS. Source ASP Total des nouvelles entrées + avenants de reconduction</t>
  </si>
  <si>
    <t>Contrats Uniques d'Insertion (CUI-CAE)</t>
  </si>
  <si>
    <t>(a) source ASP</t>
  </si>
  <si>
    <t>Moyenne</t>
  </si>
  <si>
    <t>Nb. De CUI-CIE présents</t>
  </si>
  <si>
    <t>Nb. De CUI-CAE présents</t>
  </si>
  <si>
    <t xml:space="preserve">Nb. de CIE présents  </t>
  </si>
  <si>
    <t>sur un chantier d'insertion</t>
  </si>
  <si>
    <t xml:space="preserve">Nb. de CAE présents  </t>
  </si>
  <si>
    <t xml:space="preserve">présents en fin de mois </t>
  </si>
  <si>
    <t>Nb. de CIRMA (ASS - API)</t>
  </si>
  <si>
    <t>présents en fin de mois</t>
  </si>
  <si>
    <t>Nb. De CIRMA (RMI)</t>
  </si>
  <si>
    <t>(a): formule du PCS. Source CNASEA.</t>
  </si>
  <si>
    <t>Prévention du chomage de longue durée et validation des acquis de l'expérience (Flux)</t>
  </si>
  <si>
    <t>Prévention du chômage de longue durée</t>
  </si>
  <si>
    <t>Formations conventionnées</t>
  </si>
  <si>
    <t>d'allocataires</t>
  </si>
  <si>
    <t xml:space="preserve"> (a)</t>
  </si>
  <si>
    <t>Actions de formation préalable au recrutement (AFPR)</t>
  </si>
  <si>
    <t>d'allocataires (a)</t>
  </si>
  <si>
    <t>Actions de formation préalable à l'embauche (AFPE)</t>
  </si>
  <si>
    <t>Contrats de volontariat pour l'insertion</t>
  </si>
  <si>
    <t>Nouvelles entrées</t>
  </si>
  <si>
    <t>en centre</t>
  </si>
  <si>
    <t>d'insertion (c)</t>
  </si>
  <si>
    <t xml:space="preserve"> (a) source Pôle Emploi</t>
  </si>
  <si>
    <t>(b) source: ASP</t>
  </si>
  <si>
    <t>(c)source: Epid</t>
  </si>
  <si>
    <t>Conventions signées, bénéficiaires potentiels, Cumul sur l'année, Proportion de femmes</t>
  </si>
  <si>
    <t>Validation des acquis de l'expérience</t>
  </si>
  <si>
    <t>Validation des acquis de l'expérience pour les titres du ministère chargé de l'emploi</t>
  </si>
  <si>
    <t xml:space="preserve">Dossiers </t>
  </si>
  <si>
    <t>déclarés</t>
  </si>
  <si>
    <t>recevables</t>
  </si>
  <si>
    <t>(*) proportion de femmes.</t>
  </si>
  <si>
    <t>Prévention du chomage de longue durée (Stocks)</t>
  </si>
  <si>
    <t>Effectifs en fin de mois ou de trimestre</t>
  </si>
  <si>
    <t>Allocataires présents</t>
  </si>
  <si>
    <t xml:space="preserve">en fin </t>
  </si>
  <si>
    <t>Stagiaires présents</t>
  </si>
  <si>
    <t>de mois (c)</t>
  </si>
  <si>
    <t>(a): source : Pôle Emploi</t>
  </si>
  <si>
    <t>(c ) : source Epid</t>
  </si>
  <si>
    <t xml:space="preserve"> </t>
  </si>
  <si>
    <t>Données provisoires</t>
  </si>
  <si>
    <t xml:space="preserve">Accompagnement des licenciements économiques </t>
  </si>
  <si>
    <t>Fév.</t>
  </si>
  <si>
    <t>Déc.</t>
  </si>
  <si>
    <t>Conventions de Reclassement Personnalisé (CRP)</t>
  </si>
  <si>
    <t>Entrées à Pôle emploi</t>
  </si>
  <si>
    <t>pour motif de CRP</t>
  </si>
  <si>
    <t>(cat.D) (a)</t>
  </si>
  <si>
    <t>Contrats de Transition professionnelle (CTP)</t>
  </si>
  <si>
    <t>pour motif de CTP</t>
  </si>
  <si>
    <t>(cat.) (a)</t>
  </si>
  <si>
    <t xml:space="preserve">    Entrées à Pôle  Emploi </t>
  </si>
  <si>
    <t>Conventions de cellules de reclassement (FNE)</t>
  </si>
  <si>
    <t>Bénéficiaires  potentiels</t>
  </si>
  <si>
    <t>Plans de Sauvegarde de l'Emploi (PSE)</t>
  </si>
  <si>
    <t>PSE notifiés</t>
  </si>
  <si>
    <t>à l'administration</t>
  </si>
  <si>
    <t>Sept</t>
  </si>
  <si>
    <t>moye.</t>
  </si>
  <si>
    <t>en cours</t>
  </si>
  <si>
    <t>Contrats de Transition Professionnelle (CTP)</t>
  </si>
  <si>
    <t>(a) source : Pôle Emploi</t>
  </si>
  <si>
    <t xml:space="preserve"> ALLOCATIONS EN FAVEUR DES CHOMEURS AGES</t>
  </si>
  <si>
    <t>Allocations en faveur des chômeurs agés</t>
  </si>
  <si>
    <t>Allocation équivalent retraite (AER)</t>
  </si>
  <si>
    <t>premiers</t>
  </si>
  <si>
    <t>Allocation chômeurs âgés (ACA)</t>
  </si>
  <si>
    <t xml:space="preserve"> Allocation équivalent retraite (AER)</t>
  </si>
  <si>
    <t>(a) source : Pôle Emploi.</t>
  </si>
  <si>
    <t>ACCOMPAGNEMENT DES JEUNES ET DES FEMMES</t>
  </si>
  <si>
    <t>Accompagnement des jeunes (Contrats d'autonomie, CIVIS)</t>
  </si>
  <si>
    <t>Entrées mensuelles, Proportion de femmes</t>
  </si>
  <si>
    <t>Accompagnement des jeunes</t>
  </si>
  <si>
    <t>cumul</t>
  </si>
  <si>
    <t>Contrats d'autonomie</t>
  </si>
  <si>
    <t>au cours du mois(a)</t>
  </si>
  <si>
    <t xml:space="preserve">Contrats d'insertion à la vie sociale </t>
  </si>
  <si>
    <t xml:space="preserve">dans </t>
  </si>
  <si>
    <t>le dispositif</t>
  </si>
  <si>
    <t>(a) source : DGEFP</t>
  </si>
  <si>
    <t>Accompagnement des jeunes ( Contrats d'autonomie, CIVIS),</t>
  </si>
  <si>
    <t xml:space="preserve">Total des </t>
  </si>
  <si>
    <t>dans le dispositif (d)</t>
  </si>
  <si>
    <t>(c): source: DGEFP</t>
  </si>
  <si>
    <t>(d): Personnes ayant fréquenté le dispositif au moins une fois dans le mois.</t>
  </si>
  <si>
    <t>RETRAITS D'ACTIVITE</t>
  </si>
  <si>
    <t>Allocations spéciales du FNE, Cessation d'activité de certains travailleurs salariés (CATS)</t>
  </si>
  <si>
    <t>Allocations spéciales du FNE licenciement (ASFNE)</t>
  </si>
  <si>
    <t xml:space="preserve">Premiers </t>
  </si>
  <si>
    <t>Cessation d'activité de certains travailleurs salariés (CATS)</t>
  </si>
  <si>
    <t>Bénéficiaires potentiels</t>
  </si>
  <si>
    <t xml:space="preserve">(*) proportion de femmes          </t>
  </si>
  <si>
    <t>(a) source Pôle Emploi. Statistique mensuelle de paiement</t>
  </si>
  <si>
    <t>Allocations spéciales du FNE,  ARPE, Cessation d'activité de certains travailleurs salariés (CATS)</t>
  </si>
  <si>
    <t>Allocations de remplacement pour l'emploi (ARPE)</t>
  </si>
  <si>
    <t xml:space="preserve"> allocataires en cours</t>
  </si>
  <si>
    <t>INDEX ALPHABETIQUE DES PRINCIPALES MESURES DE POLITIQUE D'EMPLOI (France entiere)</t>
  </si>
  <si>
    <t>Pages</t>
  </si>
  <si>
    <t>A</t>
  </si>
  <si>
    <t>Actions de formation préalable  au recrutement</t>
  </si>
  <si>
    <t>Aide à l'embauche dans les très petites entreprises (AETPE)</t>
  </si>
  <si>
    <t>E</t>
  </si>
  <si>
    <t xml:space="preserve">Embauches sur un chantier d'insertion </t>
  </si>
  <si>
    <t>8,9</t>
  </si>
  <si>
    <t>Allocation chômeurs agés</t>
  </si>
  <si>
    <t>Ensemble des entrprises créées en France</t>
  </si>
  <si>
    <t xml:space="preserve">Entreprises d'Insertion </t>
  </si>
  <si>
    <t xml:space="preserve">Entreprises de travail temporaire d'insertion </t>
  </si>
  <si>
    <t xml:space="preserve">Apprentissage (Contrats) enregistrés par les chambres consulaires </t>
  </si>
  <si>
    <t>Apprentissage secteur public (contrats)</t>
  </si>
  <si>
    <t>F</t>
  </si>
  <si>
    <t>C</t>
  </si>
  <si>
    <t>N</t>
  </si>
  <si>
    <t>P</t>
  </si>
  <si>
    <t>Contrats d'accompagnement vers l'emploi</t>
  </si>
  <si>
    <t>12</t>
  </si>
  <si>
    <t>Contrats d'avenir</t>
  </si>
  <si>
    <t xml:space="preserve">Contrats d'Insertion / Revenu Minimum d'Activité : ASS - API - APH </t>
  </si>
  <si>
    <t>S</t>
  </si>
  <si>
    <t>Contrats d'Insertion / Revenu Minimum d'Activité : RMI</t>
  </si>
  <si>
    <t>V</t>
  </si>
  <si>
    <t xml:space="preserve">Validation des acquis de l'expérience </t>
  </si>
  <si>
    <t>pour les titres du ministère chargé de l'emploi</t>
  </si>
  <si>
    <t>Contrats Initiative Emploi (plan de cohésion sociale)</t>
  </si>
  <si>
    <t>Contrats jeunes  en entreprise</t>
  </si>
  <si>
    <t>Contrats uniques d'insertion : CIE</t>
  </si>
  <si>
    <t>Contrats uniques d'insertion : CAE</t>
  </si>
  <si>
    <t>8, 9</t>
  </si>
  <si>
    <t>Conventions d'allocations temporaires dégressives (FNE)</t>
  </si>
  <si>
    <t>Conventions de reclassement personnalisé</t>
  </si>
  <si>
    <t xml:space="preserve">Contrats de professionnalisation : nouveaux contrats enregistrés </t>
  </si>
  <si>
    <t xml:space="preserve">Contrats de professionnalisation </t>
  </si>
  <si>
    <t>Contrats de sécurisation professionnelle (CSP)</t>
  </si>
  <si>
    <t xml:space="preserve">pour motif de CSP </t>
  </si>
  <si>
    <t>(cat.D) (a) (b)</t>
  </si>
  <si>
    <t>(b) Données sans recul.</t>
  </si>
  <si>
    <t>Contrat de sécurisation professionnelle (CSP)</t>
  </si>
  <si>
    <t>Bénéficiaires présents en fin de mois, Proportion de femmes</t>
  </si>
  <si>
    <t>Janv.12</t>
  </si>
  <si>
    <t xml:space="preserve">Nb. de CUI-CIE </t>
  </si>
  <si>
    <t xml:space="preserve">embauchés  </t>
  </si>
  <si>
    <t xml:space="preserve">Nb. de CUI-CAE </t>
  </si>
  <si>
    <t>Contrats de sécurisation professionnelle : Nb d'inscription à Pôle Emploi</t>
  </si>
  <si>
    <t xml:space="preserve"> paiements (a)</t>
  </si>
  <si>
    <t>Contrats de transition professionnelle</t>
  </si>
  <si>
    <t>Contrats de sécurisation professionnelle</t>
  </si>
  <si>
    <t>Apprentissage (Contrats) validés en unité territoriale</t>
  </si>
  <si>
    <t>Conventions de FNE-Formation (Fonds national pour l'emploi)</t>
  </si>
  <si>
    <t xml:space="preserve"> Janv.12</t>
  </si>
  <si>
    <t>Contrats signés</t>
  </si>
  <si>
    <t>Contrats d'autonomie (nouvelle formule)</t>
  </si>
  <si>
    <t>Y compris les entreprises créées par les auto-entrepeneurs (données brutes pour les auto-entrepeneurs).</t>
  </si>
  <si>
    <t>Services à la personne, mode prestataire (Associations, organismes publics)</t>
  </si>
  <si>
    <t>Services à la personne, mode mandataire (Associations, organismes publics)</t>
  </si>
  <si>
    <t xml:space="preserve"> de salariés gérés</t>
  </si>
  <si>
    <t>Services à la personne, mode prestataire (Entreprises privées)</t>
  </si>
  <si>
    <t>Services à la personne, mode mandataire  (Entreprises privées)</t>
  </si>
  <si>
    <t>Services à la personne, mode prestataire (Ensemble des organismes et des entreprises)</t>
  </si>
  <si>
    <t>Services à la personne, mode mandataire  (Ensemble des organismes et des entreprises )</t>
  </si>
  <si>
    <t>Source : ANSP ( Serveur Nova).</t>
  </si>
  <si>
    <t>Services à la personne (Ensemble des organismes)</t>
  </si>
  <si>
    <t>Nombre d'organismes</t>
  </si>
  <si>
    <t>agréés ou déclarés</t>
  </si>
  <si>
    <t xml:space="preserve"> de salariés rémunérés</t>
  </si>
  <si>
    <t>Nb. de contrats en cours</t>
  </si>
  <si>
    <t>dans le mois (c )</t>
  </si>
  <si>
    <r>
      <t xml:space="preserve">SERVICES À LA PERSONNE </t>
    </r>
    <r>
      <rPr>
        <b/>
        <sz val="7"/>
        <rFont val="Arial"/>
        <family val="2"/>
      </rPr>
      <t>(ensemble des organismes et entreprises)</t>
    </r>
  </si>
  <si>
    <t>Nb de salariés rénumérés du mois (mode prestataire)</t>
  </si>
  <si>
    <t>Nb de salariés gérés du mois (mode mandataire)</t>
  </si>
  <si>
    <t>Aide à l'embauche dans les très petites entreprises (AETPE - jeunes)</t>
  </si>
  <si>
    <t>Aide à l'embauche dans les très petites entreprises (jeunes)</t>
  </si>
  <si>
    <t>Décembre</t>
  </si>
  <si>
    <t>signées (b)</t>
  </si>
  <si>
    <t>Janvier</t>
  </si>
  <si>
    <t>Janv.13</t>
  </si>
  <si>
    <t>Embauches du mois (c)</t>
  </si>
  <si>
    <t>(c) source Pôle Emploi</t>
  </si>
  <si>
    <t>Emplois d'avenir (secteur non marchand)</t>
  </si>
  <si>
    <t>Emplois d'avenir (secteur marchand)</t>
  </si>
  <si>
    <t>1, 2</t>
  </si>
  <si>
    <t>Services à la personne, mode mandataire (Associations agréées)</t>
  </si>
  <si>
    <t>Services à la personne, mode prestataire (Associations agréées)</t>
  </si>
  <si>
    <t>Services à la personne, mode mandataire (Entreprises privées agréées)</t>
  </si>
  <si>
    <t>Services à la personne, mode prestataire ( Entreprises privées agréées)</t>
  </si>
  <si>
    <t xml:space="preserve">Embauches </t>
  </si>
  <si>
    <t>du mois (a)</t>
  </si>
  <si>
    <t xml:space="preserve">Contrats </t>
  </si>
  <si>
    <t>prescrits(b)</t>
  </si>
  <si>
    <t xml:space="preserve">du </t>
  </si>
  <si>
    <t>mois (a)</t>
  </si>
  <si>
    <t>(1) Estimation DARES .</t>
  </si>
  <si>
    <t>(a) Ensemble des conventions reclassées par mois de début du contrat.  Source:ASP</t>
  </si>
  <si>
    <t>(b) Source:DGEFP</t>
  </si>
  <si>
    <t>Emplois d'Avenir (secteur marchand)</t>
  </si>
  <si>
    <t>(2) Moyenne annuelle établie sur les 12 mois de l'année civile</t>
  </si>
  <si>
    <t>(a) : source ASP</t>
  </si>
  <si>
    <t>(b) source Pôle Emploi</t>
  </si>
  <si>
    <t>(2)</t>
  </si>
  <si>
    <t>Emplois d'Avenir (secteur marchand) : Embauches du mois (*)</t>
  </si>
  <si>
    <t>Emplois d'Avenir (secteur marchand) : Contrats prescrits du mois (**)</t>
  </si>
  <si>
    <t>Contrats uniques d'insertion (CUI-CIE) : Embauches du mois (*)</t>
  </si>
  <si>
    <t>Emplois d'Avenir (secteur non-marchand) : Embauches du mois (*)</t>
  </si>
  <si>
    <t>Emplois d'Avenir (secteur non-marchand) : Contrats prescrits du mois (**)</t>
  </si>
  <si>
    <t>Contrats uniques d'insertion (CUI-CAE) : Embauches du mois(*)</t>
  </si>
  <si>
    <t>(1) Estimation DARES . (*) Ensemble des conventions reclassées par mois de début du contrat. (**) Source : DGEFP</t>
  </si>
  <si>
    <t>1 001 (1)</t>
  </si>
  <si>
    <t>Emplois d'Avenir (secteur non marchand)</t>
  </si>
  <si>
    <t>prescrits (b)</t>
  </si>
  <si>
    <t>(b) Source : DGEFP</t>
  </si>
  <si>
    <t>1 220 (1)</t>
  </si>
  <si>
    <t>12 (1)</t>
  </si>
  <si>
    <t>11 (1)</t>
  </si>
  <si>
    <t>2 603 (1)</t>
  </si>
  <si>
    <t>3 189 (1)</t>
  </si>
  <si>
    <t>25 926 (1)</t>
  </si>
  <si>
    <t>24 826 (1)</t>
  </si>
  <si>
    <t>11 704 (1)</t>
  </si>
  <si>
    <t>11 646 (1)</t>
  </si>
  <si>
    <t>388 555 (1)</t>
  </si>
  <si>
    <t>148 342 (1)</t>
  </si>
  <si>
    <t>27 212 (1)</t>
  </si>
  <si>
    <t>32 128 (1)</t>
  </si>
  <si>
    <t>217 332 (1)</t>
  </si>
  <si>
    <t>214 260 (1)</t>
  </si>
  <si>
    <t>paiements (a)</t>
  </si>
  <si>
    <t>potentiels</t>
  </si>
  <si>
    <t>conventions signées</t>
  </si>
  <si>
    <t>Total des adhérents (a)</t>
  </si>
  <si>
    <t>Premiers paiements (a)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</si>
</sst>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mmm"/>
    <numFmt numFmtId="173" formatCode="mmm/"/>
    <numFmt numFmtId="174" formatCode="mmm\.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0.0"/>
    <numFmt numFmtId="184" formatCode="#,##0;\-#,##0"/>
    <numFmt numFmtId="185" formatCode="#,##0;[Red]\-#,##0"/>
    <numFmt numFmtId="186" formatCode="#,##0.00;\-#,##0.00"/>
    <numFmt numFmtId="187" formatCode="#,##0.00;[Red]\-#,##0.00"/>
    <numFmt numFmtId="188" formatCode="&quot;Vrai&quot;;&quot;Vrai&quot;;&quot;Faux&quot;"/>
    <numFmt numFmtId="189" formatCode="&quot;Actif&quot;;&quot;Actif&quot;;&quot;Inactif&quot;"/>
    <numFmt numFmtId="190" formatCode="mmm;"/>
    <numFmt numFmtId="191" formatCode="#,###,##0"/>
    <numFmt numFmtId="192" formatCode="00000"/>
    <numFmt numFmtId="193" formatCode="00"/>
    <numFmt numFmtId="194" formatCode="\.yy"/>
    <numFmt numFmtId="195" formatCode="yy"/>
    <numFmt numFmtId="196" formatCode="_-* #,##0.0\ _€_-;\-* #,##0.0\ _€_-;_-* &quot;-&quot;??\ _€_-;_-@_-"/>
    <numFmt numFmtId="197" formatCode="_-* #,##0\ _€_-;\-* #,##0\ _€_-;_-* &quot;-&quot;??\ _€_-;_-@_-"/>
    <numFmt numFmtId="198" formatCode="[$-40C]dddd\ d\ mmmm\ yyyy"/>
    <numFmt numFmtId="199" formatCode="#,##0.0"/>
    <numFmt numFmtId="200" formatCode="#,##0.000"/>
  </numFmts>
  <fonts count="67">
    <font>
      <sz val="10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4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Helv"/>
      <family val="0"/>
    </font>
    <font>
      <sz val="11"/>
      <name val="Arial"/>
      <family val="2"/>
    </font>
    <font>
      <b/>
      <sz val="7"/>
      <name val="ITC Kabel Mediu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2"/>
      </left>
      <right style="thin">
        <color indexed="53"/>
      </right>
      <top style="thin">
        <color indexed="52"/>
      </top>
      <bottom>
        <color indexed="63"/>
      </bottom>
    </border>
    <border>
      <left style="thin">
        <color indexed="8"/>
      </left>
      <right style="thin">
        <color indexed="53"/>
      </right>
      <top style="thin">
        <color indexed="52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170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 applyBorder="0" applyAlignment="0">
      <protection/>
    </xf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02">
    <xf numFmtId="0" fontId="0" fillId="0" borderId="0" xfId="0" applyAlignment="1">
      <alignment/>
    </xf>
    <xf numFmtId="3" fontId="6" fillId="0" borderId="0" xfId="65" applyNumberFormat="1" applyFont="1">
      <alignment/>
      <protection/>
    </xf>
    <xf numFmtId="3" fontId="8" fillId="33" borderId="0" xfId="66" applyNumberFormat="1" applyFont="1" applyFill="1" applyBorder="1" applyAlignment="1">
      <alignment/>
      <protection/>
    </xf>
    <xf numFmtId="0" fontId="4" fillId="0" borderId="0" xfId="65" applyFont="1" applyFill="1" applyAlignment="1">
      <alignment horizontal="right"/>
      <protection/>
    </xf>
    <xf numFmtId="3" fontId="4" fillId="0" borderId="0" xfId="65" applyNumberFormat="1" applyFont="1" applyFill="1" applyAlignment="1">
      <alignment horizontal="center"/>
      <protection/>
    </xf>
    <xf numFmtId="3" fontId="4" fillId="0" borderId="0" xfId="65" applyNumberFormat="1" applyFont="1" applyFill="1" applyAlignment="1">
      <alignment horizontal="right"/>
      <protection/>
    </xf>
    <xf numFmtId="3" fontId="4" fillId="0" borderId="0" xfId="66" applyNumberFormat="1" applyFont="1" applyFill="1" applyAlignment="1">
      <alignment horizontal="right"/>
      <protection/>
    </xf>
    <xf numFmtId="3" fontId="9" fillId="0" borderId="0" xfId="66" applyNumberFormat="1" applyFont="1" applyFill="1" applyAlignment="1">
      <alignment horizontal="right"/>
      <protection/>
    </xf>
    <xf numFmtId="3" fontId="8" fillId="0" borderId="0" xfId="66" applyNumberFormat="1" applyFont="1" applyFill="1" applyBorder="1" applyAlignment="1">
      <alignment horizontal="right"/>
      <protection/>
    </xf>
    <xf numFmtId="3" fontId="4" fillId="0" borderId="0" xfId="65" applyNumberFormat="1" applyFont="1">
      <alignment/>
      <protection/>
    </xf>
    <xf numFmtId="3" fontId="10" fillId="0" borderId="10" xfId="65" applyNumberFormat="1" applyFont="1" applyFill="1" applyBorder="1" applyAlignment="1">
      <alignment horizontal="center"/>
      <protection/>
    </xf>
    <xf numFmtId="3" fontId="10" fillId="0" borderId="11" xfId="65" applyNumberFormat="1" applyFont="1" applyFill="1" applyBorder="1" applyAlignment="1">
      <alignment horizontal="center"/>
      <protection/>
    </xf>
    <xf numFmtId="0" fontId="0" fillId="0" borderId="0" xfId="65" applyFont="1">
      <alignment/>
      <protection/>
    </xf>
    <xf numFmtId="3" fontId="11" fillId="0" borderId="0" xfId="65" applyNumberFormat="1" applyFont="1">
      <alignment/>
      <protection/>
    </xf>
    <xf numFmtId="3" fontId="12" fillId="0" borderId="12" xfId="65" applyNumberFormat="1" applyFont="1" applyFill="1" applyBorder="1" applyAlignment="1">
      <alignment horizontal="center"/>
      <protection/>
    </xf>
    <xf numFmtId="3" fontId="12" fillId="0" borderId="13" xfId="65" applyNumberFormat="1" applyFont="1" applyFill="1" applyBorder="1" applyAlignment="1">
      <alignment horizontal="center"/>
      <protection/>
    </xf>
    <xf numFmtId="3" fontId="10" fillId="0" borderId="12" xfId="65" applyNumberFormat="1" applyFont="1" applyFill="1" applyBorder="1" applyAlignment="1">
      <alignment horizontal="center"/>
      <protection/>
    </xf>
    <xf numFmtId="3" fontId="10" fillId="0" borderId="13" xfId="65" applyNumberFormat="1" applyFont="1" applyFill="1" applyBorder="1" applyAlignment="1">
      <alignment horizontal="center"/>
      <protection/>
    </xf>
    <xf numFmtId="3" fontId="13" fillId="0" borderId="0" xfId="65" applyNumberFormat="1" applyFont="1">
      <alignment/>
      <protection/>
    </xf>
    <xf numFmtId="3" fontId="12" fillId="0" borderId="14" xfId="65" applyNumberFormat="1" applyFont="1" applyFill="1" applyBorder="1" applyAlignment="1">
      <alignment horizontal="center"/>
      <protection/>
    </xf>
    <xf numFmtId="3" fontId="12" fillId="0" borderId="15" xfId="65" applyNumberFormat="1" applyFont="1" applyFill="1" applyBorder="1" applyAlignment="1">
      <alignment horizontal="center"/>
      <protection/>
    </xf>
    <xf numFmtId="3" fontId="11" fillId="34" borderId="16" xfId="65" applyNumberFormat="1" applyFont="1" applyFill="1" applyBorder="1" applyAlignment="1">
      <alignment horizontal="left"/>
      <protection/>
    </xf>
    <xf numFmtId="3" fontId="10" fillId="34" borderId="0" xfId="65" applyNumberFormat="1" applyFont="1" applyFill="1" applyBorder="1" applyAlignment="1">
      <alignment horizontal="right"/>
      <protection/>
    </xf>
    <xf numFmtId="3" fontId="10" fillId="34" borderId="10" xfId="65" applyNumberFormat="1" applyFont="1" applyFill="1" applyBorder="1" applyAlignment="1">
      <alignment horizontal="right"/>
      <protection/>
    </xf>
    <xf numFmtId="3" fontId="10" fillId="34" borderId="11" xfId="65" applyNumberFormat="1" applyFont="1" applyFill="1" applyBorder="1" applyAlignment="1">
      <alignment horizontal="right"/>
      <protection/>
    </xf>
    <xf numFmtId="3" fontId="14" fillId="0" borderId="17" xfId="65" applyNumberFormat="1" applyFont="1" applyFill="1" applyBorder="1" applyAlignment="1">
      <alignment horizontal="left"/>
      <protection/>
    </xf>
    <xf numFmtId="3" fontId="10" fillId="0" borderId="0" xfId="65" applyNumberFormat="1" applyFont="1" applyFill="1" applyBorder="1" applyAlignment="1">
      <alignment horizontal="right"/>
      <protection/>
    </xf>
    <xf numFmtId="3" fontId="10" fillId="0" borderId="12" xfId="65" applyNumberFormat="1" applyFont="1" applyFill="1" applyBorder="1" applyAlignment="1">
      <alignment horizontal="right"/>
      <protection/>
    </xf>
    <xf numFmtId="3" fontId="10" fillId="0" borderId="13" xfId="65" applyNumberFormat="1" applyFont="1" applyFill="1" applyBorder="1" applyAlignment="1">
      <alignment horizontal="right"/>
      <protection/>
    </xf>
    <xf numFmtId="3" fontId="11" fillId="34" borderId="17" xfId="65" applyNumberFormat="1" applyFont="1" applyFill="1" applyBorder="1" applyAlignment="1">
      <alignment horizontal="left"/>
      <protection/>
    </xf>
    <xf numFmtId="3" fontId="10" fillId="34" borderId="12" xfId="65" applyNumberFormat="1" applyFont="1" applyFill="1" applyBorder="1" applyAlignment="1">
      <alignment horizontal="right"/>
      <protection/>
    </xf>
    <xf numFmtId="3" fontId="10" fillId="34" borderId="13" xfId="65" applyNumberFormat="1" applyFont="1" applyFill="1" applyBorder="1" applyAlignment="1">
      <alignment horizontal="right"/>
      <protection/>
    </xf>
    <xf numFmtId="3" fontId="11" fillId="34" borderId="17" xfId="65" applyNumberFormat="1" applyFont="1" applyFill="1" applyBorder="1">
      <alignment/>
      <protection/>
    </xf>
    <xf numFmtId="3" fontId="14" fillId="0" borderId="17" xfId="65" applyNumberFormat="1" applyFont="1" applyFill="1" applyBorder="1">
      <alignment/>
      <protection/>
    </xf>
    <xf numFmtId="3" fontId="14" fillId="0" borderId="18" xfId="65" applyNumberFormat="1" applyFont="1" applyFill="1" applyBorder="1" applyAlignment="1">
      <alignment horizontal="left"/>
      <protection/>
    </xf>
    <xf numFmtId="3" fontId="10" fillId="0" borderId="14" xfId="65" applyNumberFormat="1" applyFont="1" applyFill="1" applyBorder="1" applyAlignment="1">
      <alignment horizontal="right"/>
      <protection/>
    </xf>
    <xf numFmtId="3" fontId="10" fillId="0" borderId="15" xfId="65" applyNumberFormat="1" applyFont="1" applyFill="1" applyBorder="1" applyAlignment="1">
      <alignment horizontal="right"/>
      <protection/>
    </xf>
    <xf numFmtId="3" fontId="4" fillId="0" borderId="0" xfId="65" applyNumberFormat="1" applyFont="1" applyBorder="1">
      <alignment/>
      <protection/>
    </xf>
    <xf numFmtId="3" fontId="10" fillId="0" borderId="19" xfId="65" applyNumberFormat="1" applyFont="1" applyFill="1" applyBorder="1" applyAlignment="1">
      <alignment horizontal="center"/>
      <protection/>
    </xf>
    <xf numFmtId="3" fontId="12" fillId="0" borderId="0" xfId="65" applyNumberFormat="1" applyFont="1" applyFill="1" applyBorder="1" applyAlignment="1">
      <alignment horizontal="center"/>
      <protection/>
    </xf>
    <xf numFmtId="3" fontId="10" fillId="0" borderId="18" xfId="65" applyNumberFormat="1" applyFont="1" applyFill="1" applyBorder="1" applyAlignment="1">
      <alignment horizontal="center"/>
      <protection/>
    </xf>
    <xf numFmtId="3" fontId="12" fillId="0" borderId="20" xfId="65" applyNumberFormat="1" applyFont="1" applyFill="1" applyBorder="1" applyAlignment="1">
      <alignment horizontal="center"/>
      <protection/>
    </xf>
    <xf numFmtId="3" fontId="4" fillId="34" borderId="10" xfId="65" applyNumberFormat="1" applyFont="1" applyFill="1" applyBorder="1" applyAlignment="1">
      <alignment horizontal="right"/>
      <protection/>
    </xf>
    <xf numFmtId="3" fontId="4" fillId="34" borderId="11" xfId="65" applyNumberFormat="1" applyFont="1" applyFill="1" applyBorder="1" applyAlignment="1">
      <alignment horizontal="right"/>
      <protection/>
    </xf>
    <xf numFmtId="3" fontId="12" fillId="34" borderId="13" xfId="65" applyNumberFormat="1" applyFont="1" applyFill="1" applyBorder="1" applyAlignment="1">
      <alignment horizontal="right"/>
      <protection/>
    </xf>
    <xf numFmtId="3" fontId="11" fillId="0" borderId="0" xfId="65" applyNumberFormat="1" applyFont="1" applyBorder="1">
      <alignment/>
      <protection/>
    </xf>
    <xf numFmtId="3" fontId="4" fillId="0" borderId="17" xfId="65" applyNumberFormat="1" applyFont="1" applyFill="1" applyBorder="1" applyAlignment="1">
      <alignment horizontal="left"/>
      <protection/>
    </xf>
    <xf numFmtId="3" fontId="10" fillId="0" borderId="21" xfId="65" applyNumberFormat="1" applyFont="1" applyFill="1" applyBorder="1" applyAlignment="1">
      <alignment horizontal="left"/>
      <protection/>
    </xf>
    <xf numFmtId="3" fontId="4" fillId="0" borderId="0" xfId="65" applyNumberFormat="1" applyFont="1" applyBorder="1" applyAlignment="1">
      <alignment horizontal="right"/>
      <protection/>
    </xf>
    <xf numFmtId="3" fontId="10" fillId="0" borderId="10" xfId="65" applyNumberFormat="1" applyFont="1" applyFill="1" applyBorder="1" applyAlignment="1">
      <alignment horizontal="right"/>
      <protection/>
    </xf>
    <xf numFmtId="3" fontId="10" fillId="0" borderId="11" xfId="65" applyNumberFormat="1" applyFont="1" applyFill="1" applyBorder="1" applyAlignment="1">
      <alignment horizontal="right"/>
      <protection/>
    </xf>
    <xf numFmtId="3" fontId="10" fillId="0" borderId="19" xfId="65" applyNumberFormat="1" applyFont="1" applyFill="1" applyBorder="1" applyAlignment="1">
      <alignment horizontal="right"/>
      <protection/>
    </xf>
    <xf numFmtId="3" fontId="4" fillId="0" borderId="18" xfId="65" applyNumberFormat="1" applyFont="1" applyFill="1" applyBorder="1">
      <alignment/>
      <protection/>
    </xf>
    <xf numFmtId="3" fontId="10" fillId="0" borderId="20" xfId="65" applyNumberFormat="1" applyFont="1" applyFill="1" applyBorder="1" applyAlignment="1">
      <alignment horizontal="right"/>
      <protection/>
    </xf>
    <xf numFmtId="3" fontId="10" fillId="0" borderId="18" xfId="65" applyNumberFormat="1" applyFont="1" applyFill="1" applyBorder="1" applyAlignment="1">
      <alignment horizontal="right"/>
      <protection/>
    </xf>
    <xf numFmtId="3" fontId="10" fillId="0" borderId="21" xfId="65" applyNumberFormat="1" applyFont="1" applyFill="1" applyBorder="1">
      <alignment/>
      <protection/>
    </xf>
    <xf numFmtId="3" fontId="11" fillId="34" borderId="12" xfId="65" applyNumberFormat="1" applyFont="1" applyFill="1" applyBorder="1" applyAlignment="1">
      <alignment horizontal="left"/>
      <protection/>
    </xf>
    <xf numFmtId="3" fontId="10" fillId="34" borderId="10" xfId="65" applyNumberFormat="1" applyFont="1" applyFill="1" applyBorder="1" applyAlignment="1">
      <alignment horizontal="center"/>
      <protection/>
    </xf>
    <xf numFmtId="3" fontId="10" fillId="34" borderId="13" xfId="65" applyNumberFormat="1" applyFont="1" applyFill="1" applyBorder="1" applyAlignment="1">
      <alignment horizontal="center"/>
      <protection/>
    </xf>
    <xf numFmtId="3" fontId="14" fillId="0" borderId="12" xfId="65" applyNumberFormat="1" applyFont="1" applyFill="1" applyBorder="1" applyAlignment="1">
      <alignment horizontal="left"/>
      <protection/>
    </xf>
    <xf numFmtId="3" fontId="4" fillId="0" borderId="14" xfId="65" applyNumberFormat="1" applyFont="1" applyFill="1" applyBorder="1">
      <alignment/>
      <protection/>
    </xf>
    <xf numFmtId="3" fontId="10" fillId="0" borderId="22" xfId="66" applyNumberFormat="1" applyFont="1" applyFill="1" applyBorder="1">
      <alignment/>
      <protection/>
    </xf>
    <xf numFmtId="3" fontId="14" fillId="0" borderId="18" xfId="65" applyNumberFormat="1" applyFont="1" applyFill="1" applyBorder="1">
      <alignment/>
      <protection/>
    </xf>
    <xf numFmtId="3" fontId="4" fillId="0" borderId="0" xfId="65" applyNumberFormat="1" applyFont="1" applyFill="1" applyBorder="1">
      <alignment/>
      <protection/>
    </xf>
    <xf numFmtId="3" fontId="14" fillId="0" borderId="21" xfId="65" applyNumberFormat="1" applyFont="1" applyFill="1" applyBorder="1" applyAlignment="1">
      <alignment horizontal="left"/>
      <protection/>
    </xf>
    <xf numFmtId="3" fontId="10" fillId="0" borderId="21" xfId="65" applyNumberFormat="1" applyFont="1" applyFill="1" applyBorder="1" applyAlignment="1">
      <alignment horizontal="right"/>
      <protection/>
    </xf>
    <xf numFmtId="3" fontId="4" fillId="0" borderId="0" xfId="65" applyNumberFormat="1" applyFont="1" applyFill="1" applyBorder="1" applyAlignment="1">
      <alignment horizontal="right"/>
      <protection/>
    </xf>
    <xf numFmtId="3" fontId="4" fillId="0" borderId="0" xfId="65" applyNumberFormat="1" applyFont="1" applyFill="1">
      <alignment/>
      <protection/>
    </xf>
    <xf numFmtId="3" fontId="4" fillId="0" borderId="0" xfId="65" applyNumberFormat="1" applyFont="1" applyAlignment="1">
      <alignment horizontal="right"/>
      <protection/>
    </xf>
    <xf numFmtId="0" fontId="17" fillId="0" borderId="0" xfId="56" applyFont="1">
      <alignment/>
      <protection/>
    </xf>
    <xf numFmtId="0" fontId="19" fillId="0" borderId="0" xfId="56" applyFont="1">
      <alignment/>
      <protection/>
    </xf>
    <xf numFmtId="0" fontId="20" fillId="0" borderId="0" xfId="56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Fill="1" applyBorder="1" applyAlignment="1">
      <alignment horizontal="left"/>
      <protection/>
    </xf>
    <xf numFmtId="0" fontId="10" fillId="0" borderId="0" xfId="56" applyFont="1" applyFill="1" applyBorder="1">
      <alignment/>
      <protection/>
    </xf>
    <xf numFmtId="0" fontId="21" fillId="0" borderId="0" xfId="56" applyFont="1" applyFill="1" applyBorder="1" applyAlignment="1">
      <alignment horizontal="right"/>
      <protection/>
    </xf>
    <xf numFmtId="0" fontId="10" fillId="0" borderId="0" xfId="56" applyFont="1">
      <alignment/>
      <protection/>
    </xf>
    <xf numFmtId="172" fontId="17" fillId="0" borderId="0" xfId="56" applyNumberFormat="1" applyFont="1">
      <alignment/>
      <protection/>
    </xf>
    <xf numFmtId="0" fontId="24" fillId="0" borderId="12" xfId="56" applyFont="1" applyBorder="1">
      <alignment/>
      <protection/>
    </xf>
    <xf numFmtId="0" fontId="24" fillId="0" borderId="0" xfId="56" applyFont="1" applyBorder="1">
      <alignment/>
      <protection/>
    </xf>
    <xf numFmtId="172" fontId="14" fillId="0" borderId="0" xfId="56" applyNumberFormat="1" applyFont="1" applyBorder="1">
      <alignment/>
      <protection/>
    </xf>
    <xf numFmtId="172" fontId="14" fillId="0" borderId="0" xfId="56" applyNumberFormat="1" applyFont="1" applyFill="1" applyBorder="1">
      <alignment/>
      <protection/>
    </xf>
    <xf numFmtId="172" fontId="24" fillId="0" borderId="0" xfId="56" applyNumberFormat="1" applyFont="1" applyFill="1" applyBorder="1" applyAlignment="1">
      <alignment horizontal="right"/>
      <protection/>
    </xf>
    <xf numFmtId="172" fontId="24" fillId="0" borderId="13" xfId="56" applyNumberFormat="1" applyFont="1" applyFill="1" applyBorder="1" applyAlignment="1">
      <alignment horizontal="right"/>
      <protection/>
    </xf>
    <xf numFmtId="172" fontId="14" fillId="0" borderId="0" xfId="56" applyNumberFormat="1" applyFont="1">
      <alignment/>
      <protection/>
    </xf>
    <xf numFmtId="0" fontId="14" fillId="0" borderId="0" xfId="56" applyFont="1">
      <alignment/>
      <protection/>
    </xf>
    <xf numFmtId="0" fontId="11" fillId="0" borderId="12" xfId="56" applyFont="1" applyBorder="1">
      <alignment/>
      <protection/>
    </xf>
    <xf numFmtId="0" fontId="11" fillId="0" borderId="0" xfId="56" applyFont="1" applyBorder="1" applyAlignment="1">
      <alignment horizontal="right"/>
      <protection/>
    </xf>
    <xf numFmtId="172" fontId="11" fillId="0" borderId="0" xfId="56" applyNumberFormat="1" applyFont="1" applyBorder="1" applyAlignment="1">
      <alignment horizontal="right"/>
      <protection/>
    </xf>
    <xf numFmtId="172" fontId="11" fillId="0" borderId="0" xfId="56" applyNumberFormat="1" applyFont="1" applyFill="1" applyBorder="1" applyAlignment="1">
      <alignment horizontal="right"/>
      <protection/>
    </xf>
    <xf numFmtId="172" fontId="11" fillId="0" borderId="13" xfId="56" applyNumberFormat="1" applyFont="1" applyFill="1" applyBorder="1" applyAlignment="1">
      <alignment horizontal="right"/>
      <protection/>
    </xf>
    <xf numFmtId="172" fontId="11" fillId="0" borderId="0" xfId="56" applyNumberFormat="1" applyFont="1">
      <alignment/>
      <protection/>
    </xf>
    <xf numFmtId="0" fontId="11" fillId="0" borderId="0" xfId="56" applyFont="1">
      <alignment/>
      <protection/>
    </xf>
    <xf numFmtId="0" fontId="10" fillId="0" borderId="12" xfId="56" applyFont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0" fillId="0" borderId="13" xfId="56" applyFont="1" applyBorder="1">
      <alignment/>
      <protection/>
    </xf>
    <xf numFmtId="0" fontId="24" fillId="0" borderId="12" xfId="56" applyFont="1" applyBorder="1" applyAlignment="1">
      <alignment horizontal="left"/>
      <protection/>
    </xf>
    <xf numFmtId="3" fontId="10" fillId="0" borderId="0" xfId="56" applyNumberFormat="1" applyFont="1" applyBorder="1" applyAlignment="1">
      <alignment horizontal="right"/>
      <protection/>
    </xf>
    <xf numFmtId="3" fontId="12" fillId="0" borderId="0" xfId="56" applyNumberFormat="1" applyFont="1" applyBorder="1" applyAlignment="1">
      <alignment horizontal="right"/>
      <protection/>
    </xf>
    <xf numFmtId="9" fontId="12" fillId="0" borderId="13" xfId="56" applyNumberFormat="1" applyFont="1" applyFill="1" applyBorder="1" applyAlignment="1">
      <alignment horizontal="right"/>
      <protection/>
    </xf>
    <xf numFmtId="0" fontId="11" fillId="0" borderId="12" xfId="56" applyFont="1" applyBorder="1" applyAlignment="1">
      <alignment horizontal="left"/>
      <protection/>
    </xf>
    <xf numFmtId="0" fontId="10" fillId="0" borderId="12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right"/>
      <protection/>
    </xf>
    <xf numFmtId="3" fontId="10" fillId="0" borderId="0" xfId="56" applyNumberFormat="1" applyFont="1" applyFill="1" applyBorder="1" applyAlignment="1">
      <alignment horizontal="right"/>
      <protection/>
    </xf>
    <xf numFmtId="3" fontId="12" fillId="0" borderId="0" xfId="56" applyNumberFormat="1" applyFont="1" applyFill="1" applyBorder="1" applyAlignment="1">
      <alignment horizontal="right"/>
      <protection/>
    </xf>
    <xf numFmtId="172" fontId="24" fillId="0" borderId="0" xfId="56" applyNumberFormat="1" applyFont="1" applyBorder="1" applyAlignment="1">
      <alignment horizontal="right"/>
      <protection/>
    </xf>
    <xf numFmtId="3" fontId="24" fillId="0" borderId="0" xfId="56" applyNumberFormat="1" applyFont="1" applyFill="1" applyBorder="1" applyAlignment="1">
      <alignment horizontal="right"/>
      <protection/>
    </xf>
    <xf numFmtId="172" fontId="24" fillId="0" borderId="0" xfId="56" applyNumberFormat="1" applyFont="1">
      <alignment/>
      <protection/>
    </xf>
    <xf numFmtId="0" fontId="24" fillId="0" borderId="0" xfId="56" applyFont="1">
      <alignment/>
      <protection/>
    </xf>
    <xf numFmtId="172" fontId="12" fillId="0" borderId="0" xfId="56" applyNumberFormat="1" applyFont="1" applyBorder="1" applyAlignment="1">
      <alignment horizontal="right"/>
      <protection/>
    </xf>
    <xf numFmtId="172" fontId="12" fillId="0" borderId="0" xfId="56" applyNumberFormat="1" applyFont="1" applyFill="1" applyBorder="1" applyAlignment="1">
      <alignment horizontal="right"/>
      <protection/>
    </xf>
    <xf numFmtId="3" fontId="25" fillId="0" borderId="0" xfId="56" applyNumberFormat="1" applyFont="1" applyBorder="1" applyAlignment="1">
      <alignment horizontal="right"/>
      <protection/>
    </xf>
    <xf numFmtId="9" fontId="25" fillId="0" borderId="13" xfId="56" applyNumberFormat="1" applyFont="1" applyFill="1" applyBorder="1" applyAlignment="1">
      <alignment horizontal="right"/>
      <protection/>
    </xf>
    <xf numFmtId="0" fontId="25" fillId="0" borderId="0" xfId="56" applyFont="1">
      <alignment/>
      <protection/>
    </xf>
    <xf numFmtId="9" fontId="24" fillId="0" borderId="13" xfId="56" applyNumberFormat="1" applyFont="1" applyFill="1" applyBorder="1" applyAlignment="1">
      <alignment horizontal="right"/>
      <protection/>
    </xf>
    <xf numFmtId="0" fontId="10" fillId="0" borderId="14" xfId="56" applyFont="1" applyBorder="1" applyAlignment="1">
      <alignment horizontal="center"/>
      <protection/>
    </xf>
    <xf numFmtId="0" fontId="11" fillId="0" borderId="20" xfId="56" applyFont="1" applyBorder="1">
      <alignment/>
      <protection/>
    </xf>
    <xf numFmtId="3" fontId="25" fillId="0" borderId="20" xfId="56" applyNumberFormat="1" applyFont="1" applyBorder="1" applyAlignment="1">
      <alignment horizontal="right"/>
      <protection/>
    </xf>
    <xf numFmtId="9" fontId="25" fillId="0" borderId="15" xfId="56" applyNumberFormat="1" applyFont="1" applyFill="1" applyBorder="1" applyAlignment="1">
      <alignment horizontal="right"/>
      <protection/>
    </xf>
    <xf numFmtId="0" fontId="10" fillId="0" borderId="0" xfId="56" applyFont="1" applyBorder="1" applyAlignment="1">
      <alignment horizontal="left"/>
      <protection/>
    </xf>
    <xf numFmtId="0" fontId="10" fillId="0" borderId="0" xfId="56" applyFont="1" applyBorder="1">
      <alignment/>
      <protection/>
    </xf>
    <xf numFmtId="3" fontId="8" fillId="35" borderId="0" xfId="56" applyNumberFormat="1" applyFont="1" applyFill="1" applyBorder="1" applyAlignment="1">
      <alignment horizontal="right"/>
      <protection/>
    </xf>
    <xf numFmtId="0" fontId="8" fillId="35" borderId="0" xfId="56" applyFont="1" applyFill="1" applyBorder="1" applyAlignment="1">
      <alignment horizontal="right"/>
      <protection/>
    </xf>
    <xf numFmtId="0" fontId="10" fillId="0" borderId="0" xfId="56" applyFont="1" applyFill="1" applyBorder="1" applyAlignment="1">
      <alignment horizontal="right"/>
      <protection/>
    </xf>
    <xf numFmtId="0" fontId="26" fillId="0" borderId="0" xfId="56" applyFont="1">
      <alignment/>
      <protection/>
    </xf>
    <xf numFmtId="0" fontId="10" fillId="0" borderId="0" xfId="56" applyFont="1" applyFill="1">
      <alignment/>
      <protection/>
    </xf>
    <xf numFmtId="172" fontId="11" fillId="0" borderId="0" xfId="56" applyNumberFormat="1" applyFont="1" applyFill="1" applyBorder="1" applyAlignment="1">
      <alignment horizontal="left"/>
      <protection/>
    </xf>
    <xf numFmtId="3" fontId="10" fillId="0" borderId="0" xfId="56" applyNumberFormat="1" applyFont="1" applyBorder="1" applyAlignment="1">
      <alignment horizontal="left"/>
      <protection/>
    </xf>
    <xf numFmtId="3" fontId="25" fillId="35" borderId="0" xfId="56" applyNumberFormat="1" applyFont="1" applyFill="1" applyBorder="1" applyAlignment="1">
      <alignment horizontal="right"/>
      <protection/>
    </xf>
    <xf numFmtId="0" fontId="8" fillId="0" borderId="0" xfId="56" applyFont="1" applyFill="1" applyBorder="1" applyAlignment="1">
      <alignment horizontal="right"/>
      <protection/>
    </xf>
    <xf numFmtId="0" fontId="10" fillId="0" borderId="0" xfId="56" applyFont="1" applyFill="1" applyAlignment="1">
      <alignment horizontal="left"/>
      <protection/>
    </xf>
    <xf numFmtId="0" fontId="11" fillId="0" borderId="0" xfId="56" applyFont="1" applyFill="1">
      <alignment/>
      <protection/>
    </xf>
    <xf numFmtId="0" fontId="10" fillId="36" borderId="0" xfId="56" applyFont="1" applyFill="1">
      <alignment/>
      <protection/>
    </xf>
    <xf numFmtId="0" fontId="12" fillId="37" borderId="0" xfId="56" applyFont="1" applyFill="1">
      <alignment/>
      <protection/>
    </xf>
    <xf numFmtId="0" fontId="12" fillId="0" borderId="0" xfId="56" applyFont="1" applyFill="1">
      <alignment/>
      <protection/>
    </xf>
    <xf numFmtId="0" fontId="17" fillId="0" borderId="0" xfId="57" applyFont="1">
      <alignment/>
      <protection/>
    </xf>
    <xf numFmtId="0" fontId="26" fillId="0" borderId="0" xfId="57" applyFont="1">
      <alignment/>
      <protection/>
    </xf>
    <xf numFmtId="0" fontId="20" fillId="0" borderId="0" xfId="57" applyFont="1" applyFill="1" applyBorder="1" applyAlignment="1">
      <alignment horizontal="center"/>
      <protection/>
    </xf>
    <xf numFmtId="0" fontId="10" fillId="0" borderId="0" xfId="57" applyFont="1">
      <alignment/>
      <protection/>
    </xf>
    <xf numFmtId="0" fontId="11" fillId="0" borderId="0" xfId="57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12" fillId="0" borderId="0" xfId="57" applyFont="1" applyFill="1" applyBorder="1" applyAlignment="1">
      <alignment horizontal="center"/>
      <protection/>
    </xf>
    <xf numFmtId="0" fontId="12" fillId="0" borderId="0" xfId="57" applyFont="1" applyFill="1" applyBorder="1">
      <alignment/>
      <protection/>
    </xf>
    <xf numFmtId="0" fontId="10" fillId="0" borderId="0" xfId="57" applyFont="1" applyFill="1" applyBorder="1">
      <alignment/>
      <protection/>
    </xf>
    <xf numFmtId="0" fontId="21" fillId="0" borderId="0" xfId="57" applyFont="1" applyFill="1" applyBorder="1" applyAlignment="1">
      <alignment horizontal="right"/>
      <protection/>
    </xf>
    <xf numFmtId="0" fontId="12" fillId="0" borderId="0" xfId="57" applyFont="1">
      <alignment/>
      <protection/>
    </xf>
    <xf numFmtId="0" fontId="16" fillId="0" borderId="0" xfId="57" applyFont="1" applyFill="1" applyBorder="1" applyAlignment="1">
      <alignment/>
      <protection/>
    </xf>
    <xf numFmtId="0" fontId="24" fillId="0" borderId="12" xfId="57" applyFont="1" applyBorder="1">
      <alignment/>
      <protection/>
    </xf>
    <xf numFmtId="0" fontId="24" fillId="0" borderId="0" xfId="57" applyFont="1" applyBorder="1">
      <alignment/>
      <protection/>
    </xf>
    <xf numFmtId="172" fontId="14" fillId="0" borderId="0" xfId="57" applyNumberFormat="1" applyFont="1" applyBorder="1">
      <alignment/>
      <protection/>
    </xf>
    <xf numFmtId="172" fontId="14" fillId="0" borderId="0" xfId="57" applyNumberFormat="1" applyFont="1" applyFill="1" applyBorder="1">
      <alignment/>
      <protection/>
    </xf>
    <xf numFmtId="172" fontId="24" fillId="0" borderId="0" xfId="57" applyNumberFormat="1" applyFont="1" applyFill="1" applyBorder="1" applyAlignment="1">
      <alignment horizontal="right"/>
      <protection/>
    </xf>
    <xf numFmtId="172" fontId="24" fillId="0" borderId="13" xfId="57" applyNumberFormat="1" applyFont="1" applyFill="1" applyBorder="1" applyAlignment="1">
      <alignment horizontal="right"/>
      <protection/>
    </xf>
    <xf numFmtId="172" fontId="14" fillId="0" borderId="0" xfId="57" applyNumberFormat="1" applyFont="1">
      <alignment/>
      <protection/>
    </xf>
    <xf numFmtId="0" fontId="14" fillId="0" borderId="0" xfId="57" applyFont="1">
      <alignment/>
      <protection/>
    </xf>
    <xf numFmtId="173" fontId="11" fillId="0" borderId="12" xfId="57" applyNumberFormat="1" applyFont="1" applyBorder="1">
      <alignment/>
      <protection/>
    </xf>
    <xf numFmtId="173" fontId="11" fillId="0" borderId="0" xfId="57" applyNumberFormat="1" applyFont="1" applyBorder="1">
      <alignment/>
      <protection/>
    </xf>
    <xf numFmtId="173" fontId="11" fillId="0" borderId="0" xfId="57" applyNumberFormat="1" applyFont="1" applyFill="1" applyBorder="1" applyAlignment="1">
      <alignment horizontal="right"/>
      <protection/>
    </xf>
    <xf numFmtId="173" fontId="11" fillId="0" borderId="13" xfId="57" applyNumberFormat="1" applyFont="1" applyFill="1" applyBorder="1" applyAlignment="1">
      <alignment horizontal="right"/>
      <protection/>
    </xf>
    <xf numFmtId="173" fontId="11" fillId="0" borderId="0" xfId="57" applyNumberFormat="1" applyFont="1">
      <alignment/>
      <protection/>
    </xf>
    <xf numFmtId="0" fontId="24" fillId="0" borderId="12" xfId="57" applyFont="1" applyBorder="1" applyAlignment="1">
      <alignment horizontal="left"/>
      <protection/>
    </xf>
    <xf numFmtId="0" fontId="11" fillId="0" borderId="0" xfId="57" applyFont="1" applyBorder="1">
      <alignment/>
      <protection/>
    </xf>
    <xf numFmtId="0" fontId="24" fillId="0" borderId="0" xfId="57" applyFont="1" applyBorder="1" applyAlignment="1">
      <alignment horizontal="left"/>
      <protection/>
    </xf>
    <xf numFmtId="172" fontId="11" fillId="0" borderId="0" xfId="57" applyNumberFormat="1" applyFont="1" applyBorder="1">
      <alignment/>
      <protection/>
    </xf>
    <xf numFmtId="172" fontId="11" fillId="0" borderId="0" xfId="57" applyNumberFormat="1" applyFont="1" applyFill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0" xfId="57" applyFont="1" applyBorder="1" applyAlignment="1">
      <alignment horizontal="right"/>
      <protection/>
    </xf>
    <xf numFmtId="3" fontId="10" fillId="0" borderId="0" xfId="57" applyNumberFormat="1" applyFont="1" applyBorder="1" applyAlignment="1">
      <alignment horizontal="right"/>
      <protection/>
    </xf>
    <xf numFmtId="3" fontId="12" fillId="0" borderId="0" xfId="57" applyNumberFormat="1" applyFont="1" applyBorder="1" applyAlignment="1">
      <alignment horizontal="right"/>
      <protection/>
    </xf>
    <xf numFmtId="9" fontId="12" fillId="0" borderId="13" xfId="57" applyNumberFormat="1" applyFont="1" applyFill="1" applyBorder="1" applyAlignment="1">
      <alignment horizontal="right"/>
      <protection/>
    </xf>
    <xf numFmtId="0" fontId="10" fillId="0" borderId="12" xfId="57" applyFont="1" applyFill="1" applyBorder="1" applyAlignment="1">
      <alignment horizontal="center"/>
      <protection/>
    </xf>
    <xf numFmtId="173" fontId="24" fillId="0" borderId="12" xfId="57" applyNumberFormat="1" applyFont="1" applyBorder="1">
      <alignment/>
      <protection/>
    </xf>
    <xf numFmtId="172" fontId="4" fillId="0" borderId="0" xfId="56" applyNumberFormat="1" applyFont="1" applyBorder="1" applyAlignment="1">
      <alignment horizontal="right"/>
      <protection/>
    </xf>
    <xf numFmtId="0" fontId="24" fillId="0" borderId="12" xfId="57" applyFont="1" applyBorder="1" applyAlignment="1">
      <alignment horizontal="center"/>
      <protection/>
    </xf>
    <xf numFmtId="3" fontId="10" fillId="0" borderId="0" xfId="57" applyNumberFormat="1" applyFont="1" applyBorder="1">
      <alignment/>
      <protection/>
    </xf>
    <xf numFmtId="3" fontId="25" fillId="0" borderId="0" xfId="57" applyNumberFormat="1" applyFont="1" applyBorder="1">
      <alignment/>
      <protection/>
    </xf>
    <xf numFmtId="9" fontId="25" fillId="0" borderId="13" xfId="57" applyNumberFormat="1" applyFont="1" applyFill="1" applyBorder="1" applyAlignment="1">
      <alignment horizontal="right"/>
      <protection/>
    </xf>
    <xf numFmtId="3" fontId="12" fillId="0" borderId="0" xfId="57" applyNumberFormat="1" applyFont="1" applyFill="1" applyBorder="1">
      <alignment/>
      <protection/>
    </xf>
    <xf numFmtId="3" fontId="12" fillId="0" borderId="0" xfId="57" applyNumberFormat="1" applyFont="1" applyFill="1" applyBorder="1" applyAlignment="1">
      <alignment horizontal="right"/>
      <protection/>
    </xf>
    <xf numFmtId="0" fontId="24" fillId="0" borderId="14" xfId="57" applyFont="1" applyBorder="1" applyAlignment="1">
      <alignment horizontal="center"/>
      <protection/>
    </xf>
    <xf numFmtId="0" fontId="24" fillId="0" borderId="20" xfId="57" applyFont="1" applyBorder="1">
      <alignment/>
      <protection/>
    </xf>
    <xf numFmtId="3" fontId="25" fillId="0" borderId="20" xfId="57" applyNumberFormat="1" applyFont="1" applyBorder="1">
      <alignment/>
      <protection/>
    </xf>
    <xf numFmtId="9" fontId="25" fillId="0" borderId="15" xfId="57" applyNumberFormat="1" applyFont="1" applyFill="1" applyBorder="1">
      <alignment/>
      <protection/>
    </xf>
    <xf numFmtId="0" fontId="25" fillId="0" borderId="0" xfId="57" applyFont="1">
      <alignment/>
      <protection/>
    </xf>
    <xf numFmtId="0" fontId="10" fillId="0" borderId="0" xfId="57" applyFont="1" applyBorder="1" applyAlignment="1">
      <alignment horizontal="center"/>
      <protection/>
    </xf>
    <xf numFmtId="3" fontId="25" fillId="0" borderId="0" xfId="57" applyNumberFormat="1" applyFont="1" applyFill="1" applyBorder="1">
      <alignment/>
      <protection/>
    </xf>
    <xf numFmtId="3" fontId="25" fillId="35" borderId="0" xfId="57" applyNumberFormat="1" applyFont="1" applyFill="1" applyBorder="1">
      <alignment/>
      <protection/>
    </xf>
    <xf numFmtId="0" fontId="24" fillId="0" borderId="0" xfId="57" applyFont="1" applyBorder="1" applyAlignment="1">
      <alignment horizontal="center"/>
      <protection/>
    </xf>
    <xf numFmtId="9" fontId="25" fillId="0" borderId="0" xfId="57" applyNumberFormat="1" applyFont="1" applyFill="1" applyBorder="1">
      <alignment/>
      <protection/>
    </xf>
    <xf numFmtId="0" fontId="12" fillId="0" borderId="0" xfId="57" applyFont="1" applyBorder="1">
      <alignment/>
      <protection/>
    </xf>
    <xf numFmtId="3" fontId="12" fillId="0" borderId="0" xfId="57" applyNumberFormat="1" applyFont="1" applyBorder="1">
      <alignment/>
      <protection/>
    </xf>
    <xf numFmtId="173" fontId="11" fillId="0" borderId="0" xfId="57" applyNumberFormat="1" applyFont="1" applyBorder="1" applyAlignment="1">
      <alignment horizontal="right"/>
      <protection/>
    </xf>
    <xf numFmtId="173" fontId="24" fillId="0" borderId="0" xfId="57" applyNumberFormat="1" applyFont="1" applyBorder="1" applyAlignment="1">
      <alignment horizontal="right"/>
      <protection/>
    </xf>
    <xf numFmtId="173" fontId="24" fillId="0" borderId="0" xfId="57" applyNumberFormat="1" applyFont="1" applyFill="1" applyBorder="1" applyAlignment="1">
      <alignment horizontal="right"/>
      <protection/>
    </xf>
    <xf numFmtId="173" fontId="24" fillId="0" borderId="0" xfId="57" applyNumberFormat="1" applyFont="1" applyFill="1" applyBorder="1" applyAlignment="1">
      <alignment horizontal="left"/>
      <protection/>
    </xf>
    <xf numFmtId="173" fontId="24" fillId="0" borderId="13" xfId="57" applyNumberFormat="1" applyFont="1" applyFill="1" applyBorder="1" applyAlignment="1">
      <alignment horizontal="right"/>
      <protection/>
    </xf>
    <xf numFmtId="173" fontId="24" fillId="0" borderId="0" xfId="57" applyNumberFormat="1" applyFont="1">
      <alignment/>
      <protection/>
    </xf>
    <xf numFmtId="9" fontId="11" fillId="0" borderId="13" xfId="57" applyNumberFormat="1" applyFont="1" applyFill="1" applyBorder="1">
      <alignment/>
      <protection/>
    </xf>
    <xf numFmtId="172" fontId="10" fillId="0" borderId="0" xfId="57" applyNumberFormat="1" applyFont="1">
      <alignment/>
      <protection/>
    </xf>
    <xf numFmtId="0" fontId="11" fillId="0" borderId="0" xfId="57" applyFont="1" applyFill="1" applyBorder="1">
      <alignment/>
      <protection/>
    </xf>
    <xf numFmtId="3" fontId="10" fillId="0" borderId="0" xfId="57" applyNumberFormat="1" applyFont="1" applyFill="1" applyBorder="1" applyAlignment="1">
      <alignment horizontal="right"/>
      <protection/>
    </xf>
    <xf numFmtId="0" fontId="10" fillId="0" borderId="0" xfId="57" applyFont="1" applyFill="1">
      <alignment/>
      <protection/>
    </xf>
    <xf numFmtId="2" fontId="10" fillId="0" borderId="0" xfId="57" applyNumberFormat="1" applyFont="1" applyFill="1" applyBorder="1" applyAlignment="1">
      <alignment horizontal="right"/>
      <protection/>
    </xf>
    <xf numFmtId="2" fontId="12" fillId="0" borderId="0" xfId="57" applyNumberFormat="1" applyFont="1" applyBorder="1">
      <alignment/>
      <protection/>
    </xf>
    <xf numFmtId="2" fontId="12" fillId="0" borderId="0" xfId="57" applyNumberFormat="1" applyFont="1" applyFill="1" applyBorder="1" applyAlignment="1">
      <alignment horizontal="right"/>
      <protection/>
    </xf>
    <xf numFmtId="0" fontId="25" fillId="0" borderId="20" xfId="57" applyFont="1" applyBorder="1">
      <alignment/>
      <protection/>
    </xf>
    <xf numFmtId="0" fontId="24" fillId="0" borderId="20" xfId="57" applyFont="1" applyFill="1" applyBorder="1">
      <alignment/>
      <protection/>
    </xf>
    <xf numFmtId="9" fontId="24" fillId="0" borderId="15" xfId="57" applyNumberFormat="1" applyFont="1" applyFill="1" applyBorder="1" applyAlignment="1">
      <alignment horizontal="right"/>
      <protection/>
    </xf>
    <xf numFmtId="0" fontId="24" fillId="0" borderId="0" xfId="57" applyFont="1">
      <alignment/>
      <protection/>
    </xf>
    <xf numFmtId="0" fontId="10" fillId="0" borderId="0" xfId="57" applyFont="1" applyBorder="1">
      <alignment/>
      <protection/>
    </xf>
    <xf numFmtId="0" fontId="10" fillId="35" borderId="0" xfId="57" applyFont="1" applyFill="1" applyBorder="1">
      <alignment/>
      <protection/>
    </xf>
    <xf numFmtId="0" fontId="10" fillId="0" borderId="0" xfId="57" applyFont="1" applyFill="1" applyBorder="1" applyAlignment="1">
      <alignment horizontal="right"/>
      <protection/>
    </xf>
    <xf numFmtId="49" fontId="11" fillId="0" borderId="0" xfId="57" applyNumberFormat="1" applyFont="1" applyFill="1" applyBorder="1" applyAlignment="1">
      <alignment horizontal="right"/>
      <protection/>
    </xf>
    <xf numFmtId="173" fontId="11" fillId="0" borderId="13" xfId="57" applyNumberFormat="1" applyFont="1" applyFill="1" applyBorder="1" applyAlignment="1" applyProtection="1">
      <alignment horizontal="right"/>
      <protection locked="0"/>
    </xf>
    <xf numFmtId="172" fontId="11" fillId="0" borderId="0" xfId="57" applyNumberFormat="1" applyFont="1" applyFill="1" applyBorder="1" applyAlignment="1">
      <alignment horizontal="right"/>
      <protection/>
    </xf>
    <xf numFmtId="172" fontId="11" fillId="0" borderId="13" xfId="57" applyNumberFormat="1" applyFont="1" applyFill="1" applyBorder="1" applyAlignment="1" applyProtection="1">
      <alignment horizontal="right"/>
      <protection locked="0"/>
    </xf>
    <xf numFmtId="9" fontId="12" fillId="0" borderId="13" xfId="57" applyNumberFormat="1" applyFont="1" applyFill="1" applyBorder="1" applyAlignment="1" applyProtection="1">
      <alignment horizontal="right"/>
      <protection locked="0"/>
    </xf>
    <xf numFmtId="9" fontId="11" fillId="0" borderId="13" xfId="57" applyNumberFormat="1" applyFont="1" applyFill="1" applyBorder="1" applyProtection="1">
      <alignment/>
      <protection locked="0"/>
    </xf>
    <xf numFmtId="172" fontId="10" fillId="0" borderId="0" xfId="57" applyNumberFormat="1" applyFont="1" applyBorder="1">
      <alignment/>
      <protection/>
    </xf>
    <xf numFmtId="172" fontId="10" fillId="0" borderId="0" xfId="57" applyNumberFormat="1" applyFont="1" applyFill="1" applyBorder="1">
      <alignment/>
      <protection/>
    </xf>
    <xf numFmtId="172" fontId="12" fillId="0" borderId="0" xfId="57" applyNumberFormat="1" applyFont="1" applyBorder="1">
      <alignment/>
      <protection/>
    </xf>
    <xf numFmtId="9" fontId="12" fillId="0" borderId="13" xfId="57" applyNumberFormat="1" applyFont="1" applyFill="1" applyBorder="1" applyProtection="1">
      <alignment/>
      <protection locked="0"/>
    </xf>
    <xf numFmtId="9" fontId="25" fillId="0" borderId="15" xfId="57" applyNumberFormat="1" applyFont="1" applyFill="1" applyBorder="1" applyProtection="1">
      <alignment/>
      <protection locked="0"/>
    </xf>
    <xf numFmtId="3" fontId="10" fillId="0" borderId="0" xfId="57" applyNumberFormat="1" applyFont="1" applyBorder="1" applyAlignment="1">
      <alignment horizontal="left"/>
      <protection/>
    </xf>
    <xf numFmtId="0" fontId="11" fillId="0" borderId="0" xfId="57" applyFont="1" applyFill="1">
      <alignment/>
      <protection/>
    </xf>
    <xf numFmtId="0" fontId="10" fillId="36" borderId="0" xfId="57" applyFont="1" applyFill="1">
      <alignment/>
      <protection/>
    </xf>
    <xf numFmtId="0" fontId="12" fillId="37" borderId="0" xfId="57" applyFont="1" applyFill="1">
      <alignment/>
      <protection/>
    </xf>
    <xf numFmtId="0" fontId="12" fillId="0" borderId="0" xfId="57" applyFont="1" applyFill="1">
      <alignment/>
      <protection/>
    </xf>
    <xf numFmtId="0" fontId="17" fillId="0" borderId="0" xfId="58" applyFont="1">
      <alignment/>
      <protection/>
    </xf>
    <xf numFmtId="0" fontId="19" fillId="0" borderId="0" xfId="58" applyFont="1">
      <alignment/>
      <protection/>
    </xf>
    <xf numFmtId="0" fontId="20" fillId="0" borderId="0" xfId="58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10" fillId="0" borderId="0" xfId="58" applyFont="1" applyFill="1" applyBorder="1">
      <alignment/>
      <protection/>
    </xf>
    <xf numFmtId="0" fontId="21" fillId="0" borderId="0" xfId="58" applyFont="1" applyFill="1" applyBorder="1" applyAlignment="1">
      <alignment horizontal="right"/>
      <protection/>
    </xf>
    <xf numFmtId="0" fontId="10" fillId="0" borderId="0" xfId="58" applyFont="1">
      <alignment/>
      <protection/>
    </xf>
    <xf numFmtId="172" fontId="16" fillId="0" borderId="0" xfId="58" applyNumberFormat="1" applyFont="1">
      <alignment/>
      <protection/>
    </xf>
    <xf numFmtId="0" fontId="16" fillId="0" borderId="0" xfId="58" applyFont="1">
      <alignment/>
      <protection/>
    </xf>
    <xf numFmtId="0" fontId="24" fillId="0" borderId="12" xfId="58" applyFont="1" applyBorder="1">
      <alignment/>
      <protection/>
    </xf>
    <xf numFmtId="0" fontId="24" fillId="0" borderId="0" xfId="58" applyFont="1" applyBorder="1">
      <alignment/>
      <protection/>
    </xf>
    <xf numFmtId="172" fontId="14" fillId="0" borderId="0" xfId="58" applyNumberFormat="1" applyFont="1" applyBorder="1">
      <alignment/>
      <protection/>
    </xf>
    <xf numFmtId="172" fontId="14" fillId="0" borderId="0" xfId="58" applyNumberFormat="1" applyFont="1" applyFill="1" applyBorder="1">
      <alignment/>
      <protection/>
    </xf>
    <xf numFmtId="172" fontId="24" fillId="0" borderId="0" xfId="58" applyNumberFormat="1" applyFont="1" applyFill="1" applyBorder="1" applyAlignment="1">
      <alignment horizontal="right"/>
      <protection/>
    </xf>
    <xf numFmtId="172" fontId="24" fillId="0" borderId="13" xfId="58" applyNumberFormat="1" applyFont="1" applyFill="1" applyBorder="1" applyAlignment="1">
      <alignment horizontal="right"/>
      <protection/>
    </xf>
    <xf numFmtId="172" fontId="14" fillId="0" borderId="0" xfId="58" applyNumberFormat="1" applyFont="1">
      <alignment/>
      <protection/>
    </xf>
    <xf numFmtId="0" fontId="14" fillId="0" borderId="0" xfId="58" applyFont="1">
      <alignment/>
      <protection/>
    </xf>
    <xf numFmtId="0" fontId="11" fillId="0" borderId="12" xfId="58" applyFont="1" applyBorder="1">
      <alignment/>
      <protection/>
    </xf>
    <xf numFmtId="0" fontId="11" fillId="0" borderId="0" xfId="58" applyFont="1" applyBorder="1">
      <alignment/>
      <protection/>
    </xf>
    <xf numFmtId="172" fontId="11" fillId="0" borderId="0" xfId="58" applyNumberFormat="1" applyFont="1" applyFill="1" applyBorder="1" applyAlignment="1">
      <alignment horizontal="right"/>
      <protection/>
    </xf>
    <xf numFmtId="172" fontId="11" fillId="0" borderId="13" xfId="58" applyNumberFormat="1" applyFont="1" applyFill="1" applyBorder="1" applyAlignment="1">
      <alignment horizontal="right"/>
      <protection/>
    </xf>
    <xf numFmtId="172" fontId="11" fillId="0" borderId="0" xfId="58" applyNumberFormat="1" applyFont="1">
      <alignment/>
      <protection/>
    </xf>
    <xf numFmtId="0" fontId="11" fillId="0" borderId="0" xfId="58" applyFont="1">
      <alignment/>
      <protection/>
    </xf>
    <xf numFmtId="172" fontId="11" fillId="0" borderId="0" xfId="58" applyNumberFormat="1" applyFont="1" applyBorder="1" applyAlignment="1">
      <alignment horizontal="right"/>
      <protection/>
    </xf>
    <xf numFmtId="0" fontId="24" fillId="0" borderId="12" xfId="58" applyFont="1" applyFill="1" applyBorder="1" applyAlignment="1">
      <alignment horizontal="left"/>
      <protection/>
    </xf>
    <xf numFmtId="0" fontId="24" fillId="0" borderId="0" xfId="58" applyFont="1" applyFill="1" applyBorder="1">
      <alignment/>
      <protection/>
    </xf>
    <xf numFmtId="172" fontId="24" fillId="0" borderId="0" xfId="58" applyNumberFormat="1" applyFont="1" applyBorder="1" applyAlignment="1">
      <alignment horizontal="right"/>
      <protection/>
    </xf>
    <xf numFmtId="9" fontId="24" fillId="0" borderId="13" xfId="58" applyNumberFormat="1" applyFont="1" applyFill="1" applyBorder="1" applyAlignment="1">
      <alignment horizontal="right"/>
      <protection/>
    </xf>
    <xf numFmtId="172" fontId="26" fillId="0" borderId="0" xfId="58" applyNumberFormat="1" applyFont="1">
      <alignment/>
      <protection/>
    </xf>
    <xf numFmtId="0" fontId="26" fillId="0" borderId="0" xfId="58" applyFont="1">
      <alignment/>
      <protection/>
    </xf>
    <xf numFmtId="0" fontId="24" fillId="0" borderId="12" xfId="58" applyFont="1" applyBorder="1" applyAlignment="1">
      <alignment horizontal="left"/>
      <protection/>
    </xf>
    <xf numFmtId="172" fontId="26" fillId="0" borderId="0" xfId="58" applyNumberFormat="1" applyFont="1" applyBorder="1" applyAlignment="1">
      <alignment horizontal="right"/>
      <protection/>
    </xf>
    <xf numFmtId="172" fontId="26" fillId="0" borderId="0" xfId="58" applyNumberFormat="1" applyFont="1" applyFill="1" applyBorder="1" applyAlignment="1">
      <alignment horizontal="right"/>
      <protection/>
    </xf>
    <xf numFmtId="172" fontId="25" fillId="0" borderId="0" xfId="58" applyNumberFormat="1" applyFont="1" applyBorder="1" applyAlignment="1">
      <alignment horizontal="right"/>
      <protection/>
    </xf>
    <xf numFmtId="9" fontId="25" fillId="0" borderId="13" xfId="58" applyNumberFormat="1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center"/>
      <protection/>
    </xf>
    <xf numFmtId="0" fontId="11" fillId="0" borderId="0" xfId="58" applyFont="1" applyBorder="1" applyAlignment="1">
      <alignment horizontal="right"/>
      <protection/>
    </xf>
    <xf numFmtId="3" fontId="10" fillId="0" borderId="0" xfId="58" applyNumberFormat="1" applyFont="1" applyBorder="1" applyAlignment="1">
      <alignment horizontal="right"/>
      <protection/>
    </xf>
    <xf numFmtId="3" fontId="12" fillId="0" borderId="0" xfId="58" applyNumberFormat="1" applyFont="1" applyBorder="1" applyAlignment="1">
      <alignment horizontal="right"/>
      <protection/>
    </xf>
    <xf numFmtId="9" fontId="12" fillId="0" borderId="13" xfId="58" applyNumberFormat="1" applyFont="1" applyFill="1" applyBorder="1" applyAlignment="1">
      <alignment horizontal="right"/>
      <protection/>
    </xf>
    <xf numFmtId="0" fontId="10" fillId="0" borderId="0" xfId="58" applyFont="1" applyFill="1">
      <alignment/>
      <protection/>
    </xf>
    <xf numFmtId="0" fontId="12" fillId="0" borderId="12" xfId="58" applyFont="1" applyFill="1" applyBorder="1" applyAlignment="1">
      <alignment horizontal="center"/>
      <protection/>
    </xf>
    <xf numFmtId="3" fontId="10" fillId="0" borderId="0" xfId="58" applyNumberFormat="1" applyFont="1" applyFill="1" applyBorder="1" applyAlignment="1">
      <alignment horizontal="right"/>
      <protection/>
    </xf>
    <xf numFmtId="3" fontId="12" fillId="0" borderId="0" xfId="58" applyNumberFormat="1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left"/>
      <protection/>
    </xf>
    <xf numFmtId="3" fontId="10" fillId="0" borderId="0" xfId="58" applyNumberFormat="1" applyFont="1" applyFill="1">
      <alignment/>
      <protection/>
    </xf>
    <xf numFmtId="3" fontId="25" fillId="0" borderId="0" xfId="58" applyNumberFormat="1" applyFont="1" applyBorder="1" applyAlignment="1">
      <alignment horizontal="right"/>
      <protection/>
    </xf>
    <xf numFmtId="0" fontId="10" fillId="0" borderId="12" xfId="58" applyFont="1" applyBorder="1" applyAlignment="1">
      <alignment horizontal="center"/>
      <protection/>
    </xf>
    <xf numFmtId="0" fontId="25" fillId="0" borderId="12" xfId="58" applyFont="1" applyBorder="1" applyAlignment="1">
      <alignment horizontal="center"/>
      <protection/>
    </xf>
    <xf numFmtId="0" fontId="11" fillId="0" borderId="0" xfId="58" applyFont="1" applyFill="1" applyBorder="1" applyAlignment="1">
      <alignment horizontal="right"/>
      <protection/>
    </xf>
    <xf numFmtId="0" fontId="24" fillId="0" borderId="14" xfId="58" applyFont="1" applyBorder="1" applyAlignment="1">
      <alignment horizontal="center"/>
      <protection/>
    </xf>
    <xf numFmtId="0" fontId="24" fillId="0" borderId="20" xfId="58" applyFont="1" applyBorder="1">
      <alignment/>
      <protection/>
    </xf>
    <xf numFmtId="3" fontId="10" fillId="0" borderId="20" xfId="58" applyNumberFormat="1" applyFont="1" applyBorder="1" applyAlignment="1">
      <alignment horizontal="right"/>
      <protection/>
    </xf>
    <xf numFmtId="3" fontId="25" fillId="0" borderId="20" xfId="58" applyNumberFormat="1" applyFont="1" applyBorder="1" applyAlignment="1">
      <alignment horizontal="right"/>
      <protection/>
    </xf>
    <xf numFmtId="9" fontId="25" fillId="0" borderId="15" xfId="58" applyNumberFormat="1" applyFont="1" applyFill="1" applyBorder="1" applyAlignment="1">
      <alignment horizontal="right"/>
      <protection/>
    </xf>
    <xf numFmtId="0" fontId="25" fillId="0" borderId="0" xfId="58" applyFont="1">
      <alignment/>
      <protection/>
    </xf>
    <xf numFmtId="0" fontId="10" fillId="0" borderId="0" xfId="58" applyFont="1" applyAlignment="1">
      <alignment horizontal="left"/>
      <protection/>
    </xf>
    <xf numFmtId="0" fontId="10" fillId="0" borderId="0" xfId="58" applyFont="1" applyBorder="1">
      <alignment/>
      <protection/>
    </xf>
    <xf numFmtId="0" fontId="10" fillId="35" borderId="0" xfId="58" applyFont="1" applyFill="1" applyBorder="1">
      <alignment/>
      <protection/>
    </xf>
    <xf numFmtId="0" fontId="10" fillId="0" borderId="0" xfId="58" applyFont="1" applyFill="1" applyBorder="1" applyAlignment="1">
      <alignment horizontal="left"/>
      <protection/>
    </xf>
    <xf numFmtId="3" fontId="25" fillId="0" borderId="0" xfId="58" applyNumberFormat="1" applyFont="1" applyFill="1" applyBorder="1" applyAlignment="1">
      <alignment horizontal="right"/>
      <protection/>
    </xf>
    <xf numFmtId="0" fontId="10" fillId="0" borderId="0" xfId="58" applyFont="1" applyFill="1" applyBorder="1" applyAlignment="1">
      <alignment horizontal="right"/>
      <protection/>
    </xf>
    <xf numFmtId="0" fontId="10" fillId="0" borderId="0" xfId="58" applyFont="1" applyFill="1" applyAlignment="1">
      <alignment horizontal="left"/>
      <protection/>
    </xf>
    <xf numFmtId="172" fontId="11" fillId="0" borderId="0" xfId="58" applyNumberFormat="1" applyFont="1" applyFill="1" applyBorder="1" applyAlignment="1">
      <alignment horizontal="left"/>
      <protection/>
    </xf>
    <xf numFmtId="3" fontId="10" fillId="0" borderId="0" xfId="58" applyNumberFormat="1" applyFont="1" applyBorder="1" applyAlignment="1">
      <alignment horizontal="left"/>
      <protection/>
    </xf>
    <xf numFmtId="0" fontId="11" fillId="0" borderId="0" xfId="58" applyFont="1" applyFill="1">
      <alignment/>
      <protection/>
    </xf>
    <xf numFmtId="0" fontId="12" fillId="37" borderId="0" xfId="58" applyFont="1" applyFill="1">
      <alignment/>
      <protection/>
    </xf>
    <xf numFmtId="0" fontId="12" fillId="0" borderId="0" xfId="58" applyFont="1" applyFill="1">
      <alignment/>
      <protection/>
    </xf>
    <xf numFmtId="0" fontId="10" fillId="36" borderId="0" xfId="58" applyFont="1" applyFill="1">
      <alignment/>
      <protection/>
    </xf>
    <xf numFmtId="0" fontId="17" fillId="0" borderId="0" xfId="59" applyFont="1">
      <alignment/>
      <protection/>
    </xf>
    <xf numFmtId="0" fontId="19" fillId="0" borderId="0" xfId="59" applyFont="1">
      <alignment/>
      <protection/>
    </xf>
    <xf numFmtId="0" fontId="20" fillId="0" borderId="0" xfId="59" applyFont="1" applyFill="1" applyBorder="1" applyAlignment="1">
      <alignment horizontal="center"/>
      <protection/>
    </xf>
    <xf numFmtId="0" fontId="10" fillId="0" borderId="0" xfId="59" applyFont="1">
      <alignment/>
      <protection/>
    </xf>
    <xf numFmtId="0" fontId="0" fillId="0" borderId="0" xfId="59" applyFont="1" applyFill="1" applyBorder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12" fillId="0" borderId="0" xfId="59" applyFont="1" applyFill="1" applyBorder="1">
      <alignment/>
      <protection/>
    </xf>
    <xf numFmtId="0" fontId="10" fillId="0" borderId="0" xfId="59" applyFont="1" applyFill="1" applyBorder="1">
      <alignment/>
      <protection/>
    </xf>
    <xf numFmtId="0" fontId="21" fillId="0" borderId="0" xfId="59" applyFont="1" applyFill="1" applyBorder="1" applyAlignment="1">
      <alignment horizontal="right"/>
      <protection/>
    </xf>
    <xf numFmtId="0" fontId="12" fillId="0" borderId="0" xfId="59" applyFont="1">
      <alignment/>
      <protection/>
    </xf>
    <xf numFmtId="172" fontId="17" fillId="0" borderId="0" xfId="59" applyNumberFormat="1" applyFont="1">
      <alignment/>
      <protection/>
    </xf>
    <xf numFmtId="0" fontId="24" fillId="0" borderId="12" xfId="59" applyFont="1" applyBorder="1">
      <alignment/>
      <protection/>
    </xf>
    <xf numFmtId="0" fontId="24" fillId="0" borderId="0" xfId="59" applyFont="1" applyBorder="1">
      <alignment/>
      <protection/>
    </xf>
    <xf numFmtId="172" fontId="14" fillId="0" borderId="0" xfId="59" applyNumberFormat="1" applyFont="1" applyBorder="1">
      <alignment/>
      <protection/>
    </xf>
    <xf numFmtId="172" fontId="14" fillId="0" borderId="0" xfId="59" applyNumberFormat="1" applyFont="1" applyFill="1" applyBorder="1">
      <alignment/>
      <protection/>
    </xf>
    <xf numFmtId="172" fontId="24" fillId="0" borderId="0" xfId="59" applyNumberFormat="1" applyFont="1" applyFill="1" applyBorder="1" applyAlignment="1">
      <alignment horizontal="right"/>
      <protection/>
    </xf>
    <xf numFmtId="172" fontId="24" fillId="0" borderId="13" xfId="59" applyNumberFormat="1" applyFont="1" applyBorder="1" applyAlignment="1">
      <alignment horizontal="right"/>
      <protection/>
    </xf>
    <xf numFmtId="172" fontId="14" fillId="0" borderId="0" xfId="59" applyNumberFormat="1" applyFont="1">
      <alignment/>
      <protection/>
    </xf>
    <xf numFmtId="0" fontId="14" fillId="0" borderId="0" xfId="59" applyFont="1">
      <alignment/>
      <protection/>
    </xf>
    <xf numFmtId="0" fontId="11" fillId="0" borderId="12" xfId="59" applyFont="1" applyBorder="1">
      <alignment/>
      <protection/>
    </xf>
    <xf numFmtId="0" fontId="11" fillId="0" borderId="0" xfId="59" applyFont="1" applyBorder="1">
      <alignment/>
      <protection/>
    </xf>
    <xf numFmtId="172" fontId="11" fillId="0" borderId="0" xfId="59" applyNumberFormat="1" applyFont="1" applyFill="1" applyBorder="1" applyAlignment="1">
      <alignment horizontal="right"/>
      <protection/>
    </xf>
    <xf numFmtId="172" fontId="11" fillId="0" borderId="13" xfId="59" applyNumberFormat="1" applyFont="1" applyBorder="1" applyAlignment="1">
      <alignment horizontal="right"/>
      <protection/>
    </xf>
    <xf numFmtId="172" fontId="11" fillId="0" borderId="0" xfId="59" applyNumberFormat="1" applyFont="1">
      <alignment/>
      <protection/>
    </xf>
    <xf numFmtId="0" fontId="11" fillId="0" borderId="0" xfId="59" applyFont="1">
      <alignment/>
      <protection/>
    </xf>
    <xf numFmtId="172" fontId="24" fillId="0" borderId="0" xfId="59" applyNumberFormat="1" applyFont="1" applyBorder="1" applyAlignment="1">
      <alignment horizontal="right"/>
      <protection/>
    </xf>
    <xf numFmtId="4" fontId="24" fillId="0" borderId="0" xfId="59" applyNumberFormat="1" applyFont="1" applyBorder="1" applyAlignment="1">
      <alignment horizontal="right"/>
      <protection/>
    </xf>
    <xf numFmtId="172" fontId="24" fillId="0" borderId="0" xfId="59" applyNumberFormat="1" applyFont="1">
      <alignment/>
      <protection/>
    </xf>
    <xf numFmtId="0" fontId="24" fillId="0" borderId="0" xfId="59" applyFont="1">
      <alignment/>
      <protection/>
    </xf>
    <xf numFmtId="0" fontId="24" fillId="0" borderId="12" xfId="59" applyFont="1" applyBorder="1" applyAlignment="1">
      <alignment horizontal="left" vertical="top"/>
      <protection/>
    </xf>
    <xf numFmtId="0" fontId="24" fillId="0" borderId="0" xfId="59" applyFont="1" applyBorder="1" applyAlignment="1">
      <alignment vertical="top"/>
      <protection/>
    </xf>
    <xf numFmtId="172" fontId="24" fillId="0" borderId="0" xfId="59" applyNumberFormat="1" applyFont="1" applyBorder="1" applyAlignment="1">
      <alignment horizontal="right" vertical="top"/>
      <protection/>
    </xf>
    <xf numFmtId="172" fontId="24" fillId="0" borderId="0" xfId="59" applyNumberFormat="1" applyFont="1" applyFill="1" applyBorder="1" applyAlignment="1">
      <alignment horizontal="right" vertical="top"/>
      <protection/>
    </xf>
    <xf numFmtId="172" fontId="24" fillId="0" borderId="13" xfId="59" applyNumberFormat="1" applyFont="1" applyBorder="1" applyAlignment="1">
      <alignment horizontal="right" vertical="top"/>
      <protection/>
    </xf>
    <xf numFmtId="172" fontId="26" fillId="0" borderId="0" xfId="59" applyNumberFormat="1" applyFont="1" applyAlignment="1">
      <alignment vertical="top"/>
      <protection/>
    </xf>
    <xf numFmtId="0" fontId="26" fillId="0" borderId="0" xfId="59" applyFont="1" applyAlignment="1">
      <alignment vertical="top"/>
      <protection/>
    </xf>
    <xf numFmtId="0" fontId="10" fillId="0" borderId="12" xfId="59" applyFont="1" applyBorder="1" applyAlignment="1">
      <alignment horizontal="center"/>
      <protection/>
    </xf>
    <xf numFmtId="3" fontId="10" fillId="0" borderId="0" xfId="59" applyNumberFormat="1" applyFont="1" applyBorder="1" applyAlignment="1">
      <alignment horizontal="right"/>
      <protection/>
    </xf>
    <xf numFmtId="3" fontId="12" fillId="0" borderId="0" xfId="59" applyNumberFormat="1" applyFont="1" applyBorder="1" applyAlignment="1">
      <alignment horizontal="right"/>
      <protection/>
    </xf>
    <xf numFmtId="9" fontId="12" fillId="0" borderId="13" xfId="59" applyNumberFormat="1" applyFont="1" applyFill="1" applyBorder="1" applyAlignment="1">
      <alignment horizontal="right"/>
      <protection/>
    </xf>
    <xf numFmtId="0" fontId="10" fillId="0" borderId="0" xfId="59" applyFont="1" applyFill="1">
      <alignment/>
      <protection/>
    </xf>
    <xf numFmtId="0" fontId="25" fillId="0" borderId="0" xfId="59" applyFont="1">
      <alignment/>
      <protection/>
    </xf>
    <xf numFmtId="0" fontId="24" fillId="0" borderId="12" xfId="59" applyFont="1" applyBorder="1" applyAlignment="1">
      <alignment horizontal="center"/>
      <protection/>
    </xf>
    <xf numFmtId="3" fontId="10" fillId="0" borderId="0" xfId="59" applyNumberFormat="1" applyFont="1" applyBorder="1">
      <alignment/>
      <protection/>
    </xf>
    <xf numFmtId="3" fontId="12" fillId="0" borderId="0" xfId="59" applyNumberFormat="1" applyFont="1" applyBorder="1">
      <alignment/>
      <protection/>
    </xf>
    <xf numFmtId="3" fontId="25" fillId="0" borderId="0" xfId="59" applyNumberFormat="1" applyFont="1" applyBorder="1" applyAlignment="1">
      <alignment horizontal="right"/>
      <protection/>
    </xf>
    <xf numFmtId="3" fontId="25" fillId="0" borderId="0" xfId="59" applyNumberFormat="1" applyFont="1" applyFill="1" applyBorder="1" applyAlignment="1">
      <alignment horizontal="right"/>
      <protection/>
    </xf>
    <xf numFmtId="173" fontId="11" fillId="0" borderId="12" xfId="62" applyNumberFormat="1" applyFont="1" applyBorder="1">
      <alignment/>
      <protection/>
    </xf>
    <xf numFmtId="0" fontId="11" fillId="0" borderId="0" xfId="62" applyFont="1" applyFill="1" applyBorder="1">
      <alignment/>
      <protection/>
    </xf>
    <xf numFmtId="172" fontId="11" fillId="0" borderId="0" xfId="62" applyNumberFormat="1" applyFont="1" applyBorder="1" applyAlignment="1">
      <alignment horizontal="right"/>
      <protection/>
    </xf>
    <xf numFmtId="172" fontId="11" fillId="0" borderId="0" xfId="62" applyNumberFormat="1" applyFont="1" applyFill="1" applyBorder="1" applyAlignment="1">
      <alignment horizontal="right"/>
      <protection/>
    </xf>
    <xf numFmtId="173" fontId="11" fillId="0" borderId="0" xfId="62" applyNumberFormat="1" applyFont="1" applyFill="1" applyBorder="1" applyAlignment="1">
      <alignment horizontal="right"/>
      <protection/>
    </xf>
    <xf numFmtId="173" fontId="11" fillId="0" borderId="13" xfId="62" applyNumberFormat="1" applyFont="1" applyFill="1" applyBorder="1" applyAlignment="1">
      <alignment horizontal="right"/>
      <protection/>
    </xf>
    <xf numFmtId="173" fontId="10" fillId="0" borderId="12" xfId="62" applyNumberFormat="1" applyFont="1" applyBorder="1" applyAlignment="1">
      <alignment horizontal="center"/>
      <protection/>
    </xf>
    <xf numFmtId="3" fontId="10" fillId="0" borderId="0" xfId="62" applyNumberFormat="1" applyFont="1" applyFill="1" applyBorder="1" applyAlignment="1">
      <alignment horizontal="right"/>
      <protection/>
    </xf>
    <xf numFmtId="3" fontId="12" fillId="0" borderId="0" xfId="62" applyNumberFormat="1" applyFont="1" applyFill="1" applyBorder="1">
      <alignment/>
      <protection/>
    </xf>
    <xf numFmtId="9" fontId="12" fillId="0" borderId="13" xfId="62" applyNumberFormat="1" applyFont="1" applyFill="1" applyBorder="1" applyAlignment="1">
      <alignment horizontal="right"/>
      <protection/>
    </xf>
    <xf numFmtId="3" fontId="12" fillId="0" borderId="0" xfId="62" applyNumberFormat="1" applyFont="1" applyFill="1" applyBorder="1" applyAlignment="1">
      <alignment horizontal="right"/>
      <protection/>
    </xf>
    <xf numFmtId="3" fontId="10" fillId="0" borderId="0" xfId="62" applyNumberFormat="1" applyFont="1" applyBorder="1" applyAlignment="1">
      <alignment horizontal="right"/>
      <protection/>
    </xf>
    <xf numFmtId="3" fontId="12" fillId="0" borderId="0" xfId="62" applyNumberFormat="1" applyFont="1" applyBorder="1" applyAlignment="1">
      <alignment horizontal="right"/>
      <protection/>
    </xf>
    <xf numFmtId="0" fontId="10" fillId="0" borderId="0" xfId="59" applyFont="1" applyBorder="1">
      <alignment/>
      <protection/>
    </xf>
    <xf numFmtId="3" fontId="10" fillId="0" borderId="0" xfId="59" applyNumberFormat="1" applyFont="1" applyFill="1" applyBorder="1">
      <alignment/>
      <protection/>
    </xf>
    <xf numFmtId="0" fontId="24" fillId="0" borderId="12" xfId="59" applyFont="1" applyBorder="1" applyAlignment="1">
      <alignment horizontal="left"/>
      <protection/>
    </xf>
    <xf numFmtId="0" fontId="10" fillId="0" borderId="14" xfId="59" applyFont="1" applyBorder="1" applyAlignment="1">
      <alignment horizontal="center"/>
      <protection/>
    </xf>
    <xf numFmtId="0" fontId="11" fillId="0" borderId="20" xfId="59" applyFont="1" applyBorder="1">
      <alignment/>
      <protection/>
    </xf>
    <xf numFmtId="3" fontId="10" fillId="0" borderId="20" xfId="59" applyNumberFormat="1" applyFont="1" applyBorder="1">
      <alignment/>
      <protection/>
    </xf>
    <xf numFmtId="3" fontId="12" fillId="0" borderId="20" xfId="59" applyNumberFormat="1" applyFont="1" applyBorder="1">
      <alignment/>
      <protection/>
    </xf>
    <xf numFmtId="3" fontId="12" fillId="0" borderId="20" xfId="59" applyNumberFormat="1" applyFont="1" applyBorder="1" applyAlignment="1">
      <alignment horizontal="right"/>
      <protection/>
    </xf>
    <xf numFmtId="9" fontId="12" fillId="0" borderId="15" xfId="59" applyNumberFormat="1" applyFont="1" applyFill="1" applyBorder="1" applyAlignment="1">
      <alignment horizontal="right"/>
      <protection/>
    </xf>
    <xf numFmtId="0" fontId="10" fillId="0" borderId="0" xfId="59" applyFont="1" applyBorder="1" applyAlignment="1">
      <alignment horizontal="left"/>
      <protection/>
    </xf>
    <xf numFmtId="0" fontId="12" fillId="0" borderId="0" xfId="59" applyFont="1" applyBorder="1">
      <alignment/>
      <protection/>
    </xf>
    <xf numFmtId="0" fontId="10" fillId="35" borderId="0" xfId="59" applyFont="1" applyFill="1">
      <alignment/>
      <protection/>
    </xf>
    <xf numFmtId="0" fontId="8" fillId="35" borderId="0" xfId="59" applyFont="1" applyFill="1" applyBorder="1" applyAlignment="1">
      <alignment horizontal="right"/>
      <protection/>
    </xf>
    <xf numFmtId="9" fontId="12" fillId="0" borderId="0" xfId="59" applyNumberFormat="1" applyFont="1" applyFill="1" applyBorder="1" applyAlignment="1">
      <alignment horizontal="right"/>
      <protection/>
    </xf>
    <xf numFmtId="0" fontId="11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24" fillId="0" borderId="13" xfId="59" applyFont="1" applyBorder="1" applyAlignment="1">
      <alignment horizontal="right"/>
      <protection/>
    </xf>
    <xf numFmtId="0" fontId="4" fillId="0" borderId="12" xfId="59" applyFont="1" applyBorder="1">
      <alignment/>
      <protection/>
    </xf>
    <xf numFmtId="172" fontId="11" fillId="0" borderId="0" xfId="59" applyNumberFormat="1" applyFont="1" applyFill="1" applyBorder="1" applyAlignment="1">
      <alignment horizontal="left"/>
      <protection/>
    </xf>
    <xf numFmtId="172" fontId="11" fillId="0" borderId="13" xfId="59" applyNumberFormat="1" applyFont="1" applyFill="1" applyBorder="1" applyAlignment="1">
      <alignment horizontal="right"/>
      <protection/>
    </xf>
    <xf numFmtId="3" fontId="12" fillId="0" borderId="13" xfId="59" applyNumberFormat="1" applyFont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  <protection/>
    </xf>
    <xf numFmtId="3" fontId="12" fillId="0" borderId="0" xfId="59" applyNumberFormat="1" applyFont="1" applyFill="1" applyBorder="1" applyAlignment="1">
      <alignment horizontal="right"/>
      <protection/>
    </xf>
    <xf numFmtId="0" fontId="10" fillId="0" borderId="14" xfId="59" applyFont="1" applyFill="1" applyBorder="1" applyAlignment="1">
      <alignment horizontal="center"/>
      <protection/>
    </xf>
    <xf numFmtId="3" fontId="10" fillId="0" borderId="20" xfId="59" applyNumberFormat="1" applyFont="1" applyBorder="1" applyAlignment="1">
      <alignment horizontal="right"/>
      <protection/>
    </xf>
    <xf numFmtId="0" fontId="0" fillId="0" borderId="15" xfId="59" applyFont="1" applyBorder="1">
      <alignment/>
      <protection/>
    </xf>
    <xf numFmtId="0" fontId="10" fillId="0" borderId="0" xfId="59" applyFont="1" applyAlignment="1">
      <alignment horizontal="left"/>
      <protection/>
    </xf>
    <xf numFmtId="3" fontId="10" fillId="0" borderId="0" xfId="59" applyNumberFormat="1" applyFont="1" applyBorder="1" applyAlignment="1">
      <alignment horizontal="left"/>
      <protection/>
    </xf>
    <xf numFmtId="0" fontId="10" fillId="35" borderId="0" xfId="59" applyFont="1" applyFill="1" applyBorder="1">
      <alignment/>
      <protection/>
    </xf>
    <xf numFmtId="0" fontId="10" fillId="0" borderId="0" xfId="60" applyFont="1" applyFill="1">
      <alignment/>
      <protection/>
    </xf>
    <xf numFmtId="0" fontId="26" fillId="0" borderId="0" xfId="60" applyFont="1">
      <alignment/>
      <protection/>
    </xf>
    <xf numFmtId="0" fontId="20" fillId="0" borderId="0" xfId="60" applyFont="1" applyFill="1" applyBorder="1" applyAlignment="1">
      <alignment horizontal="center"/>
      <protection/>
    </xf>
    <xf numFmtId="0" fontId="10" fillId="0" borderId="0" xfId="60" applyFont="1">
      <alignment/>
      <protection/>
    </xf>
    <xf numFmtId="0" fontId="11" fillId="0" borderId="0" xfId="60" applyFont="1" applyFill="1" applyBorder="1" applyAlignment="1">
      <alignment horizontal="center"/>
      <protection/>
    </xf>
    <xf numFmtId="0" fontId="10" fillId="0" borderId="0" xfId="60" applyFont="1" applyFill="1" applyBorder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12" fillId="0" borderId="0" xfId="60" applyFont="1" applyFill="1" applyBorder="1" applyAlignment="1">
      <alignment horizontal="center"/>
      <protection/>
    </xf>
    <xf numFmtId="0" fontId="12" fillId="0" borderId="0" xfId="60" applyFont="1" applyFill="1" applyBorder="1" applyAlignment="1">
      <alignment horizontal="right"/>
      <protection/>
    </xf>
    <xf numFmtId="0" fontId="10" fillId="0" borderId="0" xfId="60" applyFont="1" applyFill="1" applyBorder="1">
      <alignment/>
      <protection/>
    </xf>
    <xf numFmtId="0" fontId="21" fillId="0" borderId="0" xfId="60" applyFont="1" applyFill="1" applyBorder="1" applyAlignment="1">
      <alignment horizontal="right"/>
      <protection/>
    </xf>
    <xf numFmtId="172" fontId="17" fillId="0" borderId="0" xfId="60" applyNumberFormat="1" applyFont="1">
      <alignment/>
      <protection/>
    </xf>
    <xf numFmtId="0" fontId="17" fillId="0" borderId="0" xfId="60" applyFont="1">
      <alignment/>
      <protection/>
    </xf>
    <xf numFmtId="0" fontId="24" fillId="0" borderId="12" xfId="60" applyFont="1" applyBorder="1" applyAlignment="1">
      <alignment/>
      <protection/>
    </xf>
    <xf numFmtId="0" fontId="24" fillId="0" borderId="0" xfId="60" applyFont="1" applyBorder="1">
      <alignment/>
      <protection/>
    </xf>
    <xf numFmtId="172" fontId="14" fillId="0" borderId="0" xfId="60" applyNumberFormat="1" applyFont="1" applyBorder="1">
      <alignment/>
      <protection/>
    </xf>
    <xf numFmtId="172" fontId="14" fillId="0" borderId="0" xfId="60" applyNumberFormat="1" applyFont="1" applyFill="1" applyBorder="1">
      <alignment/>
      <protection/>
    </xf>
    <xf numFmtId="172" fontId="24" fillId="0" borderId="0" xfId="60" applyNumberFormat="1" applyFont="1" applyFill="1" applyBorder="1" applyAlignment="1">
      <alignment horizontal="right"/>
      <protection/>
    </xf>
    <xf numFmtId="172" fontId="24" fillId="0" borderId="13" xfId="60" applyNumberFormat="1" applyFont="1" applyFill="1" applyBorder="1" applyAlignment="1" applyProtection="1">
      <alignment horizontal="right"/>
      <protection locked="0"/>
    </xf>
    <xf numFmtId="172" fontId="14" fillId="0" borderId="0" xfId="60" applyNumberFormat="1" applyFont="1">
      <alignment/>
      <protection/>
    </xf>
    <xf numFmtId="0" fontId="14" fillId="0" borderId="0" xfId="60" applyFont="1">
      <alignment/>
      <protection/>
    </xf>
    <xf numFmtId="0" fontId="11" fillId="0" borderId="12" xfId="60" applyFont="1" applyBorder="1" applyAlignment="1">
      <alignment/>
      <protection/>
    </xf>
    <xf numFmtId="0" fontId="11" fillId="0" borderId="0" xfId="60" applyFont="1" applyBorder="1">
      <alignment/>
      <protection/>
    </xf>
    <xf numFmtId="173" fontId="11" fillId="0" borderId="0" xfId="60" applyNumberFormat="1" applyFont="1" applyFill="1" applyBorder="1" applyAlignment="1">
      <alignment horizontal="center"/>
      <protection/>
    </xf>
    <xf numFmtId="172" fontId="11" fillId="0" borderId="13" xfId="60" applyNumberFormat="1" applyFont="1" applyFill="1" applyBorder="1" applyAlignment="1" applyProtection="1">
      <alignment horizontal="right"/>
      <protection locked="0"/>
    </xf>
    <xf numFmtId="172" fontId="11" fillId="0" borderId="0" xfId="60" applyNumberFormat="1" applyFont="1">
      <alignment/>
      <protection/>
    </xf>
    <xf numFmtId="0" fontId="11" fillId="0" borderId="0" xfId="60" applyFont="1">
      <alignment/>
      <protection/>
    </xf>
    <xf numFmtId="0" fontId="24" fillId="0" borderId="12" xfId="60" applyFont="1" applyBorder="1" applyAlignment="1">
      <alignment horizontal="left"/>
      <protection/>
    </xf>
    <xf numFmtId="172" fontId="24" fillId="0" borderId="0" xfId="60" applyNumberFormat="1" applyFont="1" applyBorder="1">
      <alignment/>
      <protection/>
    </xf>
    <xf numFmtId="172" fontId="24" fillId="0" borderId="0" xfId="60" applyNumberFormat="1" applyFont="1" applyFill="1" applyBorder="1">
      <alignment/>
      <protection/>
    </xf>
    <xf numFmtId="172" fontId="24" fillId="0" borderId="0" xfId="60" applyNumberFormat="1" applyFont="1">
      <alignment/>
      <protection/>
    </xf>
    <xf numFmtId="0" fontId="24" fillId="0" borderId="0" xfId="60" applyFont="1">
      <alignment/>
      <protection/>
    </xf>
    <xf numFmtId="9" fontId="24" fillId="0" borderId="13" xfId="60" applyNumberFormat="1" applyFont="1" applyFill="1" applyBorder="1" applyAlignment="1" applyProtection="1">
      <alignment horizontal="right"/>
      <protection locked="0"/>
    </xf>
    <xf numFmtId="0" fontId="10" fillId="0" borderId="12" xfId="60" applyFont="1" applyBorder="1" applyAlignment="1">
      <alignment horizontal="center"/>
      <protection/>
    </xf>
    <xf numFmtId="0" fontId="11" fillId="0" borderId="0" xfId="60" applyFont="1" applyFill="1" applyBorder="1">
      <alignment/>
      <protection/>
    </xf>
    <xf numFmtId="3" fontId="10" fillId="0" borderId="0" xfId="60" applyNumberFormat="1" applyFont="1" applyFill="1" applyBorder="1" applyAlignment="1">
      <alignment horizontal="right"/>
      <protection/>
    </xf>
    <xf numFmtId="3" fontId="12" fillId="0" borderId="0" xfId="60" applyNumberFormat="1" applyFont="1" applyFill="1" applyBorder="1" applyAlignment="1">
      <alignment horizontal="right"/>
      <protection/>
    </xf>
    <xf numFmtId="9" fontId="12" fillId="0" borderId="13" xfId="60" applyNumberFormat="1" applyFont="1" applyFill="1" applyBorder="1" applyAlignment="1" applyProtection="1">
      <alignment horizontal="right"/>
      <protection locked="0"/>
    </xf>
    <xf numFmtId="0" fontId="10" fillId="0" borderId="12" xfId="60" applyFont="1" applyFill="1" applyBorder="1" applyAlignment="1">
      <alignment horizontal="center"/>
      <protection/>
    </xf>
    <xf numFmtId="3" fontId="10" fillId="0" borderId="0" xfId="60" applyNumberFormat="1" applyFont="1" applyFill="1">
      <alignment/>
      <protection/>
    </xf>
    <xf numFmtId="0" fontId="24" fillId="0" borderId="12" xfId="60" applyFont="1" applyBorder="1" applyAlignment="1">
      <alignment horizontal="center"/>
      <protection/>
    </xf>
    <xf numFmtId="3" fontId="25" fillId="0" borderId="0" xfId="60" applyNumberFormat="1" applyFont="1" applyBorder="1">
      <alignment/>
      <protection/>
    </xf>
    <xf numFmtId="9" fontId="25" fillId="0" borderId="13" xfId="60" applyNumberFormat="1" applyFont="1" applyFill="1" applyBorder="1" applyAlignment="1" applyProtection="1">
      <alignment horizontal="right"/>
      <protection locked="0"/>
    </xf>
    <xf numFmtId="0" fontId="25" fillId="0" borderId="0" xfId="60" applyFont="1">
      <alignment/>
      <protection/>
    </xf>
    <xf numFmtId="0" fontId="24" fillId="0" borderId="12" xfId="60" applyFont="1" applyFill="1" applyBorder="1" applyAlignment="1">
      <alignment horizontal="center"/>
      <protection/>
    </xf>
    <xf numFmtId="0" fontId="24" fillId="0" borderId="0" xfId="60" applyFont="1" applyFill="1" applyBorder="1">
      <alignment/>
      <protection/>
    </xf>
    <xf numFmtId="3" fontId="24" fillId="0" borderId="0" xfId="60" applyNumberFormat="1" applyFont="1" applyFill="1" applyBorder="1">
      <alignment/>
      <protection/>
    </xf>
    <xf numFmtId="0" fontId="24" fillId="0" borderId="0" xfId="60" applyFont="1" applyFill="1">
      <alignment/>
      <protection/>
    </xf>
    <xf numFmtId="1" fontId="10" fillId="0" borderId="0" xfId="60" applyNumberFormat="1" applyFont="1" applyFill="1" applyBorder="1" applyAlignment="1">
      <alignment horizontal="right"/>
      <protection/>
    </xf>
    <xf numFmtId="1" fontId="12" fillId="0" borderId="0" xfId="60" applyNumberFormat="1" applyFont="1" applyFill="1" applyBorder="1" applyAlignment="1">
      <alignment horizontal="right"/>
      <protection/>
    </xf>
    <xf numFmtId="1" fontId="10" fillId="0" borderId="0" xfId="60" applyNumberFormat="1" applyFont="1" applyFill="1">
      <alignment/>
      <protection/>
    </xf>
    <xf numFmtId="3" fontId="10" fillId="0" borderId="0" xfId="60" applyNumberFormat="1" applyFont="1" applyFill="1" applyBorder="1">
      <alignment/>
      <protection/>
    </xf>
    <xf numFmtId="3" fontId="12" fillId="0" borderId="0" xfId="60" applyNumberFormat="1" applyFont="1" applyFill="1" applyBorder="1">
      <alignment/>
      <protection/>
    </xf>
    <xf numFmtId="3" fontId="24" fillId="0" borderId="0" xfId="60" applyNumberFormat="1" applyFont="1" applyBorder="1">
      <alignment/>
      <protection/>
    </xf>
    <xf numFmtId="0" fontId="0" fillId="0" borderId="12" xfId="60" applyFont="1" applyBorder="1" applyAlignment="1">
      <alignment/>
      <protection/>
    </xf>
    <xf numFmtId="0" fontId="0" fillId="0" borderId="0" xfId="60" applyFont="1" applyBorder="1">
      <alignment/>
      <protection/>
    </xf>
    <xf numFmtId="3" fontId="26" fillId="0" borderId="0" xfId="60" applyNumberFormat="1" applyFont="1" applyBorder="1">
      <alignment/>
      <protection/>
    </xf>
    <xf numFmtId="3" fontId="14" fillId="0" borderId="0" xfId="60" applyNumberFormat="1" applyFont="1" applyFill="1" applyBorder="1">
      <alignment/>
      <protection/>
    </xf>
    <xf numFmtId="0" fontId="10" fillId="0" borderId="14" xfId="60" applyFont="1" applyFill="1" applyBorder="1" applyAlignment="1">
      <alignment horizontal="center"/>
      <protection/>
    </xf>
    <xf numFmtId="0" fontId="11" fillId="0" borderId="20" xfId="60" applyFont="1" applyFill="1" applyBorder="1">
      <alignment/>
      <protection/>
    </xf>
    <xf numFmtId="3" fontId="10" fillId="0" borderId="20" xfId="60" applyNumberFormat="1" applyFont="1" applyFill="1" applyBorder="1">
      <alignment/>
      <protection/>
    </xf>
    <xf numFmtId="3" fontId="12" fillId="0" borderId="20" xfId="60" applyNumberFormat="1" applyFont="1" applyFill="1" applyBorder="1">
      <alignment/>
      <protection/>
    </xf>
    <xf numFmtId="9" fontId="12" fillId="0" borderId="15" xfId="60" applyNumberFormat="1" applyFont="1" applyFill="1" applyBorder="1" applyAlignment="1" applyProtection="1">
      <alignment horizontal="right"/>
      <protection locked="0"/>
    </xf>
    <xf numFmtId="0" fontId="10" fillId="0" borderId="0" xfId="60" applyFont="1" applyAlignment="1">
      <alignment horizontal="left"/>
      <protection/>
    </xf>
    <xf numFmtId="0" fontId="10" fillId="0" borderId="0" xfId="60" applyFont="1" applyBorder="1">
      <alignment/>
      <protection/>
    </xf>
    <xf numFmtId="0" fontId="8" fillId="35" borderId="0" xfId="60" applyFont="1" applyFill="1" applyBorder="1">
      <alignment/>
      <protection/>
    </xf>
    <xf numFmtId="0" fontId="8" fillId="35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/>
      <protection/>
    </xf>
    <xf numFmtId="9" fontId="12" fillId="0" borderId="0" xfId="60" applyNumberFormat="1" applyFont="1" applyFill="1" applyBorder="1" applyAlignment="1">
      <alignment horizontal="center"/>
      <protection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Border="1" applyAlignment="1">
      <alignment horizontal="left"/>
      <protection/>
    </xf>
    <xf numFmtId="0" fontId="0" fillId="0" borderId="0" xfId="60" applyFont="1">
      <alignment/>
      <protection/>
    </xf>
    <xf numFmtId="172" fontId="24" fillId="0" borderId="13" xfId="60" applyNumberFormat="1" applyFont="1" applyFill="1" applyBorder="1" applyAlignment="1">
      <alignment horizontal="right"/>
      <protection/>
    </xf>
    <xf numFmtId="172" fontId="11" fillId="0" borderId="13" xfId="60" applyNumberFormat="1" applyFont="1" applyFill="1" applyBorder="1" applyAlignment="1">
      <alignment horizontal="right"/>
      <protection/>
    </xf>
    <xf numFmtId="9" fontId="24" fillId="0" borderId="13" xfId="60" applyNumberFormat="1" applyFont="1" applyFill="1" applyBorder="1" applyAlignment="1">
      <alignment horizontal="right"/>
      <protection/>
    </xf>
    <xf numFmtId="3" fontId="12" fillId="0" borderId="13" xfId="60" applyNumberFormat="1" applyFont="1" applyFill="1" applyBorder="1" applyAlignment="1">
      <alignment horizontal="right"/>
      <protection/>
    </xf>
    <xf numFmtId="3" fontId="25" fillId="0" borderId="0" xfId="60" applyNumberFormat="1" applyFont="1" applyBorder="1" applyAlignment="1">
      <alignment/>
      <protection/>
    </xf>
    <xf numFmtId="3" fontId="25" fillId="0" borderId="13" xfId="60" applyNumberFormat="1" applyFont="1" applyFill="1" applyBorder="1" applyAlignment="1">
      <alignment horizontal="right"/>
      <protection/>
    </xf>
    <xf numFmtId="4" fontId="10" fillId="0" borderId="0" xfId="60" applyNumberFormat="1" applyFont="1" applyFill="1" applyBorder="1" applyAlignment="1">
      <alignment horizontal="right"/>
      <protection/>
    </xf>
    <xf numFmtId="0" fontId="0" fillId="0" borderId="13" xfId="60" applyFont="1" applyBorder="1" applyAlignment="1">
      <alignment horizontal="right"/>
      <protection/>
    </xf>
    <xf numFmtId="9" fontId="12" fillId="0" borderId="13" xfId="60" applyNumberFormat="1" applyFont="1" applyFill="1" applyBorder="1" applyAlignment="1">
      <alignment horizontal="right"/>
      <protection/>
    </xf>
    <xf numFmtId="9" fontId="12" fillId="0" borderId="15" xfId="60" applyNumberFormat="1" applyFont="1" applyFill="1" applyBorder="1" applyAlignment="1">
      <alignment horizontal="right"/>
      <protection/>
    </xf>
    <xf numFmtId="3" fontId="10" fillId="0" borderId="0" xfId="60" applyNumberFormat="1" applyFont="1" applyBorder="1" applyAlignment="1">
      <alignment horizontal="left"/>
      <protection/>
    </xf>
    <xf numFmtId="3" fontId="8" fillId="35" borderId="0" xfId="60" applyNumberFormat="1" applyFont="1" applyFill="1" applyBorder="1">
      <alignment/>
      <protection/>
    </xf>
    <xf numFmtId="0" fontId="10" fillId="0" borderId="12" xfId="60" applyFont="1" applyFill="1" applyBorder="1">
      <alignment/>
      <protection/>
    </xf>
    <xf numFmtId="173" fontId="11" fillId="0" borderId="0" xfId="60" applyNumberFormat="1" applyFont="1" applyBorder="1" applyAlignment="1">
      <alignment horizontal="right"/>
      <protection/>
    </xf>
    <xf numFmtId="173" fontId="11" fillId="0" borderId="0" xfId="60" applyNumberFormat="1" applyFont="1" applyFill="1" applyBorder="1" applyAlignment="1">
      <alignment horizontal="right"/>
      <protection/>
    </xf>
    <xf numFmtId="172" fontId="11" fillId="0" borderId="0" xfId="60" applyNumberFormat="1" applyFont="1" applyBorder="1" applyAlignment="1">
      <alignment horizontal="right"/>
      <protection/>
    </xf>
    <xf numFmtId="9" fontId="25" fillId="0" borderId="13" xfId="60" applyNumberFormat="1" applyFont="1" applyFill="1" applyBorder="1" applyAlignment="1">
      <alignment horizontal="right"/>
      <protection/>
    </xf>
    <xf numFmtId="3" fontId="12" fillId="0" borderId="0" xfId="60" applyNumberFormat="1" applyFont="1" applyBorder="1">
      <alignment/>
      <protection/>
    </xf>
    <xf numFmtId="173" fontId="4" fillId="0" borderId="0" xfId="60" applyNumberFormat="1" applyFont="1" applyBorder="1" applyAlignment="1">
      <alignment horizontal="right"/>
      <protection/>
    </xf>
    <xf numFmtId="173" fontId="4" fillId="0" borderId="0" xfId="60" applyNumberFormat="1" applyFont="1" applyFill="1" applyBorder="1" applyAlignment="1">
      <alignment horizontal="right"/>
      <protection/>
    </xf>
    <xf numFmtId="172" fontId="4" fillId="0" borderId="0" xfId="60" applyNumberFormat="1" applyFont="1" applyBorder="1" applyAlignment="1">
      <alignment horizontal="right"/>
      <protection/>
    </xf>
    <xf numFmtId="173" fontId="4" fillId="0" borderId="0" xfId="60" applyNumberFormat="1" applyFont="1" applyFill="1" applyBorder="1" applyAlignment="1">
      <alignment horizontal="center"/>
      <protection/>
    </xf>
    <xf numFmtId="172" fontId="4" fillId="0" borderId="13" xfId="60" applyNumberFormat="1" applyFont="1" applyFill="1" applyBorder="1" applyAlignment="1">
      <alignment horizontal="right"/>
      <protection/>
    </xf>
    <xf numFmtId="3" fontId="27" fillId="0" borderId="0" xfId="60" applyNumberFormat="1" applyFont="1" applyFill="1" applyBorder="1" applyAlignment="1">
      <alignment horizontal="right"/>
      <protection/>
    </xf>
    <xf numFmtId="0" fontId="10" fillId="0" borderId="14" xfId="60" applyFont="1" applyBorder="1" applyAlignment="1">
      <alignment horizontal="center"/>
      <protection/>
    </xf>
    <xf numFmtId="3" fontId="10" fillId="0" borderId="20" xfId="60" applyNumberFormat="1" applyFont="1" applyFill="1" applyBorder="1" applyAlignment="1">
      <alignment horizontal="right"/>
      <protection/>
    </xf>
    <xf numFmtId="0" fontId="10" fillId="0" borderId="0" xfId="60" applyFont="1" applyFill="1" applyAlignment="1">
      <alignment horizontal="right"/>
      <protection/>
    </xf>
    <xf numFmtId="9" fontId="12" fillId="0" borderId="0" xfId="60" applyNumberFormat="1" applyFont="1" applyFill="1" applyBorder="1" applyAlignment="1">
      <alignment horizontal="right"/>
      <protection/>
    </xf>
    <xf numFmtId="0" fontId="20" fillId="0" borderId="0" xfId="60" applyNumberFormat="1" applyFont="1" applyFill="1" applyBorder="1">
      <alignment/>
      <protection/>
    </xf>
    <xf numFmtId="0" fontId="20" fillId="0" borderId="0" xfId="60" applyNumberFormat="1" applyFont="1" applyFill="1">
      <alignment/>
      <protection/>
    </xf>
    <xf numFmtId="1" fontId="10" fillId="0" borderId="20" xfId="60" applyNumberFormat="1" applyFont="1" applyFill="1" applyBorder="1" applyAlignment="1">
      <alignment horizontal="right"/>
      <protection/>
    </xf>
    <xf numFmtId="1" fontId="12" fillId="0" borderId="20" xfId="60" applyNumberFormat="1" applyFont="1" applyFill="1" applyBorder="1" applyAlignment="1">
      <alignment horizontal="right"/>
      <protection/>
    </xf>
    <xf numFmtId="3" fontId="12" fillId="0" borderId="15" xfId="60" applyNumberFormat="1" applyFont="1" applyFill="1" applyBorder="1" applyAlignment="1">
      <alignment horizontal="right"/>
      <protection/>
    </xf>
    <xf numFmtId="1" fontId="10" fillId="0" borderId="0" xfId="60" applyNumberFormat="1" applyFont="1" applyBorder="1">
      <alignment/>
      <protection/>
    </xf>
    <xf numFmtId="3" fontId="10" fillId="0" borderId="0" xfId="60" applyNumberFormat="1" applyFont="1" applyBorder="1">
      <alignment/>
      <protection/>
    </xf>
    <xf numFmtId="0" fontId="10" fillId="0" borderId="0" xfId="60" applyFont="1" applyFill="1" applyAlignment="1">
      <alignment/>
      <protection/>
    </xf>
    <xf numFmtId="0" fontId="11" fillId="0" borderId="0" xfId="60" applyFont="1" applyFill="1">
      <alignment/>
      <protection/>
    </xf>
    <xf numFmtId="0" fontId="10" fillId="36" borderId="0" xfId="60" applyFont="1" applyFill="1">
      <alignment/>
      <protection/>
    </xf>
    <xf numFmtId="0" fontId="12" fillId="37" borderId="0" xfId="60" applyFont="1" applyFill="1">
      <alignment/>
      <protection/>
    </xf>
    <xf numFmtId="0" fontId="12" fillId="0" borderId="0" xfId="60" applyFont="1" applyFill="1" applyAlignment="1">
      <alignment horizontal="right"/>
      <protection/>
    </xf>
    <xf numFmtId="0" fontId="17" fillId="0" borderId="0" xfId="61" applyFont="1">
      <alignment/>
      <protection/>
    </xf>
    <xf numFmtId="0" fontId="26" fillId="0" borderId="0" xfId="61" applyFont="1">
      <alignment/>
      <protection/>
    </xf>
    <xf numFmtId="0" fontId="20" fillId="0" borderId="0" xfId="61" applyFont="1" applyFill="1" applyBorder="1" applyAlignment="1">
      <alignment horizontal="center"/>
      <protection/>
    </xf>
    <xf numFmtId="0" fontId="10" fillId="0" borderId="0" xfId="61" applyFont="1">
      <alignment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12" fillId="0" borderId="0" xfId="61" applyFont="1">
      <alignment/>
      <protection/>
    </xf>
    <xf numFmtId="0" fontId="10" fillId="0" borderId="0" xfId="61" applyFont="1" applyFill="1" applyBorder="1">
      <alignment/>
      <protection/>
    </xf>
    <xf numFmtId="0" fontId="21" fillId="0" borderId="0" xfId="61" applyFont="1" applyFill="1" applyBorder="1" applyAlignment="1">
      <alignment horizontal="right"/>
      <protection/>
    </xf>
    <xf numFmtId="172" fontId="17" fillId="0" borderId="0" xfId="61" applyNumberFormat="1" applyFont="1">
      <alignment/>
      <protection/>
    </xf>
    <xf numFmtId="0" fontId="16" fillId="0" borderId="12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172" fontId="14" fillId="0" borderId="0" xfId="61" applyNumberFormat="1" applyFont="1" applyBorder="1" applyAlignment="1">
      <alignment horizontal="center"/>
      <protection/>
    </xf>
    <xf numFmtId="172" fontId="14" fillId="0" borderId="0" xfId="61" applyNumberFormat="1" applyFont="1" applyFill="1" applyBorder="1" applyAlignment="1">
      <alignment horizontal="center"/>
      <protection/>
    </xf>
    <xf numFmtId="172" fontId="24" fillId="0" borderId="0" xfId="61" applyNumberFormat="1" applyFont="1" applyFill="1" applyBorder="1" applyAlignment="1">
      <alignment horizontal="center"/>
      <protection/>
    </xf>
    <xf numFmtId="172" fontId="24" fillId="0" borderId="13" xfId="61" applyNumberFormat="1" applyFont="1" applyFill="1" applyBorder="1" applyAlignment="1">
      <alignment horizontal="center"/>
      <protection/>
    </xf>
    <xf numFmtId="172" fontId="14" fillId="0" borderId="0" xfId="61" applyNumberFormat="1" applyFont="1">
      <alignment/>
      <protection/>
    </xf>
    <xf numFmtId="0" fontId="14" fillId="0" borderId="0" xfId="61" applyFont="1">
      <alignment/>
      <protection/>
    </xf>
    <xf numFmtId="173" fontId="11" fillId="0" borderId="12" xfId="61" applyNumberFormat="1" applyFont="1" applyBorder="1">
      <alignment/>
      <protection/>
    </xf>
    <xf numFmtId="173" fontId="11" fillId="0" borderId="0" xfId="61" applyNumberFormat="1" applyFont="1" applyBorder="1">
      <alignment/>
      <protection/>
    </xf>
    <xf numFmtId="173" fontId="11" fillId="0" borderId="0" xfId="61" applyNumberFormat="1" applyFont="1" applyFill="1" applyBorder="1" applyAlignment="1">
      <alignment horizontal="right"/>
      <protection/>
    </xf>
    <xf numFmtId="173" fontId="11" fillId="0" borderId="13" xfId="61" applyNumberFormat="1" applyFont="1" applyFill="1" applyBorder="1" applyAlignment="1">
      <alignment horizontal="right"/>
      <protection/>
    </xf>
    <xf numFmtId="173" fontId="11" fillId="0" borderId="0" xfId="61" applyNumberFormat="1" applyFont="1">
      <alignment/>
      <protection/>
    </xf>
    <xf numFmtId="0" fontId="24" fillId="0" borderId="12" xfId="61" applyFont="1" applyBorder="1" applyAlignment="1">
      <alignment horizontal="left"/>
      <protection/>
    </xf>
    <xf numFmtId="0" fontId="24" fillId="0" borderId="0" xfId="61" applyFont="1" applyBorder="1">
      <alignment/>
      <protection/>
    </xf>
    <xf numFmtId="3" fontId="25" fillId="0" borderId="0" xfId="61" applyNumberFormat="1" applyFont="1" applyBorder="1">
      <alignment/>
      <protection/>
    </xf>
    <xf numFmtId="3" fontId="25" fillId="0" borderId="0" xfId="61" applyNumberFormat="1" applyFont="1" applyFill="1" applyBorder="1">
      <alignment/>
      <protection/>
    </xf>
    <xf numFmtId="9" fontId="25" fillId="0" borderId="13" xfId="61" applyNumberFormat="1" applyFont="1" applyFill="1" applyBorder="1">
      <alignment/>
      <protection/>
    </xf>
    <xf numFmtId="0" fontId="25" fillId="0" borderId="0" xfId="61" applyFont="1">
      <alignment/>
      <protection/>
    </xf>
    <xf numFmtId="0" fontId="24" fillId="0" borderId="12" xfId="61" applyFont="1" applyBorder="1" applyAlignment="1">
      <alignment horizontal="center"/>
      <protection/>
    </xf>
    <xf numFmtId="0" fontId="10" fillId="0" borderId="12" xfId="61" applyFont="1" applyBorder="1" applyAlignment="1">
      <alignment horizontal="center"/>
      <protection/>
    </xf>
    <xf numFmtId="0" fontId="11" fillId="0" borderId="0" xfId="61" applyFont="1" applyFill="1" applyBorder="1">
      <alignment/>
      <protection/>
    </xf>
    <xf numFmtId="3" fontId="10" fillId="0" borderId="0" xfId="61" applyNumberFormat="1" applyFont="1" applyFill="1" applyBorder="1" applyAlignment="1">
      <alignment horizontal="right"/>
      <protection/>
    </xf>
    <xf numFmtId="3" fontId="12" fillId="0" borderId="0" xfId="61" applyNumberFormat="1" applyFont="1" applyFill="1" applyBorder="1" applyAlignment="1">
      <alignment horizontal="right"/>
      <protection/>
    </xf>
    <xf numFmtId="9" fontId="12" fillId="0" borderId="13" xfId="61" applyNumberFormat="1" applyFont="1" applyFill="1" applyBorder="1" applyAlignment="1">
      <alignment horizontal="right"/>
      <protection/>
    </xf>
    <xf numFmtId="3" fontId="24" fillId="0" borderId="0" xfId="61" applyNumberFormat="1" applyFont="1" applyBorder="1">
      <alignment/>
      <protection/>
    </xf>
    <xf numFmtId="3" fontId="24" fillId="0" borderId="0" xfId="61" applyNumberFormat="1" applyFont="1" applyFill="1" applyBorder="1">
      <alignment/>
      <protection/>
    </xf>
    <xf numFmtId="9" fontId="24" fillId="0" borderId="13" xfId="61" applyNumberFormat="1" applyFont="1" applyFill="1" applyBorder="1">
      <alignment/>
      <protection/>
    </xf>
    <xf numFmtId="0" fontId="24" fillId="0" borderId="0" xfId="61" applyFont="1">
      <alignment/>
      <protection/>
    </xf>
    <xf numFmtId="3" fontId="10" fillId="0" borderId="0" xfId="61" applyNumberFormat="1" applyFont="1" applyBorder="1" applyAlignment="1">
      <alignment horizontal="right"/>
      <protection/>
    </xf>
    <xf numFmtId="3" fontId="12" fillId="0" borderId="0" xfId="61" applyNumberFormat="1" applyFont="1" applyBorder="1" applyAlignment="1">
      <alignment horizontal="right"/>
      <protection/>
    </xf>
    <xf numFmtId="3" fontId="25" fillId="0" borderId="0" xfId="61" applyNumberFormat="1" applyFont="1" applyBorder="1" applyAlignment="1">
      <alignment horizontal="right"/>
      <protection/>
    </xf>
    <xf numFmtId="0" fontId="11" fillId="0" borderId="0" xfId="61" applyFont="1" applyBorder="1">
      <alignment/>
      <protection/>
    </xf>
    <xf numFmtId="0" fontId="24" fillId="0" borderId="12" xfId="61" applyFont="1" applyBorder="1" applyAlignment="1">
      <alignment/>
      <protection/>
    </xf>
    <xf numFmtId="3" fontId="10" fillId="0" borderId="0" xfId="61" applyNumberFormat="1" applyFont="1" applyBorder="1">
      <alignment/>
      <protection/>
    </xf>
    <xf numFmtId="3" fontId="12" fillId="0" borderId="0" xfId="61" applyNumberFormat="1" applyFont="1" applyBorder="1">
      <alignment/>
      <protection/>
    </xf>
    <xf numFmtId="0" fontId="10" fillId="0" borderId="12" xfId="61" applyFont="1" applyFill="1" applyBorder="1" applyAlignment="1">
      <alignment horizontal="center"/>
      <protection/>
    </xf>
    <xf numFmtId="172" fontId="24" fillId="0" borderId="0" xfId="61" applyNumberFormat="1" applyFont="1" applyBorder="1">
      <alignment/>
      <protection/>
    </xf>
    <xf numFmtId="172" fontId="24" fillId="0" borderId="0" xfId="61" applyNumberFormat="1" applyFont="1" applyFill="1" applyBorder="1">
      <alignment/>
      <protection/>
    </xf>
    <xf numFmtId="0" fontId="24" fillId="0" borderId="14" xfId="61" applyFont="1" applyBorder="1" applyAlignment="1">
      <alignment horizontal="center"/>
      <protection/>
    </xf>
    <xf numFmtId="0" fontId="24" fillId="0" borderId="20" xfId="61" applyFont="1" applyBorder="1">
      <alignment/>
      <protection/>
    </xf>
    <xf numFmtId="0" fontId="24" fillId="0" borderId="20" xfId="61" applyFont="1" applyFill="1" applyBorder="1">
      <alignment/>
      <protection/>
    </xf>
    <xf numFmtId="9" fontId="24" fillId="0" borderId="15" xfId="61" applyNumberFormat="1" applyFont="1" applyFill="1" applyBorder="1">
      <alignment/>
      <protection/>
    </xf>
    <xf numFmtId="0" fontId="10" fillId="0" borderId="0" xfId="61" applyFont="1" applyAlignment="1">
      <alignment horizontal="left"/>
      <protection/>
    </xf>
    <xf numFmtId="0" fontId="10" fillId="0" borderId="0" xfId="61" applyFont="1" applyBorder="1">
      <alignment/>
      <protection/>
    </xf>
    <xf numFmtId="0" fontId="8" fillId="35" borderId="0" xfId="61" applyFont="1" applyFill="1" applyBorder="1">
      <alignment/>
      <protection/>
    </xf>
    <xf numFmtId="0" fontId="8" fillId="35" borderId="0" xfId="61" applyFont="1" applyFill="1" applyBorder="1" applyAlignment="1">
      <alignment horizontal="right"/>
      <protection/>
    </xf>
    <xf numFmtId="0" fontId="10" fillId="0" borderId="0" xfId="6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173" fontId="24" fillId="0" borderId="12" xfId="61" applyNumberFormat="1" applyFont="1" applyBorder="1">
      <alignment/>
      <protection/>
    </xf>
    <xf numFmtId="173" fontId="24" fillId="0" borderId="0" xfId="61" applyNumberFormat="1" applyFont="1" applyBorder="1">
      <alignment/>
      <protection/>
    </xf>
    <xf numFmtId="173" fontId="24" fillId="0" borderId="0" xfId="61" applyNumberFormat="1" applyFont="1" applyBorder="1" applyAlignment="1">
      <alignment horizontal="right"/>
      <protection/>
    </xf>
    <xf numFmtId="173" fontId="24" fillId="0" borderId="0" xfId="61" applyNumberFormat="1" applyFont="1" applyFill="1" applyBorder="1" applyAlignment="1">
      <alignment horizontal="right"/>
      <protection/>
    </xf>
    <xf numFmtId="173" fontId="24" fillId="0" borderId="0" xfId="61" applyNumberFormat="1" applyFont="1" applyFill="1" applyBorder="1" applyAlignment="1">
      <alignment horizontal="left"/>
      <protection/>
    </xf>
    <xf numFmtId="173" fontId="24" fillId="0" borderId="13" xfId="61" applyNumberFormat="1" applyFont="1" applyFill="1" applyBorder="1" applyAlignment="1">
      <alignment horizontal="right"/>
      <protection/>
    </xf>
    <xf numFmtId="172" fontId="26" fillId="0" borderId="0" xfId="61" applyNumberFormat="1" applyFont="1" applyBorder="1">
      <alignment/>
      <protection/>
    </xf>
    <xf numFmtId="172" fontId="26" fillId="0" borderId="0" xfId="61" applyNumberFormat="1" applyFont="1" applyFill="1" applyBorder="1">
      <alignment/>
      <protection/>
    </xf>
    <xf numFmtId="172" fontId="25" fillId="0" borderId="0" xfId="61" applyNumberFormat="1" applyFont="1" applyFill="1" applyBorder="1">
      <alignment/>
      <protection/>
    </xf>
    <xf numFmtId="172" fontId="10" fillId="0" borderId="0" xfId="61" applyNumberFormat="1" applyFont="1" applyBorder="1" applyAlignment="1">
      <alignment horizontal="right"/>
      <protection/>
    </xf>
    <xf numFmtId="172" fontId="12" fillId="0" borderId="0" xfId="61" applyNumberFormat="1" applyFont="1" applyBorder="1" applyAlignment="1">
      <alignment horizontal="right"/>
      <protection/>
    </xf>
    <xf numFmtId="0" fontId="10" fillId="0" borderId="14" xfId="61" applyFont="1" applyFill="1" applyBorder="1" applyAlignment="1">
      <alignment horizontal="center"/>
      <protection/>
    </xf>
    <xf numFmtId="0" fontId="11" fillId="0" borderId="20" xfId="61" applyFont="1" applyFill="1" applyBorder="1">
      <alignment/>
      <protection/>
    </xf>
    <xf numFmtId="3" fontId="10" fillId="0" borderId="20" xfId="61" applyNumberFormat="1" applyFont="1" applyFill="1" applyBorder="1" applyAlignment="1">
      <alignment horizontal="right"/>
      <protection/>
    </xf>
    <xf numFmtId="3" fontId="12" fillId="0" borderId="20" xfId="61" applyNumberFormat="1" applyFont="1" applyFill="1" applyBorder="1" applyAlignment="1">
      <alignment horizontal="right"/>
      <protection/>
    </xf>
    <xf numFmtId="9" fontId="12" fillId="0" borderId="15" xfId="61" applyNumberFormat="1" applyFont="1" applyFill="1" applyBorder="1" applyAlignment="1">
      <alignment horizontal="right"/>
      <protection/>
    </xf>
    <xf numFmtId="0" fontId="10" fillId="0" borderId="0" xfId="61" applyFont="1" applyBorder="1" applyAlignment="1">
      <alignment horizontal="left"/>
      <protection/>
    </xf>
    <xf numFmtId="0" fontId="12" fillId="0" borderId="0" xfId="61" applyFont="1" applyBorder="1">
      <alignment/>
      <protection/>
    </xf>
    <xf numFmtId="3" fontId="25" fillId="0" borderId="13" xfId="61" applyNumberFormat="1" applyFont="1" applyFill="1" applyBorder="1">
      <alignment/>
      <protection/>
    </xf>
    <xf numFmtId="3" fontId="12" fillId="0" borderId="13" xfId="61" applyNumberFormat="1" applyFont="1" applyFill="1" applyBorder="1" applyAlignment="1">
      <alignment horizontal="right"/>
      <protection/>
    </xf>
    <xf numFmtId="0" fontId="24" fillId="0" borderId="12" xfId="61" applyFont="1" applyFill="1" applyBorder="1" applyAlignment="1">
      <alignment/>
      <protection/>
    </xf>
    <xf numFmtId="3" fontId="10" fillId="0" borderId="0" xfId="61" applyNumberFormat="1" applyFont="1" applyBorder="1" applyAlignment="1">
      <alignment horizontal="left"/>
      <protection/>
    </xf>
    <xf numFmtId="173" fontId="11" fillId="0" borderId="0" xfId="61" applyNumberFormat="1" applyFont="1" applyFill="1" applyBorder="1" applyAlignment="1">
      <alignment horizontal="left"/>
      <protection/>
    </xf>
    <xf numFmtId="0" fontId="12" fillId="0" borderId="0" xfId="61" applyNumberFormat="1" applyFont="1" applyFill="1" applyBorder="1" applyAlignment="1">
      <alignment horizontal="right"/>
      <protection/>
    </xf>
    <xf numFmtId="0" fontId="10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0" fillId="36" borderId="0" xfId="61" applyFont="1" applyFill="1">
      <alignment/>
      <protection/>
    </xf>
    <xf numFmtId="0" fontId="12" fillId="0" borderId="0" xfId="61" applyFont="1" applyFill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7" fillId="0" borderId="0" xfId="62" applyFont="1">
      <alignment/>
      <protection/>
    </xf>
    <xf numFmtId="0" fontId="26" fillId="0" borderId="0" xfId="62" applyFont="1">
      <alignment/>
      <protection/>
    </xf>
    <xf numFmtId="0" fontId="20" fillId="0" borderId="0" xfId="62" applyFont="1" applyFill="1" applyBorder="1" applyAlignment="1">
      <alignment horizontal="center"/>
      <protection/>
    </xf>
    <xf numFmtId="0" fontId="10" fillId="0" borderId="0" xfId="62" applyFont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10" fillId="0" borderId="0" xfId="62" applyFont="1" applyFill="1" applyBorder="1">
      <alignment/>
      <protection/>
    </xf>
    <xf numFmtId="0" fontId="10" fillId="0" borderId="0" xfId="62" applyFont="1" applyFill="1" applyBorder="1" applyAlignment="1">
      <alignment horizontal="right"/>
      <protection/>
    </xf>
    <xf numFmtId="0" fontId="12" fillId="0" borderId="0" xfId="62" applyFont="1">
      <alignment/>
      <protection/>
    </xf>
    <xf numFmtId="172" fontId="17" fillId="0" borderId="0" xfId="62" applyNumberFormat="1" applyFont="1">
      <alignment/>
      <protection/>
    </xf>
    <xf numFmtId="0" fontId="24" fillId="0" borderId="12" xfId="62" applyFont="1" applyBorder="1">
      <alignment/>
      <protection/>
    </xf>
    <xf numFmtId="0" fontId="24" fillId="0" borderId="0" xfId="62" applyFont="1" applyBorder="1">
      <alignment/>
      <protection/>
    </xf>
    <xf numFmtId="172" fontId="14" fillId="0" borderId="0" xfId="62" applyNumberFormat="1" applyFont="1" applyBorder="1">
      <alignment/>
      <protection/>
    </xf>
    <xf numFmtId="172" fontId="14" fillId="0" borderId="0" xfId="62" applyNumberFormat="1" applyFont="1" applyFill="1" applyBorder="1">
      <alignment/>
      <protection/>
    </xf>
    <xf numFmtId="172" fontId="24" fillId="0" borderId="0" xfId="62" applyNumberFormat="1" applyFont="1" applyFill="1" applyBorder="1" applyAlignment="1">
      <alignment horizontal="right"/>
      <protection/>
    </xf>
    <xf numFmtId="172" fontId="24" fillId="0" borderId="13" xfId="62" applyNumberFormat="1" applyFont="1" applyFill="1" applyBorder="1" applyAlignment="1">
      <alignment horizontal="right"/>
      <protection/>
    </xf>
    <xf numFmtId="172" fontId="14" fillId="0" borderId="0" xfId="62" applyNumberFormat="1" applyFont="1">
      <alignment/>
      <protection/>
    </xf>
    <xf numFmtId="0" fontId="14" fillId="0" borderId="0" xfId="62" applyFont="1">
      <alignment/>
      <protection/>
    </xf>
    <xf numFmtId="173" fontId="11" fillId="0" borderId="0" xfId="62" applyNumberFormat="1" applyFont="1" applyBorder="1">
      <alignment/>
      <protection/>
    </xf>
    <xf numFmtId="173" fontId="11" fillId="0" borderId="0" xfId="62" applyNumberFormat="1" applyFont="1">
      <alignment/>
      <protection/>
    </xf>
    <xf numFmtId="0" fontId="24" fillId="0" borderId="12" xfId="62" applyFont="1" applyBorder="1" applyAlignment="1">
      <alignment horizontal="left"/>
      <protection/>
    </xf>
    <xf numFmtId="0" fontId="0" fillId="0" borderId="0" xfId="62" applyFont="1" applyBorder="1">
      <alignment/>
      <protection/>
    </xf>
    <xf numFmtId="3" fontId="0" fillId="0" borderId="0" xfId="62" applyNumberFormat="1" applyFont="1" applyBorder="1">
      <alignment/>
      <protection/>
    </xf>
    <xf numFmtId="0" fontId="10" fillId="0" borderId="0" xfId="62" applyFont="1" applyBorder="1">
      <alignment/>
      <protection/>
    </xf>
    <xf numFmtId="0" fontId="0" fillId="0" borderId="13" xfId="62" applyFont="1" applyBorder="1">
      <alignment/>
      <protection/>
    </xf>
    <xf numFmtId="0" fontId="10" fillId="0" borderId="12" xfId="62" applyFont="1" applyBorder="1" applyAlignment="1">
      <alignment horizontal="center"/>
      <protection/>
    </xf>
    <xf numFmtId="3" fontId="10" fillId="0" borderId="0" xfId="62" applyNumberFormat="1" applyFont="1">
      <alignment/>
      <protection/>
    </xf>
    <xf numFmtId="0" fontId="10" fillId="0" borderId="12" xfId="62" applyFont="1" applyFill="1" applyBorder="1" applyAlignment="1">
      <alignment horizontal="center"/>
      <protection/>
    </xf>
    <xf numFmtId="3" fontId="10" fillId="0" borderId="0" xfId="62" applyNumberFormat="1" applyFont="1" applyFill="1" applyBorder="1">
      <alignment/>
      <protection/>
    </xf>
    <xf numFmtId="0" fontId="11" fillId="0" borderId="13" xfId="62" applyFont="1" applyBorder="1" applyAlignment="1">
      <alignment horizontal="right"/>
      <protection/>
    </xf>
    <xf numFmtId="0" fontId="10" fillId="0" borderId="0" xfId="62" applyFont="1" applyFill="1">
      <alignment/>
      <protection/>
    </xf>
    <xf numFmtId="0" fontId="10" fillId="0" borderId="14" xfId="62" applyFont="1" applyBorder="1" applyAlignment="1">
      <alignment horizontal="center"/>
      <protection/>
    </xf>
    <xf numFmtId="0" fontId="11" fillId="0" borderId="20" xfId="62" applyFont="1" applyFill="1" applyBorder="1">
      <alignment/>
      <protection/>
    </xf>
    <xf numFmtId="0" fontId="0" fillId="0" borderId="20" xfId="62" applyFont="1" applyBorder="1">
      <alignment/>
      <protection/>
    </xf>
    <xf numFmtId="0" fontId="10" fillId="0" borderId="20" xfId="62" applyFont="1" applyBorder="1">
      <alignment/>
      <protection/>
    </xf>
    <xf numFmtId="0" fontId="0" fillId="0" borderId="15" xfId="62" applyFont="1" applyBorder="1">
      <alignment/>
      <protection/>
    </xf>
    <xf numFmtId="0" fontId="10" fillId="0" borderId="0" xfId="62" applyFont="1" applyAlignment="1">
      <alignment horizontal="left"/>
      <protection/>
    </xf>
    <xf numFmtId="0" fontId="10" fillId="0" borderId="0" xfId="62" applyFont="1" applyBorder="1" applyAlignment="1">
      <alignment horizontal="left"/>
      <protection/>
    </xf>
    <xf numFmtId="0" fontId="17" fillId="0" borderId="0" xfId="62" applyFont="1" applyFill="1" applyBorder="1" applyAlignment="1">
      <alignment horizontal="center"/>
      <protection/>
    </xf>
    <xf numFmtId="0" fontId="10" fillId="0" borderId="0" xfId="62" applyFont="1" applyFill="1" applyBorder="1" applyAlignment="1">
      <alignment horizontal="left"/>
      <protection/>
    </xf>
    <xf numFmtId="0" fontId="8" fillId="35" borderId="0" xfId="62" applyFont="1" applyFill="1">
      <alignment/>
      <protection/>
    </xf>
    <xf numFmtId="0" fontId="8" fillId="35" borderId="0" xfId="62" applyFont="1" applyFill="1" applyBorder="1" applyAlignment="1">
      <alignment horizontal="right"/>
      <protection/>
    </xf>
    <xf numFmtId="0" fontId="26" fillId="0" borderId="0" xfId="62" applyFont="1" applyFill="1" applyBorder="1" applyAlignment="1">
      <alignment horizontal="center"/>
      <protection/>
    </xf>
    <xf numFmtId="0" fontId="29" fillId="0" borderId="0" xfId="62" applyFont="1" applyAlignment="1">
      <alignment horizontal="center"/>
      <protection/>
    </xf>
    <xf numFmtId="0" fontId="25" fillId="0" borderId="0" xfId="62" applyFont="1" applyFill="1" applyBorder="1" applyAlignment="1">
      <alignment horizontal="center"/>
      <protection/>
    </xf>
    <xf numFmtId="173" fontId="11" fillId="0" borderId="0" xfId="62" applyNumberFormat="1" applyFont="1" applyAlignment="1">
      <alignment horizontal="right"/>
      <protection/>
    </xf>
    <xf numFmtId="0" fontId="12" fillId="0" borderId="0" xfId="62" applyFont="1" applyFill="1" applyBorder="1">
      <alignment/>
      <protection/>
    </xf>
    <xf numFmtId="0" fontId="24" fillId="0" borderId="23" xfId="62" applyFont="1" applyBorder="1">
      <alignment/>
      <protection/>
    </xf>
    <xf numFmtId="173" fontId="11" fillId="0" borderId="23" xfId="62" applyNumberFormat="1" applyFont="1" applyBorder="1">
      <alignment/>
      <protection/>
    </xf>
    <xf numFmtId="0" fontId="10" fillId="0" borderId="23" xfId="62" applyFont="1" applyBorder="1" applyAlignment="1">
      <alignment horizontal="center"/>
      <protection/>
    </xf>
    <xf numFmtId="0" fontId="24" fillId="0" borderId="23" xfId="62" applyFont="1" applyBorder="1" applyAlignment="1">
      <alignment horizontal="left"/>
      <protection/>
    </xf>
    <xf numFmtId="9" fontId="12" fillId="0" borderId="13" xfId="62" applyNumberFormat="1" applyFont="1" applyBorder="1" applyAlignment="1">
      <alignment horizontal="right"/>
      <protection/>
    </xf>
    <xf numFmtId="0" fontId="10" fillId="0" borderId="24" xfId="62" applyFont="1" applyBorder="1" applyAlignment="1">
      <alignment horizontal="center"/>
      <protection/>
    </xf>
    <xf numFmtId="0" fontId="11" fillId="0" borderId="25" xfId="62" applyFont="1" applyFill="1" applyBorder="1">
      <alignment/>
      <protection/>
    </xf>
    <xf numFmtId="0" fontId="0" fillId="0" borderId="25" xfId="62" applyFont="1" applyBorder="1">
      <alignment/>
      <protection/>
    </xf>
    <xf numFmtId="0" fontId="10" fillId="0" borderId="25" xfId="62" applyFont="1" applyBorder="1">
      <alignment/>
      <protection/>
    </xf>
    <xf numFmtId="0" fontId="0" fillId="0" borderId="26" xfId="62" applyFont="1" applyBorder="1">
      <alignment/>
      <protection/>
    </xf>
    <xf numFmtId="0" fontId="17" fillId="0" borderId="0" xfId="62" applyFont="1" applyAlignment="1">
      <alignment horizontal="center"/>
      <protection/>
    </xf>
    <xf numFmtId="0" fontId="11" fillId="0" borderId="0" xfId="62" applyFont="1" applyFill="1" applyBorder="1" applyAlignment="1">
      <alignment horizontal="center"/>
      <protection/>
    </xf>
    <xf numFmtId="0" fontId="12" fillId="0" borderId="0" xfId="62" applyFont="1" applyFill="1" applyBorder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0" fontId="4" fillId="0" borderId="0" xfId="62" applyFont="1" applyBorder="1">
      <alignment/>
      <protection/>
    </xf>
    <xf numFmtId="0" fontId="25" fillId="0" borderId="0" xfId="62" applyFont="1">
      <alignment/>
      <protection/>
    </xf>
    <xf numFmtId="3" fontId="25" fillId="0" borderId="0" xfId="62" applyNumberFormat="1" applyFont="1">
      <alignment/>
      <protection/>
    </xf>
    <xf numFmtId="0" fontId="0" fillId="0" borderId="12" xfId="62" applyFont="1" applyBorder="1">
      <alignment/>
      <protection/>
    </xf>
    <xf numFmtId="0" fontId="12" fillId="0" borderId="13" xfId="62" applyFont="1" applyBorder="1">
      <alignment/>
      <protection/>
    </xf>
    <xf numFmtId="3" fontId="10" fillId="0" borderId="20" xfId="62" applyNumberFormat="1" applyFont="1" applyFill="1" applyBorder="1" applyAlignment="1">
      <alignment horizontal="right"/>
      <protection/>
    </xf>
    <xf numFmtId="0" fontId="10" fillId="0" borderId="20" xfId="62" applyNumberFormat="1" applyFont="1" applyBorder="1">
      <alignment/>
      <protection/>
    </xf>
    <xf numFmtId="3" fontId="12" fillId="0" borderId="20" xfId="62" applyNumberFormat="1" applyFont="1" applyFill="1" applyBorder="1" applyAlignment="1">
      <alignment horizontal="right"/>
      <protection/>
    </xf>
    <xf numFmtId="0" fontId="12" fillId="0" borderId="15" xfId="62" applyFont="1" applyBorder="1">
      <alignment/>
      <protection/>
    </xf>
    <xf numFmtId="3" fontId="10" fillId="0" borderId="0" xfId="62" applyNumberFormat="1" applyFont="1" applyBorder="1" applyAlignment="1">
      <alignment horizontal="left"/>
      <protection/>
    </xf>
    <xf numFmtId="49" fontId="10" fillId="0" borderId="0" xfId="62" applyNumberFormat="1" applyFont="1" applyBorder="1" applyAlignment="1">
      <alignment horizontal="center"/>
      <protection/>
    </xf>
    <xf numFmtId="0" fontId="0" fillId="0" borderId="0" xfId="62" applyFont="1">
      <alignment/>
      <protection/>
    </xf>
    <xf numFmtId="0" fontId="11" fillId="0" borderId="0" xfId="62" applyFont="1" applyFill="1">
      <alignment/>
      <protection/>
    </xf>
    <xf numFmtId="0" fontId="10" fillId="36" borderId="0" xfId="62" applyFont="1" applyFill="1">
      <alignment/>
      <protection/>
    </xf>
    <xf numFmtId="0" fontId="12" fillId="0" borderId="0" xfId="62" applyFont="1" applyFill="1">
      <alignment/>
      <protection/>
    </xf>
    <xf numFmtId="0" fontId="16" fillId="0" borderId="0" xfId="54" applyFont="1" applyFill="1" applyBorder="1" applyAlignment="1">
      <alignment horizontal="centerContinuous"/>
      <protection/>
    </xf>
    <xf numFmtId="0" fontId="17" fillId="0" borderId="0" xfId="54" applyFont="1" applyFill="1" applyBorder="1" applyAlignment="1">
      <alignment horizontal="centerContinuous"/>
      <protection/>
    </xf>
    <xf numFmtId="0" fontId="17" fillId="0" borderId="0" xfId="54" applyFont="1" applyAlignment="1">
      <alignment horizontal="centerContinuous"/>
      <protection/>
    </xf>
    <xf numFmtId="0" fontId="16" fillId="0" borderId="0" xfId="54" applyFont="1" applyFill="1" applyBorder="1" applyAlignment="1" quotePrefix="1">
      <alignment horizontal="centerContinuous"/>
      <protection/>
    </xf>
    <xf numFmtId="0" fontId="17" fillId="0" borderId="0" xfId="54" applyFont="1">
      <alignment/>
      <protection/>
    </xf>
    <xf numFmtId="0" fontId="20" fillId="0" borderId="0" xfId="54" applyFont="1" applyFill="1" applyBorder="1" applyAlignment="1">
      <alignment horizontal="centerContinuous"/>
      <protection/>
    </xf>
    <xf numFmtId="0" fontId="0" fillId="0" borderId="0" xfId="54" applyFont="1" applyFill="1" applyBorder="1" applyAlignment="1">
      <alignment horizontal="centerContinuous"/>
      <protection/>
    </xf>
    <xf numFmtId="0" fontId="0" fillId="0" borderId="0" xfId="54" applyFont="1" applyAlignment="1">
      <alignment horizontal="centerContinuous"/>
      <protection/>
    </xf>
    <xf numFmtId="0" fontId="10" fillId="0" borderId="0" xfId="54" applyFont="1">
      <alignment/>
      <protection/>
    </xf>
    <xf numFmtId="0" fontId="0" fillId="0" borderId="0" xfId="54" applyFont="1" applyFill="1" applyBorder="1">
      <alignment/>
      <protection/>
    </xf>
    <xf numFmtId="0" fontId="11" fillId="0" borderId="0" xfId="54" applyFont="1" applyFill="1" applyBorder="1">
      <alignment/>
      <protection/>
    </xf>
    <xf numFmtId="0" fontId="10" fillId="0" borderId="0" xfId="54" applyFont="1" applyFill="1" applyBorder="1">
      <alignment/>
      <protection/>
    </xf>
    <xf numFmtId="0" fontId="0" fillId="0" borderId="0" xfId="54" applyFont="1">
      <alignment/>
      <protection/>
    </xf>
    <xf numFmtId="0" fontId="16" fillId="0" borderId="0" xfId="54" applyFont="1" applyFill="1" applyBorder="1">
      <alignment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Fill="1" applyBorder="1" applyAlignment="1">
      <alignment horizontal="left"/>
      <protection/>
    </xf>
    <xf numFmtId="0" fontId="10" fillId="0" borderId="0" xfId="54" applyFont="1" applyFill="1" applyBorder="1" applyAlignment="1" quotePrefix="1">
      <alignment horizontal="right"/>
      <protection/>
    </xf>
    <xf numFmtId="0" fontId="12" fillId="0" borderId="0" xfId="54" applyFont="1">
      <alignment/>
      <protection/>
    </xf>
    <xf numFmtId="0" fontId="23" fillId="38" borderId="10" xfId="54" applyFont="1" applyFill="1" applyBorder="1" applyAlignment="1">
      <alignment horizontal="centerContinuous"/>
      <protection/>
    </xf>
    <xf numFmtId="0" fontId="16" fillId="38" borderId="19" xfId="54" applyFont="1" applyFill="1" applyBorder="1" applyAlignment="1">
      <alignment horizontal="centerContinuous"/>
      <protection/>
    </xf>
    <xf numFmtId="172" fontId="17" fillId="38" borderId="19" xfId="54" applyNumberFormat="1" applyFont="1" applyFill="1" applyBorder="1" applyAlignment="1">
      <alignment horizontal="centerContinuous"/>
      <protection/>
    </xf>
    <xf numFmtId="172" fontId="16" fillId="38" borderId="19" xfId="54" applyNumberFormat="1" applyFont="1" applyFill="1" applyBorder="1" applyAlignment="1">
      <alignment horizontal="centerContinuous"/>
      <protection/>
    </xf>
    <xf numFmtId="172" fontId="16" fillId="38" borderId="11" xfId="54" applyNumberFormat="1" applyFont="1" applyFill="1" applyBorder="1" applyAlignment="1">
      <alignment horizontal="centerContinuous"/>
      <protection/>
    </xf>
    <xf numFmtId="172" fontId="17" fillId="0" borderId="0" xfId="54" applyNumberFormat="1" applyFont="1">
      <alignment/>
      <protection/>
    </xf>
    <xf numFmtId="0" fontId="24" fillId="0" borderId="12" xfId="54" applyFont="1" applyBorder="1">
      <alignment/>
      <protection/>
    </xf>
    <xf numFmtId="0" fontId="24" fillId="0" borderId="0" xfId="54" applyFont="1" applyBorder="1">
      <alignment/>
      <protection/>
    </xf>
    <xf numFmtId="172" fontId="14" fillId="0" borderId="0" xfId="54" applyNumberFormat="1" applyFont="1" applyBorder="1">
      <alignment/>
      <protection/>
    </xf>
    <xf numFmtId="172" fontId="14" fillId="0" borderId="0" xfId="54" applyNumberFormat="1" applyFont="1" applyFill="1" applyBorder="1">
      <alignment/>
      <protection/>
    </xf>
    <xf numFmtId="172" fontId="24" fillId="0" borderId="0" xfId="54" applyNumberFormat="1" applyFont="1" applyFill="1" applyBorder="1" applyAlignment="1">
      <alignment horizontal="right"/>
      <protection/>
    </xf>
    <xf numFmtId="172" fontId="24" fillId="0" borderId="13" xfId="54" applyNumberFormat="1" applyFont="1" applyBorder="1" applyAlignment="1">
      <alignment horizontal="right"/>
      <protection/>
    </xf>
    <xf numFmtId="172" fontId="14" fillId="0" borderId="0" xfId="54" applyNumberFormat="1" applyFont="1">
      <alignment/>
      <protection/>
    </xf>
    <xf numFmtId="0" fontId="14" fillId="0" borderId="0" xfId="54" applyFont="1">
      <alignment/>
      <protection/>
    </xf>
    <xf numFmtId="0" fontId="11" fillId="0" borderId="12" xfId="54" applyFont="1" applyBorder="1">
      <alignment/>
      <protection/>
    </xf>
    <xf numFmtId="0" fontId="11" fillId="0" borderId="0" xfId="54" applyFont="1" applyBorder="1">
      <alignment/>
      <protection/>
    </xf>
    <xf numFmtId="172" fontId="11" fillId="0" borderId="0" xfId="54" applyNumberFormat="1" applyFont="1" applyBorder="1" applyAlignment="1">
      <alignment horizontal="right"/>
      <protection/>
    </xf>
    <xf numFmtId="172" fontId="11" fillId="0" borderId="0" xfId="54" applyNumberFormat="1" applyFont="1" applyFill="1" applyBorder="1" applyAlignment="1">
      <alignment horizontal="right"/>
      <protection/>
    </xf>
    <xf numFmtId="4" fontId="11" fillId="0" borderId="0" xfId="54" applyNumberFormat="1" applyFont="1" applyBorder="1" applyAlignment="1">
      <alignment horizontal="right"/>
      <protection/>
    </xf>
    <xf numFmtId="172" fontId="11" fillId="0" borderId="0" xfId="54" applyNumberFormat="1" applyFont="1" applyBorder="1" applyAlignment="1" quotePrefix="1">
      <alignment horizontal="right"/>
      <protection/>
    </xf>
    <xf numFmtId="172" fontId="11" fillId="0" borderId="13" xfId="54" applyNumberFormat="1" applyFont="1" applyBorder="1" applyAlignment="1">
      <alignment horizontal="right"/>
      <protection/>
    </xf>
    <xf numFmtId="172" fontId="11" fillId="0" borderId="0" xfId="54" applyNumberFormat="1" applyFont="1">
      <alignment/>
      <protection/>
    </xf>
    <xf numFmtId="0" fontId="11" fillId="0" borderId="0" xfId="54" applyFont="1">
      <alignment/>
      <protection/>
    </xf>
    <xf numFmtId="172" fontId="24" fillId="0" borderId="0" xfId="54" applyNumberFormat="1" applyFont="1" applyBorder="1" applyAlignment="1">
      <alignment horizontal="right"/>
      <protection/>
    </xf>
    <xf numFmtId="4" fontId="24" fillId="0" borderId="0" xfId="54" applyNumberFormat="1" applyFont="1" applyBorder="1" applyAlignment="1">
      <alignment horizontal="right"/>
      <protection/>
    </xf>
    <xf numFmtId="172" fontId="24" fillId="0" borderId="0" xfId="54" applyNumberFormat="1" applyFont="1">
      <alignment/>
      <protection/>
    </xf>
    <xf numFmtId="0" fontId="24" fillId="0" borderId="0" xfId="54" applyFont="1">
      <alignment/>
      <protection/>
    </xf>
    <xf numFmtId="0" fontId="24" fillId="0" borderId="12" xfId="54" applyFont="1" applyBorder="1" applyAlignment="1">
      <alignment horizontal="left" vertical="top"/>
      <protection/>
    </xf>
    <xf numFmtId="0" fontId="24" fillId="0" borderId="0" xfId="54" applyFont="1" applyBorder="1" applyAlignment="1">
      <alignment vertical="top"/>
      <protection/>
    </xf>
    <xf numFmtId="172" fontId="24" fillId="0" borderId="0" xfId="54" applyNumberFormat="1" applyFont="1" applyBorder="1" applyAlignment="1">
      <alignment horizontal="right" vertical="top"/>
      <protection/>
    </xf>
    <xf numFmtId="172" fontId="24" fillId="0" borderId="0" xfId="54" applyNumberFormat="1" applyFont="1" applyFill="1" applyBorder="1" applyAlignment="1">
      <alignment horizontal="right" vertical="top"/>
      <protection/>
    </xf>
    <xf numFmtId="172" fontId="24" fillId="0" borderId="13" xfId="54" applyNumberFormat="1" applyFont="1" applyBorder="1" applyAlignment="1">
      <alignment horizontal="right" vertical="top"/>
      <protection/>
    </xf>
    <xf numFmtId="172" fontId="26" fillId="0" borderId="0" xfId="54" applyNumberFormat="1" applyFont="1" applyAlignment="1">
      <alignment vertical="top"/>
      <protection/>
    </xf>
    <xf numFmtId="0" fontId="26" fillId="0" borderId="0" xfId="54" applyFont="1" applyAlignment="1">
      <alignment vertical="top"/>
      <protection/>
    </xf>
    <xf numFmtId="0" fontId="10" fillId="0" borderId="12" xfId="54" applyFont="1" applyBorder="1" applyAlignment="1">
      <alignment horizontal="center"/>
      <protection/>
    </xf>
    <xf numFmtId="3" fontId="10" fillId="0" borderId="0" xfId="54" applyNumberFormat="1" applyFont="1" applyBorder="1">
      <alignment/>
      <protection/>
    </xf>
    <xf numFmtId="3" fontId="10" fillId="0" borderId="0" xfId="54" applyNumberFormat="1" applyFont="1" applyBorder="1" applyAlignment="1">
      <alignment horizontal="center"/>
      <protection/>
    </xf>
    <xf numFmtId="3" fontId="12" fillId="0" borderId="0" xfId="54" applyNumberFormat="1" applyFont="1" applyBorder="1">
      <alignment/>
      <protection/>
    </xf>
    <xf numFmtId="9" fontId="12" fillId="0" borderId="13" xfId="54" applyNumberFormat="1" applyFont="1" applyFill="1" applyBorder="1" applyAlignment="1" quotePrefix="1">
      <alignment horizontal="right"/>
      <protection/>
    </xf>
    <xf numFmtId="3" fontId="10" fillId="0" borderId="0" xfId="54" applyNumberFormat="1" applyFont="1" applyBorder="1" applyAlignment="1">
      <alignment horizontal="right"/>
      <protection/>
    </xf>
    <xf numFmtId="9" fontId="12" fillId="0" borderId="13" xfId="54" applyNumberFormat="1" applyFont="1" applyFill="1" applyBorder="1" applyAlignment="1">
      <alignment horizontal="right"/>
      <protection/>
    </xf>
    <xf numFmtId="0" fontId="10" fillId="0" borderId="0" xfId="54" applyFont="1" applyFill="1">
      <alignment/>
      <protection/>
    </xf>
    <xf numFmtId="0" fontId="10" fillId="0" borderId="12" xfId="54" applyFont="1" applyFill="1" applyBorder="1" applyAlignment="1">
      <alignment horizontal="center"/>
      <protection/>
    </xf>
    <xf numFmtId="3" fontId="10" fillId="0" borderId="0" xfId="54" applyNumberFormat="1" applyFont="1" applyFill="1" applyBorder="1" applyAlignment="1">
      <alignment horizontal="right"/>
      <protection/>
    </xf>
    <xf numFmtId="3" fontId="12" fillId="0" borderId="0" xfId="54" applyNumberFormat="1" applyFont="1" applyBorder="1" applyAlignment="1">
      <alignment horizontal="right"/>
      <protection/>
    </xf>
    <xf numFmtId="0" fontId="10" fillId="0" borderId="0" xfId="54" applyFont="1" applyBorder="1" applyAlignment="1">
      <alignment horizontal="center"/>
      <protection/>
    </xf>
    <xf numFmtId="0" fontId="11" fillId="0" borderId="12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/>
      <protection/>
    </xf>
    <xf numFmtId="3" fontId="12" fillId="0" borderId="0" xfId="54" applyNumberFormat="1" applyFont="1" applyFill="1" applyBorder="1" applyAlignment="1">
      <alignment horizontal="right"/>
      <protection/>
    </xf>
    <xf numFmtId="3" fontId="12" fillId="0" borderId="0" xfId="0" applyNumberFormat="1" applyFont="1" applyAlignment="1">
      <alignment/>
    </xf>
    <xf numFmtId="3" fontId="10" fillId="0" borderId="0" xfId="54" applyNumberFormat="1" applyFont="1" applyFill="1">
      <alignment/>
      <protection/>
    </xf>
    <xf numFmtId="0" fontId="24" fillId="0" borderId="12" xfId="54" applyFont="1" applyBorder="1" applyAlignment="1">
      <alignment horizontal="center"/>
      <protection/>
    </xf>
    <xf numFmtId="0" fontId="25" fillId="0" borderId="0" xfId="54" applyFont="1" applyBorder="1">
      <alignment/>
      <protection/>
    </xf>
    <xf numFmtId="3" fontId="25" fillId="0" borderId="0" xfId="54" applyNumberFormat="1" applyFont="1" applyBorder="1" applyAlignment="1">
      <alignment horizontal="right"/>
      <protection/>
    </xf>
    <xf numFmtId="3" fontId="25" fillId="0" borderId="0" xfId="54" applyNumberFormat="1" applyFont="1" applyFill="1" applyBorder="1" applyAlignment="1">
      <alignment horizontal="right"/>
      <protection/>
    </xf>
    <xf numFmtId="3" fontId="26" fillId="0" borderId="0" xfId="54" applyNumberFormat="1" applyFont="1" applyBorder="1" applyAlignment="1">
      <alignment horizontal="right"/>
      <protection/>
    </xf>
    <xf numFmtId="9" fontId="25" fillId="0" borderId="13" xfId="54" applyNumberFormat="1" applyFont="1" applyBorder="1" applyAlignment="1">
      <alignment horizontal="right"/>
      <protection/>
    </xf>
    <xf numFmtId="0" fontId="25" fillId="0" borderId="0" xfId="54" applyFont="1">
      <alignment/>
      <protection/>
    </xf>
    <xf numFmtId="0" fontId="10" fillId="0" borderId="0" xfId="54" applyFont="1" applyBorder="1">
      <alignment/>
      <protection/>
    </xf>
    <xf numFmtId="0" fontId="10" fillId="0" borderId="14" xfId="54" applyFont="1" applyBorder="1" applyAlignment="1">
      <alignment horizontal="center"/>
      <protection/>
    </xf>
    <xf numFmtId="0" fontId="11" fillId="0" borderId="20" xfId="54" applyFont="1" applyBorder="1">
      <alignment/>
      <protection/>
    </xf>
    <xf numFmtId="3" fontId="10" fillId="0" borderId="20" xfId="54" applyNumberFormat="1" applyFont="1" applyBorder="1">
      <alignment/>
      <protection/>
    </xf>
    <xf numFmtId="3" fontId="12" fillId="0" borderId="20" xfId="54" applyNumberFormat="1" applyFont="1" applyBorder="1">
      <alignment/>
      <protection/>
    </xf>
    <xf numFmtId="3" fontId="12" fillId="0" borderId="20" xfId="54" applyNumberFormat="1" applyFont="1" applyBorder="1" applyAlignment="1">
      <alignment horizontal="right"/>
      <protection/>
    </xf>
    <xf numFmtId="9" fontId="12" fillId="0" borderId="15" xfId="54" applyNumberFormat="1" applyFont="1" applyFill="1" applyBorder="1" applyAlignment="1">
      <alignment horizontal="right"/>
      <protection/>
    </xf>
    <xf numFmtId="0" fontId="10" fillId="0" borderId="0" xfId="54" applyFont="1" applyBorder="1" applyAlignment="1">
      <alignment horizontal="left"/>
      <protection/>
    </xf>
    <xf numFmtId="0" fontId="8" fillId="39" borderId="0" xfId="54" applyFont="1" applyFill="1" applyBorder="1">
      <alignment/>
      <protection/>
    </xf>
    <xf numFmtId="0" fontId="8" fillId="39" borderId="0" xfId="54" applyFont="1" applyFill="1">
      <alignment/>
      <protection/>
    </xf>
    <xf numFmtId="0" fontId="8" fillId="39" borderId="0" xfId="54" applyFont="1" applyFill="1" applyBorder="1" applyAlignment="1">
      <alignment horizontal="right"/>
      <protection/>
    </xf>
    <xf numFmtId="0" fontId="20" fillId="0" borderId="0" xfId="54" applyFont="1" applyFill="1" applyBorder="1" applyAlignment="1">
      <alignment horizontal="center"/>
      <protection/>
    </xf>
    <xf numFmtId="0" fontId="12" fillId="0" borderId="0" xfId="54" applyFont="1" applyBorder="1" applyAlignment="1">
      <alignment horizontal="left"/>
      <protection/>
    </xf>
    <xf numFmtId="3" fontId="10" fillId="0" borderId="0" xfId="54" applyNumberFormat="1" applyFont="1" applyBorder="1" applyAlignment="1">
      <alignment horizontal="left"/>
      <protection/>
    </xf>
    <xf numFmtId="0" fontId="10" fillId="0" borderId="0" xfId="54" applyFont="1" applyFill="1" applyBorder="1" applyAlignment="1">
      <alignment horizontal="right"/>
      <protection/>
    </xf>
    <xf numFmtId="0" fontId="28" fillId="38" borderId="19" xfId="54" applyFont="1" applyFill="1" applyBorder="1" applyAlignment="1">
      <alignment horizontal="centerContinuous"/>
      <protection/>
    </xf>
    <xf numFmtId="172" fontId="31" fillId="38" borderId="19" xfId="54" applyNumberFormat="1" applyFont="1" applyFill="1" applyBorder="1" applyAlignment="1">
      <alignment horizontal="centerContinuous"/>
      <protection/>
    </xf>
    <xf numFmtId="172" fontId="28" fillId="38" borderId="19" xfId="54" applyNumberFormat="1" applyFont="1" applyFill="1" applyBorder="1" applyAlignment="1">
      <alignment horizontal="centerContinuous"/>
      <protection/>
    </xf>
    <xf numFmtId="172" fontId="28" fillId="38" borderId="11" xfId="54" applyNumberFormat="1" applyFont="1" applyFill="1" applyBorder="1" applyAlignment="1">
      <alignment horizontal="centerContinuous"/>
      <protection/>
    </xf>
    <xf numFmtId="0" fontId="24" fillId="0" borderId="13" xfId="54" applyFont="1" applyBorder="1" applyAlignment="1">
      <alignment horizontal="right"/>
      <protection/>
    </xf>
    <xf numFmtId="0" fontId="4" fillId="0" borderId="12" xfId="54" applyFont="1" applyBorder="1">
      <alignment/>
      <protection/>
    </xf>
    <xf numFmtId="172" fontId="11" fillId="0" borderId="0" xfId="54" applyNumberFormat="1" applyFont="1" applyBorder="1" applyAlignment="1">
      <alignment/>
      <protection/>
    </xf>
    <xf numFmtId="172" fontId="11" fillId="0" borderId="13" xfId="54" applyNumberFormat="1" applyFont="1" applyFill="1" applyBorder="1" applyAlignment="1">
      <alignment horizontal="right"/>
      <protection/>
    </xf>
    <xf numFmtId="0" fontId="24" fillId="0" borderId="12" xfId="54" applyFont="1" applyBorder="1" applyAlignment="1" quotePrefix="1">
      <alignment horizontal="left"/>
      <protection/>
    </xf>
    <xf numFmtId="0" fontId="24" fillId="0" borderId="0" xfId="54" applyFont="1" applyFill="1" applyBorder="1" applyAlignment="1">
      <alignment horizontal="left"/>
      <protection/>
    </xf>
    <xf numFmtId="172" fontId="4" fillId="0" borderId="0" xfId="54" applyNumberFormat="1" applyFont="1" applyFill="1" applyBorder="1" applyAlignment="1">
      <alignment horizontal="left"/>
      <protection/>
    </xf>
    <xf numFmtId="3" fontId="32" fillId="0" borderId="0" xfId="0" applyNumberFormat="1" applyFont="1" applyFill="1" applyBorder="1" applyAlignment="1">
      <alignment horizontal="right"/>
    </xf>
    <xf numFmtId="3" fontId="10" fillId="0" borderId="0" xfId="54" applyNumberFormat="1" applyFont="1" applyFill="1" applyBorder="1">
      <alignment/>
      <protection/>
    </xf>
    <xf numFmtId="0" fontId="11" fillId="0" borderId="20" xfId="54" applyFont="1" applyFill="1" applyBorder="1" applyAlignment="1">
      <alignment horizontal="left"/>
      <protection/>
    </xf>
    <xf numFmtId="3" fontId="10" fillId="0" borderId="20" xfId="54" applyNumberFormat="1" applyFont="1" applyBorder="1" applyAlignment="1">
      <alignment horizontal="right"/>
      <protection/>
    </xf>
    <xf numFmtId="3" fontId="12" fillId="0" borderId="20" xfId="55" applyNumberFormat="1" applyFont="1" applyBorder="1">
      <alignment/>
      <protection/>
    </xf>
    <xf numFmtId="3" fontId="12" fillId="0" borderId="15" xfId="54" applyNumberFormat="1" applyFont="1" applyBorder="1" applyAlignment="1">
      <alignment horizontal="right"/>
      <protection/>
    </xf>
    <xf numFmtId="0" fontId="11" fillId="0" borderId="0" xfId="54" applyFont="1" applyFill="1">
      <alignment/>
      <protection/>
    </xf>
    <xf numFmtId="0" fontId="12" fillId="0" borderId="0" xfId="54" applyFont="1" applyFill="1">
      <alignment/>
      <protection/>
    </xf>
    <xf numFmtId="0" fontId="18" fillId="0" borderId="0" xfId="54" applyFont="1" applyFill="1" applyBorder="1" applyAlignment="1">
      <alignment horizontal="centerContinuous"/>
      <protection/>
    </xf>
    <xf numFmtId="0" fontId="19" fillId="0" borderId="0" xfId="54" applyFont="1" applyFill="1" applyBorder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10" fillId="0" borderId="12" xfId="54" applyFont="1" applyBorder="1" applyAlignment="1">
      <alignment horizontal="left"/>
      <protection/>
    </xf>
    <xf numFmtId="0" fontId="12" fillId="0" borderId="27" xfId="54" applyFont="1" applyFill="1" applyBorder="1">
      <alignment/>
      <protection/>
    </xf>
    <xf numFmtId="0" fontId="24" fillId="0" borderId="12" xfId="54" applyFont="1" applyBorder="1" applyAlignment="1">
      <alignment horizontal="left"/>
      <protection/>
    </xf>
    <xf numFmtId="0" fontId="11" fillId="0" borderId="0" xfId="54" applyFont="1" applyFill="1" applyBorder="1" applyAlignment="1">
      <alignment horizontal="right"/>
      <protection/>
    </xf>
    <xf numFmtId="0" fontId="11" fillId="0" borderId="0" xfId="54" applyFont="1" applyFill="1" applyBorder="1" applyAlignment="1">
      <alignment horizontal="left"/>
      <protection/>
    </xf>
    <xf numFmtId="3" fontId="12" fillId="0" borderId="13" xfId="54" applyNumberFormat="1" applyFont="1" applyBorder="1" applyAlignment="1">
      <alignment horizontal="right"/>
      <protection/>
    </xf>
    <xf numFmtId="0" fontId="0" fillId="0" borderId="13" xfId="54" applyFont="1" applyBorder="1">
      <alignment/>
      <protection/>
    </xf>
    <xf numFmtId="49" fontId="24" fillId="0" borderId="12" xfId="54" applyNumberFormat="1" applyFont="1" applyBorder="1" applyAlignment="1">
      <alignment horizontal="left"/>
      <protection/>
    </xf>
    <xf numFmtId="0" fontId="17" fillId="0" borderId="0" xfId="53" applyFont="1">
      <alignment/>
      <protection/>
    </xf>
    <xf numFmtId="0" fontId="26" fillId="0" borderId="0" xfId="53" applyFont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0" fillId="0" borderId="0" xfId="53" applyFont="1" applyFill="1" applyBorder="1">
      <alignment/>
      <protection/>
    </xf>
    <xf numFmtId="0" fontId="10" fillId="0" borderId="0" xfId="53" applyFont="1" applyFill="1" applyBorder="1" applyAlignment="1">
      <alignment horizontal="right"/>
      <protection/>
    </xf>
    <xf numFmtId="0" fontId="14" fillId="0" borderId="0" xfId="53" applyFont="1">
      <alignment/>
      <protection/>
    </xf>
    <xf numFmtId="0" fontId="28" fillId="0" borderId="12" xfId="53" applyFont="1" applyFill="1" applyBorder="1" applyAlignment="1">
      <alignment horizontal="center"/>
      <protection/>
    </xf>
    <xf numFmtId="0" fontId="16" fillId="0" borderId="0" xfId="53" applyFont="1" applyBorder="1" applyAlignment="1">
      <alignment horizontal="center"/>
      <protection/>
    </xf>
    <xf numFmtId="172" fontId="17" fillId="0" borderId="0" xfId="53" applyNumberFormat="1" applyFont="1" applyBorder="1" applyAlignment="1">
      <alignment horizontal="center"/>
      <protection/>
    </xf>
    <xf numFmtId="172" fontId="17" fillId="0" borderId="0" xfId="53" applyNumberFormat="1" applyFont="1" applyFill="1" applyBorder="1" applyAlignment="1">
      <alignment horizontal="center"/>
      <protection/>
    </xf>
    <xf numFmtId="172" fontId="16" fillId="0" borderId="0" xfId="53" applyNumberFormat="1" applyFont="1" applyFill="1" applyBorder="1" applyAlignment="1">
      <alignment horizontal="center"/>
      <protection/>
    </xf>
    <xf numFmtId="172" fontId="16" fillId="0" borderId="13" xfId="53" applyNumberFormat="1" applyFont="1" applyFill="1" applyBorder="1" applyAlignment="1">
      <alignment horizontal="center"/>
      <protection/>
    </xf>
    <xf numFmtId="173" fontId="11" fillId="0" borderId="12" xfId="53" applyNumberFormat="1" applyFont="1" applyBorder="1">
      <alignment/>
      <protection/>
    </xf>
    <xf numFmtId="173" fontId="11" fillId="0" borderId="0" xfId="53" applyNumberFormat="1" applyFont="1" applyBorder="1">
      <alignment/>
      <protection/>
    </xf>
    <xf numFmtId="173" fontId="11" fillId="0" borderId="0" xfId="53" applyNumberFormat="1" applyFont="1" applyFill="1" applyBorder="1" applyAlignment="1">
      <alignment horizontal="right"/>
      <protection/>
    </xf>
    <xf numFmtId="173" fontId="11" fillId="0" borderId="13" xfId="53" applyNumberFormat="1" applyFont="1" applyFill="1" applyBorder="1" applyAlignment="1">
      <alignment horizontal="right"/>
      <protection/>
    </xf>
    <xf numFmtId="173" fontId="11" fillId="0" borderId="0" xfId="53" applyNumberFormat="1" applyFont="1">
      <alignment/>
      <protection/>
    </xf>
    <xf numFmtId="0" fontId="24" fillId="0" borderId="12" xfId="53" applyFont="1" applyBorder="1" applyAlignment="1">
      <alignment horizontal="left"/>
      <protection/>
    </xf>
    <xf numFmtId="0" fontId="24" fillId="0" borderId="0" xfId="53" applyFont="1" applyBorder="1">
      <alignment/>
      <protection/>
    </xf>
    <xf numFmtId="172" fontId="24" fillId="0" borderId="0" xfId="53" applyNumberFormat="1" applyFont="1" applyBorder="1">
      <alignment/>
      <protection/>
    </xf>
    <xf numFmtId="172" fontId="24" fillId="0" borderId="0" xfId="53" applyNumberFormat="1" applyFont="1" applyFill="1" applyBorder="1">
      <alignment/>
      <protection/>
    </xf>
    <xf numFmtId="9" fontId="24" fillId="0" borderId="13" xfId="53" applyNumberFormat="1" applyFont="1" applyFill="1" applyBorder="1">
      <alignment/>
      <protection/>
    </xf>
    <xf numFmtId="0" fontId="10" fillId="0" borderId="12" xfId="53" applyFont="1" applyBorder="1" applyAlignment="1">
      <alignment horizontal="center"/>
      <protection/>
    </xf>
    <xf numFmtId="0" fontId="11" fillId="0" borderId="0" xfId="53" applyFont="1" applyFill="1" applyBorder="1">
      <alignment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2" fillId="0" borderId="0" xfId="53" applyNumberFormat="1" applyFont="1" applyFill="1" applyBorder="1" applyAlignment="1">
      <alignment horizontal="right"/>
      <protection/>
    </xf>
    <xf numFmtId="9" fontId="12" fillId="0" borderId="13" xfId="53" applyNumberFormat="1" applyFont="1" applyFill="1" applyBorder="1" applyAlignment="1">
      <alignment horizontal="right"/>
      <protection/>
    </xf>
    <xf numFmtId="174" fontId="11" fillId="0" borderId="0" xfId="53" applyNumberFormat="1" applyFont="1" applyBorder="1" applyAlignment="1">
      <alignment horizontal="right"/>
      <protection/>
    </xf>
    <xf numFmtId="174" fontId="11" fillId="0" borderId="0" xfId="53" applyNumberFormat="1" applyFont="1" applyFill="1" applyBorder="1" applyAlignment="1">
      <alignment horizontal="right"/>
      <protection/>
    </xf>
    <xf numFmtId="0" fontId="24" fillId="0" borderId="14" xfId="53" applyFont="1" applyBorder="1" applyAlignment="1">
      <alignment horizontal="center"/>
      <protection/>
    </xf>
    <xf numFmtId="0" fontId="24" fillId="0" borderId="20" xfId="53" applyFont="1" applyBorder="1">
      <alignment/>
      <protection/>
    </xf>
    <xf numFmtId="0" fontId="24" fillId="0" borderId="20" xfId="53" applyFont="1" applyFill="1" applyBorder="1">
      <alignment/>
      <protection/>
    </xf>
    <xf numFmtId="9" fontId="24" fillId="0" borderId="15" xfId="53" applyNumberFormat="1" applyFont="1" applyFill="1" applyBorder="1" applyAlignment="1">
      <alignment horizontal="right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 applyBorder="1">
      <alignment/>
      <protection/>
    </xf>
    <xf numFmtId="0" fontId="8" fillId="35" borderId="0" xfId="53" applyFont="1" applyFill="1" applyBorder="1">
      <alignment/>
      <protection/>
    </xf>
    <xf numFmtId="0" fontId="8" fillId="35" borderId="0" xfId="53" applyFont="1" applyFill="1" applyBorder="1" applyAlignment="1">
      <alignment horizontal="right"/>
      <protection/>
    </xf>
    <xf numFmtId="0" fontId="10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2" fillId="0" borderId="0" xfId="53" applyFont="1" applyFill="1">
      <alignment/>
      <protection/>
    </xf>
    <xf numFmtId="3" fontId="12" fillId="0" borderId="0" xfId="53" applyNumberFormat="1" applyFont="1" applyBorder="1" applyAlignment="1">
      <alignment horizontal="right"/>
      <protection/>
    </xf>
    <xf numFmtId="0" fontId="10" fillId="36" borderId="0" xfId="53" applyFont="1" applyFill="1">
      <alignment/>
      <protection/>
    </xf>
    <xf numFmtId="0" fontId="17" fillId="0" borderId="0" xfId="64" applyFont="1">
      <alignment/>
      <protection/>
    </xf>
    <xf numFmtId="0" fontId="19" fillId="0" borderId="0" xfId="64" applyFont="1">
      <alignment/>
      <protection/>
    </xf>
    <xf numFmtId="0" fontId="20" fillId="0" borderId="0" xfId="64" applyFont="1" applyFill="1" applyBorder="1" applyAlignment="1">
      <alignment horizontal="center"/>
      <protection/>
    </xf>
    <xf numFmtId="0" fontId="10" fillId="0" borderId="0" xfId="64" applyFont="1">
      <alignment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12" fillId="0" borderId="0" xfId="64" applyFont="1" applyFill="1" applyBorder="1" applyAlignment="1">
      <alignment horizontal="left"/>
      <protection/>
    </xf>
    <xf numFmtId="0" fontId="10" fillId="0" borderId="0" xfId="64" applyFont="1" applyFill="1" applyBorder="1">
      <alignment/>
      <protection/>
    </xf>
    <xf numFmtId="0" fontId="10" fillId="0" borderId="0" xfId="64" applyFont="1" applyFill="1" applyBorder="1" applyAlignment="1">
      <alignment horizontal="right"/>
      <protection/>
    </xf>
    <xf numFmtId="0" fontId="24" fillId="0" borderId="12" xfId="64" applyFont="1" applyBorder="1" applyAlignment="1">
      <alignment horizontal="left"/>
      <protection/>
    </xf>
    <xf numFmtId="0" fontId="24" fillId="0" borderId="0" xfId="64" applyFont="1" applyBorder="1" applyAlignment="1">
      <alignment horizontal="left"/>
      <protection/>
    </xf>
    <xf numFmtId="172" fontId="14" fillId="0" borderId="0" xfId="64" applyNumberFormat="1" applyFont="1" applyBorder="1" applyAlignment="1">
      <alignment horizontal="left"/>
      <protection/>
    </xf>
    <xf numFmtId="172" fontId="14" fillId="0" borderId="0" xfId="64" applyNumberFormat="1" applyFont="1" applyFill="1" applyBorder="1" applyAlignment="1">
      <alignment horizontal="left"/>
      <protection/>
    </xf>
    <xf numFmtId="172" fontId="24" fillId="0" borderId="0" xfId="64" applyNumberFormat="1" applyFont="1" applyFill="1" applyBorder="1" applyAlignment="1">
      <alignment horizontal="left"/>
      <protection/>
    </xf>
    <xf numFmtId="172" fontId="24" fillId="0" borderId="13" xfId="64" applyNumberFormat="1" applyFont="1" applyBorder="1" applyAlignment="1">
      <alignment horizontal="left"/>
      <protection/>
    </xf>
    <xf numFmtId="0" fontId="11" fillId="0" borderId="12" xfId="64" applyFont="1" applyBorder="1" applyAlignment="1">
      <alignment horizontal="left"/>
      <protection/>
    </xf>
    <xf numFmtId="0" fontId="11" fillId="0" borderId="0" xfId="64" applyFont="1" applyBorder="1" applyAlignment="1">
      <alignment horizontal="left"/>
      <protection/>
    </xf>
    <xf numFmtId="172" fontId="11" fillId="0" borderId="0" xfId="64" applyNumberFormat="1" applyFont="1" applyFill="1" applyBorder="1" applyAlignment="1">
      <alignment horizontal="right"/>
      <protection/>
    </xf>
    <xf numFmtId="172" fontId="11" fillId="0" borderId="13" xfId="64" applyNumberFormat="1" applyFont="1" applyBorder="1" applyAlignment="1">
      <alignment horizontal="center"/>
      <protection/>
    </xf>
    <xf numFmtId="172" fontId="11" fillId="0" borderId="0" xfId="64" applyNumberFormat="1" applyFont="1" applyBorder="1" applyAlignment="1">
      <alignment horizontal="right"/>
      <protection/>
    </xf>
    <xf numFmtId="3" fontId="11" fillId="0" borderId="0" xfId="64" applyNumberFormat="1" applyFont="1" applyBorder="1" applyAlignment="1">
      <alignment horizontal="left"/>
      <protection/>
    </xf>
    <xf numFmtId="3" fontId="11" fillId="0" borderId="0" xfId="64" applyNumberFormat="1" applyFont="1" applyFill="1" applyBorder="1" applyAlignment="1">
      <alignment horizontal="left"/>
      <protection/>
    </xf>
    <xf numFmtId="3" fontId="11" fillId="0" borderId="13" xfId="64" applyNumberFormat="1" applyFont="1" applyBorder="1" applyAlignment="1">
      <alignment horizontal="left"/>
      <protection/>
    </xf>
    <xf numFmtId="3" fontId="4" fillId="0" borderId="0" xfId="64" applyNumberFormat="1" applyFont="1" applyBorder="1" applyAlignment="1">
      <alignment horizontal="left"/>
      <protection/>
    </xf>
    <xf numFmtId="3" fontId="4" fillId="0" borderId="0" xfId="64" applyNumberFormat="1" applyFont="1" applyFill="1" applyBorder="1" applyAlignment="1">
      <alignment horizontal="left"/>
      <protection/>
    </xf>
    <xf numFmtId="0" fontId="10" fillId="0" borderId="12" xfId="64" applyFont="1" applyBorder="1" applyAlignment="1">
      <alignment horizontal="center"/>
      <protection/>
    </xf>
    <xf numFmtId="3" fontId="10" fillId="0" borderId="0" xfId="64" applyNumberFormat="1" applyFont="1" applyBorder="1" applyAlignment="1">
      <alignment horizontal="right"/>
      <protection/>
    </xf>
    <xf numFmtId="0" fontId="10" fillId="0" borderId="0" xfId="64" applyFont="1" applyBorder="1">
      <alignment/>
      <protection/>
    </xf>
    <xf numFmtId="3" fontId="12" fillId="0" borderId="0" xfId="64" applyNumberFormat="1" applyFont="1" applyBorder="1" applyAlignment="1">
      <alignment horizontal="right"/>
      <protection/>
    </xf>
    <xf numFmtId="3" fontId="12" fillId="0" borderId="13" xfId="64" applyNumberFormat="1" applyFont="1" applyFill="1" applyBorder="1" applyAlignment="1">
      <alignment horizontal="right"/>
      <protection/>
    </xf>
    <xf numFmtId="3" fontId="4" fillId="0" borderId="0" xfId="64" applyNumberFormat="1" applyFont="1" applyBorder="1" applyAlignment="1">
      <alignment horizontal="right"/>
      <protection/>
    </xf>
    <xf numFmtId="3" fontId="11" fillId="0" borderId="0" xfId="64" applyNumberFormat="1" applyFont="1" applyBorder="1" applyAlignment="1">
      <alignment horizontal="right"/>
      <protection/>
    </xf>
    <xf numFmtId="3" fontId="12" fillId="0" borderId="13" xfId="64" applyNumberFormat="1" applyFont="1" applyBorder="1" applyAlignment="1">
      <alignment horizontal="right"/>
      <protection/>
    </xf>
    <xf numFmtId="0" fontId="0" fillId="0" borderId="12" xfId="64" applyFont="1" applyBorder="1" applyAlignment="1">
      <alignment horizontal="left"/>
      <protection/>
    </xf>
    <xf numFmtId="0" fontId="10" fillId="0" borderId="12" xfId="64" applyFont="1" applyFill="1" applyBorder="1" applyAlignment="1">
      <alignment horizontal="center"/>
      <protection/>
    </xf>
    <xf numFmtId="3" fontId="10" fillId="0" borderId="0" xfId="64" applyNumberFormat="1" applyFont="1" applyBorder="1">
      <alignment/>
      <protection/>
    </xf>
    <xf numFmtId="3" fontId="12" fillId="0" borderId="0" xfId="64" applyNumberFormat="1" applyFont="1" applyBorder="1">
      <alignment/>
      <protection/>
    </xf>
    <xf numFmtId="0" fontId="12" fillId="0" borderId="13" xfId="64" applyFont="1" applyBorder="1" applyAlignment="1">
      <alignment horizontal="right"/>
      <protection/>
    </xf>
    <xf numFmtId="0" fontId="11" fillId="0" borderId="0" xfId="64" applyFont="1" applyFill="1" applyBorder="1" applyAlignment="1">
      <alignment horizontal="left"/>
      <protection/>
    </xf>
    <xf numFmtId="3" fontId="10" fillId="0" borderId="0" xfId="64" applyNumberFormat="1" applyFont="1">
      <alignment/>
      <protection/>
    </xf>
    <xf numFmtId="0" fontId="11" fillId="0" borderId="0" xfId="64" applyFont="1" applyBorder="1">
      <alignment/>
      <protection/>
    </xf>
    <xf numFmtId="0" fontId="25" fillId="0" borderId="0" xfId="64" applyFont="1">
      <alignment/>
      <protection/>
    </xf>
    <xf numFmtId="3" fontId="4" fillId="0" borderId="0" xfId="64" applyNumberFormat="1" applyFont="1" applyBorder="1">
      <alignment/>
      <protection/>
    </xf>
    <xf numFmtId="9" fontId="12" fillId="0" borderId="13" xfId="64" applyNumberFormat="1" applyFont="1" applyFill="1" applyBorder="1" applyAlignment="1">
      <alignment horizontal="right"/>
      <protection/>
    </xf>
    <xf numFmtId="3" fontId="12" fillId="0" borderId="0" xfId="64" applyNumberFormat="1" applyFont="1" applyBorder="1" applyAlignment="1">
      <alignment horizontal="center"/>
      <protection/>
    </xf>
    <xf numFmtId="3" fontId="10" fillId="0" borderId="0" xfId="64" applyNumberFormat="1" applyFont="1" applyBorder="1" applyAlignment="1">
      <alignment horizontal="center"/>
      <protection/>
    </xf>
    <xf numFmtId="0" fontId="25" fillId="0" borderId="0" xfId="64" applyFont="1" applyAlignment="1">
      <alignment horizontal="left"/>
      <protection/>
    </xf>
    <xf numFmtId="0" fontId="10" fillId="0" borderId="14" xfId="64" applyFont="1" applyFill="1" applyBorder="1">
      <alignment/>
      <protection/>
    </xf>
    <xf numFmtId="0" fontId="11" fillId="0" borderId="20" xfId="64" applyFont="1" applyFill="1" applyBorder="1">
      <alignment/>
      <protection/>
    </xf>
    <xf numFmtId="0" fontId="10" fillId="0" borderId="20" xfId="64" applyFont="1" applyFill="1" applyBorder="1">
      <alignment/>
      <protection/>
    </xf>
    <xf numFmtId="0" fontId="12" fillId="0" borderId="20" xfId="64" applyFont="1" applyFill="1" applyBorder="1">
      <alignment/>
      <protection/>
    </xf>
    <xf numFmtId="0" fontId="12" fillId="0" borderId="15" xfId="64" applyFont="1" applyFill="1" applyBorder="1">
      <alignment/>
      <protection/>
    </xf>
    <xf numFmtId="0" fontId="10" fillId="0" borderId="0" xfId="64" applyFont="1" applyFill="1">
      <alignment/>
      <protection/>
    </xf>
    <xf numFmtId="0" fontId="10" fillId="0" borderId="0" xfId="64" applyFont="1" applyAlignment="1">
      <alignment horizontal="left"/>
      <protection/>
    </xf>
    <xf numFmtId="0" fontId="10" fillId="0" borderId="0" xfId="64" applyFont="1" applyBorder="1" applyAlignment="1">
      <alignment horizontal="left"/>
      <protection/>
    </xf>
    <xf numFmtId="3" fontId="10" fillId="0" borderId="0" xfId="64" applyNumberFormat="1" applyFont="1" applyBorder="1" applyAlignment="1">
      <alignment horizontal="left"/>
      <protection/>
    </xf>
    <xf numFmtId="3" fontId="8" fillId="35" borderId="0" xfId="64" applyNumberFormat="1" applyFont="1" applyFill="1" applyBorder="1" applyAlignment="1">
      <alignment horizontal="left"/>
      <protection/>
    </xf>
    <xf numFmtId="0" fontId="8" fillId="35" borderId="0" xfId="64" applyFont="1" applyFill="1" applyBorder="1" applyAlignment="1">
      <alignment horizontal="right"/>
      <protection/>
    </xf>
    <xf numFmtId="0" fontId="10" fillId="0" borderId="0" xfId="64" applyFont="1" applyBorder="1" applyAlignment="1">
      <alignment horizontal="right"/>
      <protection/>
    </xf>
    <xf numFmtId="0" fontId="23" fillId="34" borderId="12" xfId="64" applyFont="1" applyFill="1" applyBorder="1" applyAlignment="1">
      <alignment horizontal="center"/>
      <protection/>
    </xf>
    <xf numFmtId="0" fontId="16" fillId="34" borderId="0" xfId="64" applyFont="1" applyFill="1" applyBorder="1" applyAlignment="1">
      <alignment horizontal="center"/>
      <protection/>
    </xf>
    <xf numFmtId="172" fontId="17" fillId="34" borderId="0" xfId="64" applyNumberFormat="1" applyFont="1" applyFill="1" applyBorder="1" applyAlignment="1">
      <alignment horizontal="center"/>
      <protection/>
    </xf>
    <xf numFmtId="172" fontId="16" fillId="34" borderId="0" xfId="64" applyNumberFormat="1" applyFont="1" applyFill="1" applyBorder="1" applyAlignment="1">
      <alignment horizontal="center"/>
      <protection/>
    </xf>
    <xf numFmtId="172" fontId="16" fillId="34" borderId="13" xfId="64" applyNumberFormat="1" applyFont="1" applyFill="1" applyBorder="1" applyAlignment="1">
      <alignment horizontal="center"/>
      <protection/>
    </xf>
    <xf numFmtId="0" fontId="4" fillId="0" borderId="12" xfId="64" applyFont="1" applyFill="1" applyBorder="1" applyAlignment="1">
      <alignment horizontal="left"/>
      <protection/>
    </xf>
    <xf numFmtId="0" fontId="4" fillId="0" borderId="0" xfId="64" applyFont="1" applyFill="1" applyBorder="1" applyAlignment="1">
      <alignment horizontal="left"/>
      <protection/>
    </xf>
    <xf numFmtId="0" fontId="0" fillId="0" borderId="0" xfId="64" applyFont="1">
      <alignment/>
      <protection/>
    </xf>
    <xf numFmtId="172" fontId="11" fillId="0" borderId="0" xfId="64" applyNumberFormat="1" applyFont="1" applyFill="1" applyBorder="1" applyAlignment="1">
      <alignment horizontal="left"/>
      <protection/>
    </xf>
    <xf numFmtId="172" fontId="11" fillId="0" borderId="13" xfId="64" applyNumberFormat="1" applyFont="1" applyFill="1" applyBorder="1" applyAlignment="1">
      <alignment horizontal="left"/>
      <protection/>
    </xf>
    <xf numFmtId="0" fontId="24" fillId="0" borderId="12" xfId="64" applyFont="1" applyFill="1" applyBorder="1" applyAlignment="1">
      <alignment horizontal="left"/>
      <protection/>
    </xf>
    <xf numFmtId="0" fontId="0" fillId="0" borderId="0" xfId="64" applyFont="1" applyBorder="1" applyAlignment="1">
      <alignment horizontal="left"/>
      <protection/>
    </xf>
    <xf numFmtId="0" fontId="0" fillId="0" borderId="0" xfId="64" applyFont="1" applyBorder="1">
      <alignment/>
      <protection/>
    </xf>
    <xf numFmtId="0" fontId="0" fillId="0" borderId="13" xfId="64" applyFont="1" applyBorder="1">
      <alignment/>
      <protection/>
    </xf>
    <xf numFmtId="0" fontId="24" fillId="0" borderId="0" xfId="64" applyFont="1" applyFill="1" applyBorder="1" applyAlignment="1">
      <alignment horizontal="left"/>
      <protection/>
    </xf>
    <xf numFmtId="172" fontId="24" fillId="0" borderId="13" xfId="64" applyNumberFormat="1" applyFont="1" applyFill="1" applyBorder="1" applyAlignment="1">
      <alignment horizontal="left"/>
      <protection/>
    </xf>
    <xf numFmtId="172" fontId="4" fillId="0" borderId="0" xfId="64" applyNumberFormat="1" applyFont="1" applyFill="1" applyBorder="1" applyAlignment="1">
      <alignment horizontal="left"/>
      <protection/>
    </xf>
    <xf numFmtId="172" fontId="11" fillId="0" borderId="13" xfId="64" applyNumberFormat="1" applyFont="1" applyBorder="1" applyAlignment="1">
      <alignment horizontal="left"/>
      <protection/>
    </xf>
    <xf numFmtId="0" fontId="10" fillId="0" borderId="12" xfId="64" applyFont="1" applyFill="1" applyBorder="1" applyAlignment="1">
      <alignment horizontal="left"/>
      <protection/>
    </xf>
    <xf numFmtId="3" fontId="12" fillId="0" borderId="0" xfId="64" applyNumberFormat="1" applyFont="1" applyFill="1" applyBorder="1" applyAlignment="1">
      <alignment horizontal="right"/>
      <protection/>
    </xf>
    <xf numFmtId="3" fontId="11" fillId="0" borderId="13" xfId="64" applyNumberFormat="1" applyFont="1" applyFill="1" applyBorder="1" applyAlignment="1">
      <alignment horizontal="left"/>
      <protection/>
    </xf>
    <xf numFmtId="0" fontId="10" fillId="0" borderId="14" xfId="64" applyFont="1" applyBorder="1" applyAlignment="1">
      <alignment horizontal="center" wrapText="1"/>
      <protection/>
    </xf>
    <xf numFmtId="0" fontId="11" fillId="0" borderId="20" xfId="64" applyFont="1" applyBorder="1" applyAlignment="1">
      <alignment horizontal="left"/>
      <protection/>
    </xf>
    <xf numFmtId="3" fontId="10" fillId="0" borderId="20" xfId="64" applyNumberFormat="1" applyFont="1" applyBorder="1" applyAlignment="1">
      <alignment horizontal="right"/>
      <protection/>
    </xf>
    <xf numFmtId="3" fontId="10" fillId="0" borderId="20" xfId="64" applyNumberFormat="1" applyFont="1" applyFill="1" applyBorder="1" applyAlignment="1">
      <alignment horizontal="right"/>
      <protection/>
    </xf>
    <xf numFmtId="3" fontId="12" fillId="0" borderId="20" xfId="64" applyNumberFormat="1" applyFont="1" applyBorder="1" applyAlignment="1">
      <alignment horizontal="right"/>
      <protection/>
    </xf>
    <xf numFmtId="3" fontId="10" fillId="0" borderId="20" xfId="64" applyNumberFormat="1" applyFont="1" applyFill="1" applyBorder="1" applyAlignment="1">
      <alignment/>
      <protection/>
    </xf>
    <xf numFmtId="3" fontId="10" fillId="0" borderId="20" xfId="64" applyNumberFormat="1" applyFont="1" applyBorder="1" applyAlignment="1">
      <alignment/>
      <protection/>
    </xf>
    <xf numFmtId="3" fontId="12" fillId="0" borderId="20" xfId="64" applyNumberFormat="1" applyFont="1" applyFill="1" applyBorder="1" applyAlignment="1">
      <alignment horizontal="right"/>
      <protection/>
    </xf>
    <xf numFmtId="9" fontId="12" fillId="0" borderId="15" xfId="64" applyNumberFormat="1" applyFont="1" applyFill="1" applyBorder="1" applyAlignment="1">
      <alignment horizontal="right"/>
      <protection/>
    </xf>
    <xf numFmtId="0" fontId="10" fillId="0" borderId="0" xfId="64" applyFont="1" applyFill="1" applyBorder="1" applyAlignment="1">
      <alignment horizontal="left"/>
      <protection/>
    </xf>
    <xf numFmtId="0" fontId="12" fillId="0" borderId="0" xfId="64" applyFont="1" applyBorder="1" applyAlignment="1">
      <alignment horizontal="left"/>
      <protection/>
    </xf>
    <xf numFmtId="9" fontId="10" fillId="0" borderId="0" xfId="64" applyNumberFormat="1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11" fillId="0" borderId="0" xfId="64" applyFont="1" applyFill="1">
      <alignment/>
      <protection/>
    </xf>
    <xf numFmtId="0" fontId="12" fillId="0" borderId="0" xfId="64" applyFont="1" applyFill="1">
      <alignment/>
      <protection/>
    </xf>
    <xf numFmtId="0" fontId="17" fillId="0" borderId="0" xfId="63" applyFont="1">
      <alignment/>
      <protection/>
    </xf>
    <xf numFmtId="0" fontId="16" fillId="0" borderId="0" xfId="63" applyNumberFormat="1" applyFont="1" applyAlignment="1">
      <alignment horizontal="center"/>
      <protection/>
    </xf>
    <xf numFmtId="0" fontId="0" fillId="0" borderId="12" xfId="63" applyFont="1" applyBorder="1">
      <alignment/>
      <protection/>
    </xf>
    <xf numFmtId="0" fontId="10" fillId="0" borderId="0" xfId="63" applyFont="1" applyBorder="1" applyAlignment="1">
      <alignment/>
      <protection/>
    </xf>
    <xf numFmtId="0" fontId="0" fillId="0" borderId="0" xfId="63" applyFont="1" applyBorder="1">
      <alignment/>
      <protection/>
    </xf>
    <xf numFmtId="0" fontId="10" fillId="0" borderId="0" xfId="63" applyFont="1" applyBorder="1" applyAlignment="1">
      <alignment horizontal="right"/>
      <protection/>
    </xf>
    <xf numFmtId="0" fontId="0" fillId="0" borderId="13" xfId="63" applyFont="1" applyBorder="1">
      <alignment/>
      <protection/>
    </xf>
    <xf numFmtId="0" fontId="0" fillId="0" borderId="0" xfId="63" applyFont="1">
      <alignment/>
      <protection/>
    </xf>
    <xf numFmtId="0" fontId="20" fillId="0" borderId="12" xfId="63" applyFont="1" applyBorder="1" applyAlignment="1">
      <alignment/>
      <protection/>
    </xf>
    <xf numFmtId="0" fontId="20" fillId="0" borderId="0" xfId="63" applyFont="1" applyBorder="1" applyAlignment="1">
      <alignment/>
      <protection/>
    </xf>
    <xf numFmtId="0" fontId="10" fillId="0" borderId="13" xfId="63" applyFont="1" applyBorder="1" applyAlignment="1">
      <alignment horizontal="right"/>
      <protection/>
    </xf>
    <xf numFmtId="0" fontId="20" fillId="0" borderId="0" xfId="63" applyFont="1" applyBorder="1" applyAlignment="1">
      <alignment horizontal="center"/>
      <protection/>
    </xf>
    <xf numFmtId="1" fontId="10" fillId="0" borderId="13" xfId="59" applyNumberFormat="1" applyFont="1" applyBorder="1">
      <alignment/>
      <protection/>
    </xf>
    <xf numFmtId="0" fontId="10" fillId="0" borderId="12" xfId="62" applyFont="1" applyBorder="1" applyAlignment="1">
      <alignment horizontal="left"/>
      <protection/>
    </xf>
    <xf numFmtId="0" fontId="10" fillId="0" borderId="12" xfId="57" applyFont="1" applyBorder="1" applyAlignment="1">
      <alignment horizontal="left"/>
      <protection/>
    </xf>
    <xf numFmtId="49" fontId="10" fillId="0" borderId="13" xfId="59" applyNumberFormat="1" applyFont="1" applyBorder="1" applyAlignment="1">
      <alignment horizontal="right"/>
      <protection/>
    </xf>
    <xf numFmtId="0" fontId="10" fillId="0" borderId="12" xfId="56" applyFont="1" applyBorder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10" fillId="0" borderId="13" xfId="63" applyFont="1" applyBorder="1" applyAlignment="1">
      <alignment/>
      <protection/>
    </xf>
    <xf numFmtId="0" fontId="10" fillId="0" borderId="12" xfId="64" applyFont="1" applyBorder="1" applyAlignment="1">
      <alignment horizontal="left"/>
      <protection/>
    </xf>
    <xf numFmtId="49" fontId="10" fillId="0" borderId="0" xfId="63" applyNumberFormat="1" applyFont="1" applyBorder="1" applyAlignment="1">
      <alignment horizontal="right"/>
      <protection/>
    </xf>
    <xf numFmtId="0" fontId="10" fillId="0" borderId="0" xfId="63" applyFont="1" applyBorder="1" applyAlignment="1">
      <alignment horizontal="center"/>
      <protection/>
    </xf>
    <xf numFmtId="0" fontId="10" fillId="0" borderId="12" xfId="60" applyFont="1" applyBorder="1" applyAlignment="1">
      <alignment horizontal="left"/>
      <protection/>
    </xf>
    <xf numFmtId="1" fontId="10" fillId="0" borderId="0" xfId="59" applyNumberFormat="1" applyFont="1" applyBorder="1">
      <alignment/>
      <protection/>
    </xf>
    <xf numFmtId="0" fontId="20" fillId="0" borderId="12" xfId="63" applyFont="1" applyBorder="1" applyAlignment="1">
      <alignment horizontal="center"/>
      <protection/>
    </xf>
    <xf numFmtId="0" fontId="10" fillId="0" borderId="0" xfId="61" applyFont="1" applyBorder="1" applyAlignment="1">
      <alignment/>
      <protection/>
    </xf>
    <xf numFmtId="0" fontId="10" fillId="0" borderId="12" xfId="59" applyFont="1" applyBorder="1" applyAlignment="1">
      <alignment horizontal="left"/>
      <protection/>
    </xf>
    <xf numFmtId="0" fontId="10" fillId="0" borderId="12" xfId="59" applyFont="1" applyBorder="1" applyAlignment="1">
      <alignment horizontal="left" vertical="top"/>
      <protection/>
    </xf>
    <xf numFmtId="0" fontId="10" fillId="0" borderId="0" xfId="59" applyFont="1" applyBorder="1" applyAlignment="1">
      <alignment vertical="top"/>
      <protection/>
    </xf>
    <xf numFmtId="1" fontId="10" fillId="0" borderId="0" xfId="59" applyNumberFormat="1" applyFont="1" applyBorder="1" applyAlignment="1">
      <alignment horizontal="right" vertical="top"/>
      <protection/>
    </xf>
    <xf numFmtId="0" fontId="26" fillId="0" borderId="13" xfId="63" applyFont="1" applyBorder="1" applyAlignment="1">
      <alignment horizontal="right"/>
      <protection/>
    </xf>
    <xf numFmtId="0" fontId="10" fillId="0" borderId="12" xfId="61" applyFont="1" applyBorder="1" applyAlignment="1">
      <alignment horizontal="left"/>
      <protection/>
    </xf>
    <xf numFmtId="49" fontId="10" fillId="0" borderId="0" xfId="59" applyNumberFormat="1" applyFont="1" applyBorder="1" applyAlignment="1">
      <alignment horizontal="right"/>
      <protection/>
    </xf>
    <xf numFmtId="0" fontId="10" fillId="0" borderId="0" xfId="54" applyFont="1" applyBorder="1" applyAlignment="1">
      <alignment horizontal="left" vertical="top"/>
      <protection/>
    </xf>
    <xf numFmtId="0" fontId="10" fillId="0" borderId="12" xfId="53" applyFont="1" applyBorder="1" applyAlignment="1">
      <alignment horizontal="left"/>
      <protection/>
    </xf>
    <xf numFmtId="0" fontId="10" fillId="0" borderId="12" xfId="58" applyFont="1" applyBorder="1" applyAlignment="1">
      <alignment horizontal="left"/>
      <protection/>
    </xf>
    <xf numFmtId="0" fontId="10" fillId="0" borderId="0" xfId="63" applyNumberFormat="1" applyFont="1" applyBorder="1" applyAlignment="1">
      <alignment horizontal="right"/>
      <protection/>
    </xf>
    <xf numFmtId="173" fontId="10" fillId="0" borderId="12" xfId="62" applyNumberFormat="1" applyFont="1" applyBorder="1">
      <alignment/>
      <protection/>
    </xf>
    <xf numFmtId="0" fontId="10" fillId="0" borderId="12" xfId="54" applyFont="1" applyBorder="1" applyAlignment="1">
      <alignment horizontal="left" vertical="top"/>
      <protection/>
    </xf>
    <xf numFmtId="0" fontId="10" fillId="0" borderId="0" xfId="63" applyFont="1" applyBorder="1">
      <alignment/>
      <protection/>
    </xf>
    <xf numFmtId="0" fontId="10" fillId="0" borderId="14" xfId="57" applyFont="1" applyBorder="1" applyAlignment="1">
      <alignment horizontal="left"/>
      <protection/>
    </xf>
    <xf numFmtId="0" fontId="10" fillId="0" borderId="20" xfId="63" applyFont="1" applyBorder="1" applyAlignment="1">
      <alignment/>
      <protection/>
    </xf>
    <xf numFmtId="0" fontId="10" fillId="0" borderId="20" xfId="63" applyFont="1" applyBorder="1" applyAlignment="1">
      <alignment horizontal="right"/>
      <protection/>
    </xf>
    <xf numFmtId="0" fontId="0" fillId="0" borderId="20" xfId="63" applyFont="1" applyBorder="1">
      <alignment/>
      <protection/>
    </xf>
    <xf numFmtId="0" fontId="0" fillId="0" borderId="15" xfId="63" applyFont="1" applyBorder="1">
      <alignment/>
      <protection/>
    </xf>
    <xf numFmtId="0" fontId="10" fillId="0" borderId="0" xfId="63" applyFont="1" applyAlignment="1">
      <alignment/>
      <protection/>
    </xf>
    <xf numFmtId="0" fontId="26" fillId="0" borderId="0" xfId="63" applyFont="1" applyBorder="1" applyAlignment="1">
      <alignment horizontal="right"/>
      <protection/>
    </xf>
    <xf numFmtId="0" fontId="10" fillId="0" borderId="0" xfId="63" applyFont="1" applyBorder="1" applyAlignment="1">
      <alignment horizontal="left"/>
      <protection/>
    </xf>
    <xf numFmtId="0" fontId="10" fillId="0" borderId="0" xfId="63" applyFont="1" applyAlignment="1">
      <alignment horizontal="left"/>
      <protection/>
    </xf>
    <xf numFmtId="0" fontId="10" fillId="0" borderId="0" xfId="63" applyFont="1" applyAlignment="1">
      <alignment horizontal="right"/>
      <protection/>
    </xf>
    <xf numFmtId="0" fontId="10" fillId="0" borderId="0" xfId="63" applyNumberFormat="1" applyFont="1" applyAlignment="1">
      <alignment horizontal="left"/>
      <protection/>
    </xf>
    <xf numFmtId="0" fontId="10" fillId="0" borderId="0" xfId="63" applyFont="1">
      <alignment/>
      <protection/>
    </xf>
    <xf numFmtId="3" fontId="0" fillId="0" borderId="0" xfId="56" applyNumberFormat="1" applyFont="1" applyBorder="1">
      <alignment/>
      <protection/>
    </xf>
    <xf numFmtId="3" fontId="10" fillId="0" borderId="0" xfId="66" applyNumberFormat="1" applyFont="1" applyFill="1" applyBorder="1" applyAlignment="1">
      <alignment horizontal="right"/>
      <protection/>
    </xf>
    <xf numFmtId="3" fontId="10" fillId="0" borderId="13" xfId="66" applyNumberFormat="1" applyFont="1" applyFill="1" applyBorder="1" applyAlignment="1">
      <alignment horizontal="right"/>
      <protection/>
    </xf>
    <xf numFmtId="3" fontId="12" fillId="0" borderId="0" xfId="54" applyNumberFormat="1" applyFont="1" applyFill="1" applyBorder="1">
      <alignment/>
      <protection/>
    </xf>
    <xf numFmtId="3" fontId="4" fillId="0" borderId="22" xfId="66" applyNumberFormat="1" applyFont="1" applyBorder="1">
      <alignment/>
      <protection/>
    </xf>
    <xf numFmtId="3" fontId="4" fillId="0" borderId="0" xfId="65" applyNumberFormat="1" applyFont="1" applyAlignment="1">
      <alignment horizontal="center"/>
      <protection/>
    </xf>
    <xf numFmtId="3" fontId="4" fillId="0" borderId="0" xfId="65" applyNumberFormat="1" applyFont="1" applyAlignment="1">
      <alignment/>
      <protection/>
    </xf>
    <xf numFmtId="0" fontId="0" fillId="0" borderId="0" xfId="0" applyAlignment="1">
      <alignment/>
    </xf>
    <xf numFmtId="3" fontId="14" fillId="0" borderId="19" xfId="65" applyNumberFormat="1" applyFont="1" applyFill="1" applyBorder="1">
      <alignment/>
      <protection/>
    </xf>
    <xf numFmtId="0" fontId="4" fillId="0" borderId="19" xfId="65" applyFont="1" applyFill="1" applyBorder="1" applyAlignment="1">
      <alignment horizontal="right"/>
      <protection/>
    </xf>
    <xf numFmtId="3" fontId="4" fillId="0" borderId="19" xfId="65" applyNumberFormat="1" applyFont="1" applyFill="1" applyBorder="1" applyAlignment="1">
      <alignment horizontal="center"/>
      <protection/>
    </xf>
    <xf numFmtId="3" fontId="4" fillId="0" borderId="19" xfId="65" applyNumberFormat="1" applyFont="1" applyFill="1" applyBorder="1" applyAlignment="1">
      <alignment horizontal="right"/>
      <protection/>
    </xf>
    <xf numFmtId="3" fontId="4" fillId="35" borderId="19" xfId="65" applyNumberFormat="1" applyFont="1" applyFill="1" applyBorder="1" applyAlignment="1">
      <alignment horizontal="right"/>
      <protection/>
    </xf>
    <xf numFmtId="3" fontId="9" fillId="35" borderId="19" xfId="65" applyNumberFormat="1" applyFont="1" applyFill="1" applyBorder="1" applyAlignment="1">
      <alignment horizontal="right"/>
      <protection/>
    </xf>
    <xf numFmtId="0" fontId="10" fillId="0" borderId="19" xfId="58" applyFont="1" applyBorder="1" applyAlignment="1">
      <alignment horizontal="left"/>
      <protection/>
    </xf>
    <xf numFmtId="0" fontId="10" fillId="0" borderId="19" xfId="58" applyFont="1" applyBorder="1">
      <alignment/>
      <protection/>
    </xf>
    <xf numFmtId="3" fontId="25" fillId="0" borderId="19" xfId="58" applyNumberFormat="1" applyFont="1" applyBorder="1" applyAlignment="1">
      <alignment horizontal="right"/>
      <protection/>
    </xf>
    <xf numFmtId="3" fontId="10" fillId="0" borderId="19" xfId="58" applyNumberFormat="1" applyFont="1" applyBorder="1" applyAlignment="1">
      <alignment horizontal="left"/>
      <protection/>
    </xf>
    <xf numFmtId="0" fontId="10" fillId="0" borderId="19" xfId="58" applyFont="1" applyFill="1" applyBorder="1">
      <alignment/>
      <protection/>
    </xf>
    <xf numFmtId="0" fontId="10" fillId="35" borderId="19" xfId="58" applyFont="1" applyFill="1" applyBorder="1">
      <alignment/>
      <protection/>
    </xf>
    <xf numFmtId="0" fontId="8" fillId="35" borderId="19" xfId="56" applyFont="1" applyFill="1" applyBorder="1" applyAlignment="1">
      <alignment horizontal="right"/>
      <protection/>
    </xf>
    <xf numFmtId="0" fontId="10" fillId="0" borderId="0" xfId="58" applyFont="1" applyBorder="1" applyAlignment="1">
      <alignment horizontal="left"/>
      <protection/>
    </xf>
    <xf numFmtId="0" fontId="11" fillId="0" borderId="0" xfId="58" applyFont="1" applyFill="1" applyBorder="1">
      <alignment/>
      <protection/>
    </xf>
    <xf numFmtId="0" fontId="12" fillId="0" borderId="0" xfId="58" applyFont="1" applyFill="1" applyBorder="1">
      <alignment/>
      <protection/>
    </xf>
    <xf numFmtId="0" fontId="24" fillId="0" borderId="0" xfId="58" applyFont="1" applyFill="1" applyBorder="1" applyAlignment="1">
      <alignment horizontal="left"/>
      <protection/>
    </xf>
    <xf numFmtId="3" fontId="4" fillId="0" borderId="17" xfId="66" applyNumberFormat="1" applyFont="1" applyFill="1" applyBorder="1" applyAlignment="1">
      <alignment horizontal="left"/>
      <protection/>
    </xf>
    <xf numFmtId="0" fontId="24" fillId="0" borderId="12" xfId="60" applyFont="1" applyBorder="1" applyAlignment="1" quotePrefix="1">
      <alignment horizontal="left"/>
      <protection/>
    </xf>
    <xf numFmtId="9" fontId="12" fillId="0" borderId="13" xfId="60" applyNumberFormat="1" applyFont="1" applyFill="1" applyBorder="1" applyAlignment="1" quotePrefix="1">
      <alignment horizontal="right"/>
      <protection/>
    </xf>
    <xf numFmtId="0" fontId="10" fillId="0" borderId="12" xfId="60" applyFont="1" applyBorder="1" applyAlignment="1" quotePrefix="1">
      <alignment horizontal="center"/>
      <protection/>
    </xf>
    <xf numFmtId="3" fontId="11" fillId="33" borderId="17" xfId="66" applyNumberFormat="1" applyFont="1" applyFill="1" applyBorder="1" applyAlignment="1">
      <alignment horizontal="left"/>
      <protection/>
    </xf>
    <xf numFmtId="172" fontId="4" fillId="0" borderId="0" xfId="62" applyNumberFormat="1" applyFont="1" applyBorder="1" applyAlignment="1">
      <alignment horizontal="right"/>
      <protection/>
    </xf>
    <xf numFmtId="172" fontId="25" fillId="0" borderId="0" xfId="61" applyNumberFormat="1" applyFont="1" applyBorder="1">
      <alignment/>
      <protection/>
    </xf>
    <xf numFmtId="0" fontId="20" fillId="0" borderId="0" xfId="60" applyFont="1" applyBorder="1">
      <alignment/>
      <protection/>
    </xf>
    <xf numFmtId="0" fontId="10" fillId="0" borderId="0" xfId="59" applyNumberFormat="1" applyFont="1" applyBorder="1" applyAlignment="1">
      <alignment horizontal="right"/>
      <protection/>
    </xf>
    <xf numFmtId="0" fontId="26" fillId="0" borderId="0" xfId="61" applyNumberFormat="1" applyFont="1" applyBorder="1">
      <alignment/>
      <protection/>
    </xf>
    <xf numFmtId="0" fontId="0" fillId="0" borderId="0" xfId="60" applyNumberFormat="1" applyFont="1" applyBorder="1">
      <alignment/>
      <protection/>
    </xf>
    <xf numFmtId="0" fontId="20" fillId="0" borderId="0" xfId="64" applyFont="1">
      <alignment/>
      <protection/>
    </xf>
    <xf numFmtId="0" fontId="12" fillId="0" borderId="0" xfId="53" applyFont="1" applyBorder="1">
      <alignment/>
      <protection/>
    </xf>
    <xf numFmtId="172" fontId="14" fillId="0" borderId="0" xfId="54" applyNumberFormat="1" applyFont="1" applyBorder="1" applyAlignment="1">
      <alignment horizontal="right" vertical="top"/>
      <protection/>
    </xf>
    <xf numFmtId="9" fontId="12" fillId="0" borderId="13" xfId="56" applyNumberFormat="1" applyFont="1" applyFill="1" applyBorder="1" applyAlignment="1" quotePrefix="1">
      <alignment horizontal="right"/>
      <protection/>
    </xf>
    <xf numFmtId="0" fontId="10" fillId="0" borderId="0" xfId="56" applyFont="1" applyBorder="1" quotePrefix="1">
      <alignment/>
      <protection/>
    </xf>
    <xf numFmtId="0" fontId="10" fillId="0" borderId="0" xfId="56" applyFont="1" applyBorder="1" applyAlignment="1" quotePrefix="1">
      <alignment horizontal="left"/>
      <protection/>
    </xf>
    <xf numFmtId="1" fontId="11" fillId="0" borderId="0" xfId="61" applyNumberFormat="1" applyFont="1" applyBorder="1">
      <alignment/>
      <protection/>
    </xf>
    <xf numFmtId="3" fontId="10" fillId="0" borderId="19" xfId="65" applyNumberFormat="1" applyFont="1" applyFill="1" applyBorder="1">
      <alignment/>
      <protection/>
    </xf>
    <xf numFmtId="0" fontId="10" fillId="0" borderId="19" xfId="56" applyFont="1" applyBorder="1">
      <alignment/>
      <protection/>
    </xf>
    <xf numFmtId="3" fontId="25" fillId="0" borderId="19" xfId="56" applyNumberFormat="1" applyFont="1" applyBorder="1" applyAlignment="1">
      <alignment horizontal="right"/>
      <protection/>
    </xf>
    <xf numFmtId="3" fontId="10" fillId="0" borderId="0" xfId="65" applyNumberFormat="1" applyFont="1" applyFill="1" applyBorder="1">
      <alignment/>
      <protection/>
    </xf>
    <xf numFmtId="172" fontId="10" fillId="0" borderId="0" xfId="56" applyNumberFormat="1" applyFont="1" applyBorder="1" applyAlignment="1">
      <alignment horizontal="right"/>
      <protection/>
    </xf>
    <xf numFmtId="172" fontId="12" fillId="0" borderId="13" xfId="56" applyNumberFormat="1" applyFont="1" applyFill="1" applyBorder="1" applyAlignment="1">
      <alignment horizontal="right"/>
      <protection/>
    </xf>
    <xf numFmtId="49" fontId="11" fillId="0" borderId="0" xfId="56" applyNumberFormat="1" applyFont="1" applyFill="1" applyBorder="1" applyAlignment="1">
      <alignment horizontal="right"/>
      <protection/>
    </xf>
    <xf numFmtId="173" fontId="12" fillId="0" borderId="0" xfId="61" applyNumberFormat="1" applyFont="1" applyFill="1" applyBorder="1" applyAlignment="1">
      <alignment horizontal="right"/>
      <protection/>
    </xf>
    <xf numFmtId="49" fontId="11" fillId="0" borderId="0" xfId="61" applyNumberFormat="1" applyFont="1" applyFill="1" applyBorder="1" applyAlignment="1">
      <alignment horizontal="right"/>
      <protection/>
    </xf>
    <xf numFmtId="3" fontId="14" fillId="0" borderId="17" xfId="66" applyNumberFormat="1" applyFont="1" applyFill="1" applyBorder="1" applyAlignment="1">
      <alignment horizontal="left"/>
      <protection/>
    </xf>
    <xf numFmtId="3" fontId="10" fillId="0" borderId="0" xfId="56" applyNumberFormat="1" applyFont="1" applyBorder="1">
      <alignment/>
      <protection/>
    </xf>
    <xf numFmtId="0" fontId="10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 horizontal="right"/>
      <protection/>
    </xf>
    <xf numFmtId="0" fontId="12" fillId="0" borderId="0" xfId="59" applyNumberFormat="1" applyFont="1" applyBorder="1" applyAlignment="1">
      <alignment horizontal="right"/>
      <protection/>
    </xf>
    <xf numFmtId="3" fontId="10" fillId="0" borderId="0" xfId="65" applyNumberFormat="1" applyFont="1" applyFill="1" applyBorder="1" applyAlignment="1">
      <alignment horizontal="center"/>
      <protection/>
    </xf>
    <xf numFmtId="3" fontId="26" fillId="0" borderId="0" xfId="66" applyNumberFormat="1" applyFont="1" applyFill="1" applyBorder="1" applyAlignment="1" quotePrefix="1">
      <alignment horizontal="center"/>
      <protection/>
    </xf>
    <xf numFmtId="3" fontId="26" fillId="0" borderId="27" xfId="66" applyNumberFormat="1" applyFont="1" applyFill="1" applyBorder="1" applyAlignment="1" quotePrefix="1">
      <alignment horizontal="center"/>
      <protection/>
    </xf>
    <xf numFmtId="3" fontId="5" fillId="35" borderId="0" xfId="65" applyNumberFormat="1" applyFont="1" applyFill="1" applyBorder="1" applyAlignment="1">
      <alignment horizontal="center"/>
      <protection/>
    </xf>
    <xf numFmtId="3" fontId="4" fillId="0" borderId="16" xfId="6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6" xfId="65" applyFont="1" applyFill="1" applyBorder="1" applyAlignment="1">
      <alignment horizontal="center" vertical="center"/>
      <protection/>
    </xf>
    <xf numFmtId="3" fontId="4" fillId="0" borderId="16" xfId="65" applyNumberFormat="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16" fillId="0" borderId="0" xfId="56" applyFont="1" applyFill="1" applyBorder="1" applyAlignment="1">
      <alignment horizontal="center"/>
      <protection/>
    </xf>
    <xf numFmtId="0" fontId="18" fillId="0" borderId="0" xfId="56" applyFont="1" applyFill="1" applyBorder="1" applyAlignment="1">
      <alignment horizontal="center"/>
      <protection/>
    </xf>
    <xf numFmtId="0" fontId="20" fillId="0" borderId="0" xfId="56" applyFont="1" applyFill="1" applyBorder="1" applyAlignment="1">
      <alignment horizontal="center"/>
      <protection/>
    </xf>
    <xf numFmtId="0" fontId="23" fillId="34" borderId="16" xfId="56" applyFont="1" applyFill="1" applyBorder="1" applyAlignment="1">
      <alignment horizontal="center"/>
      <protection/>
    </xf>
    <xf numFmtId="0" fontId="23" fillId="34" borderId="16" xfId="57" applyFont="1" applyFill="1" applyBorder="1" applyAlignment="1">
      <alignment horizontal="center"/>
      <protection/>
    </xf>
    <xf numFmtId="0" fontId="23" fillId="34" borderId="10" xfId="57" applyFont="1" applyFill="1" applyBorder="1" applyAlignment="1">
      <alignment horizontal="center"/>
      <protection/>
    </xf>
    <xf numFmtId="0" fontId="23" fillId="34" borderId="19" xfId="57" applyFont="1" applyFill="1" applyBorder="1" applyAlignment="1">
      <alignment horizontal="center"/>
      <protection/>
    </xf>
    <xf numFmtId="0" fontId="23" fillId="34" borderId="11" xfId="57" applyFont="1" applyFill="1" applyBorder="1" applyAlignment="1">
      <alignment horizontal="center"/>
      <protection/>
    </xf>
    <xf numFmtId="20" fontId="16" fillId="0" borderId="0" xfId="57" applyNumberFormat="1" applyFont="1" applyFill="1" applyBorder="1" applyAlignment="1">
      <alignment horizontal="center"/>
      <protection/>
    </xf>
    <xf numFmtId="0" fontId="18" fillId="0" borderId="0" xfId="57" applyFont="1" applyFill="1" applyBorder="1" applyAlignment="1">
      <alignment horizontal="center"/>
      <protection/>
    </xf>
    <xf numFmtId="0" fontId="20" fillId="0" borderId="0" xfId="57" applyFont="1" applyFill="1" applyBorder="1" applyAlignment="1">
      <alignment horizontal="center"/>
      <protection/>
    </xf>
    <xf numFmtId="3" fontId="4" fillId="0" borderId="0" xfId="65" applyNumberFormat="1" applyFont="1" applyFill="1" applyBorder="1" applyAlignment="1">
      <alignment horizontal="center"/>
      <protection/>
    </xf>
    <xf numFmtId="3" fontId="4" fillId="0" borderId="0" xfId="65" applyNumberFormat="1" applyFont="1" applyFill="1" applyAlignment="1">
      <alignment horizontal="center"/>
      <protection/>
    </xf>
    <xf numFmtId="0" fontId="16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horizontal="center"/>
      <protection/>
    </xf>
    <xf numFmtId="0" fontId="20" fillId="0" borderId="0" xfId="58" applyFont="1" applyFill="1" applyBorder="1" applyAlignment="1">
      <alignment horizontal="center"/>
      <protection/>
    </xf>
    <xf numFmtId="0" fontId="16" fillId="34" borderId="16" xfId="58" applyFont="1" applyFill="1" applyBorder="1" applyAlignment="1">
      <alignment horizontal="center"/>
      <protection/>
    </xf>
    <xf numFmtId="3" fontId="14" fillId="0" borderId="0" xfId="66" applyNumberFormat="1" applyFont="1" applyFill="1" applyBorder="1" applyAlignment="1" quotePrefix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8" fillId="0" borderId="0" xfId="59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 horizontal="center"/>
      <protection/>
    </xf>
    <xf numFmtId="0" fontId="23" fillId="34" borderId="16" xfId="59" applyFont="1" applyFill="1" applyBorder="1" applyAlignment="1">
      <alignment horizontal="center"/>
      <protection/>
    </xf>
    <xf numFmtId="0" fontId="18" fillId="0" borderId="0" xfId="60" applyFont="1" applyFill="1" applyBorder="1" applyAlignment="1">
      <alignment horizontal="center"/>
      <protection/>
    </xf>
    <xf numFmtId="0" fontId="20" fillId="0" borderId="0" xfId="60" applyFont="1" applyFill="1" applyBorder="1" applyAlignment="1">
      <alignment horizontal="center"/>
      <protection/>
    </xf>
    <xf numFmtId="0" fontId="23" fillId="34" borderId="10" xfId="60" applyFont="1" applyFill="1" applyBorder="1" applyAlignment="1">
      <alignment horizontal="center"/>
      <protection/>
    </xf>
    <xf numFmtId="0" fontId="23" fillId="34" borderId="19" xfId="60" applyFont="1" applyFill="1" applyBorder="1" applyAlignment="1">
      <alignment horizontal="center"/>
      <protection/>
    </xf>
    <xf numFmtId="0" fontId="23" fillId="34" borderId="11" xfId="60" applyFont="1" applyFill="1" applyBorder="1" applyAlignment="1">
      <alignment horizontal="center"/>
      <protection/>
    </xf>
    <xf numFmtId="0" fontId="16" fillId="0" borderId="0" xfId="60" applyFont="1" applyFill="1" applyBorder="1" applyAlignment="1">
      <alignment horizontal="center"/>
      <protection/>
    </xf>
    <xf numFmtId="0" fontId="16" fillId="0" borderId="0" xfId="61" applyFont="1" applyFill="1" applyBorder="1" applyAlignment="1">
      <alignment horizontal="center"/>
      <protection/>
    </xf>
    <xf numFmtId="0" fontId="18" fillId="0" borderId="0" xfId="61" applyFont="1" applyFill="1" applyBorder="1" applyAlignment="1">
      <alignment horizontal="center"/>
      <protection/>
    </xf>
    <xf numFmtId="0" fontId="20" fillId="0" borderId="0" xfId="61" applyFont="1" applyFill="1" applyBorder="1" applyAlignment="1">
      <alignment horizontal="center"/>
      <protection/>
    </xf>
    <xf numFmtId="0" fontId="28" fillId="34" borderId="16" xfId="61" applyFont="1" applyFill="1" applyBorder="1" applyAlignment="1">
      <alignment horizontal="center"/>
      <protection/>
    </xf>
    <xf numFmtId="0" fontId="23" fillId="34" borderId="16" xfId="61" applyFont="1" applyFill="1" applyBorder="1" applyAlignment="1">
      <alignment horizontal="center"/>
      <protection/>
    </xf>
    <xf numFmtId="0" fontId="28" fillId="34" borderId="16" xfId="62" applyFont="1" applyFill="1" applyBorder="1" applyAlignment="1">
      <alignment horizontal="center"/>
      <protection/>
    </xf>
    <xf numFmtId="0" fontId="28" fillId="34" borderId="28" xfId="62" applyFont="1" applyFill="1" applyBorder="1" applyAlignment="1">
      <alignment horizontal="center"/>
      <protection/>
    </xf>
    <xf numFmtId="0" fontId="28" fillId="34" borderId="29" xfId="62" applyFont="1" applyFill="1" applyBorder="1" applyAlignment="1">
      <alignment horizontal="center"/>
      <protection/>
    </xf>
    <xf numFmtId="0" fontId="16" fillId="0" borderId="0" xfId="62" applyFont="1" applyFill="1" applyBorder="1" applyAlignment="1">
      <alignment horizontal="center"/>
      <protection/>
    </xf>
    <xf numFmtId="0" fontId="18" fillId="0" borderId="0" xfId="62" applyFont="1" applyFill="1" applyBorder="1" applyAlignment="1">
      <alignment horizontal="center"/>
      <protection/>
    </xf>
    <xf numFmtId="0" fontId="20" fillId="0" borderId="0" xfId="62" applyFont="1" applyFill="1" applyBorder="1" applyAlignment="1">
      <alignment horizontal="center"/>
      <protection/>
    </xf>
    <xf numFmtId="0" fontId="28" fillId="34" borderId="16" xfId="53" applyFont="1" applyFill="1" applyBorder="1" applyAlignment="1">
      <alignment horizontal="center"/>
      <protection/>
    </xf>
    <xf numFmtId="0" fontId="16" fillId="0" borderId="0" xfId="53" applyFont="1" applyFill="1" applyBorder="1" applyAlignment="1">
      <alignment horizontal="center"/>
      <protection/>
    </xf>
    <xf numFmtId="0" fontId="18" fillId="0" borderId="0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16" fillId="0" borderId="0" xfId="64" applyFont="1" applyFill="1" applyBorder="1" applyAlignment="1">
      <alignment horizontal="center"/>
      <protection/>
    </xf>
    <xf numFmtId="0" fontId="18" fillId="0" borderId="0" xfId="64" applyFont="1" applyFill="1" applyBorder="1" applyAlignment="1">
      <alignment horizontal="center"/>
      <protection/>
    </xf>
    <xf numFmtId="0" fontId="20" fillId="0" borderId="0" xfId="64" applyFont="1" applyFill="1" applyBorder="1" applyAlignment="1">
      <alignment horizontal="center"/>
      <protection/>
    </xf>
    <xf numFmtId="0" fontId="23" fillId="34" borderId="16" xfId="64" applyFont="1" applyFill="1" applyBorder="1" applyAlignment="1">
      <alignment horizontal="center"/>
      <protection/>
    </xf>
    <xf numFmtId="0" fontId="23" fillId="0" borderId="0" xfId="64" applyFont="1" applyFill="1" applyBorder="1" applyAlignment="1">
      <alignment horizontal="center"/>
      <protection/>
    </xf>
    <xf numFmtId="0" fontId="20" fillId="0" borderId="12" xfId="63" applyFont="1" applyBorder="1" applyAlignment="1">
      <alignment horizontal="center"/>
      <protection/>
    </xf>
    <xf numFmtId="0" fontId="16" fillId="34" borderId="16" xfId="63" applyNumberFormat="1" applyFont="1" applyFill="1" applyBorder="1" applyAlignment="1">
      <alignment horizontal="center"/>
      <protection/>
    </xf>
    <xf numFmtId="0" fontId="10" fillId="0" borderId="12" xfId="62" applyFont="1" applyBorder="1" applyAlignment="1">
      <alignment/>
      <protection/>
    </xf>
    <xf numFmtId="0" fontId="10" fillId="0" borderId="0" xfId="62" applyFont="1" applyBorder="1" applyAlignment="1">
      <alignment/>
      <protection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ACCJEU01" xfId="53"/>
    <cellStyle name="Normal_ALECA01" xfId="54"/>
    <cellStyle name="Normal_CFA_M" xfId="55"/>
    <cellStyle name="Normal_EMA01EXO" xfId="56"/>
    <cellStyle name="Normal_EMA02CRE" xfId="57"/>
    <cellStyle name="Normal_EMA03ALT" xfId="58"/>
    <cellStyle name="Normal_EMA04RES" xfId="59"/>
    <cellStyle name="Normal_EMA05IAE" xfId="60"/>
    <cellStyle name="Normal_ENA0IPCS" xfId="61"/>
    <cellStyle name="Normal_FDE01PRE" xfId="62"/>
    <cellStyle name="Normal_INDEXFE" xfId="63"/>
    <cellStyle name="Normal_RETRAI01" xfId="64"/>
    <cellStyle name="Normal_synthese1008" xfId="65"/>
    <cellStyle name="Normal_TB_STD 0109" xfId="66"/>
    <cellStyle name="Percent" xfId="67"/>
    <cellStyle name="région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vail-emploi.gouv.fr/IMG/xls/synthese0412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vail-emploi.gouv.fr/IMG/xls/synth&#232;se0211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vail-emploi.gouv.fr/IMG/xls/SOMMAIRE%20FRANCE%20ENTIERE%20(d&#233;cembre%20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ance métro"/>
      <sheetName val="France entiè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ance métro"/>
      <sheetName val="France entiè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_FE11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99"/>
  <sheetViews>
    <sheetView showGridLines="0" tabSelected="1" defaultGridColor="0" zoomScalePageLayoutView="0" colorId="9" workbookViewId="0" topLeftCell="A1">
      <selection activeCell="A1" sqref="A1"/>
    </sheetView>
  </sheetViews>
  <sheetFormatPr defaultColWidth="11.421875" defaultRowHeight="12.75"/>
  <cols>
    <col min="1" max="1" width="52.28125" style="9" customWidth="1"/>
    <col min="2" max="7" width="7.7109375" style="68" customWidth="1"/>
    <col min="8" max="16384" width="11.421875" style="9" customWidth="1"/>
  </cols>
  <sheetData>
    <row r="3" spans="1:7" s="1" customFormat="1" ht="19.5" customHeight="1">
      <c r="A3" s="1043" t="s">
        <v>0</v>
      </c>
      <c r="B3" s="1043"/>
      <c r="C3" s="1043"/>
      <c r="D3" s="1043"/>
      <c r="E3" s="1043"/>
      <c r="F3" s="1043"/>
      <c r="G3" s="1043"/>
    </row>
    <row r="4" spans="1:7" ht="9" customHeight="1">
      <c r="A4" s="2" t="s">
        <v>51</v>
      </c>
      <c r="B4" s="3"/>
      <c r="C4" s="4"/>
      <c r="D4" s="5"/>
      <c r="E4" s="6"/>
      <c r="F4" s="7"/>
      <c r="G4" s="8"/>
    </row>
    <row r="5" spans="1:8" s="13" customFormat="1" ht="9" customHeight="1">
      <c r="A5" s="1044" t="s">
        <v>1</v>
      </c>
      <c r="B5" s="10" t="s">
        <v>2</v>
      </c>
      <c r="C5" s="11" t="s">
        <v>2</v>
      </c>
      <c r="D5" s="10" t="s">
        <v>3</v>
      </c>
      <c r="E5" s="11" t="s">
        <v>3</v>
      </c>
      <c r="F5" s="10" t="s">
        <v>4</v>
      </c>
      <c r="G5" s="11" t="s">
        <v>4</v>
      </c>
      <c r="H5" s="12"/>
    </row>
    <row r="6" spans="1:7" s="18" customFormat="1" ht="9" customHeight="1">
      <c r="A6" s="1045"/>
      <c r="B6" s="14" t="s">
        <v>424</v>
      </c>
      <c r="C6" s="15" t="str">
        <f>B6</f>
        <v>Janvier</v>
      </c>
      <c r="D6" s="16" t="s">
        <v>425</v>
      </c>
      <c r="E6" s="17" t="s">
        <v>389</v>
      </c>
      <c r="F6" s="16" t="s">
        <v>5</v>
      </c>
      <c r="G6" s="17" t="s">
        <v>5</v>
      </c>
    </row>
    <row r="7" spans="1:7" s="13" customFormat="1" ht="9" customHeight="1">
      <c r="A7" s="1046"/>
      <c r="B7" s="19">
        <v>2013</v>
      </c>
      <c r="C7" s="20">
        <v>2012</v>
      </c>
      <c r="D7" s="19" t="str">
        <f>"à "&amp;LEFT(B6,4)&amp;" 13"</f>
        <v>à Janv 13</v>
      </c>
      <c r="E7" s="20" t="str">
        <f>"à "&amp;LEFT(C6,4)&amp;" 12"</f>
        <v>à Janv 12</v>
      </c>
      <c r="F7" s="19" t="str">
        <f>LEFT(B6,4)&amp;" 13"</f>
        <v>Janv 13</v>
      </c>
      <c r="G7" s="20" t="str">
        <f>LEFT(C6,4)&amp;" 12"</f>
        <v>Janv 12</v>
      </c>
    </row>
    <row r="8" spans="1:7" ht="9.75" customHeight="1">
      <c r="A8" s="21" t="s">
        <v>6</v>
      </c>
      <c r="B8" s="22"/>
      <c r="C8" s="22"/>
      <c r="D8" s="23"/>
      <c r="E8" s="24"/>
      <c r="F8" s="23"/>
      <c r="G8" s="24"/>
    </row>
    <row r="9" spans="1:7" ht="10.5" customHeight="1">
      <c r="A9" s="1035" t="s">
        <v>449</v>
      </c>
      <c r="B9" s="26" t="s">
        <v>8</v>
      </c>
      <c r="C9" s="26" t="s">
        <v>8</v>
      </c>
      <c r="D9" s="27" t="s">
        <v>8</v>
      </c>
      <c r="E9" s="28" t="s">
        <v>8</v>
      </c>
      <c r="F9" s="27" t="s">
        <v>8</v>
      </c>
      <c r="G9" s="28" t="s">
        <v>8</v>
      </c>
    </row>
    <row r="10" spans="1:7" ht="10.5" customHeight="1">
      <c r="A10" s="1035" t="s">
        <v>450</v>
      </c>
      <c r="B10" s="26" t="s">
        <v>8</v>
      </c>
      <c r="C10" s="26" t="s">
        <v>8</v>
      </c>
      <c r="D10" s="27" t="s">
        <v>8</v>
      </c>
      <c r="E10" s="28" t="s">
        <v>8</v>
      </c>
      <c r="F10" s="27" t="s">
        <v>8</v>
      </c>
      <c r="G10" s="28" t="s">
        <v>8</v>
      </c>
    </row>
    <row r="11" spans="1:7" ht="10.5" customHeight="1">
      <c r="A11" s="1035" t="s">
        <v>451</v>
      </c>
      <c r="B11" s="26" t="s">
        <v>464</v>
      </c>
      <c r="C11" s="26">
        <v>6917</v>
      </c>
      <c r="D11" s="27" t="s">
        <v>464</v>
      </c>
      <c r="E11" s="28">
        <v>6917</v>
      </c>
      <c r="F11" s="27" t="s">
        <v>466</v>
      </c>
      <c r="G11" s="28">
        <v>48915</v>
      </c>
    </row>
    <row r="12" spans="1:7" ht="10.5" customHeight="1">
      <c r="A12" s="25" t="s">
        <v>9</v>
      </c>
      <c r="B12" s="26">
        <v>52</v>
      </c>
      <c r="C12" s="26">
        <v>45</v>
      </c>
      <c r="D12" s="27">
        <v>52</v>
      </c>
      <c r="E12" s="28">
        <v>45</v>
      </c>
      <c r="F12" s="27" t="s">
        <v>8</v>
      </c>
      <c r="G12" s="28" t="s">
        <v>8</v>
      </c>
    </row>
    <row r="13" spans="1:7" ht="10.5" customHeight="1">
      <c r="A13" s="25" t="s">
        <v>10</v>
      </c>
      <c r="B13" s="26">
        <v>342</v>
      </c>
      <c r="C13" s="26">
        <v>399</v>
      </c>
      <c r="D13" s="27">
        <v>342</v>
      </c>
      <c r="E13" s="28">
        <v>399</v>
      </c>
      <c r="F13" s="27" t="s">
        <v>8</v>
      </c>
      <c r="G13" s="28" t="s">
        <v>8</v>
      </c>
    </row>
    <row r="14" spans="1:7" ht="10.5" customHeight="1">
      <c r="A14" s="25" t="s">
        <v>11</v>
      </c>
      <c r="B14" s="26">
        <v>362</v>
      </c>
      <c r="C14" s="26">
        <v>877</v>
      </c>
      <c r="D14" s="27">
        <v>362</v>
      </c>
      <c r="E14" s="28">
        <v>877</v>
      </c>
      <c r="F14" s="27" t="s">
        <v>8</v>
      </c>
      <c r="G14" s="28" t="s">
        <v>8</v>
      </c>
    </row>
    <row r="15" spans="1:9" ht="10.5" customHeight="1">
      <c r="A15" s="25" t="s">
        <v>12</v>
      </c>
      <c r="B15" s="26">
        <v>22</v>
      </c>
      <c r="C15" s="26">
        <v>3</v>
      </c>
      <c r="D15" s="27">
        <v>22</v>
      </c>
      <c r="E15" s="28">
        <v>3</v>
      </c>
      <c r="F15" s="27" t="s">
        <v>8</v>
      </c>
      <c r="G15" s="28" t="s">
        <v>8</v>
      </c>
      <c r="H15"/>
      <c r="I15" s="12"/>
    </row>
    <row r="16" spans="1:9" ht="3" customHeight="1">
      <c r="A16" s="25"/>
      <c r="B16" s="26"/>
      <c r="C16" s="26"/>
      <c r="D16" s="27"/>
      <c r="E16" s="28"/>
      <c r="F16" s="27"/>
      <c r="G16" s="28"/>
      <c r="H16"/>
      <c r="I16" s="12"/>
    </row>
    <row r="17" spans="1:9" ht="9.75" customHeight="1">
      <c r="A17" s="29" t="s">
        <v>13</v>
      </c>
      <c r="B17" s="22"/>
      <c r="C17" s="22"/>
      <c r="D17" s="30"/>
      <c r="E17" s="31"/>
      <c r="F17" s="30"/>
      <c r="G17" s="31"/>
      <c r="H17"/>
      <c r="I17" s="12"/>
    </row>
    <row r="18" spans="1:9" ht="10.5" customHeight="1">
      <c r="A18" s="25" t="s">
        <v>14</v>
      </c>
      <c r="B18" s="26" t="s">
        <v>8</v>
      </c>
      <c r="C18" s="26" t="s">
        <v>8</v>
      </c>
      <c r="D18" s="27" t="s">
        <v>8</v>
      </c>
      <c r="E18" s="28" t="s">
        <v>8</v>
      </c>
      <c r="F18" s="27" t="s">
        <v>8</v>
      </c>
      <c r="G18" s="28" t="s">
        <v>8</v>
      </c>
      <c r="H18"/>
      <c r="I18" s="12"/>
    </row>
    <row r="19" spans="1:9" ht="10.5" customHeight="1">
      <c r="A19" s="25" t="s">
        <v>15</v>
      </c>
      <c r="B19" s="26" t="s">
        <v>8</v>
      </c>
      <c r="C19" s="26" t="s">
        <v>8</v>
      </c>
      <c r="D19" s="27" t="s">
        <v>8</v>
      </c>
      <c r="E19" s="28" t="s">
        <v>8</v>
      </c>
      <c r="F19" s="27" t="s">
        <v>8</v>
      </c>
      <c r="G19" s="28" t="s">
        <v>8</v>
      </c>
      <c r="H19"/>
      <c r="I19" s="12"/>
    </row>
    <row r="20" spans="1:9" ht="3" customHeight="1">
      <c r="A20" s="25"/>
      <c r="B20" s="26"/>
      <c r="C20" s="26"/>
      <c r="D20" s="27"/>
      <c r="E20" s="28"/>
      <c r="F20" s="27"/>
      <c r="G20" s="28"/>
      <c r="H20"/>
      <c r="I20" s="12"/>
    </row>
    <row r="21" spans="1:9" ht="9.75" customHeight="1">
      <c r="A21" s="32" t="s">
        <v>16</v>
      </c>
      <c r="B21" s="22"/>
      <c r="C21" s="22"/>
      <c r="D21" s="30"/>
      <c r="E21" s="31"/>
      <c r="F21" s="30"/>
      <c r="G21" s="31"/>
      <c r="H21"/>
      <c r="I21" s="12"/>
    </row>
    <row r="22" spans="1:9" ht="10.5" customHeight="1">
      <c r="A22" s="33" t="s">
        <v>17</v>
      </c>
      <c r="B22" s="26">
        <v>17234</v>
      </c>
      <c r="C22" s="26">
        <v>23810</v>
      </c>
      <c r="D22" s="27">
        <v>17234</v>
      </c>
      <c r="E22" s="28">
        <v>23810</v>
      </c>
      <c r="F22" s="27" t="s">
        <v>8</v>
      </c>
      <c r="G22" s="28" t="s">
        <v>8</v>
      </c>
      <c r="H22"/>
      <c r="I22" s="12"/>
    </row>
    <row r="23" spans="1:9" ht="10.5" customHeight="1">
      <c r="A23" s="25" t="s">
        <v>381</v>
      </c>
      <c r="B23" s="26">
        <v>14339</v>
      </c>
      <c r="C23" s="26">
        <v>10387</v>
      </c>
      <c r="D23" s="27">
        <v>14339</v>
      </c>
      <c r="E23" s="28">
        <v>10387</v>
      </c>
      <c r="F23" s="27" t="s">
        <v>8</v>
      </c>
      <c r="G23" s="28" t="s">
        <v>8</v>
      </c>
      <c r="H23"/>
      <c r="I23" s="12"/>
    </row>
    <row r="24" spans="1:9" ht="3" customHeight="1">
      <c r="A24" s="33"/>
      <c r="B24" s="26"/>
      <c r="C24" s="26"/>
      <c r="D24" s="27"/>
      <c r="E24" s="28"/>
      <c r="F24" s="27"/>
      <c r="G24" s="28"/>
      <c r="H24"/>
      <c r="I24" s="12"/>
    </row>
    <row r="25" spans="1:9" ht="9.75" customHeight="1">
      <c r="A25" s="32" t="s">
        <v>18</v>
      </c>
      <c r="B25" s="22"/>
      <c r="C25" s="22"/>
      <c r="D25" s="30"/>
      <c r="E25" s="31"/>
      <c r="F25" s="30"/>
      <c r="G25" s="31"/>
      <c r="H25"/>
      <c r="I25" s="12"/>
    </row>
    <row r="26" spans="1:9" ht="10.5" customHeight="1">
      <c r="A26" s="25" t="s">
        <v>19</v>
      </c>
      <c r="B26" s="26">
        <v>125</v>
      </c>
      <c r="C26" s="26">
        <v>179</v>
      </c>
      <c r="D26" s="27">
        <v>125</v>
      </c>
      <c r="E26" s="28">
        <v>179</v>
      </c>
      <c r="F26" s="27" t="s">
        <v>8</v>
      </c>
      <c r="G26" s="28" t="s">
        <v>8</v>
      </c>
      <c r="H26"/>
      <c r="I26" s="12"/>
    </row>
    <row r="27" spans="1:7" ht="3" customHeight="1">
      <c r="A27" s="34"/>
      <c r="B27" s="35"/>
      <c r="C27" s="36"/>
      <c r="D27" s="35"/>
      <c r="E27" s="36"/>
      <c r="F27" s="35"/>
      <c r="G27" s="36"/>
    </row>
    <row r="28" spans="1:7" s="37" customFormat="1" ht="9.75" customHeight="1">
      <c r="A28" s="55" t="s">
        <v>455</v>
      </c>
      <c r="B28" s="26"/>
      <c r="C28" s="26"/>
      <c r="D28" s="26"/>
      <c r="E28" s="26"/>
      <c r="F28" s="26"/>
      <c r="G28" s="26"/>
    </row>
    <row r="29" spans="1:7" s="13" customFormat="1" ht="9" customHeight="1">
      <c r="A29" s="1048" t="s">
        <v>1</v>
      </c>
      <c r="B29" s="38" t="s">
        <v>2</v>
      </c>
      <c r="C29" s="11" t="s">
        <v>2</v>
      </c>
      <c r="D29" s="10" t="s">
        <v>3</v>
      </c>
      <c r="E29" s="11" t="s">
        <v>3</v>
      </c>
      <c r="F29" s="10" t="s">
        <v>20</v>
      </c>
      <c r="G29" s="11" t="s">
        <v>4</v>
      </c>
    </row>
    <row r="30" spans="1:7" s="13" customFormat="1" ht="9" customHeight="1">
      <c r="A30" s="1049"/>
      <c r="B30" s="39" t="s">
        <v>422</v>
      </c>
      <c r="C30" s="15" t="str">
        <f>B30</f>
        <v>Décembre</v>
      </c>
      <c r="D30" s="16" t="s">
        <v>399</v>
      </c>
      <c r="E30" s="17" t="s">
        <v>21</v>
      </c>
      <c r="F30" s="16" t="s">
        <v>5</v>
      </c>
      <c r="G30" s="17" t="s">
        <v>5</v>
      </c>
    </row>
    <row r="31" spans="1:7" s="13" customFormat="1" ht="9" customHeight="1">
      <c r="A31" s="40" t="s">
        <v>22</v>
      </c>
      <c r="B31" s="41">
        <v>2012</v>
      </c>
      <c r="C31" s="20">
        <v>2011</v>
      </c>
      <c r="D31" s="19" t="str">
        <f>"à "&amp;LEFT(B30,4)&amp;".12"</f>
        <v>à Déce.12</v>
      </c>
      <c r="E31" s="20" t="str">
        <f>"à "&amp;LEFT(C30,4)&amp;".11"</f>
        <v>à Déce.11</v>
      </c>
      <c r="F31" s="19" t="str">
        <f>LEFT(B30,4)&amp;".12"</f>
        <v>Déce.12</v>
      </c>
      <c r="G31" s="20" t="str">
        <f>LEFT(C30,4)&amp;".11"</f>
        <v>Déce.11</v>
      </c>
    </row>
    <row r="32" spans="1:7" s="13" customFormat="1" ht="9.75" customHeight="1">
      <c r="A32" s="21" t="s">
        <v>23</v>
      </c>
      <c r="B32" s="42"/>
      <c r="C32" s="43"/>
      <c r="D32" s="42"/>
      <c r="E32" s="43"/>
      <c r="F32" s="42"/>
      <c r="G32" s="43"/>
    </row>
    <row r="33" spans="1:7" ht="9" customHeight="1">
      <c r="A33" s="25" t="s">
        <v>24</v>
      </c>
      <c r="B33" s="27" t="s">
        <v>8</v>
      </c>
      <c r="C33" s="28" t="s">
        <v>8</v>
      </c>
      <c r="D33" s="27" t="s">
        <v>8</v>
      </c>
      <c r="E33" s="28" t="s">
        <v>8</v>
      </c>
      <c r="F33" s="27" t="s">
        <v>8</v>
      </c>
      <c r="G33" s="28" t="s">
        <v>8</v>
      </c>
    </row>
    <row r="34" spans="1:7" ht="9" customHeight="1">
      <c r="A34" s="25" t="s">
        <v>25</v>
      </c>
      <c r="B34" s="27">
        <v>1423</v>
      </c>
      <c r="C34" s="28">
        <v>1985</v>
      </c>
      <c r="D34" s="27">
        <v>28411</v>
      </c>
      <c r="E34" s="28">
        <v>28276</v>
      </c>
      <c r="F34" s="27">
        <v>11424</v>
      </c>
      <c r="G34" s="28">
        <v>12324</v>
      </c>
    </row>
    <row r="35" spans="1:7" ht="9" customHeight="1">
      <c r="A35" s="25" t="s">
        <v>26</v>
      </c>
      <c r="B35" s="27">
        <v>9199</v>
      </c>
      <c r="C35" s="28">
        <v>11387</v>
      </c>
      <c r="D35" s="27" t="s">
        <v>467</v>
      </c>
      <c r="E35" s="28" t="s">
        <v>468</v>
      </c>
      <c r="F35" s="27" t="s">
        <v>8</v>
      </c>
      <c r="G35" s="28" t="s">
        <v>8</v>
      </c>
    </row>
    <row r="36" spans="1:7" ht="3" customHeight="1">
      <c r="A36" s="25"/>
      <c r="B36" s="27"/>
      <c r="C36" s="28"/>
      <c r="D36" s="27"/>
      <c r="E36" s="28"/>
      <c r="F36" s="27"/>
      <c r="G36" s="28"/>
    </row>
    <row r="37" spans="1:8" s="13" customFormat="1" ht="9.75" customHeight="1">
      <c r="A37" s="1012" t="s">
        <v>417</v>
      </c>
      <c r="B37" s="30"/>
      <c r="C37" s="44"/>
      <c r="D37" s="30"/>
      <c r="E37" s="44"/>
      <c r="F37" s="30"/>
      <c r="G37" s="44"/>
      <c r="H37" s="45"/>
    </row>
    <row r="38" spans="1:7" s="13" customFormat="1" ht="9" customHeight="1">
      <c r="A38" s="1008" t="s">
        <v>418</v>
      </c>
      <c r="B38" s="27" t="s">
        <v>8</v>
      </c>
      <c r="C38" s="28">
        <v>390357</v>
      </c>
      <c r="D38" s="27" t="s">
        <v>8</v>
      </c>
      <c r="E38" s="28" t="s">
        <v>469</v>
      </c>
      <c r="F38" s="27" t="s">
        <v>8</v>
      </c>
      <c r="G38" s="28" t="s">
        <v>8</v>
      </c>
    </row>
    <row r="39" spans="1:7" s="13" customFormat="1" ht="9" customHeight="1">
      <c r="A39" s="1008" t="s">
        <v>419</v>
      </c>
      <c r="B39" s="27" t="s">
        <v>8</v>
      </c>
      <c r="C39" s="28">
        <v>150351</v>
      </c>
      <c r="D39" s="27" t="s">
        <v>8</v>
      </c>
      <c r="E39" s="28" t="s">
        <v>470</v>
      </c>
      <c r="F39" s="27" t="s">
        <v>8</v>
      </c>
      <c r="G39" s="28" t="s">
        <v>8</v>
      </c>
    </row>
    <row r="40" spans="1:7" ht="3" customHeight="1">
      <c r="A40" s="34"/>
      <c r="B40" s="35"/>
      <c r="C40" s="36"/>
      <c r="D40" s="35"/>
      <c r="E40" s="36"/>
      <c r="F40" s="35"/>
      <c r="G40" s="36"/>
    </row>
    <row r="41" spans="1:256" ht="9.75" customHeight="1">
      <c r="A41" s="47" t="s">
        <v>27</v>
      </c>
      <c r="B41" s="26"/>
      <c r="C41" s="26"/>
      <c r="D41" s="26"/>
      <c r="E41" s="26"/>
      <c r="F41" s="26"/>
      <c r="G41" s="2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7" s="48" customFormat="1" ht="9" customHeight="1">
      <c r="A42" s="1044" t="s">
        <v>28</v>
      </c>
      <c r="B42" s="10" t="s">
        <v>2</v>
      </c>
      <c r="C42" s="11" t="s">
        <v>2</v>
      </c>
      <c r="D42" s="10" t="s">
        <v>3</v>
      </c>
      <c r="E42" s="11" t="s">
        <v>3</v>
      </c>
      <c r="F42" s="10" t="s">
        <v>4</v>
      </c>
      <c r="G42" s="11" t="s">
        <v>4</v>
      </c>
    </row>
    <row r="43" spans="1:7" s="48" customFormat="1" ht="9" customHeight="1">
      <c r="A43" s="1045"/>
      <c r="B43" s="14" t="s">
        <v>424</v>
      </c>
      <c r="C43" s="15" t="str">
        <f>B43</f>
        <v>Janvier</v>
      </c>
      <c r="D43" s="16" t="s">
        <v>425</v>
      </c>
      <c r="E43" s="17" t="s">
        <v>389</v>
      </c>
      <c r="F43" s="16" t="s">
        <v>5</v>
      </c>
      <c r="G43" s="17" t="s">
        <v>5</v>
      </c>
    </row>
    <row r="44" spans="1:7" s="48" customFormat="1" ht="9" customHeight="1">
      <c r="A44" s="1046"/>
      <c r="B44" s="19">
        <v>2013</v>
      </c>
      <c r="C44" s="20">
        <v>2012</v>
      </c>
      <c r="D44" s="19" t="str">
        <f>"à "&amp;LEFT(B43,4)&amp;" 13"</f>
        <v>à Janv 13</v>
      </c>
      <c r="E44" s="20" t="str">
        <f>"à "&amp;LEFT(C43,4)&amp;" 12"</f>
        <v>à Janv 12</v>
      </c>
      <c r="F44" s="19" t="str">
        <f>LEFT(B43,4)&amp;" 13"</f>
        <v>Janv 13</v>
      </c>
      <c r="G44" s="20" t="str">
        <f>LEFT(C43,4)&amp;" 12"</f>
        <v>Janv 12</v>
      </c>
    </row>
    <row r="45" spans="1:7" s="48" customFormat="1" ht="10.5" customHeight="1">
      <c r="A45" s="1035" t="s">
        <v>452</v>
      </c>
      <c r="B45" s="49" t="s">
        <v>8</v>
      </c>
      <c r="C45" s="50" t="s">
        <v>7</v>
      </c>
      <c r="D45" s="49" t="s">
        <v>8</v>
      </c>
      <c r="E45" s="50" t="s">
        <v>7</v>
      </c>
      <c r="F45" s="51" t="s">
        <v>8</v>
      </c>
      <c r="G45" s="50" t="s">
        <v>7</v>
      </c>
    </row>
    <row r="46" spans="1:7" s="48" customFormat="1" ht="10.5" customHeight="1">
      <c r="A46" s="1035" t="s">
        <v>453</v>
      </c>
      <c r="B46" s="27" t="s">
        <v>8</v>
      </c>
      <c r="C46" s="28" t="s">
        <v>7</v>
      </c>
      <c r="D46" s="27" t="s">
        <v>8</v>
      </c>
      <c r="E46" s="28" t="s">
        <v>7</v>
      </c>
      <c r="F46" s="26" t="s">
        <v>8</v>
      </c>
      <c r="G46" s="28" t="s">
        <v>7</v>
      </c>
    </row>
    <row r="47" spans="1:7" s="48" customFormat="1" ht="10.5" customHeight="1">
      <c r="A47" s="1035" t="s">
        <v>454</v>
      </c>
      <c r="B47" s="27" t="s">
        <v>472</v>
      </c>
      <c r="C47" s="28">
        <v>41765</v>
      </c>
      <c r="D47" s="27" t="s">
        <v>472</v>
      </c>
      <c r="E47" s="28">
        <v>41765</v>
      </c>
      <c r="F47" s="26" t="s">
        <v>474</v>
      </c>
      <c r="G47" s="28">
        <v>237589</v>
      </c>
    </row>
    <row r="48" spans="1:7" s="48" customFormat="1" ht="10.5" customHeight="1">
      <c r="A48" s="46" t="s">
        <v>52</v>
      </c>
      <c r="B48" s="27">
        <v>38</v>
      </c>
      <c r="C48" s="28">
        <v>57</v>
      </c>
      <c r="D48" s="27">
        <v>38</v>
      </c>
      <c r="E48" s="28">
        <v>57</v>
      </c>
      <c r="F48" s="26" t="s">
        <v>8</v>
      </c>
      <c r="G48" s="28" t="s">
        <v>8</v>
      </c>
    </row>
    <row r="49" spans="1:7" s="48" customFormat="1" ht="10.5" customHeight="1">
      <c r="A49" s="25" t="s">
        <v>29</v>
      </c>
      <c r="B49" s="27">
        <v>484</v>
      </c>
      <c r="C49" s="28">
        <v>665</v>
      </c>
      <c r="D49" s="27">
        <v>484</v>
      </c>
      <c r="E49" s="28">
        <v>665</v>
      </c>
      <c r="F49" s="26" t="s">
        <v>8</v>
      </c>
      <c r="G49" s="28" t="s">
        <v>8</v>
      </c>
    </row>
    <row r="50" spans="1:256" ht="3" customHeight="1">
      <c r="A50" s="52"/>
      <c r="B50" s="35"/>
      <c r="C50" s="36"/>
      <c r="D50" s="53"/>
      <c r="E50" s="54"/>
      <c r="F50" s="53"/>
      <c r="G50" s="3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9.75" customHeight="1">
      <c r="A51" s="55" t="s">
        <v>455</v>
      </c>
      <c r="B51" s="26"/>
      <c r="C51" s="26"/>
      <c r="D51" s="26"/>
      <c r="E51" s="26"/>
      <c r="F51" s="26"/>
      <c r="G51" s="2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9" customHeight="1">
      <c r="A52" s="1047" t="s">
        <v>31</v>
      </c>
      <c r="B52" s="10" t="s">
        <v>2</v>
      </c>
      <c r="C52" s="11" t="s">
        <v>2</v>
      </c>
      <c r="D52" s="10" t="s">
        <v>3</v>
      </c>
      <c r="E52" s="11" t="s">
        <v>3</v>
      </c>
      <c r="F52" s="10" t="s">
        <v>4</v>
      </c>
      <c r="G52" s="11" t="s">
        <v>4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9" customHeight="1">
      <c r="A53" s="1045"/>
      <c r="B53" s="14" t="s">
        <v>424</v>
      </c>
      <c r="C53" s="15" t="str">
        <f>B53</f>
        <v>Janvier</v>
      </c>
      <c r="D53" s="16" t="s">
        <v>425</v>
      </c>
      <c r="E53" s="17" t="s">
        <v>389</v>
      </c>
      <c r="F53" s="16" t="s">
        <v>5</v>
      </c>
      <c r="G53" s="17" t="s">
        <v>5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9" customHeight="1">
      <c r="A54" s="1046"/>
      <c r="B54" s="19">
        <v>2013</v>
      </c>
      <c r="C54" s="20">
        <v>2012</v>
      </c>
      <c r="D54" s="19" t="str">
        <f>"à "&amp;LEFT(B53,4)&amp;" 13"</f>
        <v>à Janv 13</v>
      </c>
      <c r="E54" s="20" t="str">
        <f>"à "&amp;LEFT(C53,4)&amp;" 12"</f>
        <v>à Janv 12</v>
      </c>
      <c r="F54" s="19" t="str">
        <f>LEFT(B53,4)&amp;" 13"</f>
        <v>Janv 13</v>
      </c>
      <c r="G54" s="20" t="str">
        <f>LEFT(C53,4)&amp;" 12"</f>
        <v>Janv 12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9.75" customHeight="1">
      <c r="A55" s="56" t="s">
        <v>32</v>
      </c>
      <c r="B55" s="23"/>
      <c r="C55" s="22"/>
      <c r="D55" s="23"/>
      <c r="E55" s="22"/>
      <c r="F55" s="57"/>
      <c r="G55" s="58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9" customHeight="1">
      <c r="A56" s="59" t="s">
        <v>33</v>
      </c>
      <c r="B56" s="27" t="s">
        <v>8</v>
      </c>
      <c r="C56" s="26" t="s">
        <v>8</v>
      </c>
      <c r="D56" s="27" t="s">
        <v>8</v>
      </c>
      <c r="E56" s="26" t="s">
        <v>8</v>
      </c>
      <c r="F56" s="27" t="s">
        <v>8</v>
      </c>
      <c r="G56" s="28" t="s">
        <v>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9" customHeight="1">
      <c r="A57" s="59" t="s">
        <v>34</v>
      </c>
      <c r="B57" s="27" t="s">
        <v>8</v>
      </c>
      <c r="C57" s="26" t="s">
        <v>8</v>
      </c>
      <c r="D57" s="27" t="s">
        <v>8</v>
      </c>
      <c r="E57" s="26" t="s">
        <v>8</v>
      </c>
      <c r="F57" s="27" t="s">
        <v>8</v>
      </c>
      <c r="G57" s="28" t="s">
        <v>8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9" customHeight="1">
      <c r="A58" s="59" t="s">
        <v>35</v>
      </c>
      <c r="B58" s="27">
        <v>35</v>
      </c>
      <c r="C58" s="26">
        <v>104</v>
      </c>
      <c r="D58" s="27">
        <v>35</v>
      </c>
      <c r="E58" s="26">
        <v>104</v>
      </c>
      <c r="F58" s="27">
        <v>1815</v>
      </c>
      <c r="G58" s="28">
        <v>2063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3" customHeight="1">
      <c r="A59" s="59"/>
      <c r="B59" s="27"/>
      <c r="C59" s="26"/>
      <c r="D59" s="27"/>
      <c r="E59" s="26"/>
      <c r="F59" s="27"/>
      <c r="G59" s="28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9.75" customHeight="1">
      <c r="A60" s="56" t="s">
        <v>36</v>
      </c>
      <c r="B60" s="30"/>
      <c r="C60" s="22"/>
      <c r="D60" s="30"/>
      <c r="E60" s="22"/>
      <c r="F60" s="30"/>
      <c r="G60" s="31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>
      <c r="A61" s="59" t="s">
        <v>37</v>
      </c>
      <c r="B61" s="27">
        <v>523</v>
      </c>
      <c r="C61" s="26">
        <v>602</v>
      </c>
      <c r="D61" s="27">
        <v>523</v>
      </c>
      <c r="E61" s="26">
        <v>602</v>
      </c>
      <c r="F61" s="27" t="s">
        <v>8</v>
      </c>
      <c r="G61" s="28" t="s">
        <v>8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" customHeight="1">
      <c r="A62" s="60"/>
      <c r="B62" s="35"/>
      <c r="C62" s="53"/>
      <c r="D62" s="35"/>
      <c r="E62" s="53"/>
      <c r="F62" s="35"/>
      <c r="G62" s="3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9.75" customHeight="1">
      <c r="A63" s="61"/>
      <c r="B63" s="26"/>
      <c r="C63" s="26"/>
      <c r="D63" s="26"/>
      <c r="E63" s="26"/>
      <c r="F63" s="26"/>
      <c r="G63" s="26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 s="1044" t="s">
        <v>38</v>
      </c>
      <c r="B64" s="10" t="s">
        <v>2</v>
      </c>
      <c r="C64" s="11" t="s">
        <v>2</v>
      </c>
      <c r="D64" s="10" t="s">
        <v>3</v>
      </c>
      <c r="E64" s="11" t="s">
        <v>3</v>
      </c>
      <c r="F64" s="10" t="s">
        <v>4</v>
      </c>
      <c r="G64" s="11" t="s">
        <v>4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>
      <c r="A65" s="1045"/>
      <c r="B65" s="14" t="s">
        <v>424</v>
      </c>
      <c r="C65" s="15" t="str">
        <f>B65</f>
        <v>Janvier</v>
      </c>
      <c r="D65" s="16" t="s">
        <v>425</v>
      </c>
      <c r="E65" s="17" t="s">
        <v>389</v>
      </c>
      <c r="F65" s="16" t="s">
        <v>5</v>
      </c>
      <c r="G65" s="17" t="s">
        <v>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9" customHeight="1">
      <c r="A66" s="1046"/>
      <c r="B66" s="19">
        <v>2013</v>
      </c>
      <c r="C66" s="20">
        <v>2012</v>
      </c>
      <c r="D66" s="19" t="str">
        <f>"à "&amp;LEFT(B65,4)&amp;" 13"</f>
        <v>à Janv 13</v>
      </c>
      <c r="E66" s="20" t="str">
        <f>"à "&amp;LEFT(C65,4)&amp;" 12"</f>
        <v>à Janv 12</v>
      </c>
      <c r="F66" s="19" t="str">
        <f>LEFT(B65,4)&amp;" 13"</f>
        <v>Janv 13</v>
      </c>
      <c r="G66" s="20" t="str">
        <f>LEFT(C65,4)&amp;" 12"</f>
        <v>Janv 12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9.75" customHeight="1">
      <c r="A67" s="21" t="s">
        <v>38</v>
      </c>
      <c r="B67" s="22"/>
      <c r="C67" s="31"/>
      <c r="D67" s="22"/>
      <c r="E67" s="24"/>
      <c r="F67" s="22"/>
      <c r="G67" s="24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9.75" customHeight="1">
      <c r="A68" s="25" t="s">
        <v>39</v>
      </c>
      <c r="B68" s="26">
        <v>284</v>
      </c>
      <c r="C68" s="28">
        <v>2449</v>
      </c>
      <c r="D68" s="26">
        <v>284</v>
      </c>
      <c r="E68" s="28">
        <v>2449</v>
      </c>
      <c r="F68" s="26">
        <v>11731</v>
      </c>
      <c r="G68" s="28">
        <v>2449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0.5" customHeight="1">
      <c r="A69" s="25" t="s">
        <v>40</v>
      </c>
      <c r="B69" s="26" t="s">
        <v>8</v>
      </c>
      <c r="C69" s="28">
        <v>15026</v>
      </c>
      <c r="D69" s="26" t="s">
        <v>8</v>
      </c>
      <c r="E69" s="28">
        <v>15026</v>
      </c>
      <c r="F69" s="26" t="s">
        <v>8</v>
      </c>
      <c r="G69" s="28">
        <v>204337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" customHeight="1">
      <c r="A70" s="62"/>
      <c r="B70" s="35"/>
      <c r="C70" s="36"/>
      <c r="D70" s="35"/>
      <c r="E70" s="36"/>
      <c r="F70" s="53"/>
      <c r="G70" s="36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.5" customHeight="1">
      <c r="A71" s="63"/>
      <c r="B71" s="26"/>
      <c r="C71" s="26"/>
      <c r="D71" s="26"/>
      <c r="E71" s="26"/>
      <c r="F71" s="26"/>
      <c r="G71" s="26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9" customHeight="1">
      <c r="A72" s="1044" t="s">
        <v>41</v>
      </c>
      <c r="B72" s="10" t="s">
        <v>2</v>
      </c>
      <c r="C72" s="11" t="s">
        <v>2</v>
      </c>
      <c r="D72" s="10" t="s">
        <v>3</v>
      </c>
      <c r="E72" s="11" t="s">
        <v>3</v>
      </c>
      <c r="F72" s="10" t="s">
        <v>4</v>
      </c>
      <c r="G72" s="11" t="s">
        <v>4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9" customHeight="1">
      <c r="A73" s="1045"/>
      <c r="B73" s="14" t="s">
        <v>424</v>
      </c>
      <c r="C73" s="15" t="str">
        <f>B73</f>
        <v>Janvier</v>
      </c>
      <c r="D73" s="16" t="s">
        <v>425</v>
      </c>
      <c r="E73" s="17" t="s">
        <v>389</v>
      </c>
      <c r="F73" s="16" t="s">
        <v>5</v>
      </c>
      <c r="G73" s="17" t="s">
        <v>5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9" customHeight="1">
      <c r="A74" s="1046"/>
      <c r="B74" s="19">
        <v>2013</v>
      </c>
      <c r="C74" s="20">
        <v>2012</v>
      </c>
      <c r="D74" s="19" t="str">
        <f>"à "&amp;LEFT(B73,4)&amp;" 13"</f>
        <v>à Janv 13</v>
      </c>
      <c r="E74" s="20" t="str">
        <f>"à "&amp;LEFT(C73,4)&amp;" 12"</f>
        <v>à Janv 12</v>
      </c>
      <c r="F74" s="19" t="str">
        <f>LEFT(B73,4)&amp;" 13"</f>
        <v>Janv 13</v>
      </c>
      <c r="G74" s="20" t="str">
        <f>LEFT(C73,4)&amp;" 12"</f>
        <v>Janv 12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9.75" customHeight="1">
      <c r="A75" s="29" t="s">
        <v>42</v>
      </c>
      <c r="B75" s="22"/>
      <c r="C75" s="24"/>
      <c r="D75" s="22"/>
      <c r="E75" s="24"/>
      <c r="F75" s="22"/>
      <c r="G75" s="24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0.5" customHeight="1">
      <c r="A76" s="25" t="s">
        <v>43</v>
      </c>
      <c r="B76" s="26" t="s">
        <v>7</v>
      </c>
      <c r="C76" s="28">
        <v>115</v>
      </c>
      <c r="D76" s="26" t="s">
        <v>7</v>
      </c>
      <c r="E76" s="28">
        <v>115</v>
      </c>
      <c r="F76" s="26" t="s">
        <v>8</v>
      </c>
      <c r="G76" s="28" t="s">
        <v>8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0.5" customHeight="1">
      <c r="A77" s="25" t="s">
        <v>44</v>
      </c>
      <c r="B77" s="26">
        <v>82</v>
      </c>
      <c r="C77" s="28">
        <v>3358</v>
      </c>
      <c r="D77" s="26">
        <v>82</v>
      </c>
      <c r="E77" s="28">
        <v>3358</v>
      </c>
      <c r="F77" s="26">
        <v>364</v>
      </c>
      <c r="G77" s="28">
        <v>47391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0.5" customHeight="1">
      <c r="A78" s="25" t="s">
        <v>45</v>
      </c>
      <c r="B78" s="984">
        <v>6</v>
      </c>
      <c r="C78" s="985">
        <v>760</v>
      </c>
      <c r="D78" s="984">
        <v>6</v>
      </c>
      <c r="E78" s="985">
        <v>760</v>
      </c>
      <c r="F78" s="984">
        <v>18</v>
      </c>
      <c r="G78" s="985">
        <v>7618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0.5" customHeight="1">
      <c r="A79" s="25" t="s">
        <v>393</v>
      </c>
      <c r="B79" s="984">
        <v>17579</v>
      </c>
      <c r="C79" s="985">
        <v>10779</v>
      </c>
      <c r="D79" s="984">
        <v>17579</v>
      </c>
      <c r="E79" s="985">
        <v>10779</v>
      </c>
      <c r="F79" s="984">
        <v>99359</v>
      </c>
      <c r="G79" s="985">
        <v>31734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3" customHeight="1">
      <c r="A80" s="34"/>
      <c r="B80" s="35"/>
      <c r="C80" s="36"/>
      <c r="D80" s="53"/>
      <c r="E80" s="36"/>
      <c r="F80" s="53"/>
      <c r="G80" s="36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4.5" customHeight="1">
      <c r="A81" s="64"/>
      <c r="B81" s="65"/>
      <c r="C81" s="65"/>
      <c r="D81" s="65"/>
      <c r="E81" s="65"/>
      <c r="F81" s="65"/>
      <c r="G81" s="65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9" customHeight="1">
      <c r="A82" s="1044" t="s">
        <v>46</v>
      </c>
      <c r="B82" s="10" t="s">
        <v>2</v>
      </c>
      <c r="C82" s="11" t="s">
        <v>2</v>
      </c>
      <c r="D82" s="38" t="s">
        <v>3</v>
      </c>
      <c r="E82" s="11" t="s">
        <v>3</v>
      </c>
      <c r="F82" s="38" t="s">
        <v>4</v>
      </c>
      <c r="G82" s="11" t="s">
        <v>4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9" customHeight="1">
      <c r="A83" s="1045"/>
      <c r="B83" s="39" t="s">
        <v>422</v>
      </c>
      <c r="C83" s="15" t="str">
        <f>B83</f>
        <v>Décembre</v>
      </c>
      <c r="D83" s="16" t="s">
        <v>399</v>
      </c>
      <c r="E83" s="17" t="s">
        <v>21</v>
      </c>
      <c r="F83" s="16" t="s">
        <v>5</v>
      </c>
      <c r="G83" s="17" t="s">
        <v>5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9" customHeight="1">
      <c r="A84" s="1046"/>
      <c r="B84" s="41">
        <v>2012</v>
      </c>
      <c r="C84" s="20">
        <v>2011</v>
      </c>
      <c r="D84" s="19" t="str">
        <f>"à "&amp;LEFT(B83,4)&amp;".12"</f>
        <v>à Déce.12</v>
      </c>
      <c r="E84" s="20" t="str">
        <f>"à "&amp;LEFT(C83,4)&amp;".11"</f>
        <v>à Déce.11</v>
      </c>
      <c r="F84" s="19" t="str">
        <f>LEFT(B83,4)&amp;".12"</f>
        <v>Déce.12</v>
      </c>
      <c r="G84" s="20" t="str">
        <f>LEFT(C83,4)&amp;".11"</f>
        <v>Déce.11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" customHeight="1">
      <c r="A85" s="33"/>
      <c r="B85" s="26"/>
      <c r="C85" s="28"/>
      <c r="D85" s="26"/>
      <c r="E85" s="28"/>
      <c r="F85" s="26"/>
      <c r="G85" s="28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9.75" customHeight="1">
      <c r="A86" s="29" t="s">
        <v>47</v>
      </c>
      <c r="B86" s="22"/>
      <c r="C86" s="31"/>
      <c r="D86" s="22"/>
      <c r="E86" s="31"/>
      <c r="F86" s="22"/>
      <c r="G86" s="31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0.5" customHeight="1">
      <c r="A87" s="25" t="s">
        <v>48</v>
      </c>
      <c r="B87" s="26">
        <v>1</v>
      </c>
      <c r="C87" s="28">
        <v>80</v>
      </c>
      <c r="D87" s="26">
        <v>370</v>
      </c>
      <c r="E87" s="28">
        <v>834</v>
      </c>
      <c r="F87" s="26">
        <v>4133</v>
      </c>
      <c r="G87" s="28">
        <v>5500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0.5" customHeight="1">
      <c r="A88" s="33" t="s">
        <v>49</v>
      </c>
      <c r="B88" s="26" t="s">
        <v>7</v>
      </c>
      <c r="C88" s="28" t="s">
        <v>7</v>
      </c>
      <c r="D88" s="26" t="s">
        <v>7</v>
      </c>
      <c r="E88" s="28" t="s">
        <v>7</v>
      </c>
      <c r="F88" s="26" t="s">
        <v>8</v>
      </c>
      <c r="G88" s="28">
        <v>160690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3" customHeight="1">
      <c r="A89" s="62"/>
      <c r="B89" s="35"/>
      <c r="C89" s="36"/>
      <c r="D89" s="53"/>
      <c r="E89" s="36"/>
      <c r="F89" s="53"/>
      <c r="G89" s="36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 s="991"/>
      <c r="B90" s="992"/>
      <c r="C90" s="993"/>
      <c r="D90" s="994"/>
      <c r="E90" s="994"/>
      <c r="F90" s="995"/>
      <c r="G90" s="996" t="s">
        <v>50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 s="1041"/>
      <c r="B91" s="1041"/>
      <c r="C91" s="1041"/>
      <c r="D91" s="1041"/>
      <c r="E91" s="1041"/>
      <c r="F91" s="1041"/>
      <c r="G91" s="1042"/>
      <c r="H91" s="987"/>
      <c r="I91" s="987"/>
      <c r="J91" s="987"/>
      <c r="K91" s="987"/>
      <c r="L91" s="987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9" ht="11.25" customHeight="1">
      <c r="A92" s="1040"/>
      <c r="B92" s="1040"/>
      <c r="C92" s="1040"/>
      <c r="D92" s="1040"/>
      <c r="E92" s="1040"/>
      <c r="F92" s="1040"/>
      <c r="G92" s="1040"/>
      <c r="H92" s="988"/>
      <c r="I92" s="988"/>
    </row>
    <row r="93" spans="1:9" ht="11.25" customHeight="1">
      <c r="A93" s="1040"/>
      <c r="B93" s="1040"/>
      <c r="C93" s="1040"/>
      <c r="D93" s="1040"/>
      <c r="E93" s="1040"/>
      <c r="F93" s="1040"/>
      <c r="G93" s="1040"/>
      <c r="H93" s="990"/>
      <c r="I93" s="988"/>
    </row>
    <row r="94" spans="1:9" ht="11.25" customHeight="1">
      <c r="A94" s="1040"/>
      <c r="B94" s="1040"/>
      <c r="C94" s="1040"/>
      <c r="D94" s="1040"/>
      <c r="E94" s="1040"/>
      <c r="F94" s="1040"/>
      <c r="G94" s="1040"/>
      <c r="H94" s="990"/>
      <c r="I94" s="988"/>
    </row>
    <row r="95" spans="1:8" ht="11.25">
      <c r="A95" s="1040"/>
      <c r="B95" s="1040"/>
      <c r="C95" s="1040"/>
      <c r="D95" s="1040"/>
      <c r="E95" s="1040"/>
      <c r="F95" s="1040"/>
      <c r="G95" s="1040"/>
      <c r="H95" s="989"/>
    </row>
    <row r="96" spans="1:7" ht="11.25">
      <c r="A96" s="63"/>
      <c r="B96" s="66"/>
      <c r="C96" s="66"/>
      <c r="D96" s="66"/>
      <c r="E96" s="66"/>
      <c r="F96" s="66"/>
      <c r="G96" s="66"/>
    </row>
    <row r="97" spans="1:7" ht="11.25">
      <c r="A97" s="67"/>
      <c r="B97" s="5"/>
      <c r="C97" s="5"/>
      <c r="D97" s="5"/>
      <c r="E97" s="5"/>
      <c r="F97" s="5"/>
      <c r="G97" s="5"/>
    </row>
    <row r="98" spans="1:7" ht="11.25">
      <c r="A98" s="67"/>
      <c r="B98" s="5"/>
      <c r="C98" s="5"/>
      <c r="D98" s="5"/>
      <c r="E98" s="5"/>
      <c r="F98" s="5"/>
      <c r="G98" s="5"/>
    </row>
    <row r="99" spans="1:7" ht="11.25">
      <c r="A99" s="67"/>
      <c r="B99" s="5"/>
      <c r="C99" s="5"/>
      <c r="D99" s="5"/>
      <c r="E99" s="5"/>
      <c r="F99" s="5"/>
      <c r="G99" s="5"/>
    </row>
  </sheetData>
  <sheetProtection/>
  <mergeCells count="13">
    <mergeCell ref="A42:A44"/>
    <mergeCell ref="A29:A30"/>
    <mergeCell ref="A5:A7"/>
    <mergeCell ref="A95:G95"/>
    <mergeCell ref="A91:G91"/>
    <mergeCell ref="A92:G92"/>
    <mergeCell ref="A93:G93"/>
    <mergeCell ref="A94:G94"/>
    <mergeCell ref="A3:G3"/>
    <mergeCell ref="A82:A84"/>
    <mergeCell ref="A72:A74"/>
    <mergeCell ref="A64:A66"/>
    <mergeCell ref="A52:A54"/>
  </mergeCells>
  <printOptions horizontalCentered="1"/>
  <pageMargins left="0.19652777777777777" right="0.19652777777777777" top="0.19652777777777777" bottom="0.39375" header="0.39" footer="0.39375"/>
  <pageSetup fitToHeight="1" fitToWidth="1" horizontalDpi="600" verticalDpi="600" orientation="portrait" paperSize="9" r:id="rId1"/>
  <headerFooter alignWithMargins="0">
    <oddFooter>&amp;L&amp;"ITC Kabel Medium,Normal"&amp;7DARES - Tableau de bord des politiques d'emploi&amp;R&amp;"ITC Kabel Medium,Normal"&amp;7Janvier 2013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showGridLines="0" defaultGridColor="0" zoomScalePageLayoutView="0" colorId="9" workbookViewId="0" topLeftCell="A1">
      <selection activeCell="A1" sqref="A1:P1"/>
    </sheetView>
  </sheetViews>
  <sheetFormatPr defaultColWidth="5.7109375" defaultRowHeight="12.75"/>
  <cols>
    <col min="1" max="1" width="15.7109375" style="831" customWidth="1"/>
    <col min="2" max="2" width="4.140625" style="832" customWidth="1"/>
    <col min="3" max="4" width="5.28125" style="831" customWidth="1"/>
    <col min="5" max="5" width="5.28125" style="835" customWidth="1"/>
    <col min="6" max="12" width="5.28125" style="831" customWidth="1"/>
    <col min="13" max="14" width="5.7109375" style="831" customWidth="1"/>
    <col min="15" max="15" width="6.57421875" style="833" customWidth="1"/>
    <col min="16" max="16" width="3.7109375" style="833" customWidth="1"/>
    <col min="17" max="16384" width="5.7109375" style="831" customWidth="1"/>
  </cols>
  <sheetData>
    <row r="1" spans="1:16" s="788" customFormat="1" ht="15" customHeight="1">
      <c r="A1" s="1090" t="s">
        <v>320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</row>
    <row r="2" spans="1:16" s="789" customFormat="1" ht="15" customHeight="1">
      <c r="A2" s="1091" t="s">
        <v>321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  <c r="O2" s="1091"/>
      <c r="P2" s="1091"/>
    </row>
    <row r="3" spans="1:16" s="791" customFormat="1" ht="15" customHeight="1">
      <c r="A3" s="1092" t="s">
        <v>55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</row>
    <row r="4" spans="1:16" s="791" customFormat="1" ht="4.5" customHeight="1">
      <c r="A4" s="790"/>
      <c r="B4" s="792"/>
      <c r="C4" s="793"/>
      <c r="D4" s="793"/>
      <c r="E4" s="793"/>
      <c r="F4" s="794"/>
      <c r="G4" s="793"/>
      <c r="H4" s="794"/>
      <c r="I4" s="793"/>
      <c r="J4" s="793"/>
      <c r="K4" s="793"/>
      <c r="L4" s="793"/>
      <c r="M4" s="793"/>
      <c r="N4" s="793"/>
      <c r="O4" s="795"/>
      <c r="P4" s="795"/>
    </row>
    <row r="5" spans="1:16" s="791" customFormat="1" ht="9.75" customHeight="1">
      <c r="A5" s="75" t="s">
        <v>103</v>
      </c>
      <c r="B5" s="796"/>
      <c r="C5" s="796"/>
      <c r="D5" s="796"/>
      <c r="E5" s="796"/>
      <c r="F5" s="796"/>
      <c r="G5" s="797"/>
      <c r="H5" s="797"/>
      <c r="I5" s="797"/>
      <c r="J5" s="797"/>
      <c r="K5" s="797"/>
      <c r="L5" s="797"/>
      <c r="M5" s="797"/>
      <c r="N5" s="797"/>
      <c r="O5" s="797"/>
      <c r="P5" s="798" t="s">
        <v>322</v>
      </c>
    </row>
    <row r="6" spans="1:16" s="799" customFormat="1" ht="15" customHeight="1">
      <c r="A6" s="1089" t="s">
        <v>323</v>
      </c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</row>
    <row r="7" spans="1:16" s="799" customFormat="1" ht="4.5" customHeight="1">
      <c r="A7" s="800"/>
      <c r="B7" s="801"/>
      <c r="C7" s="802"/>
      <c r="D7" s="802"/>
      <c r="E7" s="803"/>
      <c r="F7" s="802"/>
      <c r="G7" s="802"/>
      <c r="H7" s="802"/>
      <c r="I7" s="802"/>
      <c r="J7" s="802"/>
      <c r="K7" s="802"/>
      <c r="L7" s="802"/>
      <c r="M7" s="802"/>
      <c r="N7" s="802"/>
      <c r="O7" s="804"/>
      <c r="P7" s="805"/>
    </row>
    <row r="8" spans="1:16" s="810" customFormat="1" ht="11.25">
      <c r="A8" s="806"/>
      <c r="B8" s="807"/>
      <c r="C8" s="90" t="s">
        <v>57</v>
      </c>
      <c r="D8" s="90" t="s">
        <v>58</v>
      </c>
      <c r="E8" s="91" t="s">
        <v>59</v>
      </c>
      <c r="F8" s="90" t="s">
        <v>60</v>
      </c>
      <c r="G8" s="90" t="s">
        <v>61</v>
      </c>
      <c r="H8" s="90" t="s">
        <v>62</v>
      </c>
      <c r="I8" s="90" t="s">
        <v>63</v>
      </c>
      <c r="J8" s="90" t="s">
        <v>64</v>
      </c>
      <c r="K8" s="90" t="s">
        <v>65</v>
      </c>
      <c r="L8" s="90" t="s">
        <v>66</v>
      </c>
      <c r="M8" s="90" t="s">
        <v>67</v>
      </c>
      <c r="N8" s="90" t="s">
        <v>68</v>
      </c>
      <c r="O8" s="808" t="s">
        <v>324</v>
      </c>
      <c r="P8" s="809" t="s">
        <v>70</v>
      </c>
    </row>
    <row r="9" spans="1:16" s="810" customFormat="1" ht="4.5" customHeight="1">
      <c r="A9" s="806"/>
      <c r="B9" s="807"/>
      <c r="C9" s="90"/>
      <c r="D9" s="90"/>
      <c r="E9" s="91"/>
      <c r="F9" s="90"/>
      <c r="G9" s="90"/>
      <c r="H9" s="90"/>
      <c r="I9" s="90"/>
      <c r="J9" s="90"/>
      <c r="K9" s="90"/>
      <c r="L9" s="90"/>
      <c r="M9" s="90"/>
      <c r="N9" s="90"/>
      <c r="O9" s="808"/>
      <c r="P9" s="809"/>
    </row>
    <row r="10" spans="1:16" s="810" customFormat="1" ht="9.75" customHeight="1">
      <c r="A10" s="811" t="s">
        <v>325</v>
      </c>
      <c r="B10" s="812"/>
      <c r="C10" s="813"/>
      <c r="D10" s="813"/>
      <c r="E10" s="814"/>
      <c r="F10" s="813"/>
      <c r="G10" s="813"/>
      <c r="H10" s="813"/>
      <c r="I10" s="813"/>
      <c r="J10" s="813"/>
      <c r="K10" s="813"/>
      <c r="L10" s="813"/>
      <c r="M10" s="813"/>
      <c r="N10" s="813"/>
      <c r="O10" s="814"/>
      <c r="P10" s="815"/>
    </row>
    <row r="11" spans="1:16" s="810" customFormat="1" ht="4.5" customHeight="1">
      <c r="A11" s="811"/>
      <c r="B11" s="812"/>
      <c r="C11" s="813"/>
      <c r="D11" s="813"/>
      <c r="E11" s="814"/>
      <c r="F11" s="813"/>
      <c r="G11" s="813"/>
      <c r="H11" s="813"/>
      <c r="I11" s="813"/>
      <c r="J11" s="813"/>
      <c r="K11" s="813"/>
      <c r="L11" s="813"/>
      <c r="M11" s="813"/>
      <c r="N11" s="813"/>
      <c r="O11" s="814"/>
      <c r="P11" s="815"/>
    </row>
    <row r="12" spans="1:16" s="810" customFormat="1" ht="9.75" customHeight="1">
      <c r="A12" s="816" t="s">
        <v>400</v>
      </c>
      <c r="B12" s="817">
        <v>2011</v>
      </c>
      <c r="C12" s="818">
        <v>275</v>
      </c>
      <c r="D12" s="818">
        <v>495</v>
      </c>
      <c r="E12" s="818">
        <v>1177</v>
      </c>
      <c r="F12" s="818">
        <v>1398</v>
      </c>
      <c r="G12" s="818">
        <v>1394</v>
      </c>
      <c r="H12" s="818">
        <v>1494</v>
      </c>
      <c r="I12" s="818">
        <v>1141</v>
      </c>
      <c r="J12" s="818">
        <v>370</v>
      </c>
      <c r="K12" s="818">
        <v>379</v>
      </c>
      <c r="L12" s="818">
        <v>306</v>
      </c>
      <c r="M12" s="818">
        <v>85</v>
      </c>
      <c r="N12" s="818">
        <v>20</v>
      </c>
      <c r="O12" s="819">
        <f>SUM(C12:N12)</f>
        <v>8534</v>
      </c>
      <c r="P12" s="820" t="s">
        <v>8</v>
      </c>
    </row>
    <row r="13" spans="1:16" s="810" customFormat="1" ht="9.75" customHeight="1">
      <c r="A13" s="816" t="s">
        <v>326</v>
      </c>
      <c r="B13" s="817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9"/>
      <c r="P13" s="820"/>
    </row>
    <row r="14" spans="1:16" s="810" customFormat="1" ht="4.5" customHeight="1">
      <c r="A14" s="816"/>
      <c r="B14" s="817"/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818"/>
      <c r="O14" s="819"/>
      <c r="P14" s="820"/>
    </row>
    <row r="15" spans="1:16" s="810" customFormat="1" ht="9.75" customHeight="1">
      <c r="A15" s="811" t="s">
        <v>401</v>
      </c>
      <c r="B15" s="817"/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9"/>
      <c r="P15" s="820"/>
    </row>
    <row r="16" spans="1:16" s="810" customFormat="1" ht="4.5" customHeight="1">
      <c r="A16" s="816"/>
      <c r="B16" s="817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9"/>
      <c r="P16" s="820"/>
    </row>
    <row r="17" spans="1:16" s="810" customFormat="1" ht="9.75" customHeight="1">
      <c r="A17" s="816" t="s">
        <v>400</v>
      </c>
      <c r="B17" s="817">
        <v>2012</v>
      </c>
      <c r="C17" s="818">
        <v>2449</v>
      </c>
      <c r="D17" s="818">
        <v>964</v>
      </c>
      <c r="E17" s="818">
        <v>1178</v>
      </c>
      <c r="F17" s="818">
        <v>691</v>
      </c>
      <c r="G17" s="818">
        <v>1167</v>
      </c>
      <c r="H17" s="818">
        <v>1070</v>
      </c>
      <c r="I17" s="818">
        <v>1122</v>
      </c>
      <c r="J17" s="818">
        <v>636</v>
      </c>
      <c r="K17" s="818">
        <v>1185</v>
      </c>
      <c r="L17" s="818">
        <v>1132</v>
      </c>
      <c r="M17" s="818">
        <v>866</v>
      </c>
      <c r="N17" s="818">
        <v>393</v>
      </c>
      <c r="O17" s="819">
        <f>SUM(C17:N17)</f>
        <v>12853</v>
      </c>
      <c r="P17" s="820" t="s">
        <v>8</v>
      </c>
    </row>
    <row r="18" spans="1:16" s="810" customFormat="1" ht="9.75" customHeight="1">
      <c r="A18" s="816" t="s">
        <v>326</v>
      </c>
      <c r="B18" s="817">
        <v>2013</v>
      </c>
      <c r="C18" s="819">
        <v>284</v>
      </c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9">
        <f>SUM(C18:N18)</f>
        <v>284</v>
      </c>
      <c r="P18" s="820" t="s">
        <v>8</v>
      </c>
    </row>
    <row r="19" spans="1:16" s="810" customFormat="1" ht="4.5" customHeight="1">
      <c r="A19" s="806"/>
      <c r="B19" s="807"/>
      <c r="C19" s="821"/>
      <c r="D19" s="821"/>
      <c r="E19" s="822"/>
      <c r="F19" s="821"/>
      <c r="G19" s="821"/>
      <c r="H19" s="821"/>
      <c r="I19" s="821"/>
      <c r="J19" s="821"/>
      <c r="K19" s="821"/>
      <c r="L19" s="821"/>
      <c r="M19" s="821"/>
      <c r="N19" s="821"/>
      <c r="O19" s="808"/>
      <c r="P19" s="809"/>
    </row>
    <row r="20" spans="1:16" s="791" customFormat="1" ht="9.75" customHeight="1">
      <c r="A20" s="811" t="s">
        <v>327</v>
      </c>
      <c r="B20" s="812"/>
      <c r="C20" s="813"/>
      <c r="D20" s="813"/>
      <c r="E20" s="814"/>
      <c r="F20" s="813"/>
      <c r="G20" s="813"/>
      <c r="H20" s="813"/>
      <c r="I20" s="813"/>
      <c r="J20" s="813"/>
      <c r="K20" s="813"/>
      <c r="L20" s="813"/>
      <c r="M20" s="813"/>
      <c r="N20" s="813"/>
      <c r="O20" s="814"/>
      <c r="P20" s="815"/>
    </row>
    <row r="21" spans="1:16" s="791" customFormat="1" ht="4.5" customHeight="1">
      <c r="A21" s="811"/>
      <c r="B21" s="812"/>
      <c r="C21" s="813"/>
      <c r="D21" s="813"/>
      <c r="E21" s="814"/>
      <c r="F21" s="813"/>
      <c r="G21" s="813"/>
      <c r="H21" s="813"/>
      <c r="I21" s="813"/>
      <c r="J21" s="813"/>
      <c r="K21" s="813"/>
      <c r="L21" s="813"/>
      <c r="M21" s="813"/>
      <c r="N21" s="813"/>
      <c r="O21" s="814"/>
      <c r="P21" s="815"/>
    </row>
    <row r="22" spans="1:16" s="791" customFormat="1" ht="9.75" customHeight="1">
      <c r="A22" s="816" t="s">
        <v>111</v>
      </c>
      <c r="B22" s="817">
        <v>2011</v>
      </c>
      <c r="C22" s="818">
        <v>17954</v>
      </c>
      <c r="D22" s="818">
        <v>15720</v>
      </c>
      <c r="E22" s="818">
        <v>15589</v>
      </c>
      <c r="F22" s="818">
        <v>13531</v>
      </c>
      <c r="G22" s="818">
        <v>13308</v>
      </c>
      <c r="H22" s="818">
        <v>11491</v>
      </c>
      <c r="I22" s="818">
        <v>11358</v>
      </c>
      <c r="J22" s="818">
        <v>9652</v>
      </c>
      <c r="K22" s="818">
        <v>18780</v>
      </c>
      <c r="L22" s="818">
        <v>17000</v>
      </c>
      <c r="M22" s="818">
        <v>15098</v>
      </c>
      <c r="N22" s="818">
        <v>10140</v>
      </c>
      <c r="O22" s="819">
        <f>SUM(C22:N22)</f>
        <v>169621</v>
      </c>
      <c r="P22" s="820" t="s">
        <v>8</v>
      </c>
    </row>
    <row r="23" spans="1:16" s="791" customFormat="1" ht="9.75" customHeight="1">
      <c r="A23" s="816" t="s">
        <v>328</v>
      </c>
      <c r="B23" s="817">
        <v>2012</v>
      </c>
      <c r="C23" s="818">
        <v>15026</v>
      </c>
      <c r="D23" s="818">
        <v>13455</v>
      </c>
      <c r="E23" s="818">
        <v>13756</v>
      </c>
      <c r="F23" s="818">
        <v>11235</v>
      </c>
      <c r="G23" s="818">
        <v>10653</v>
      </c>
      <c r="H23" s="818" t="s">
        <v>8</v>
      </c>
      <c r="I23" s="818" t="s">
        <v>8</v>
      </c>
      <c r="J23" s="818" t="s">
        <v>8</v>
      </c>
      <c r="K23" s="818" t="s">
        <v>8</v>
      </c>
      <c r="L23" s="818" t="s">
        <v>8</v>
      </c>
      <c r="M23" s="818" t="s">
        <v>8</v>
      </c>
      <c r="N23" s="818" t="s">
        <v>8</v>
      </c>
      <c r="O23" s="819" t="s">
        <v>8</v>
      </c>
      <c r="P23" s="820" t="s">
        <v>8</v>
      </c>
    </row>
    <row r="24" spans="1:16" s="791" customFormat="1" ht="9.75" customHeight="1">
      <c r="A24" s="816" t="s">
        <v>329</v>
      </c>
      <c r="B24" s="817">
        <v>2013</v>
      </c>
      <c r="C24" s="819" t="s">
        <v>8</v>
      </c>
      <c r="D24" s="818"/>
      <c r="E24" s="818"/>
      <c r="F24" s="818"/>
      <c r="G24" s="818"/>
      <c r="H24" s="818"/>
      <c r="I24" s="818"/>
      <c r="J24" s="818"/>
      <c r="K24" s="818"/>
      <c r="L24" s="818"/>
      <c r="M24" s="818"/>
      <c r="N24" s="818"/>
      <c r="O24" s="819" t="s">
        <v>8</v>
      </c>
      <c r="P24" s="820" t="s">
        <v>8</v>
      </c>
    </row>
    <row r="25" spans="1:16" s="788" customFormat="1" ht="4.5" customHeight="1">
      <c r="A25" s="823"/>
      <c r="B25" s="824"/>
      <c r="C25" s="824"/>
      <c r="D25" s="824"/>
      <c r="E25" s="825"/>
      <c r="F25" s="824"/>
      <c r="G25" s="824"/>
      <c r="H25" s="824"/>
      <c r="I25" s="824"/>
      <c r="J25" s="824"/>
      <c r="K25" s="824"/>
      <c r="L25" s="824"/>
      <c r="M25" s="824"/>
      <c r="N25" s="824"/>
      <c r="O25" s="825"/>
      <c r="P25" s="826"/>
    </row>
    <row r="26" spans="1:16" s="791" customFormat="1" ht="9" customHeight="1">
      <c r="A26" s="827" t="s">
        <v>161</v>
      </c>
      <c r="B26" s="828" t="s">
        <v>330</v>
      </c>
      <c r="C26" s="828"/>
      <c r="D26" s="828"/>
      <c r="E26" s="827"/>
      <c r="F26" s="828"/>
      <c r="G26" s="828"/>
      <c r="H26" s="828"/>
      <c r="I26" s="828"/>
      <c r="J26" s="1020"/>
      <c r="K26" s="828"/>
      <c r="L26" s="828"/>
      <c r="M26" s="828"/>
      <c r="N26" s="828"/>
      <c r="O26" s="829"/>
      <c r="P26" s="830" t="s">
        <v>88</v>
      </c>
    </row>
    <row r="27" spans="1:16" s="791" customFormat="1" ht="9" customHeight="1">
      <c r="A27" s="827"/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797"/>
      <c r="P27" s="798"/>
    </row>
    <row r="28" ht="11.25">
      <c r="E28" s="831"/>
    </row>
    <row r="29" spans="1:16" ht="15.75">
      <c r="A29" s="1090" t="s">
        <v>320</v>
      </c>
      <c r="B29" s="1090"/>
      <c r="C29" s="1090"/>
      <c r="D29" s="1090"/>
      <c r="E29" s="1090"/>
      <c r="F29" s="1090"/>
      <c r="G29" s="1090"/>
      <c r="H29" s="1090"/>
      <c r="I29" s="1090"/>
      <c r="J29" s="1090"/>
      <c r="K29" s="1090"/>
      <c r="L29" s="1090"/>
      <c r="M29" s="1090"/>
      <c r="N29" s="1090"/>
      <c r="O29" s="1090"/>
      <c r="P29" s="1090"/>
    </row>
    <row r="30" spans="1:16" ht="15">
      <c r="A30" s="1091" t="s">
        <v>331</v>
      </c>
      <c r="B30" s="1091"/>
      <c r="C30" s="1091"/>
      <c r="D30" s="1091"/>
      <c r="E30" s="1091"/>
      <c r="F30" s="1091"/>
      <c r="G30" s="1091"/>
      <c r="H30" s="1091"/>
      <c r="I30" s="1091"/>
      <c r="J30" s="1091"/>
      <c r="K30" s="1091"/>
      <c r="L30" s="1091"/>
      <c r="M30" s="1091"/>
      <c r="N30" s="1091"/>
      <c r="O30" s="1091"/>
      <c r="P30" s="1091"/>
    </row>
    <row r="31" spans="1:16" ht="12.75">
      <c r="A31" s="1092" t="s">
        <v>165</v>
      </c>
      <c r="B31" s="1092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</row>
    <row r="32" ht="4.5" customHeight="1">
      <c r="E32" s="831"/>
    </row>
    <row r="33" spans="1:16" ht="9.75" customHeight="1">
      <c r="A33" s="75" t="s">
        <v>103</v>
      </c>
      <c r="B33" s="796"/>
      <c r="C33" s="796"/>
      <c r="D33" s="796"/>
      <c r="E33" s="796"/>
      <c r="F33" s="796"/>
      <c r="G33" s="797"/>
      <c r="H33" s="797"/>
      <c r="I33" s="797"/>
      <c r="J33" s="797"/>
      <c r="K33" s="797"/>
      <c r="L33" s="797"/>
      <c r="M33" s="797"/>
      <c r="N33" s="797"/>
      <c r="O33" s="797"/>
      <c r="P33" s="798" t="s">
        <v>388</v>
      </c>
    </row>
    <row r="34" spans="1:16" ht="15" customHeight="1">
      <c r="A34" s="1089" t="s">
        <v>323</v>
      </c>
      <c r="B34" s="1089"/>
      <c r="C34" s="1089"/>
      <c r="D34" s="1089"/>
      <c r="E34" s="1089"/>
      <c r="F34" s="1089"/>
      <c r="G34" s="1089"/>
      <c r="H34" s="1089"/>
      <c r="I34" s="1089"/>
      <c r="J34" s="1089"/>
      <c r="K34" s="1089"/>
      <c r="L34" s="1089"/>
      <c r="M34" s="1089"/>
      <c r="N34" s="1089"/>
      <c r="O34" s="1089"/>
      <c r="P34" s="1089"/>
    </row>
    <row r="35" spans="1:16" ht="4.5" customHeight="1">
      <c r="A35" s="800"/>
      <c r="B35" s="801"/>
      <c r="C35" s="802"/>
      <c r="D35" s="802"/>
      <c r="E35" s="803"/>
      <c r="F35" s="802"/>
      <c r="G35" s="802"/>
      <c r="H35" s="802"/>
      <c r="I35" s="802"/>
      <c r="J35" s="802"/>
      <c r="K35" s="802"/>
      <c r="L35" s="802"/>
      <c r="M35" s="802"/>
      <c r="N35" s="802"/>
      <c r="O35" s="804"/>
      <c r="P35" s="805"/>
    </row>
    <row r="36" spans="1:16" ht="9.75" customHeight="1">
      <c r="A36" s="806"/>
      <c r="B36" s="807"/>
      <c r="C36" s="90" t="s">
        <v>57</v>
      </c>
      <c r="D36" s="90" t="s">
        <v>58</v>
      </c>
      <c r="E36" s="91" t="s">
        <v>59</v>
      </c>
      <c r="F36" s="90" t="s">
        <v>60</v>
      </c>
      <c r="G36" s="90" t="s">
        <v>61</v>
      </c>
      <c r="H36" s="90" t="s">
        <v>62</v>
      </c>
      <c r="I36" s="90" t="s">
        <v>63</v>
      </c>
      <c r="J36" s="90" t="s">
        <v>64</v>
      </c>
      <c r="K36" s="90" t="s">
        <v>65</v>
      </c>
      <c r="L36" s="90" t="s">
        <v>66</v>
      </c>
      <c r="M36" s="90" t="s">
        <v>67</v>
      </c>
      <c r="N36" s="90" t="s">
        <v>68</v>
      </c>
      <c r="O36" s="808" t="s">
        <v>134</v>
      </c>
      <c r="P36" s="809" t="s">
        <v>70</v>
      </c>
    </row>
    <row r="37" spans="1:16" ht="4.5" customHeight="1">
      <c r="A37" s="806"/>
      <c r="B37" s="807"/>
      <c r="C37" s="90"/>
      <c r="D37" s="90"/>
      <c r="E37" s="91"/>
      <c r="F37" s="90"/>
      <c r="G37" s="90"/>
      <c r="H37" s="90"/>
      <c r="I37" s="90"/>
      <c r="J37" s="90"/>
      <c r="K37" s="90"/>
      <c r="L37" s="90"/>
      <c r="M37" s="90"/>
      <c r="N37" s="90"/>
      <c r="O37" s="808"/>
      <c r="P37" s="809"/>
    </row>
    <row r="38" spans="1:16" ht="9.75" customHeight="1">
      <c r="A38" s="811" t="s">
        <v>325</v>
      </c>
      <c r="B38" s="812"/>
      <c r="C38" s="813"/>
      <c r="D38" s="813"/>
      <c r="E38" s="814"/>
      <c r="F38" s="813"/>
      <c r="G38" s="813"/>
      <c r="H38" s="813"/>
      <c r="I38" s="813"/>
      <c r="J38" s="813"/>
      <c r="K38" s="813"/>
      <c r="L38" s="813"/>
      <c r="M38" s="813"/>
      <c r="N38" s="813"/>
      <c r="O38" s="814"/>
      <c r="P38" s="815"/>
    </row>
    <row r="39" spans="1:16" ht="4.5" customHeight="1">
      <c r="A39" s="811"/>
      <c r="B39" s="812"/>
      <c r="C39" s="813"/>
      <c r="D39" s="813"/>
      <c r="E39" s="814"/>
      <c r="F39" s="813"/>
      <c r="G39" s="813"/>
      <c r="H39" s="813"/>
      <c r="I39" s="813"/>
      <c r="J39" s="813"/>
      <c r="K39" s="813"/>
      <c r="L39" s="813"/>
      <c r="M39" s="813"/>
      <c r="N39" s="813"/>
      <c r="O39" s="814"/>
      <c r="P39" s="815"/>
    </row>
    <row r="40" spans="1:16" ht="9.75" customHeight="1">
      <c r="A40" s="816" t="s">
        <v>415</v>
      </c>
      <c r="B40" s="817">
        <v>2011</v>
      </c>
      <c r="C40" s="818">
        <v>16550</v>
      </c>
      <c r="D40" s="818">
        <v>15835</v>
      </c>
      <c r="E40" s="818">
        <v>15727</v>
      </c>
      <c r="F40" s="818">
        <v>15947</v>
      </c>
      <c r="G40" s="818">
        <v>16000</v>
      </c>
      <c r="H40" s="818">
        <v>16651</v>
      </c>
      <c r="I40" s="818">
        <v>16856</v>
      </c>
      <c r="J40" s="818">
        <v>16305</v>
      </c>
      <c r="K40" s="818">
        <v>15844</v>
      </c>
      <c r="L40" s="818">
        <v>14973</v>
      </c>
      <c r="M40" s="818">
        <v>14207</v>
      </c>
      <c r="N40" s="818">
        <v>14035</v>
      </c>
      <c r="O40" s="834">
        <f>AVERAGE(C40:N40)</f>
        <v>15744.166666666666</v>
      </c>
      <c r="P40" s="820" t="s">
        <v>8</v>
      </c>
    </row>
    <row r="41" spans="1:16" ht="9.75" customHeight="1">
      <c r="A41" s="816" t="s">
        <v>416</v>
      </c>
      <c r="B41" s="817"/>
      <c r="C41" s="818"/>
      <c r="D41" s="818"/>
      <c r="E41" s="818"/>
      <c r="F41" s="818"/>
      <c r="G41" s="818"/>
      <c r="H41" s="818"/>
      <c r="I41" s="818"/>
      <c r="J41" s="818"/>
      <c r="K41" s="818"/>
      <c r="L41" s="818"/>
      <c r="M41" s="818"/>
      <c r="N41" s="818"/>
      <c r="O41" s="834"/>
      <c r="P41" s="820"/>
    </row>
    <row r="42" spans="1:16" ht="4.5" customHeight="1">
      <c r="A42" s="806"/>
      <c r="B42" s="807"/>
      <c r="C42" s="821"/>
      <c r="D42" s="821"/>
      <c r="E42" s="822"/>
      <c r="F42" s="821"/>
      <c r="G42" s="821"/>
      <c r="H42" s="821"/>
      <c r="I42" s="821"/>
      <c r="J42" s="821"/>
      <c r="K42" s="821"/>
      <c r="L42" s="821"/>
      <c r="M42" s="821"/>
      <c r="N42" s="821"/>
      <c r="O42" s="808"/>
      <c r="P42" s="809"/>
    </row>
    <row r="43" spans="1:16" ht="9.75" customHeight="1">
      <c r="A43" s="811" t="s">
        <v>401</v>
      </c>
      <c r="B43" s="817"/>
      <c r="C43" s="821"/>
      <c r="D43" s="821"/>
      <c r="E43" s="822"/>
      <c r="F43" s="821"/>
      <c r="G43" s="821"/>
      <c r="H43" s="821"/>
      <c r="I43" s="821"/>
      <c r="J43" s="821"/>
      <c r="K43" s="821"/>
      <c r="L43" s="821"/>
      <c r="M43" s="821"/>
      <c r="N43" s="821"/>
      <c r="O43" s="808"/>
      <c r="P43" s="809"/>
    </row>
    <row r="44" spans="1:16" ht="4.5" customHeight="1">
      <c r="A44" s="811"/>
      <c r="B44" s="817"/>
      <c r="C44" s="821"/>
      <c r="D44" s="821"/>
      <c r="E44" s="822"/>
      <c r="F44" s="821"/>
      <c r="G44" s="821"/>
      <c r="H44" s="821"/>
      <c r="I44" s="821"/>
      <c r="J44" s="821"/>
      <c r="K44" s="821"/>
      <c r="L44" s="821"/>
      <c r="M44" s="821"/>
      <c r="N44" s="821"/>
      <c r="O44" s="808"/>
      <c r="P44" s="809"/>
    </row>
    <row r="45" spans="1:16" ht="9.75" customHeight="1">
      <c r="A45" s="816" t="s">
        <v>415</v>
      </c>
      <c r="B45" s="817">
        <v>2012</v>
      </c>
      <c r="C45" s="818">
        <v>2449</v>
      </c>
      <c r="D45" s="818">
        <v>3411</v>
      </c>
      <c r="E45" s="818">
        <v>4585</v>
      </c>
      <c r="F45" s="818">
        <v>5270</v>
      </c>
      <c r="G45" s="818">
        <v>6393</v>
      </c>
      <c r="H45" s="818">
        <v>7410</v>
      </c>
      <c r="I45" s="818">
        <v>8434</v>
      </c>
      <c r="J45" s="818">
        <v>9003</v>
      </c>
      <c r="K45" s="818">
        <v>9961</v>
      </c>
      <c r="L45" s="818">
        <v>10894</v>
      </c>
      <c r="M45" s="818">
        <v>11504</v>
      </c>
      <c r="N45" s="818">
        <v>11780</v>
      </c>
      <c r="O45" s="834">
        <f>AVERAGE(C45:N45)</f>
        <v>7591.166666666667</v>
      </c>
      <c r="P45" s="820" t="s">
        <v>8</v>
      </c>
    </row>
    <row r="46" spans="1:16" ht="9.75" customHeight="1">
      <c r="A46" s="816" t="s">
        <v>416</v>
      </c>
      <c r="B46" s="817">
        <v>2013</v>
      </c>
      <c r="C46" s="819">
        <v>11731</v>
      </c>
      <c r="D46" s="818"/>
      <c r="E46" s="818"/>
      <c r="F46" s="818"/>
      <c r="G46" s="818"/>
      <c r="H46" s="818"/>
      <c r="I46" s="818"/>
      <c r="J46" s="818"/>
      <c r="K46" s="818"/>
      <c r="L46" s="818"/>
      <c r="M46" s="818"/>
      <c r="N46" s="818"/>
      <c r="O46" s="834" t="s">
        <v>8</v>
      </c>
      <c r="P46" s="820" t="s">
        <v>8</v>
      </c>
    </row>
    <row r="47" spans="1:16" ht="4.5" customHeight="1">
      <c r="A47" s="806"/>
      <c r="B47" s="807"/>
      <c r="C47" s="821"/>
      <c r="D47" s="821"/>
      <c r="E47" s="822"/>
      <c r="F47" s="821"/>
      <c r="G47" s="821"/>
      <c r="H47" s="821"/>
      <c r="I47" s="821"/>
      <c r="J47" s="821"/>
      <c r="K47" s="821"/>
      <c r="L47" s="821"/>
      <c r="M47" s="821"/>
      <c r="N47" s="821"/>
      <c r="O47" s="808"/>
      <c r="P47" s="809"/>
    </row>
    <row r="48" spans="1:16" ht="9.75" customHeight="1">
      <c r="A48" s="811" t="s">
        <v>327</v>
      </c>
      <c r="B48" s="812"/>
      <c r="C48" s="813"/>
      <c r="D48" s="813"/>
      <c r="E48" s="814"/>
      <c r="F48" s="813"/>
      <c r="G48" s="813"/>
      <c r="H48" s="813"/>
      <c r="I48" s="813"/>
      <c r="J48" s="813"/>
      <c r="K48" s="813"/>
      <c r="L48" s="813"/>
      <c r="M48" s="813"/>
      <c r="N48" s="813"/>
      <c r="O48" s="814"/>
      <c r="P48" s="815"/>
    </row>
    <row r="49" spans="1:16" ht="4.5" customHeight="1">
      <c r="A49" s="811"/>
      <c r="B49" s="812"/>
      <c r="C49" s="813"/>
      <c r="D49" s="813"/>
      <c r="E49" s="814"/>
      <c r="F49" s="813"/>
      <c r="G49" s="813"/>
      <c r="H49" s="813"/>
      <c r="I49" s="813"/>
      <c r="J49" s="813"/>
      <c r="K49" s="813"/>
      <c r="L49" s="813"/>
      <c r="M49" s="813"/>
      <c r="N49" s="813"/>
      <c r="O49" s="814"/>
      <c r="P49" s="815"/>
    </row>
    <row r="50" spans="1:16" ht="9.75" customHeight="1">
      <c r="A50" s="816" t="s">
        <v>332</v>
      </c>
      <c r="B50" s="817">
        <v>2011</v>
      </c>
      <c r="C50" s="818">
        <v>272541</v>
      </c>
      <c r="D50" s="818">
        <v>270812</v>
      </c>
      <c r="E50" s="818">
        <v>265418</v>
      </c>
      <c r="F50" s="818">
        <v>261146</v>
      </c>
      <c r="G50" s="818">
        <v>257019</v>
      </c>
      <c r="H50" s="818">
        <v>249860</v>
      </c>
      <c r="I50" s="818">
        <v>243687</v>
      </c>
      <c r="J50" s="818">
        <v>239345</v>
      </c>
      <c r="K50" s="818">
        <v>231929</v>
      </c>
      <c r="L50" s="818">
        <v>221598</v>
      </c>
      <c r="M50" s="818">
        <v>215273</v>
      </c>
      <c r="N50" s="818">
        <v>206430</v>
      </c>
      <c r="O50" s="834">
        <f>AVERAGE(C50:N50)</f>
        <v>244588.16666666666</v>
      </c>
      <c r="P50" s="820" t="s">
        <v>8</v>
      </c>
    </row>
    <row r="51" spans="1:16" ht="9.75" customHeight="1">
      <c r="A51" s="816" t="s">
        <v>97</v>
      </c>
      <c r="B51" s="817">
        <v>2012</v>
      </c>
      <c r="C51" s="818">
        <v>204337</v>
      </c>
      <c r="D51" s="818">
        <v>204027</v>
      </c>
      <c r="E51" s="818">
        <v>203483</v>
      </c>
      <c r="F51" s="818">
        <v>204334</v>
      </c>
      <c r="G51" s="818">
        <v>202527</v>
      </c>
      <c r="H51" s="818" t="s">
        <v>8</v>
      </c>
      <c r="I51" s="818" t="s">
        <v>8</v>
      </c>
      <c r="J51" s="818" t="s">
        <v>8</v>
      </c>
      <c r="K51" s="818" t="s">
        <v>8</v>
      </c>
      <c r="L51" s="818" t="s">
        <v>8</v>
      </c>
      <c r="M51" s="818" t="s">
        <v>8</v>
      </c>
      <c r="N51" s="818" t="s">
        <v>8</v>
      </c>
      <c r="O51" s="834" t="s">
        <v>8</v>
      </c>
      <c r="P51" s="820" t="s">
        <v>8</v>
      </c>
    </row>
    <row r="52" spans="1:16" ht="9.75" customHeight="1">
      <c r="A52" s="816" t="s">
        <v>333</v>
      </c>
      <c r="B52" s="817">
        <v>2013</v>
      </c>
      <c r="C52" s="819" t="s">
        <v>8</v>
      </c>
      <c r="D52" s="818"/>
      <c r="E52" s="818"/>
      <c r="F52" s="818"/>
      <c r="G52" s="818"/>
      <c r="H52" s="818"/>
      <c r="I52" s="818"/>
      <c r="J52" s="818"/>
      <c r="K52" s="818"/>
      <c r="L52" s="818"/>
      <c r="M52" s="818"/>
      <c r="N52" s="818"/>
      <c r="O52" s="834" t="s">
        <v>8</v>
      </c>
      <c r="P52" s="820" t="s">
        <v>8</v>
      </c>
    </row>
    <row r="53" spans="1:16" ht="4.5" customHeight="1">
      <c r="A53" s="823"/>
      <c r="B53" s="824"/>
      <c r="C53" s="824"/>
      <c r="D53" s="824"/>
      <c r="E53" s="825"/>
      <c r="F53" s="824"/>
      <c r="G53" s="824"/>
      <c r="H53" s="824"/>
      <c r="I53" s="824"/>
      <c r="J53" s="824"/>
      <c r="K53" s="824"/>
      <c r="L53" s="824"/>
      <c r="M53" s="824"/>
      <c r="N53" s="824"/>
      <c r="O53" s="825"/>
      <c r="P53" s="826"/>
    </row>
    <row r="54" spans="1:16" ht="9">
      <c r="A54" s="827" t="s">
        <v>161</v>
      </c>
      <c r="B54" s="828"/>
      <c r="C54" s="756" t="s">
        <v>102</v>
      </c>
      <c r="D54" s="828"/>
      <c r="E54" s="827"/>
      <c r="F54" s="828"/>
      <c r="G54" s="828"/>
      <c r="H54" s="828"/>
      <c r="I54" s="828"/>
      <c r="J54" s="828"/>
      <c r="K54" s="828"/>
      <c r="L54" s="828"/>
      <c r="M54" s="828"/>
      <c r="N54" s="828"/>
      <c r="O54" s="829"/>
      <c r="P54" s="830" t="s">
        <v>88</v>
      </c>
    </row>
    <row r="55" spans="1:5" ht="11.25">
      <c r="A55" s="828" t="s">
        <v>334</v>
      </c>
      <c r="C55" s="828" t="s">
        <v>335</v>
      </c>
      <c r="E55" s="831"/>
    </row>
    <row r="56" spans="3:5" ht="11.25">
      <c r="C56" s="756"/>
      <c r="E56" s="831"/>
    </row>
    <row r="57" ht="11.25">
      <c r="E57" s="831"/>
    </row>
    <row r="58" ht="11.25">
      <c r="E58" s="831"/>
    </row>
    <row r="79" spans="2:16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2:16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2:16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2:16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2:16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2:16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2:16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2:16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2:16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6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6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2:16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6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10" ht="11.25">
      <c r="J110" s="833"/>
    </row>
    <row r="116" spans="8:10" ht="11.25">
      <c r="H116" s="831">
        <v>28339</v>
      </c>
      <c r="I116" s="831">
        <v>29455</v>
      </c>
      <c r="J116" s="833">
        <v>29478</v>
      </c>
    </row>
  </sheetData>
  <sheetProtection/>
  <mergeCells count="8">
    <mergeCell ref="A34:P34"/>
    <mergeCell ref="A29:P29"/>
    <mergeCell ref="A30:P30"/>
    <mergeCell ref="A31:P31"/>
    <mergeCell ref="A1:P1"/>
    <mergeCell ref="A2:P2"/>
    <mergeCell ref="A3:P3"/>
    <mergeCell ref="A6:P6"/>
  </mergeCells>
  <printOptions horizontalCentered="1" verticalCentered="1"/>
  <pageMargins left="0.31527777777777777" right="0.31527777777777777" top="0.6736111111111112" bottom="0.5902777777777778" header="0" footer="0"/>
  <pageSetup firstPageNumber="12" useFirstPageNumber="1" fitToHeight="1" fitToWidth="1" horizontalDpi="300" verticalDpi="300" orientation="portrait" paperSize="9" r:id="rId1"/>
  <headerFooter alignWithMargins="0">
    <oddHeader>&amp;C&amp;"Arial,Gras"&amp;16POLITIQUE D'EMPLOI</oddHeader>
    <oddFooter>&amp;L&amp;7DARES - Tableau de bord des politiques d'emploi&amp;C&amp;P&amp;R&amp;7Janvier 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8"/>
  <sheetViews>
    <sheetView showGridLines="0" defaultGridColor="0" zoomScalePageLayoutView="0" colorId="9" workbookViewId="0" topLeftCell="A1">
      <selection activeCell="A1" sqref="A1:P1"/>
    </sheetView>
  </sheetViews>
  <sheetFormatPr defaultColWidth="5.7109375" defaultRowHeight="12.75"/>
  <cols>
    <col min="1" max="1" width="16.57421875" style="888" customWidth="1"/>
    <col min="2" max="2" width="4.7109375" style="929" customWidth="1"/>
    <col min="3" max="3" width="5.00390625" style="888" customWidth="1"/>
    <col min="4" max="4" width="5.28125" style="888" customWidth="1"/>
    <col min="5" max="5" width="5.57421875" style="888" customWidth="1"/>
    <col min="6" max="6" width="5.421875" style="888" customWidth="1"/>
    <col min="7" max="7" width="5.140625" style="888" customWidth="1"/>
    <col min="8" max="8" width="6.8515625" style="888" customWidth="1"/>
    <col min="9" max="10" width="5.7109375" style="888" customWidth="1"/>
    <col min="11" max="12" width="5.8515625" style="888" customWidth="1"/>
    <col min="13" max="13" width="6.140625" style="888" customWidth="1"/>
    <col min="14" max="14" width="5.57421875" style="888" customWidth="1"/>
    <col min="15" max="15" width="6.57421875" style="930" customWidth="1"/>
    <col min="16" max="16" width="4.140625" style="930" customWidth="1"/>
    <col min="17" max="17" width="0" style="888" hidden="1" customWidth="1"/>
    <col min="18" max="16384" width="5.7109375" style="888" customWidth="1"/>
  </cols>
  <sheetData>
    <row r="1" spans="1:16" s="836" customFormat="1" ht="15" customHeight="1">
      <c r="A1" s="1093" t="s">
        <v>336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</row>
    <row r="2" spans="1:16" s="837" customFormat="1" ht="15" customHeight="1">
      <c r="A2" s="1094" t="s">
        <v>337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4"/>
      <c r="P2" s="1094"/>
    </row>
    <row r="3" spans="1:16" s="839" customFormat="1" ht="15" customHeight="1">
      <c r="A3" s="1095" t="s">
        <v>55</v>
      </c>
      <c r="B3" s="1095"/>
      <c r="C3" s="1095"/>
      <c r="D3" s="1095"/>
      <c r="E3" s="1095"/>
      <c r="F3" s="1095"/>
      <c r="G3" s="1095"/>
      <c r="H3" s="1095"/>
      <c r="I3" s="1095"/>
      <c r="J3" s="1095"/>
      <c r="K3" s="1095"/>
      <c r="L3" s="1095"/>
      <c r="M3" s="1095"/>
      <c r="N3" s="1095"/>
      <c r="O3" s="1095"/>
      <c r="P3" s="1095"/>
    </row>
    <row r="4" spans="1:16" s="839" customFormat="1" ht="4.5" customHeight="1">
      <c r="A4" s="838"/>
      <c r="B4" s="838"/>
      <c r="C4" s="840"/>
      <c r="D4" s="840"/>
      <c r="E4" s="840"/>
      <c r="F4" s="841"/>
      <c r="G4" s="840"/>
      <c r="H4" s="841"/>
      <c r="I4" s="840"/>
      <c r="J4" s="840"/>
      <c r="K4" s="840"/>
      <c r="L4" s="840"/>
      <c r="M4" s="840"/>
      <c r="N4" s="840"/>
      <c r="O4" s="838"/>
      <c r="P4" s="838"/>
    </row>
    <row r="5" spans="1:16" s="839" customFormat="1" ht="9.75" customHeight="1">
      <c r="A5" s="842" t="s">
        <v>291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4" t="s">
        <v>56</v>
      </c>
    </row>
    <row r="6" spans="1:16" s="839" customFormat="1" ht="15" customHeight="1">
      <c r="A6" s="1096" t="s">
        <v>337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</row>
    <row r="7" spans="1:16" s="839" customFormat="1" ht="4.5" customHeight="1">
      <c r="A7" s="845"/>
      <c r="B7" s="846"/>
      <c r="C7" s="847"/>
      <c r="D7" s="847"/>
      <c r="E7" s="848"/>
      <c r="F7" s="847"/>
      <c r="G7" s="847"/>
      <c r="H7" s="847"/>
      <c r="I7" s="847"/>
      <c r="J7" s="847"/>
      <c r="K7" s="847"/>
      <c r="L7" s="847"/>
      <c r="M7" s="847"/>
      <c r="N7" s="847"/>
      <c r="O7" s="849"/>
      <c r="P7" s="850"/>
    </row>
    <row r="8" spans="1:16" s="839" customFormat="1" ht="11.25">
      <c r="A8" s="851"/>
      <c r="B8" s="852"/>
      <c r="C8" s="90" t="s">
        <v>57</v>
      </c>
      <c r="D8" s="90" t="s">
        <v>58</v>
      </c>
      <c r="E8" s="91" t="s">
        <v>59</v>
      </c>
      <c r="F8" s="90" t="s">
        <v>60</v>
      </c>
      <c r="G8" s="90" t="s">
        <v>61</v>
      </c>
      <c r="H8" s="90" t="s">
        <v>62</v>
      </c>
      <c r="I8" s="90" t="s">
        <v>63</v>
      </c>
      <c r="J8" s="90" t="s">
        <v>64</v>
      </c>
      <c r="K8" s="90" t="s">
        <v>65</v>
      </c>
      <c r="L8" s="90" t="s">
        <v>66</v>
      </c>
      <c r="M8" s="90" t="s">
        <v>67</v>
      </c>
      <c r="N8" s="90" t="s">
        <v>68</v>
      </c>
      <c r="O8" s="853" t="s">
        <v>69</v>
      </c>
      <c r="P8" s="854" t="s">
        <v>70</v>
      </c>
    </row>
    <row r="9" spans="1:16" s="839" customFormat="1" ht="4.5" customHeight="1">
      <c r="A9" s="851"/>
      <c r="B9" s="852"/>
      <c r="C9" s="855"/>
      <c r="D9" s="855"/>
      <c r="E9" s="853"/>
      <c r="F9" s="855"/>
      <c r="G9" s="855"/>
      <c r="H9" s="855"/>
      <c r="I9" s="855"/>
      <c r="J9" s="855"/>
      <c r="K9" s="855"/>
      <c r="L9" s="855"/>
      <c r="M9" s="855"/>
      <c r="N9" s="855"/>
      <c r="O9" s="853"/>
      <c r="P9" s="854"/>
    </row>
    <row r="10" spans="1:16" s="839" customFormat="1" ht="11.25">
      <c r="A10" s="845" t="s">
        <v>338</v>
      </c>
      <c r="B10" s="852"/>
      <c r="C10" s="856"/>
      <c r="D10" s="856"/>
      <c r="E10" s="857"/>
      <c r="F10" s="856"/>
      <c r="G10" s="856"/>
      <c r="H10" s="856"/>
      <c r="I10" s="856"/>
      <c r="J10" s="856"/>
      <c r="K10" s="856"/>
      <c r="L10" s="856"/>
      <c r="M10" s="856"/>
      <c r="N10" s="856"/>
      <c r="O10" s="857"/>
      <c r="P10" s="858"/>
    </row>
    <row r="11" spans="1:16" s="839" customFormat="1" ht="4.5" customHeight="1">
      <c r="A11" s="845"/>
      <c r="B11" s="852"/>
      <c r="C11" s="859"/>
      <c r="D11" s="859"/>
      <c r="E11" s="860"/>
      <c r="F11" s="859"/>
      <c r="G11" s="859"/>
      <c r="H11" s="859"/>
      <c r="I11" s="859"/>
      <c r="J11" s="859"/>
      <c r="K11" s="859"/>
      <c r="L11" s="859"/>
      <c r="M11" s="859"/>
      <c r="N11" s="859"/>
      <c r="O11" s="856"/>
      <c r="P11" s="858"/>
    </row>
    <row r="12" spans="1:16" s="839" customFormat="1" ht="9.75" customHeight="1">
      <c r="A12" s="861" t="s">
        <v>175</v>
      </c>
      <c r="B12" s="852">
        <v>2011</v>
      </c>
      <c r="C12" s="862">
        <v>30</v>
      </c>
      <c r="D12" s="862">
        <v>21</v>
      </c>
      <c r="E12" s="862">
        <v>40</v>
      </c>
      <c r="F12" s="863">
        <v>24</v>
      </c>
      <c r="G12" s="863">
        <v>47</v>
      </c>
      <c r="H12" s="863">
        <v>28</v>
      </c>
      <c r="I12" s="863">
        <v>25</v>
      </c>
      <c r="J12" s="863">
        <v>37</v>
      </c>
      <c r="K12" s="863">
        <v>33</v>
      </c>
      <c r="L12" s="863">
        <v>24</v>
      </c>
      <c r="M12" s="863">
        <v>23</v>
      </c>
      <c r="N12" s="863">
        <v>21</v>
      </c>
      <c r="O12" s="864">
        <f>SUM(C12:N12)</f>
        <v>353</v>
      </c>
      <c r="P12" s="865" t="s">
        <v>7</v>
      </c>
    </row>
    <row r="13" spans="1:16" s="839" customFormat="1" ht="9.75" customHeight="1">
      <c r="A13" s="861" t="s">
        <v>176</v>
      </c>
      <c r="B13" s="852">
        <v>2012</v>
      </c>
      <c r="C13" s="862" t="s">
        <v>7</v>
      </c>
      <c r="D13" s="862" t="s">
        <v>7</v>
      </c>
      <c r="E13" s="862" t="s">
        <v>7</v>
      </c>
      <c r="F13" s="862" t="s">
        <v>7</v>
      </c>
      <c r="G13" s="862" t="s">
        <v>7</v>
      </c>
      <c r="H13" s="862" t="s">
        <v>7</v>
      </c>
      <c r="I13" s="862" t="s">
        <v>7</v>
      </c>
      <c r="J13" s="862" t="s">
        <v>7</v>
      </c>
      <c r="K13" s="862" t="s">
        <v>7</v>
      </c>
      <c r="L13" s="862" t="s">
        <v>7</v>
      </c>
      <c r="M13" s="862" t="s">
        <v>7</v>
      </c>
      <c r="N13" s="862" t="s">
        <v>7</v>
      </c>
      <c r="O13" s="864" t="s">
        <v>7</v>
      </c>
      <c r="P13" s="865" t="s">
        <v>7</v>
      </c>
    </row>
    <row r="14" spans="1:16" s="839" customFormat="1" ht="4.5" customHeight="1">
      <c r="A14" s="845"/>
      <c r="B14" s="852"/>
      <c r="C14" s="864"/>
      <c r="D14" s="866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4"/>
      <c r="P14" s="868"/>
    </row>
    <row r="15" spans="1:16" s="839" customFormat="1" ht="9.75" customHeight="1">
      <c r="A15" s="861" t="s">
        <v>107</v>
      </c>
      <c r="B15" s="852">
        <v>2011</v>
      </c>
      <c r="C15" s="862">
        <v>65</v>
      </c>
      <c r="D15" s="862">
        <v>35</v>
      </c>
      <c r="E15" s="862">
        <v>72</v>
      </c>
      <c r="F15" s="862">
        <v>45</v>
      </c>
      <c r="G15" s="862">
        <v>94</v>
      </c>
      <c r="H15" s="862">
        <v>45</v>
      </c>
      <c r="I15" s="862">
        <v>55</v>
      </c>
      <c r="J15" s="862">
        <v>90</v>
      </c>
      <c r="K15" s="862">
        <v>397</v>
      </c>
      <c r="L15" s="862">
        <v>49</v>
      </c>
      <c r="M15" s="862">
        <v>52</v>
      </c>
      <c r="N15" s="862">
        <v>33</v>
      </c>
      <c r="O15" s="864">
        <f>SUM(C15:N15)</f>
        <v>1032</v>
      </c>
      <c r="P15" s="868" t="s">
        <v>8</v>
      </c>
    </row>
    <row r="16" spans="1:16" s="839" customFormat="1" ht="9.75" customHeight="1">
      <c r="A16" s="861" t="s">
        <v>476</v>
      </c>
      <c r="B16" s="852">
        <v>2012</v>
      </c>
      <c r="C16" s="862" t="s">
        <v>7</v>
      </c>
      <c r="D16" s="862" t="s">
        <v>7</v>
      </c>
      <c r="E16" s="862" t="s">
        <v>7</v>
      </c>
      <c r="F16" s="862" t="s">
        <v>7</v>
      </c>
      <c r="G16" s="862" t="s">
        <v>7</v>
      </c>
      <c r="H16" s="862" t="s">
        <v>7</v>
      </c>
      <c r="I16" s="862" t="s">
        <v>7</v>
      </c>
      <c r="J16" s="862" t="s">
        <v>7</v>
      </c>
      <c r="K16" s="862" t="s">
        <v>7</v>
      </c>
      <c r="L16" s="862" t="s">
        <v>7</v>
      </c>
      <c r="M16" s="862" t="s">
        <v>7</v>
      </c>
      <c r="N16" s="862" t="s">
        <v>7</v>
      </c>
      <c r="O16" s="864" t="s">
        <v>7</v>
      </c>
      <c r="P16" s="868" t="s">
        <v>8</v>
      </c>
    </row>
    <row r="17" spans="1:16" s="839" customFormat="1" ht="4.5" customHeight="1">
      <c r="A17" s="869"/>
      <c r="B17" s="852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4"/>
      <c r="P17" s="868"/>
    </row>
    <row r="18" spans="1:16" s="839" customFormat="1" ht="9.75" customHeight="1">
      <c r="A18" s="861" t="s">
        <v>181</v>
      </c>
      <c r="B18" s="852">
        <v>2011</v>
      </c>
      <c r="C18" s="862">
        <v>67</v>
      </c>
      <c r="D18" s="862">
        <v>55</v>
      </c>
      <c r="E18" s="862">
        <v>83</v>
      </c>
      <c r="F18" s="862">
        <v>41</v>
      </c>
      <c r="G18" s="862">
        <v>77</v>
      </c>
      <c r="H18" s="862">
        <v>88</v>
      </c>
      <c r="I18" s="862">
        <v>40</v>
      </c>
      <c r="J18" s="862">
        <v>71</v>
      </c>
      <c r="K18" s="862">
        <v>97</v>
      </c>
      <c r="L18" s="862">
        <v>61</v>
      </c>
      <c r="M18" s="862">
        <v>64</v>
      </c>
      <c r="N18" s="862">
        <v>58</v>
      </c>
      <c r="O18" s="864">
        <f>SUM(C18:N18)</f>
        <v>802</v>
      </c>
      <c r="P18" s="868" t="s">
        <v>8</v>
      </c>
    </row>
    <row r="19" spans="1:16" s="839" customFormat="1" ht="9.75" customHeight="1">
      <c r="A19" s="861" t="s">
        <v>179</v>
      </c>
      <c r="B19" s="852">
        <v>2012</v>
      </c>
      <c r="C19" s="862">
        <v>60</v>
      </c>
      <c r="D19" s="862">
        <v>32</v>
      </c>
      <c r="E19" s="862">
        <v>30</v>
      </c>
      <c r="F19" s="862">
        <v>25</v>
      </c>
      <c r="G19" s="862">
        <v>13</v>
      </c>
      <c r="H19" s="862">
        <v>29</v>
      </c>
      <c r="I19" s="862">
        <v>29</v>
      </c>
      <c r="J19" s="862">
        <v>33</v>
      </c>
      <c r="K19" s="862">
        <v>16</v>
      </c>
      <c r="L19" s="862" t="s">
        <v>7</v>
      </c>
      <c r="M19" s="862" t="s">
        <v>7</v>
      </c>
      <c r="N19" s="862" t="s">
        <v>7</v>
      </c>
      <c r="O19" s="864">
        <f>SUM(C19:N19)</f>
        <v>267</v>
      </c>
      <c r="P19" s="868" t="s">
        <v>8</v>
      </c>
    </row>
    <row r="20" spans="1:16" s="839" customFormat="1" ht="4.5" customHeight="1">
      <c r="A20" s="870"/>
      <c r="B20" s="852"/>
      <c r="C20" s="871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2"/>
      <c r="O20" s="872"/>
      <c r="P20" s="873"/>
    </row>
    <row r="21" spans="1:16" s="839" customFormat="1" ht="9.75" customHeight="1">
      <c r="A21" s="861" t="s">
        <v>339</v>
      </c>
      <c r="B21" s="874">
        <v>2011</v>
      </c>
      <c r="C21" s="862">
        <v>71</v>
      </c>
      <c r="D21" s="862">
        <v>58</v>
      </c>
      <c r="E21" s="862">
        <v>78</v>
      </c>
      <c r="F21" s="862">
        <v>79</v>
      </c>
      <c r="G21" s="862">
        <v>53</v>
      </c>
      <c r="H21" s="862">
        <v>50</v>
      </c>
      <c r="I21" s="862">
        <v>80</v>
      </c>
      <c r="J21" s="862">
        <v>51</v>
      </c>
      <c r="K21" s="862">
        <v>82</v>
      </c>
      <c r="L21" s="862">
        <v>81</v>
      </c>
      <c r="M21" s="862">
        <v>71</v>
      </c>
      <c r="N21" s="862">
        <v>80</v>
      </c>
      <c r="O21" s="864">
        <f>SUM(C21:N21)</f>
        <v>834</v>
      </c>
      <c r="P21" s="868" t="s">
        <v>8</v>
      </c>
    </row>
    <row r="22" spans="1:19" s="839" customFormat="1" ht="9.75" customHeight="1">
      <c r="A22" s="861" t="s">
        <v>394</v>
      </c>
      <c r="B22" s="874">
        <v>2012</v>
      </c>
      <c r="C22" s="862">
        <v>61</v>
      </c>
      <c r="D22" s="862">
        <v>55</v>
      </c>
      <c r="E22" s="862">
        <v>46</v>
      </c>
      <c r="F22" s="862">
        <v>41</v>
      </c>
      <c r="G22" s="862">
        <v>34</v>
      </c>
      <c r="H22" s="862">
        <v>15</v>
      </c>
      <c r="I22" s="862">
        <v>33</v>
      </c>
      <c r="J22" s="862">
        <v>29</v>
      </c>
      <c r="K22" s="862">
        <v>52</v>
      </c>
      <c r="L22" s="862">
        <v>3</v>
      </c>
      <c r="M22" s="862" t="s">
        <v>7</v>
      </c>
      <c r="N22" s="862">
        <v>1</v>
      </c>
      <c r="O22" s="864">
        <f>SUM(C22:N22)</f>
        <v>370</v>
      </c>
      <c r="P22" s="868" t="s">
        <v>8</v>
      </c>
      <c r="S22" s="875"/>
    </row>
    <row r="23" spans="1:16" s="839" customFormat="1" ht="9.75" customHeight="1">
      <c r="A23" s="870"/>
      <c r="B23" s="874"/>
      <c r="C23" s="864"/>
      <c r="D23" s="862"/>
      <c r="E23" s="862"/>
      <c r="F23" s="862"/>
      <c r="G23" s="862"/>
      <c r="H23" s="862"/>
      <c r="I23" s="862"/>
      <c r="J23" s="862"/>
      <c r="K23" s="862"/>
      <c r="L23" s="862"/>
      <c r="M23" s="862"/>
      <c r="N23" s="862"/>
      <c r="O23" s="864"/>
      <c r="P23" s="868"/>
    </row>
    <row r="24" spans="1:16" s="877" customFormat="1" ht="4.5" customHeight="1">
      <c r="A24" s="861"/>
      <c r="B24" s="876"/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3"/>
      <c r="O24" s="864"/>
      <c r="P24" s="865"/>
    </row>
    <row r="25" spans="1:16" s="877" customFormat="1" ht="12.75" customHeight="1">
      <c r="A25" s="845" t="s">
        <v>340</v>
      </c>
      <c r="B25" s="852"/>
      <c r="C25" s="878"/>
      <c r="D25" s="878"/>
      <c r="E25" s="878"/>
      <c r="F25" s="878"/>
      <c r="G25" s="878"/>
      <c r="H25" s="871"/>
      <c r="I25" s="871"/>
      <c r="J25" s="871"/>
      <c r="K25" s="871"/>
      <c r="L25" s="871"/>
      <c r="M25" s="871"/>
      <c r="N25" s="872"/>
      <c r="O25" s="864"/>
      <c r="P25" s="879"/>
    </row>
    <row r="26" spans="1:16" s="877" customFormat="1" ht="4.5" customHeight="1">
      <c r="A26" s="845"/>
      <c r="B26" s="852"/>
      <c r="C26" s="871"/>
      <c r="D26" s="871"/>
      <c r="E26" s="871"/>
      <c r="F26" s="871"/>
      <c r="G26" s="871"/>
      <c r="H26" s="871"/>
      <c r="I26" s="871"/>
      <c r="J26" s="871"/>
      <c r="K26" s="871"/>
      <c r="L26" s="871"/>
      <c r="M26" s="871"/>
      <c r="N26" s="872"/>
      <c r="O26" s="864"/>
      <c r="P26" s="879"/>
    </row>
    <row r="27" spans="1:34" s="877" customFormat="1" ht="9.75" customHeight="1">
      <c r="A27" s="870" t="s">
        <v>477</v>
      </c>
      <c r="B27" s="852">
        <v>2011</v>
      </c>
      <c r="C27" s="862" t="s">
        <v>7</v>
      </c>
      <c r="D27" s="862" t="s">
        <v>7</v>
      </c>
      <c r="E27" s="862" t="s">
        <v>7</v>
      </c>
      <c r="F27" s="864" t="s">
        <v>7</v>
      </c>
      <c r="G27" s="864" t="s">
        <v>7</v>
      </c>
      <c r="H27" s="864" t="s">
        <v>7</v>
      </c>
      <c r="I27" s="862" t="s">
        <v>7</v>
      </c>
      <c r="J27" s="862" t="s">
        <v>7</v>
      </c>
      <c r="K27" s="864" t="s">
        <v>7</v>
      </c>
      <c r="L27" s="862"/>
      <c r="M27" s="864"/>
      <c r="N27" s="864"/>
      <c r="O27" s="864" t="s">
        <v>7</v>
      </c>
      <c r="P27" s="879" t="s">
        <v>7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16" s="882" customFormat="1" ht="4.5" customHeight="1">
      <c r="A28" s="870"/>
      <c r="B28" s="852"/>
      <c r="C28" s="864"/>
      <c r="D28" s="880"/>
      <c r="E28" s="881"/>
      <c r="F28" s="881"/>
      <c r="G28" s="881"/>
      <c r="H28" s="871"/>
      <c r="I28" s="862"/>
      <c r="J28" s="862"/>
      <c r="K28" s="871"/>
      <c r="L28" s="871"/>
      <c r="M28" s="871"/>
      <c r="N28" s="871"/>
      <c r="O28" s="864"/>
      <c r="P28" s="879"/>
    </row>
    <row r="29" spans="1:16" s="877" customFormat="1" ht="9.75" customHeight="1">
      <c r="A29" s="870" t="s">
        <v>341</v>
      </c>
      <c r="B29" s="852">
        <v>2011</v>
      </c>
      <c r="C29" s="862" t="s">
        <v>7</v>
      </c>
      <c r="D29" s="862" t="s">
        <v>7</v>
      </c>
      <c r="E29" s="862" t="s">
        <v>7</v>
      </c>
      <c r="F29" s="864" t="s">
        <v>7</v>
      </c>
      <c r="G29" s="864" t="s">
        <v>7</v>
      </c>
      <c r="H29" s="862" t="s">
        <v>7</v>
      </c>
      <c r="I29" s="862" t="s">
        <v>7</v>
      </c>
      <c r="J29" s="862" t="s">
        <v>7</v>
      </c>
      <c r="K29" s="864" t="s">
        <v>7</v>
      </c>
      <c r="L29" s="862"/>
      <c r="M29" s="862"/>
      <c r="N29" s="864"/>
      <c r="O29" s="864"/>
      <c r="P29" s="879" t="s">
        <v>7</v>
      </c>
    </row>
    <row r="30" spans="1:16" s="877" customFormat="1" ht="4.5" customHeight="1">
      <c r="A30" s="861"/>
      <c r="B30" s="852"/>
      <c r="C30" s="862"/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4"/>
      <c r="O30" s="864"/>
      <c r="P30" s="879"/>
    </row>
    <row r="31" spans="1:16" s="877" customFormat="1" ht="9.75" customHeight="1">
      <c r="A31" s="861" t="s">
        <v>478</v>
      </c>
      <c r="B31" s="852">
        <v>2011</v>
      </c>
      <c r="C31" s="862" t="s">
        <v>7</v>
      </c>
      <c r="D31" s="862" t="s">
        <v>7</v>
      </c>
      <c r="E31" s="862" t="s">
        <v>7</v>
      </c>
      <c r="F31" s="864" t="s">
        <v>7</v>
      </c>
      <c r="G31" s="864" t="s">
        <v>7</v>
      </c>
      <c r="H31" s="862" t="s">
        <v>8</v>
      </c>
      <c r="I31" s="862" t="s">
        <v>7</v>
      </c>
      <c r="J31" s="862" t="s">
        <v>7</v>
      </c>
      <c r="K31" s="862" t="s">
        <v>8</v>
      </c>
      <c r="L31" s="862" t="s">
        <v>7</v>
      </c>
      <c r="M31" s="862" t="s">
        <v>7</v>
      </c>
      <c r="N31" s="862" t="s">
        <v>8</v>
      </c>
      <c r="O31" s="864" t="s">
        <v>7</v>
      </c>
      <c r="P31" s="879" t="s">
        <v>7</v>
      </c>
    </row>
    <row r="32" spans="1:16" s="877" customFormat="1" ht="4.5" customHeight="1">
      <c r="A32" s="870"/>
      <c r="B32" s="852"/>
      <c r="C32" s="862"/>
      <c r="D32" s="862"/>
      <c r="E32" s="862"/>
      <c r="F32" s="862"/>
      <c r="G32" s="862"/>
      <c r="H32" s="862"/>
      <c r="I32" s="862"/>
      <c r="J32" s="862"/>
      <c r="K32" s="862"/>
      <c r="L32" s="862"/>
      <c r="M32" s="862"/>
      <c r="N32" s="862"/>
      <c r="O32" s="864"/>
      <c r="P32" s="879"/>
    </row>
    <row r="33" spans="1:16" s="877" customFormat="1" ht="9.75" customHeight="1">
      <c r="A33" s="861" t="s">
        <v>479</v>
      </c>
      <c r="B33" s="852">
        <v>2011</v>
      </c>
      <c r="C33" s="862" t="s">
        <v>8</v>
      </c>
      <c r="D33" s="862" t="s">
        <v>8</v>
      </c>
      <c r="E33" s="862" t="s">
        <v>8</v>
      </c>
      <c r="F33" s="862" t="s">
        <v>8</v>
      </c>
      <c r="G33" s="862" t="s">
        <v>8</v>
      </c>
      <c r="H33" s="862" t="s">
        <v>8</v>
      </c>
      <c r="I33" s="862" t="s">
        <v>8</v>
      </c>
      <c r="J33" s="862" t="s">
        <v>8</v>
      </c>
      <c r="K33" s="862" t="s">
        <v>8</v>
      </c>
      <c r="L33" s="862" t="s">
        <v>8</v>
      </c>
      <c r="M33" s="862" t="s">
        <v>8</v>
      </c>
      <c r="N33" s="862" t="s">
        <v>8</v>
      </c>
      <c r="O33" s="864" t="s">
        <v>8</v>
      </c>
      <c r="P33" s="879" t="s">
        <v>8</v>
      </c>
    </row>
    <row r="34" spans="1:16" ht="4.5" customHeight="1">
      <c r="A34" s="883"/>
      <c r="B34" s="884"/>
      <c r="C34" s="885"/>
      <c r="D34" s="885"/>
      <c r="E34" s="885"/>
      <c r="F34" s="885"/>
      <c r="G34" s="885"/>
      <c r="H34" s="885"/>
      <c r="I34" s="885"/>
      <c r="J34" s="885"/>
      <c r="K34" s="885"/>
      <c r="L34" s="885"/>
      <c r="M34" s="885"/>
      <c r="N34" s="885"/>
      <c r="O34" s="886"/>
      <c r="P34" s="887"/>
    </row>
    <row r="35" spans="1:16" s="877" customFormat="1" ht="9.75" customHeight="1">
      <c r="A35" s="889" t="s">
        <v>342</v>
      </c>
      <c r="B35" s="890"/>
      <c r="C35" s="890" t="s">
        <v>343</v>
      </c>
      <c r="D35" s="891"/>
      <c r="E35" s="891"/>
      <c r="F35" s="890"/>
      <c r="G35" s="891"/>
      <c r="H35" s="891"/>
      <c r="I35" s="891"/>
      <c r="J35" s="891"/>
      <c r="K35" s="891"/>
      <c r="L35" s="891"/>
      <c r="M35" s="891"/>
      <c r="N35" s="891"/>
      <c r="O35" s="892"/>
      <c r="P35" s="893" t="s">
        <v>88</v>
      </c>
    </row>
    <row r="36" spans="1:16" s="877" customFormat="1" ht="9.75" customHeight="1">
      <c r="A36" s="890"/>
      <c r="B36" s="890"/>
      <c r="C36" s="890"/>
      <c r="D36" s="891"/>
      <c r="E36" s="891"/>
      <c r="F36" s="890"/>
      <c r="G36" s="891"/>
      <c r="H36" s="891"/>
      <c r="I36" s="891"/>
      <c r="J36" s="891"/>
      <c r="K36" s="891"/>
      <c r="L36" s="891"/>
      <c r="M36" s="891"/>
      <c r="N36" s="891"/>
      <c r="O36" s="891"/>
      <c r="P36" s="894"/>
    </row>
    <row r="37" spans="1:16" s="877" customFormat="1" ht="15" customHeight="1">
      <c r="A37" s="1093" t="s">
        <v>336</v>
      </c>
      <c r="B37" s="1093"/>
      <c r="C37" s="1093"/>
      <c r="D37" s="1093"/>
      <c r="E37" s="1093"/>
      <c r="F37" s="1093"/>
      <c r="G37" s="1093"/>
      <c r="H37" s="1093"/>
      <c r="I37" s="1093"/>
      <c r="J37" s="1093"/>
      <c r="K37" s="1093"/>
      <c r="L37" s="1093"/>
      <c r="M37" s="1093"/>
      <c r="N37" s="1093"/>
      <c r="O37" s="1093"/>
      <c r="P37" s="1093"/>
    </row>
    <row r="38" spans="1:16" s="877" customFormat="1" ht="15" customHeight="1">
      <c r="A38" s="1097" t="s">
        <v>344</v>
      </c>
      <c r="B38" s="1097"/>
      <c r="C38" s="1097"/>
      <c r="D38" s="1097"/>
      <c r="E38" s="1097"/>
      <c r="F38" s="1097"/>
      <c r="G38" s="1097"/>
      <c r="H38" s="1097"/>
      <c r="I38" s="1097"/>
      <c r="J38" s="1097"/>
      <c r="K38" s="1097"/>
      <c r="L38" s="1097"/>
      <c r="M38" s="1097"/>
      <c r="N38" s="1097"/>
      <c r="O38" s="1097"/>
      <c r="P38" s="1097"/>
    </row>
    <row r="39" spans="1:16" s="877" customFormat="1" ht="15" customHeight="1">
      <c r="A39" s="1095" t="s">
        <v>165</v>
      </c>
      <c r="B39" s="1095"/>
      <c r="C39" s="1095"/>
      <c r="D39" s="1095"/>
      <c r="E39" s="1095"/>
      <c r="F39" s="1095"/>
      <c r="G39" s="1095"/>
      <c r="H39" s="1095"/>
      <c r="I39" s="1095"/>
      <c r="J39" s="1095"/>
      <c r="K39" s="1095"/>
      <c r="L39" s="1095"/>
      <c r="M39" s="1095"/>
      <c r="N39" s="1095"/>
      <c r="O39" s="1095"/>
      <c r="P39" s="1095"/>
    </row>
    <row r="40" spans="1:16" s="877" customFormat="1" ht="4.5" customHeight="1">
      <c r="A40" s="838"/>
      <c r="B40" s="838"/>
      <c r="C40" s="840"/>
      <c r="D40" s="840"/>
      <c r="E40" s="840"/>
      <c r="F40" s="841"/>
      <c r="G40" s="840"/>
      <c r="H40" s="841"/>
      <c r="I40" s="840"/>
      <c r="J40" s="840"/>
      <c r="K40" s="840"/>
      <c r="L40" s="840"/>
      <c r="M40" s="840"/>
      <c r="N40" s="840"/>
      <c r="O40" s="838"/>
      <c r="P40" s="838"/>
    </row>
    <row r="41" spans="1:16" s="877" customFormat="1" ht="9.75" customHeight="1">
      <c r="A41" s="842" t="s">
        <v>291</v>
      </c>
      <c r="B41" s="843"/>
      <c r="C41" s="843"/>
      <c r="D41" s="843"/>
      <c r="E41" s="843"/>
      <c r="F41" s="843"/>
      <c r="G41" s="843"/>
      <c r="H41" s="843"/>
      <c r="I41" s="843"/>
      <c r="J41" s="843"/>
      <c r="K41" s="843"/>
      <c r="L41" s="843"/>
      <c r="M41" s="843"/>
      <c r="N41" s="843"/>
      <c r="O41" s="843"/>
      <c r="P41" s="844" t="s">
        <v>90</v>
      </c>
    </row>
    <row r="42" spans="1:16" s="877" customFormat="1" ht="15" customHeight="1">
      <c r="A42" s="1096" t="s">
        <v>344</v>
      </c>
      <c r="B42" s="1096"/>
      <c r="C42" s="1096"/>
      <c r="D42" s="1096"/>
      <c r="E42" s="1096"/>
      <c r="F42" s="1096"/>
      <c r="G42" s="1096"/>
      <c r="H42" s="1096"/>
      <c r="I42" s="1096"/>
      <c r="J42" s="1096"/>
      <c r="K42" s="1096"/>
      <c r="L42" s="1096"/>
      <c r="M42" s="1096"/>
      <c r="N42" s="1096"/>
      <c r="O42" s="1096"/>
      <c r="P42" s="1096"/>
    </row>
    <row r="43" spans="1:16" s="877" customFormat="1" ht="4.5" customHeight="1">
      <c r="A43" s="895"/>
      <c r="B43" s="896"/>
      <c r="C43" s="897"/>
      <c r="D43" s="897"/>
      <c r="E43" s="897"/>
      <c r="F43" s="897"/>
      <c r="G43" s="897"/>
      <c r="H43" s="897"/>
      <c r="I43" s="897"/>
      <c r="J43" s="897"/>
      <c r="K43" s="897"/>
      <c r="L43" s="897"/>
      <c r="M43" s="897"/>
      <c r="N43" s="897"/>
      <c r="O43" s="898"/>
      <c r="P43" s="899"/>
    </row>
    <row r="44" spans="1:16" s="877" customFormat="1" ht="9.75" customHeight="1">
      <c r="A44" s="900"/>
      <c r="B44" s="901"/>
      <c r="C44" s="90" t="s">
        <v>57</v>
      </c>
      <c r="D44" s="90" t="s">
        <v>58</v>
      </c>
      <c r="E44" s="91" t="s">
        <v>59</v>
      </c>
      <c r="F44" s="90" t="s">
        <v>60</v>
      </c>
      <c r="G44" s="90" t="s">
        <v>61</v>
      </c>
      <c r="H44" s="90" t="s">
        <v>62</v>
      </c>
      <c r="I44" s="90" t="s">
        <v>63</v>
      </c>
      <c r="J44" s="90" t="s">
        <v>64</v>
      </c>
      <c r="K44" s="90" t="s">
        <v>65</v>
      </c>
      <c r="L44" s="90" t="s">
        <v>66</v>
      </c>
      <c r="M44" s="90" t="s">
        <v>67</v>
      </c>
      <c r="N44" s="90" t="s">
        <v>68</v>
      </c>
      <c r="O44" s="902" t="s">
        <v>309</v>
      </c>
      <c r="P44" s="854" t="s">
        <v>70</v>
      </c>
    </row>
    <row r="45" spans="1:16" s="877" customFormat="1" ht="4.5" customHeight="1">
      <c r="A45" s="900"/>
      <c r="B45" s="901"/>
      <c r="C45" s="903"/>
      <c r="D45" s="903"/>
      <c r="E45" s="903"/>
      <c r="F45" s="903"/>
      <c r="G45" s="903"/>
      <c r="H45" s="903"/>
      <c r="I45" s="903"/>
      <c r="J45" s="903"/>
      <c r="K45" s="903"/>
      <c r="L45" s="903"/>
      <c r="M45" s="903"/>
      <c r="N45" s="903"/>
      <c r="O45" s="903"/>
      <c r="P45" s="904"/>
    </row>
    <row r="46" spans="1:16" s="877" customFormat="1" ht="9.75" customHeight="1">
      <c r="A46" s="905" t="s">
        <v>338</v>
      </c>
      <c r="B46" s="906"/>
      <c r="C46" s="907"/>
      <c r="D46" s="907"/>
      <c r="E46" s="907"/>
      <c r="F46" s="907"/>
      <c r="G46" s="907"/>
      <c r="H46" s="907"/>
      <c r="I46" s="907"/>
      <c r="J46" s="907"/>
      <c r="K46" s="907"/>
      <c r="L46" s="907"/>
      <c r="M46" s="907"/>
      <c r="N46" s="907"/>
      <c r="O46" s="907"/>
      <c r="P46" s="908"/>
    </row>
    <row r="47" spans="1:16" s="877" customFormat="1" ht="4.5" customHeight="1">
      <c r="A47" s="905"/>
      <c r="B47" s="852"/>
      <c r="C47" s="907"/>
      <c r="D47" s="907"/>
      <c r="E47" s="907"/>
      <c r="F47" s="907"/>
      <c r="G47" s="907"/>
      <c r="H47" s="907"/>
      <c r="I47" s="907"/>
      <c r="J47" s="907"/>
      <c r="K47" s="907"/>
      <c r="L47" s="907"/>
      <c r="M47" s="907"/>
      <c r="N47" s="907"/>
      <c r="O47" s="907"/>
      <c r="P47" s="908"/>
    </row>
    <row r="48" spans="1:18" s="877" customFormat="1" ht="9.75" customHeight="1">
      <c r="A48" s="870" t="s">
        <v>183</v>
      </c>
      <c r="B48" s="852">
        <v>2011</v>
      </c>
      <c r="C48" s="862">
        <v>6572</v>
      </c>
      <c r="D48" s="862">
        <v>6455</v>
      </c>
      <c r="E48" s="862">
        <v>6360</v>
      </c>
      <c r="F48" s="862">
        <v>6112</v>
      </c>
      <c r="G48" s="862">
        <v>5991</v>
      </c>
      <c r="H48" s="862">
        <v>5844</v>
      </c>
      <c r="I48" s="862">
        <v>5672</v>
      </c>
      <c r="J48" s="862">
        <v>5667</v>
      </c>
      <c r="K48" s="862">
        <v>5704</v>
      </c>
      <c r="L48" s="862">
        <v>5605</v>
      </c>
      <c r="M48" s="862">
        <v>5587</v>
      </c>
      <c r="N48" s="862">
        <v>5500</v>
      </c>
      <c r="O48" s="729">
        <f>SUM(C48:N48)/12</f>
        <v>5922.416666666667</v>
      </c>
      <c r="P48" s="879" t="s">
        <v>8</v>
      </c>
      <c r="Q48" s="863"/>
      <c r="R48" s="894"/>
    </row>
    <row r="49" spans="1:18" s="877" customFormat="1" ht="9.75" customHeight="1">
      <c r="A49" s="870" t="s">
        <v>310</v>
      </c>
      <c r="B49" s="852">
        <v>2012</v>
      </c>
      <c r="C49" s="862">
        <v>5212</v>
      </c>
      <c r="D49" s="862">
        <v>5130</v>
      </c>
      <c r="E49" s="862">
        <v>5015</v>
      </c>
      <c r="F49" s="862">
        <v>4826</v>
      </c>
      <c r="G49" s="862">
        <v>4741</v>
      </c>
      <c r="H49" s="862">
        <v>4616</v>
      </c>
      <c r="I49" s="862">
        <v>4591</v>
      </c>
      <c r="J49" s="862">
        <v>4578</v>
      </c>
      <c r="K49" s="862">
        <v>4577</v>
      </c>
      <c r="L49" s="862">
        <v>4447</v>
      </c>
      <c r="M49" s="862">
        <v>4299</v>
      </c>
      <c r="N49" s="862">
        <v>4133</v>
      </c>
      <c r="O49" s="729">
        <f>SUM(C49:N49)/12</f>
        <v>4680.416666666667</v>
      </c>
      <c r="P49" s="879" t="s">
        <v>8</v>
      </c>
      <c r="Q49" s="863"/>
      <c r="R49" s="894"/>
    </row>
    <row r="50" spans="1:18" s="877" customFormat="1" ht="9.75" customHeight="1">
      <c r="A50" s="870" t="s">
        <v>98</v>
      </c>
      <c r="B50" s="852">
        <v>2013</v>
      </c>
      <c r="C50" s="864">
        <v>3862</v>
      </c>
      <c r="D50" s="862"/>
      <c r="E50" s="862"/>
      <c r="F50" s="862"/>
      <c r="G50" s="862"/>
      <c r="H50" s="862"/>
      <c r="I50" s="862"/>
      <c r="J50" s="862"/>
      <c r="K50" s="862"/>
      <c r="L50" s="862"/>
      <c r="M50" s="862"/>
      <c r="N50" s="862"/>
      <c r="O50" s="729" t="s">
        <v>8</v>
      </c>
      <c r="P50" s="879" t="s">
        <v>8</v>
      </c>
      <c r="Q50" s="863"/>
      <c r="R50" s="894"/>
    </row>
    <row r="51" spans="1:16" s="877" customFormat="1" ht="4.5" customHeight="1">
      <c r="A51" s="869"/>
      <c r="B51" s="90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P51" s="910"/>
    </row>
    <row r="52" spans="1:16" s="877" customFormat="1" ht="9.75" customHeight="1">
      <c r="A52" s="845" t="s">
        <v>345</v>
      </c>
      <c r="B52" s="909"/>
      <c r="C52" s="911"/>
      <c r="D52" s="911"/>
      <c r="E52" s="911"/>
      <c r="F52" s="911"/>
      <c r="G52" s="911"/>
      <c r="H52" s="911"/>
      <c r="I52" s="911"/>
      <c r="J52" s="911"/>
      <c r="K52" s="911"/>
      <c r="L52" s="911"/>
      <c r="M52" s="911"/>
      <c r="N52" s="911"/>
      <c r="O52" s="911"/>
      <c r="P52" s="912"/>
    </row>
    <row r="53" spans="1:16" s="877" customFormat="1" ht="4.5" customHeight="1">
      <c r="A53" s="845"/>
      <c r="B53" s="852"/>
      <c r="C53" s="907"/>
      <c r="D53" s="907"/>
      <c r="E53" s="907"/>
      <c r="F53" s="907"/>
      <c r="G53" s="907"/>
      <c r="H53" s="907"/>
      <c r="I53" s="907"/>
      <c r="J53" s="907"/>
      <c r="K53" s="907"/>
      <c r="L53" s="907"/>
      <c r="M53" s="907"/>
      <c r="N53" s="907"/>
      <c r="O53" s="907"/>
      <c r="P53" s="912"/>
    </row>
    <row r="54" spans="1:16" s="877" customFormat="1" ht="9.75" customHeight="1">
      <c r="A54" s="870" t="s">
        <v>183</v>
      </c>
      <c r="B54" s="852">
        <v>2011</v>
      </c>
      <c r="C54" s="862">
        <v>10</v>
      </c>
      <c r="D54" s="862">
        <v>10</v>
      </c>
      <c r="E54" s="862">
        <v>9</v>
      </c>
      <c r="F54" s="862">
        <v>9</v>
      </c>
      <c r="G54" s="862">
        <v>7</v>
      </c>
      <c r="H54" s="862">
        <v>6</v>
      </c>
      <c r="I54" s="862">
        <v>6</v>
      </c>
      <c r="J54" s="862">
        <v>6</v>
      </c>
      <c r="K54" s="862">
        <v>6</v>
      </c>
      <c r="L54" s="862">
        <v>6</v>
      </c>
      <c r="M54" s="862">
        <v>6</v>
      </c>
      <c r="N54" s="862">
        <v>6</v>
      </c>
      <c r="O54" s="729">
        <f>SUM(C54:N54)/12</f>
        <v>7.25</v>
      </c>
      <c r="P54" s="879" t="s">
        <v>8</v>
      </c>
    </row>
    <row r="55" spans="1:16" s="877" customFormat="1" ht="9.75" customHeight="1">
      <c r="A55" s="870" t="s">
        <v>310</v>
      </c>
      <c r="B55" s="852">
        <v>2012</v>
      </c>
      <c r="C55" s="862">
        <v>5</v>
      </c>
      <c r="D55" s="862">
        <v>5</v>
      </c>
      <c r="E55" s="862">
        <v>5</v>
      </c>
      <c r="F55" s="862">
        <v>5</v>
      </c>
      <c r="G55" s="862">
        <v>5</v>
      </c>
      <c r="H55" s="862">
        <v>5</v>
      </c>
      <c r="I55" s="862">
        <v>5</v>
      </c>
      <c r="J55" s="862">
        <v>5</v>
      </c>
      <c r="K55" s="862">
        <v>5</v>
      </c>
      <c r="L55" s="862">
        <v>5</v>
      </c>
      <c r="M55" s="862">
        <v>3</v>
      </c>
      <c r="N55" s="862">
        <v>4</v>
      </c>
      <c r="O55" s="729">
        <f>SUM(C55:N55)/12</f>
        <v>4.75</v>
      </c>
      <c r="P55" s="879" t="s">
        <v>8</v>
      </c>
    </row>
    <row r="56" spans="1:16" s="877" customFormat="1" ht="9.75" customHeight="1">
      <c r="A56" s="870" t="s">
        <v>98</v>
      </c>
      <c r="B56" s="852">
        <v>2013</v>
      </c>
      <c r="C56" s="864">
        <v>3</v>
      </c>
      <c r="D56" s="862"/>
      <c r="E56" s="862"/>
      <c r="F56" s="862"/>
      <c r="G56" s="862"/>
      <c r="H56" s="862"/>
      <c r="I56" s="862"/>
      <c r="J56" s="862"/>
      <c r="K56" s="862"/>
      <c r="L56" s="862"/>
      <c r="M56" s="862"/>
      <c r="N56" s="862"/>
      <c r="O56" s="729" t="s">
        <v>8</v>
      </c>
      <c r="P56" s="879" t="s">
        <v>8</v>
      </c>
    </row>
    <row r="57" spans="1:16" s="877" customFormat="1" ht="4.5" customHeight="1">
      <c r="A57" s="913"/>
      <c r="B57" s="852"/>
      <c r="C57" s="862"/>
      <c r="D57" s="871"/>
      <c r="E57" s="871"/>
      <c r="F57" s="871"/>
      <c r="G57" s="871"/>
      <c r="H57" s="871"/>
      <c r="I57" s="871"/>
      <c r="J57" s="871"/>
      <c r="K57" s="871"/>
      <c r="L57" s="871"/>
      <c r="M57" s="881"/>
      <c r="N57" s="872"/>
      <c r="O57" s="914"/>
      <c r="P57" s="915"/>
    </row>
    <row r="58" spans="1:16" s="877" customFormat="1" ht="9.75" customHeight="1">
      <c r="A58" s="845" t="s">
        <v>340</v>
      </c>
      <c r="B58" s="852"/>
      <c r="C58" s="871"/>
      <c r="D58" s="872"/>
      <c r="E58" s="871"/>
      <c r="F58" s="871"/>
      <c r="G58" s="871"/>
      <c r="H58" s="871"/>
      <c r="I58" s="871"/>
      <c r="J58" s="871"/>
      <c r="K58" s="871"/>
      <c r="L58" s="871"/>
      <c r="M58" s="871"/>
      <c r="N58" s="872"/>
      <c r="O58" s="864"/>
      <c r="P58" s="879"/>
    </row>
    <row r="59" spans="1:16" s="877" customFormat="1" ht="4.5" customHeight="1">
      <c r="A59" s="845"/>
      <c r="B59" s="852"/>
      <c r="C59" s="871"/>
      <c r="D59" s="871"/>
      <c r="E59" s="871"/>
      <c r="F59" s="871"/>
      <c r="G59" s="871"/>
      <c r="H59" s="871"/>
      <c r="I59" s="871"/>
      <c r="J59" s="871"/>
      <c r="K59" s="871"/>
      <c r="L59" s="871"/>
      <c r="M59" s="871"/>
      <c r="N59" s="872"/>
      <c r="O59" s="864"/>
      <c r="P59" s="879"/>
    </row>
    <row r="60" spans="1:16" s="877" customFormat="1" ht="9.75" customHeight="1">
      <c r="A60" s="861" t="s">
        <v>346</v>
      </c>
      <c r="B60" s="852">
        <v>2011</v>
      </c>
      <c r="C60" s="862" t="s">
        <v>8</v>
      </c>
      <c r="D60" s="862" t="s">
        <v>8</v>
      </c>
      <c r="E60" s="862" t="s">
        <v>8</v>
      </c>
      <c r="F60" s="862" t="s">
        <v>8</v>
      </c>
      <c r="G60" s="862" t="s">
        <v>8</v>
      </c>
      <c r="H60" s="862" t="s">
        <v>8</v>
      </c>
      <c r="I60" s="862" t="s">
        <v>8</v>
      </c>
      <c r="J60" s="862" t="s">
        <v>8</v>
      </c>
      <c r="K60" s="862" t="s">
        <v>8</v>
      </c>
      <c r="L60" s="862" t="s">
        <v>8</v>
      </c>
      <c r="M60" s="862" t="s">
        <v>8</v>
      </c>
      <c r="N60" s="862" t="s">
        <v>8</v>
      </c>
      <c r="O60" s="914" t="s">
        <v>8</v>
      </c>
      <c r="P60" s="879" t="s">
        <v>8</v>
      </c>
    </row>
    <row r="61" spans="1:16" s="877" customFormat="1" ht="9.75" customHeight="1">
      <c r="A61" s="870" t="s">
        <v>98</v>
      </c>
      <c r="B61" s="852">
        <v>2012</v>
      </c>
      <c r="C61" s="862" t="s">
        <v>8</v>
      </c>
      <c r="D61" s="862" t="s">
        <v>8</v>
      </c>
      <c r="E61" s="862" t="s">
        <v>8</v>
      </c>
      <c r="F61" s="862" t="s">
        <v>8</v>
      </c>
      <c r="G61" s="862" t="s">
        <v>8</v>
      </c>
      <c r="H61" s="862" t="s">
        <v>8</v>
      </c>
      <c r="I61" s="862" t="s">
        <v>8</v>
      </c>
      <c r="J61" s="862" t="s">
        <v>8</v>
      </c>
      <c r="K61" s="862" t="s">
        <v>8</v>
      </c>
      <c r="L61" s="862" t="s">
        <v>8</v>
      </c>
      <c r="M61" s="862" t="s">
        <v>8</v>
      </c>
      <c r="N61" s="864" t="s">
        <v>8</v>
      </c>
      <c r="O61" s="914" t="s">
        <v>8</v>
      </c>
      <c r="P61" s="879" t="s">
        <v>8</v>
      </c>
    </row>
    <row r="62" spans="1:16" s="877" customFormat="1" ht="4.5" customHeight="1">
      <c r="A62" s="916"/>
      <c r="B62" s="917"/>
      <c r="C62" s="918"/>
      <c r="D62" s="918"/>
      <c r="E62" s="919"/>
      <c r="F62" s="919"/>
      <c r="G62" s="918"/>
      <c r="H62" s="920"/>
      <c r="I62" s="919"/>
      <c r="J62" s="921"/>
      <c r="K62" s="922"/>
      <c r="L62" s="921"/>
      <c r="M62" s="922"/>
      <c r="N62" s="923"/>
      <c r="O62" s="920"/>
      <c r="P62" s="924"/>
    </row>
    <row r="63" spans="1:16" s="877" customFormat="1" ht="9">
      <c r="A63" s="890" t="s">
        <v>343</v>
      </c>
      <c r="B63" s="891"/>
      <c r="C63" s="890"/>
      <c r="D63" s="891"/>
      <c r="E63" s="891"/>
      <c r="F63" s="891"/>
      <c r="G63" s="891"/>
      <c r="H63" s="891" t="s">
        <v>102</v>
      </c>
      <c r="I63" s="891"/>
      <c r="J63" s="891"/>
      <c r="K63" s="891"/>
      <c r="L63" s="891"/>
      <c r="M63" s="891"/>
      <c r="N63" s="891"/>
      <c r="O63" s="892"/>
      <c r="P63" s="893" t="s">
        <v>88</v>
      </c>
    </row>
    <row r="64" spans="1:16" s="877" customFormat="1" ht="9">
      <c r="A64" s="925"/>
      <c r="B64" s="926"/>
      <c r="C64" s="891"/>
      <c r="D64" s="891"/>
      <c r="E64" s="891"/>
      <c r="F64" s="891"/>
      <c r="G64" s="891"/>
      <c r="H64" s="891"/>
      <c r="I64" s="891"/>
      <c r="J64" s="891"/>
      <c r="K64" s="891"/>
      <c r="L64" s="891"/>
      <c r="M64" s="891"/>
      <c r="N64" s="891"/>
      <c r="O64" s="891"/>
      <c r="P64" s="891"/>
    </row>
    <row r="65" spans="1:16" s="877" customFormat="1" ht="9">
      <c r="A65" s="889"/>
      <c r="B65" s="890"/>
      <c r="C65" s="890"/>
      <c r="D65" s="891"/>
      <c r="E65" s="891"/>
      <c r="F65" s="890"/>
      <c r="G65" s="891"/>
      <c r="H65" s="891"/>
      <c r="I65" s="891"/>
      <c r="J65" s="891"/>
      <c r="K65" s="891"/>
      <c r="L65" s="891"/>
      <c r="M65" s="891"/>
      <c r="N65" s="891"/>
      <c r="O65" s="891"/>
      <c r="P65" s="894"/>
    </row>
    <row r="66" spans="1:16" s="877" customFormat="1" ht="9">
      <c r="A66" s="890"/>
      <c r="B66" s="890"/>
      <c r="C66" s="891"/>
      <c r="D66" s="891"/>
      <c r="E66" s="891"/>
      <c r="F66" s="891"/>
      <c r="G66" s="891"/>
      <c r="H66" s="891"/>
      <c r="I66" s="891"/>
      <c r="J66" s="891"/>
      <c r="K66" s="891"/>
      <c r="L66" s="891"/>
      <c r="M66" s="891"/>
      <c r="N66" s="891"/>
      <c r="O66" s="891"/>
      <c r="P66" s="927"/>
    </row>
    <row r="67" spans="1:16" s="877" customFormat="1" ht="15.75">
      <c r="A67" s="1093"/>
      <c r="B67" s="1093"/>
      <c r="C67" s="1093"/>
      <c r="D67" s="1093"/>
      <c r="E67" s="1093"/>
      <c r="F67" s="1093"/>
      <c r="G67" s="1093"/>
      <c r="H67" s="1093"/>
      <c r="I67" s="1093"/>
      <c r="J67" s="1093"/>
      <c r="K67" s="1093"/>
      <c r="L67" s="1093"/>
      <c r="M67" s="1093"/>
      <c r="N67" s="1093"/>
      <c r="O67" s="1093"/>
      <c r="P67" s="1093"/>
    </row>
    <row r="68" spans="1:16" s="877" customFormat="1" ht="15">
      <c r="A68" s="1094"/>
      <c r="B68" s="1094"/>
      <c r="C68" s="1094"/>
      <c r="D68" s="1094"/>
      <c r="E68" s="1094"/>
      <c r="F68" s="1094"/>
      <c r="G68" s="1094"/>
      <c r="H68" s="1094"/>
      <c r="I68" s="1094"/>
      <c r="J68" s="1094"/>
      <c r="K68" s="1094"/>
      <c r="L68" s="1094"/>
      <c r="M68" s="1094"/>
      <c r="N68" s="1094"/>
      <c r="O68" s="1094"/>
      <c r="P68" s="1094"/>
    </row>
    <row r="69" spans="1:16" s="877" customFormat="1" ht="15" customHeight="1">
      <c r="A69" s="1095"/>
      <c r="B69" s="1095"/>
      <c r="C69" s="1095"/>
      <c r="D69" s="1095"/>
      <c r="E69" s="1095"/>
      <c r="F69" s="1095"/>
      <c r="G69" s="1095"/>
      <c r="H69" s="1095"/>
      <c r="I69" s="1095"/>
      <c r="J69" s="1095"/>
      <c r="K69" s="1095"/>
      <c r="L69" s="1095"/>
      <c r="M69" s="1095"/>
      <c r="N69" s="1095"/>
      <c r="O69" s="1095"/>
      <c r="P69" s="1095"/>
    </row>
    <row r="70" spans="1:16" s="877" customFormat="1" ht="15.75" customHeight="1">
      <c r="A70" s="928"/>
      <c r="B70" s="928"/>
      <c r="C70" s="928"/>
      <c r="D70" s="928"/>
      <c r="E70" s="928"/>
      <c r="F70" s="928"/>
      <c r="G70" s="928"/>
      <c r="H70" s="928"/>
      <c r="I70" s="928"/>
      <c r="J70" s="928"/>
      <c r="K70" s="928"/>
      <c r="L70" s="928"/>
      <c r="M70" s="928"/>
      <c r="N70" s="928"/>
      <c r="O70" s="928"/>
      <c r="P70" s="928"/>
    </row>
    <row r="71" spans="1:16" s="877" customFormat="1" ht="15.75" customHeight="1">
      <c r="A71" s="902"/>
      <c r="B71" s="902"/>
      <c r="C71" s="902"/>
      <c r="D71" s="902"/>
      <c r="E71" s="902"/>
      <c r="F71" s="902"/>
      <c r="G71" s="902"/>
      <c r="H71" s="902"/>
      <c r="I71" s="902"/>
      <c r="J71" s="902"/>
      <c r="K71" s="902"/>
      <c r="L71" s="902"/>
      <c r="M71" s="902"/>
      <c r="N71" s="902"/>
      <c r="O71" s="902"/>
      <c r="P71" s="902"/>
    </row>
    <row r="72" spans="1:16" s="877" customFormat="1" ht="12.75" customHeight="1">
      <c r="A72" s="902"/>
      <c r="B72" s="902"/>
      <c r="C72" s="902"/>
      <c r="D72" s="902"/>
      <c r="E72" s="902"/>
      <c r="F72" s="902"/>
      <c r="G72" s="902"/>
      <c r="H72" s="902"/>
      <c r="I72" s="902"/>
      <c r="J72" s="902"/>
      <c r="K72" s="902"/>
      <c r="L72" s="902"/>
      <c r="M72" s="902"/>
      <c r="N72" s="902"/>
      <c r="O72" s="902"/>
      <c r="P72" s="902"/>
    </row>
    <row r="73" spans="1:16" ht="8.25" customHeight="1">
      <c r="A73" s="902"/>
      <c r="B73" s="902"/>
      <c r="C73" s="902"/>
      <c r="D73" s="902"/>
      <c r="E73" s="902"/>
      <c r="F73" s="902"/>
      <c r="G73" s="902"/>
      <c r="H73" s="902"/>
      <c r="I73" s="902"/>
      <c r="J73" s="902"/>
      <c r="K73" s="902"/>
      <c r="L73" s="902"/>
      <c r="M73" s="902"/>
      <c r="N73" s="902"/>
      <c r="O73" s="902"/>
      <c r="P73" s="902"/>
    </row>
    <row r="74" spans="1:16" s="839" customFormat="1" ht="12.75">
      <c r="A74" s="902"/>
      <c r="B74" s="902"/>
      <c r="C74" s="902"/>
      <c r="D74" s="902"/>
      <c r="E74" s="902"/>
      <c r="F74" s="902"/>
      <c r="G74" s="902"/>
      <c r="H74" s="902"/>
      <c r="I74" s="902"/>
      <c r="J74" s="902"/>
      <c r="K74" s="902"/>
      <c r="L74" s="902"/>
      <c r="M74" s="902"/>
      <c r="N74" s="902"/>
      <c r="O74" s="902"/>
      <c r="P74" s="902"/>
    </row>
    <row r="75" spans="1:16" s="839" customFormat="1" ht="12.75">
      <c r="A75" s="902"/>
      <c r="B75" s="902"/>
      <c r="C75" s="902"/>
      <c r="D75" s="902"/>
      <c r="E75" s="902"/>
      <c r="F75" s="902"/>
      <c r="G75" s="902"/>
      <c r="H75" s="902"/>
      <c r="I75" s="902"/>
      <c r="J75" s="902"/>
      <c r="K75" s="902"/>
      <c r="L75" s="902"/>
      <c r="M75" s="902"/>
      <c r="N75" s="902"/>
      <c r="O75" s="902"/>
      <c r="P75" s="902"/>
    </row>
    <row r="76" spans="1:16" s="839" customFormat="1" ht="12.75">
      <c r="A76" s="902"/>
      <c r="B76" s="902"/>
      <c r="C76" s="902"/>
      <c r="D76" s="902"/>
      <c r="E76" s="902"/>
      <c r="F76" s="902"/>
      <c r="G76" s="902"/>
      <c r="H76" s="902"/>
      <c r="I76" s="902"/>
      <c r="J76" s="902"/>
      <c r="K76" s="902"/>
      <c r="L76" s="902"/>
      <c r="M76" s="902"/>
      <c r="N76" s="902"/>
      <c r="O76" s="902"/>
      <c r="P76" s="902"/>
    </row>
    <row r="77" spans="1:16" ht="12.75">
      <c r="A77" s="902"/>
      <c r="B77" s="902"/>
      <c r="C77" s="902"/>
      <c r="D77" s="902"/>
      <c r="E77" s="902"/>
      <c r="F77" s="902"/>
      <c r="G77" s="902"/>
      <c r="H77" s="902"/>
      <c r="I77" s="902"/>
      <c r="J77" s="902"/>
      <c r="K77" s="902"/>
      <c r="L77" s="902"/>
      <c r="M77" s="902"/>
      <c r="N77" s="902"/>
      <c r="O77" s="902"/>
      <c r="P77" s="902"/>
    </row>
    <row r="78" spans="1:16" ht="12.75">
      <c r="A78" s="902"/>
      <c r="B78" s="902"/>
      <c r="C78" s="902"/>
      <c r="D78" s="902"/>
      <c r="E78" s="902"/>
      <c r="F78" s="902"/>
      <c r="G78" s="902"/>
      <c r="H78" s="902"/>
      <c r="I78" s="902"/>
      <c r="J78" s="902"/>
      <c r="K78" s="902"/>
      <c r="L78" s="902"/>
      <c r="M78" s="902"/>
      <c r="N78" s="902"/>
      <c r="O78" s="902"/>
      <c r="P78" s="902"/>
    </row>
    <row r="79" spans="1:16" ht="10.5" customHeight="1">
      <c r="A79" s="902"/>
      <c r="B79" s="902"/>
      <c r="C79" s="902"/>
      <c r="D79" s="902"/>
      <c r="E79" s="902"/>
      <c r="F79" s="902"/>
      <c r="G79" s="902"/>
      <c r="H79" s="902"/>
      <c r="I79" s="902"/>
      <c r="J79" s="902"/>
      <c r="K79" s="902"/>
      <c r="L79" s="902"/>
      <c r="M79" s="902"/>
      <c r="N79" s="902"/>
      <c r="O79" s="902"/>
      <c r="P79" s="902"/>
    </row>
    <row r="80" spans="1:16" ht="10.5" customHeight="1">
      <c r="A80" s="902"/>
      <c r="B80" s="902"/>
      <c r="C80" s="902"/>
      <c r="D80" s="902"/>
      <c r="E80" s="902"/>
      <c r="F80" s="902"/>
      <c r="G80" s="902"/>
      <c r="H80" s="902"/>
      <c r="I80" s="902"/>
      <c r="J80" s="902"/>
      <c r="K80" s="902"/>
      <c r="L80" s="902"/>
      <c r="M80" s="902"/>
      <c r="N80" s="902"/>
      <c r="O80" s="902"/>
      <c r="P80" s="902"/>
    </row>
    <row r="81" spans="1:16" ht="10.5" customHeight="1">
      <c r="A81" s="902"/>
      <c r="B81" s="902"/>
      <c r="C81" s="902"/>
      <c r="D81" s="902"/>
      <c r="E81" s="902"/>
      <c r="F81" s="902"/>
      <c r="G81" s="902"/>
      <c r="H81" s="902"/>
      <c r="I81" s="902"/>
      <c r="J81" s="902"/>
      <c r="K81" s="902"/>
      <c r="L81" s="902"/>
      <c r="M81" s="902"/>
      <c r="N81" s="902"/>
      <c r="O81" s="902"/>
      <c r="P81" s="902"/>
    </row>
    <row r="82" spans="1:16" ht="12.75">
      <c r="A82" s="902"/>
      <c r="B82" s="902"/>
      <c r="C82" s="902"/>
      <c r="D82" s="902"/>
      <c r="E82" s="902"/>
      <c r="F82" s="902"/>
      <c r="G82" s="902"/>
      <c r="H82" s="902"/>
      <c r="I82" s="902"/>
      <c r="J82" s="902"/>
      <c r="K82" s="902"/>
      <c r="L82" s="902"/>
      <c r="M82" s="902"/>
      <c r="N82" s="902"/>
      <c r="O82" s="902"/>
      <c r="P82" s="902"/>
    </row>
    <row r="83" spans="1:16" ht="12.75">
      <c r="A83" s="902"/>
      <c r="B83" s="902"/>
      <c r="C83" s="902"/>
      <c r="D83" s="902"/>
      <c r="E83" s="902"/>
      <c r="F83" s="902"/>
      <c r="G83" s="902"/>
      <c r="H83" s="902"/>
      <c r="I83" s="902"/>
      <c r="J83" s="902"/>
      <c r="K83" s="902"/>
      <c r="L83" s="902"/>
      <c r="M83" s="902"/>
      <c r="N83" s="902"/>
      <c r="O83" s="902"/>
      <c r="P83" s="902"/>
    </row>
    <row r="84" spans="1:16" ht="12.75">
      <c r="A84" s="902"/>
      <c r="B84" s="902"/>
      <c r="C84" s="902"/>
      <c r="D84" s="902"/>
      <c r="E84" s="902"/>
      <c r="F84" s="902"/>
      <c r="G84" s="902"/>
      <c r="H84" s="902"/>
      <c r="I84" s="902"/>
      <c r="J84" s="902"/>
      <c r="K84" s="902"/>
      <c r="L84" s="902"/>
      <c r="M84" s="902"/>
      <c r="N84" s="902"/>
      <c r="O84" s="902"/>
      <c r="P84" s="902"/>
    </row>
    <row r="85" spans="1:16" ht="12.75">
      <c r="A85" s="902"/>
      <c r="B85" s="902"/>
      <c r="C85" s="902"/>
      <c r="D85" s="902"/>
      <c r="E85" s="902"/>
      <c r="F85" s="902"/>
      <c r="G85" s="902"/>
      <c r="H85" s="902"/>
      <c r="I85" s="902"/>
      <c r="J85" s="902"/>
      <c r="K85" s="902"/>
      <c r="L85" s="902"/>
      <c r="M85" s="902"/>
      <c r="N85" s="902"/>
      <c r="O85" s="902"/>
      <c r="P85" s="902"/>
    </row>
    <row r="86" spans="1:16" ht="12.75">
      <c r="A86" s="902"/>
      <c r="B86" s="902"/>
      <c r="C86" s="902"/>
      <c r="D86" s="902"/>
      <c r="E86" s="902"/>
      <c r="F86" s="902"/>
      <c r="G86" s="902"/>
      <c r="H86" s="902"/>
      <c r="I86" s="902"/>
      <c r="J86" s="902"/>
      <c r="K86" s="902"/>
      <c r="L86" s="902"/>
      <c r="M86" s="902"/>
      <c r="N86" s="902"/>
      <c r="O86" s="902"/>
      <c r="P86" s="902"/>
    </row>
    <row r="87" spans="1:16" ht="12.75">
      <c r="A87" s="902"/>
      <c r="B87" s="902"/>
      <c r="C87" s="902"/>
      <c r="D87" s="902"/>
      <c r="E87" s="902"/>
      <c r="F87" s="902"/>
      <c r="G87" s="902"/>
      <c r="H87" s="902"/>
      <c r="I87" s="902"/>
      <c r="J87" s="902"/>
      <c r="K87" s="902"/>
      <c r="L87" s="902"/>
      <c r="M87" s="902"/>
      <c r="N87" s="902"/>
      <c r="O87" s="902"/>
      <c r="P87" s="902"/>
    </row>
    <row r="88" spans="1:16" ht="6.75" customHeight="1">
      <c r="A88" s="902"/>
      <c r="B88" s="902"/>
      <c r="C88" s="902"/>
      <c r="D88" s="902"/>
      <c r="E88" s="902"/>
      <c r="F88" s="902"/>
      <c r="G88" s="902"/>
      <c r="H88" s="902"/>
      <c r="I88" s="902"/>
      <c r="J88" s="902"/>
      <c r="K88" s="902"/>
      <c r="L88" s="902"/>
      <c r="M88" s="902"/>
      <c r="N88" s="902"/>
      <c r="O88" s="902"/>
      <c r="P88" s="902"/>
    </row>
    <row r="89" spans="1:16" ht="12.75" hidden="1">
      <c r="A89" s="902"/>
      <c r="B89" s="902"/>
      <c r="C89" s="902"/>
      <c r="D89" s="902"/>
      <c r="E89" s="902"/>
      <c r="F89" s="902"/>
      <c r="G89" s="902"/>
      <c r="H89" s="902"/>
      <c r="I89" s="902"/>
      <c r="J89" s="902"/>
      <c r="K89" s="902"/>
      <c r="L89" s="902"/>
      <c r="M89" s="902"/>
      <c r="N89" s="902"/>
      <c r="O89" s="902"/>
      <c r="P89" s="902"/>
    </row>
    <row r="90" spans="1:16" ht="12.75" hidden="1">
      <c r="A90" s="902"/>
      <c r="B90" s="902"/>
      <c r="C90" s="902"/>
      <c r="D90" s="902"/>
      <c r="E90" s="902"/>
      <c r="F90" s="902"/>
      <c r="G90" s="902"/>
      <c r="H90" s="902"/>
      <c r="I90" s="902"/>
      <c r="J90" s="902"/>
      <c r="K90" s="902"/>
      <c r="L90" s="902"/>
      <c r="M90" s="902"/>
      <c r="N90" s="902"/>
      <c r="O90" s="902"/>
      <c r="P90" s="902"/>
    </row>
    <row r="91" spans="1:16" ht="12.75" hidden="1">
      <c r="A91" s="902"/>
      <c r="B91" s="902"/>
      <c r="C91" s="902"/>
      <c r="D91" s="902"/>
      <c r="E91" s="902"/>
      <c r="F91" s="902"/>
      <c r="G91" s="902"/>
      <c r="H91" s="902"/>
      <c r="I91" s="902"/>
      <c r="J91" s="902"/>
      <c r="K91" s="902"/>
      <c r="L91" s="902"/>
      <c r="M91" s="902"/>
      <c r="N91" s="902"/>
      <c r="O91" s="902"/>
      <c r="P91" s="902"/>
    </row>
    <row r="92" spans="1:16" ht="12.75" hidden="1">
      <c r="A92" s="902"/>
      <c r="B92" s="902"/>
      <c r="C92" s="902"/>
      <c r="D92" s="902"/>
      <c r="E92" s="902"/>
      <c r="F92" s="902"/>
      <c r="G92" s="902"/>
      <c r="H92" s="902"/>
      <c r="I92" s="902"/>
      <c r="J92" s="902"/>
      <c r="K92" s="902"/>
      <c r="L92" s="902"/>
      <c r="M92" s="902"/>
      <c r="N92" s="902"/>
      <c r="O92" s="902"/>
      <c r="P92" s="902"/>
    </row>
    <row r="93" spans="1:16" ht="12.75" hidden="1">
      <c r="A93" s="902"/>
      <c r="B93" s="902"/>
      <c r="C93" s="902">
        <v>2408</v>
      </c>
      <c r="D93" s="902">
        <v>2248</v>
      </c>
      <c r="E93" s="902">
        <v>2129</v>
      </c>
      <c r="F93" s="902">
        <v>1988</v>
      </c>
      <c r="G93" s="902">
        <v>1873</v>
      </c>
      <c r="H93" s="902">
        <v>1730</v>
      </c>
      <c r="I93" s="902">
        <v>1600</v>
      </c>
      <c r="J93" s="902"/>
      <c r="K93" s="902"/>
      <c r="L93" s="902"/>
      <c r="M93" s="902"/>
      <c r="N93" s="902"/>
      <c r="O93" s="902"/>
      <c r="P93" s="902"/>
    </row>
    <row r="94" spans="1:16" ht="12.75" customHeight="1" hidden="1">
      <c r="A94" s="902"/>
      <c r="B94" s="902"/>
      <c r="C94" s="902"/>
      <c r="D94" s="902"/>
      <c r="E94" s="902"/>
      <c r="F94" s="902"/>
      <c r="G94" s="902"/>
      <c r="H94" s="902"/>
      <c r="I94" s="902"/>
      <c r="J94" s="902"/>
      <c r="K94" s="902"/>
      <c r="L94" s="902"/>
      <c r="M94" s="902"/>
      <c r="N94" s="902"/>
      <c r="O94" s="902"/>
      <c r="P94" s="902"/>
    </row>
    <row r="95" spans="1:16" ht="12.75" hidden="1">
      <c r="A95" s="902"/>
      <c r="B95" s="902"/>
      <c r="C95" s="902"/>
      <c r="D95" s="902"/>
      <c r="E95" s="902"/>
      <c r="F95" s="902"/>
      <c r="G95" s="902"/>
      <c r="H95" s="902"/>
      <c r="I95" s="902"/>
      <c r="J95" s="902"/>
      <c r="K95" s="902"/>
      <c r="L95" s="902"/>
      <c r="M95" s="902"/>
      <c r="N95" s="902"/>
      <c r="O95" s="902"/>
      <c r="P95" s="902"/>
    </row>
    <row r="96" spans="1:16" ht="12.75" hidden="1">
      <c r="A96" s="902"/>
      <c r="B96" s="902"/>
      <c r="C96" s="902"/>
      <c r="D96" s="902"/>
      <c r="E96" s="902"/>
      <c r="F96" s="902"/>
      <c r="G96" s="902"/>
      <c r="H96" s="902"/>
      <c r="I96" s="902"/>
      <c r="J96" s="902"/>
      <c r="K96" s="902"/>
      <c r="L96" s="902"/>
      <c r="M96" s="902"/>
      <c r="N96" s="902"/>
      <c r="O96" s="902"/>
      <c r="P96" s="902"/>
    </row>
    <row r="97" spans="1:16" ht="12.75" hidden="1">
      <c r="A97" s="902"/>
      <c r="B97" s="902"/>
      <c r="C97" s="902"/>
      <c r="D97" s="902"/>
      <c r="E97" s="902"/>
      <c r="F97" s="902"/>
      <c r="G97" s="902"/>
      <c r="H97" s="902"/>
      <c r="I97" s="902"/>
      <c r="J97" s="902"/>
      <c r="K97" s="902"/>
      <c r="L97" s="902"/>
      <c r="M97" s="902"/>
      <c r="N97" s="902"/>
      <c r="O97" s="902"/>
      <c r="P97" s="902"/>
    </row>
    <row r="98" spans="1:16" ht="12.75" hidden="1">
      <c r="A98" s="902"/>
      <c r="B98" s="902"/>
      <c r="C98" s="902"/>
      <c r="D98" s="902"/>
      <c r="E98" s="902"/>
      <c r="F98" s="902"/>
      <c r="G98" s="902"/>
      <c r="H98" s="902"/>
      <c r="I98" s="902"/>
      <c r="J98" s="902"/>
      <c r="K98" s="902"/>
      <c r="L98" s="902"/>
      <c r="M98" s="902"/>
      <c r="N98" s="902"/>
      <c r="O98" s="902"/>
      <c r="P98" s="902"/>
    </row>
    <row r="99" spans="1:16" ht="12.75" customHeight="1" hidden="1">
      <c r="A99" s="902"/>
      <c r="B99" s="902"/>
      <c r="C99" s="902">
        <v>55609</v>
      </c>
      <c r="D99" s="902">
        <v>54294</v>
      </c>
      <c r="E99" s="902">
        <v>54144</v>
      </c>
      <c r="F99" s="902">
        <v>53413</v>
      </c>
      <c r="G99" s="902">
        <v>52811</v>
      </c>
      <c r="H99" s="902">
        <v>52139</v>
      </c>
      <c r="I99" s="902">
        <v>51263</v>
      </c>
      <c r="J99" s="902"/>
      <c r="K99" s="902"/>
      <c r="L99" s="902"/>
      <c r="M99" s="902"/>
      <c r="N99" s="902"/>
      <c r="O99" s="902"/>
      <c r="P99" s="902"/>
    </row>
    <row r="100" spans="1:16" ht="12.75">
      <c r="A100" s="902"/>
      <c r="B100" s="902"/>
      <c r="C100" s="902"/>
      <c r="D100" s="902"/>
      <c r="E100" s="902"/>
      <c r="F100" s="902"/>
      <c r="G100" s="902"/>
      <c r="H100" s="902"/>
      <c r="I100" s="902"/>
      <c r="J100" s="902"/>
      <c r="K100" s="902"/>
      <c r="L100" s="902"/>
      <c r="M100" s="902"/>
      <c r="N100" s="902"/>
      <c r="O100" s="902"/>
      <c r="P100" s="902"/>
    </row>
    <row r="101" spans="1:16" ht="12.75">
      <c r="A101" s="902"/>
      <c r="B101" s="902"/>
      <c r="C101" s="902"/>
      <c r="D101" s="902"/>
      <c r="E101" s="902"/>
      <c r="F101" s="902"/>
      <c r="G101" s="902"/>
      <c r="H101" s="902"/>
      <c r="I101" s="902"/>
      <c r="J101" s="902"/>
      <c r="K101" s="902"/>
      <c r="L101" s="902"/>
      <c r="M101" s="902"/>
      <c r="N101" s="902"/>
      <c r="O101" s="902"/>
      <c r="P101" s="902"/>
    </row>
    <row r="102" spans="1:16" ht="12.75">
      <c r="A102" s="902"/>
      <c r="B102" s="902"/>
      <c r="C102" s="902">
        <v>511</v>
      </c>
      <c r="D102" s="902">
        <v>464</v>
      </c>
      <c r="E102" s="902">
        <v>411</v>
      </c>
      <c r="F102" s="902">
        <v>377</v>
      </c>
      <c r="G102" s="902">
        <v>338</v>
      </c>
      <c r="H102" s="902">
        <v>330</v>
      </c>
      <c r="I102" s="902">
        <v>340</v>
      </c>
      <c r="J102" s="1019">
        <v>336</v>
      </c>
      <c r="K102" s="902"/>
      <c r="L102" s="902"/>
      <c r="M102" s="902"/>
      <c r="N102" s="902"/>
      <c r="O102" s="902"/>
      <c r="P102" s="902"/>
    </row>
    <row r="103" spans="1:16" ht="6" customHeight="1">
      <c r="A103" s="902"/>
      <c r="B103" s="902"/>
      <c r="C103" s="902"/>
      <c r="D103" s="902"/>
      <c r="E103" s="902"/>
      <c r="F103" s="902"/>
      <c r="G103" s="902"/>
      <c r="H103" s="902"/>
      <c r="I103" s="902"/>
      <c r="J103" s="902"/>
      <c r="K103" s="902"/>
      <c r="L103" s="902"/>
      <c r="M103" s="902"/>
      <c r="N103" s="902"/>
      <c r="O103" s="902"/>
      <c r="P103" s="902"/>
    </row>
    <row r="104" spans="1:16" ht="12.75">
      <c r="A104" s="902"/>
      <c r="B104" s="902"/>
      <c r="C104" s="902"/>
      <c r="D104" s="902"/>
      <c r="E104" s="902"/>
      <c r="F104" s="902"/>
      <c r="G104" s="902"/>
      <c r="H104" s="902"/>
      <c r="I104" s="902"/>
      <c r="J104" s="902"/>
      <c r="K104" s="902"/>
      <c r="L104" s="902"/>
      <c r="M104" s="902"/>
      <c r="N104" s="902"/>
      <c r="O104" s="902"/>
      <c r="P104" s="902"/>
    </row>
    <row r="105" spans="1:16" ht="12.75">
      <c r="A105" s="902"/>
      <c r="B105" s="902"/>
      <c r="C105" s="902"/>
      <c r="D105" s="902"/>
      <c r="E105" s="902"/>
      <c r="F105" s="902"/>
      <c r="G105" s="902"/>
      <c r="H105" s="902"/>
      <c r="I105" s="902"/>
      <c r="J105" s="902"/>
      <c r="K105" s="902"/>
      <c r="L105" s="902"/>
      <c r="M105" s="902"/>
      <c r="N105" s="902"/>
      <c r="O105" s="902"/>
      <c r="P105" s="902"/>
    </row>
    <row r="108" spans="8:10" ht="11.25">
      <c r="H108" s="888">
        <v>28339</v>
      </c>
      <c r="I108" s="888">
        <v>29455</v>
      </c>
      <c r="J108" s="930">
        <v>29478</v>
      </c>
    </row>
  </sheetData>
  <sheetProtection/>
  <mergeCells count="11">
    <mergeCell ref="A69:P69"/>
    <mergeCell ref="A37:P37"/>
    <mergeCell ref="A38:P38"/>
    <mergeCell ref="A39:P39"/>
    <mergeCell ref="A42:P42"/>
    <mergeCell ref="A1:P1"/>
    <mergeCell ref="A2:P2"/>
    <mergeCell ref="A3:P3"/>
    <mergeCell ref="A6:P6"/>
    <mergeCell ref="A67:P67"/>
    <mergeCell ref="A68:P68"/>
  </mergeCells>
  <printOptions horizontalCentered="1" verticalCentered="1"/>
  <pageMargins left="0.31527777777777777" right="0.31527777777777777" top="0.5902777777777778" bottom="0.5902777777777778" header="0" footer="0"/>
  <pageSetup firstPageNumber="13" useFirstPageNumber="1" fitToHeight="1" fitToWidth="1" horizontalDpi="300" verticalDpi="300" orientation="portrait" paperSize="9" scale="99" r:id="rId1"/>
  <headerFooter alignWithMargins="0">
    <oddHeader>&amp;C&amp;"Arial,Gras"&amp;16POLITIQUE D'EMPLOI</oddHeader>
    <oddFooter>&amp;L&amp;7Dares- Tableau de bord des politiques d'emploi&amp;C&amp;P&amp;R&amp;7Janvier 2013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defaultGridColor="0" zoomScaleSheetLayoutView="100" zoomScalePageLayoutView="0" colorId="9" workbookViewId="0" topLeftCell="A1">
      <selection activeCell="A1" sqref="A1:G1"/>
    </sheetView>
  </sheetViews>
  <sheetFormatPr defaultColWidth="13.421875" defaultRowHeight="12.75"/>
  <cols>
    <col min="1" max="1" width="30.7109375" style="938" customWidth="1"/>
    <col min="2" max="2" width="14.8515625" style="976" customWidth="1"/>
    <col min="3" max="3" width="5.7109375" style="976" customWidth="1"/>
    <col min="4" max="4" width="2.7109375" style="976" customWidth="1"/>
    <col min="5" max="5" width="30.7109375" style="938" customWidth="1"/>
    <col min="6" max="6" width="13.28125" style="938" customWidth="1"/>
    <col min="7" max="7" width="5.7109375" style="938" customWidth="1"/>
    <col min="8" max="16384" width="13.421875" style="938" customWidth="1"/>
  </cols>
  <sheetData>
    <row r="1" spans="1:15" s="932" customFormat="1" ht="15" customHeight="1">
      <c r="A1" s="1099" t="s">
        <v>347</v>
      </c>
      <c r="B1" s="1099"/>
      <c r="C1" s="1099"/>
      <c r="D1" s="1099"/>
      <c r="E1" s="1099"/>
      <c r="F1" s="1099"/>
      <c r="G1" s="1099"/>
      <c r="H1" s="931"/>
      <c r="I1" s="931"/>
      <c r="J1" s="931"/>
      <c r="K1" s="931"/>
      <c r="L1" s="931"/>
      <c r="M1" s="931"/>
      <c r="N1" s="931"/>
      <c r="O1" s="931"/>
    </row>
    <row r="2" spans="1:7" ht="9.75" customHeight="1">
      <c r="A2" s="933"/>
      <c r="B2" s="934"/>
      <c r="C2" s="934"/>
      <c r="D2" s="934"/>
      <c r="E2" s="935"/>
      <c r="F2" s="936"/>
      <c r="G2" s="937"/>
    </row>
    <row r="3" spans="1:7" ht="9.75" customHeight="1">
      <c r="A3" s="933"/>
      <c r="B3" s="934"/>
      <c r="C3" s="934"/>
      <c r="D3" s="934"/>
      <c r="E3" s="935"/>
      <c r="F3" s="936"/>
      <c r="G3" s="937"/>
    </row>
    <row r="4" spans="1:7" ht="9.75" customHeight="1">
      <c r="A4" s="933"/>
      <c r="B4" s="934"/>
      <c r="C4" s="934"/>
      <c r="D4" s="934"/>
      <c r="E4" s="935"/>
      <c r="F4" s="936"/>
      <c r="G4" s="937"/>
    </row>
    <row r="5" spans="1:7" ht="12.75" customHeight="1">
      <c r="A5" s="939"/>
      <c r="B5" s="940"/>
      <c r="C5" s="936" t="s">
        <v>348</v>
      </c>
      <c r="D5" s="934"/>
      <c r="E5" s="940"/>
      <c r="F5" s="940"/>
      <c r="G5" s="941" t="s">
        <v>348</v>
      </c>
    </row>
    <row r="6" spans="1:7" ht="12.75" customHeight="1">
      <c r="A6" s="939" t="s">
        <v>349</v>
      </c>
      <c r="B6" s="940"/>
      <c r="C6" s="936"/>
      <c r="D6" s="934"/>
      <c r="E6" s="942"/>
      <c r="F6" s="942"/>
      <c r="G6" s="941"/>
    </row>
    <row r="7" spans="1:7" ht="12.75" customHeight="1">
      <c r="A7" s="1100" t="s">
        <v>350</v>
      </c>
      <c r="B7" s="1101"/>
      <c r="C7" s="934">
        <v>10</v>
      </c>
      <c r="D7" s="934"/>
      <c r="E7" s="942"/>
      <c r="F7" s="942"/>
      <c r="G7" s="941"/>
    </row>
    <row r="8" spans="1:7" ht="12.75" customHeight="1">
      <c r="A8" s="944" t="s">
        <v>351</v>
      </c>
      <c r="B8" s="934"/>
      <c r="C8" s="936">
        <v>2</v>
      </c>
      <c r="D8" s="936"/>
      <c r="E8" s="461"/>
      <c r="F8" s="405"/>
      <c r="G8" s="943"/>
    </row>
    <row r="9" spans="1:7" ht="12.75" customHeight="1">
      <c r="A9" s="944" t="s">
        <v>420</v>
      </c>
      <c r="B9" s="934"/>
      <c r="C9" s="936" t="s">
        <v>430</v>
      </c>
      <c r="D9" s="936"/>
      <c r="E9" s="940" t="s">
        <v>352</v>
      </c>
      <c r="F9" s="405"/>
      <c r="G9" s="943"/>
    </row>
    <row r="10" spans="1:7" ht="12.75" customHeight="1">
      <c r="A10" s="945" t="s">
        <v>106</v>
      </c>
      <c r="B10" s="934"/>
      <c r="C10" s="934">
        <v>3</v>
      </c>
      <c r="D10" s="936"/>
      <c r="E10" s="578" t="s">
        <v>429</v>
      </c>
      <c r="F10" s="934"/>
      <c r="G10" s="946" t="s">
        <v>430</v>
      </c>
    </row>
    <row r="11" spans="1:7" ht="12.75" customHeight="1">
      <c r="A11" s="780" t="s">
        <v>355</v>
      </c>
      <c r="B11" s="934"/>
      <c r="C11" s="934">
        <v>11</v>
      </c>
      <c r="D11" s="935"/>
      <c r="E11" s="578" t="s">
        <v>428</v>
      </c>
      <c r="F11" s="934"/>
      <c r="G11" s="946" t="s">
        <v>378</v>
      </c>
    </row>
    <row r="12" spans="1:7" ht="12.75" customHeight="1">
      <c r="A12" s="950" t="s">
        <v>345</v>
      </c>
      <c r="B12" s="934"/>
      <c r="C12" s="934">
        <v>13</v>
      </c>
      <c r="D12" s="935"/>
      <c r="E12" s="578" t="s">
        <v>353</v>
      </c>
      <c r="F12" s="934"/>
      <c r="G12" s="946" t="s">
        <v>354</v>
      </c>
    </row>
    <row r="13" spans="1:7" ht="12.75" customHeight="1">
      <c r="A13" s="950" t="s">
        <v>338</v>
      </c>
      <c r="B13" s="934"/>
      <c r="C13" s="934">
        <v>13</v>
      </c>
      <c r="D13" s="935"/>
      <c r="E13" s="948" t="s">
        <v>356</v>
      </c>
      <c r="F13" s="934"/>
      <c r="G13" s="949">
        <v>3</v>
      </c>
    </row>
    <row r="14" spans="1:7" ht="12.75" customHeight="1">
      <c r="A14" s="780" t="s">
        <v>315</v>
      </c>
      <c r="B14" s="934"/>
      <c r="C14" s="934">
        <v>11</v>
      </c>
      <c r="D14" s="936"/>
      <c r="E14" s="461" t="s">
        <v>357</v>
      </c>
      <c r="F14" s="405"/>
      <c r="G14" s="943">
        <v>6</v>
      </c>
    </row>
    <row r="15" spans="1:7" ht="12.75" customHeight="1">
      <c r="A15" s="277" t="s">
        <v>359</v>
      </c>
      <c r="B15" s="934"/>
      <c r="C15" s="934">
        <v>4</v>
      </c>
      <c r="D15" s="934"/>
      <c r="E15" s="461" t="s">
        <v>358</v>
      </c>
      <c r="F15" s="405"/>
      <c r="G15" s="943">
        <v>6</v>
      </c>
    </row>
    <row r="16" spans="1:7" ht="12.75" customHeight="1">
      <c r="A16" s="277" t="s">
        <v>397</v>
      </c>
      <c r="B16" s="934"/>
      <c r="C16" s="934">
        <v>4</v>
      </c>
      <c r="D16" s="936"/>
      <c r="E16" s="121" t="s">
        <v>78</v>
      </c>
      <c r="F16" s="934"/>
      <c r="G16" s="949">
        <v>1.2</v>
      </c>
    </row>
    <row r="17" spans="1:7" ht="12.75" customHeight="1">
      <c r="A17" s="277" t="s">
        <v>360</v>
      </c>
      <c r="B17" s="934"/>
      <c r="C17" s="951" t="s">
        <v>354</v>
      </c>
      <c r="D17" s="936"/>
      <c r="E17" s="121" t="s">
        <v>82</v>
      </c>
      <c r="F17" s="934"/>
      <c r="G17" s="949">
        <v>1.2</v>
      </c>
    </row>
    <row r="18" spans="1:7" ht="12.75" customHeight="1">
      <c r="A18" s="953" t="s">
        <v>190</v>
      </c>
      <c r="B18" s="405"/>
      <c r="C18" s="954">
        <v>6</v>
      </c>
      <c r="D18" s="936"/>
      <c r="E18" s="121" t="s">
        <v>83</v>
      </c>
      <c r="F18" s="934"/>
      <c r="G18" s="949">
        <v>1.2</v>
      </c>
    </row>
    <row r="19" spans="1:7" ht="12.75" customHeight="1">
      <c r="A19" s="953"/>
      <c r="B19" s="405"/>
      <c r="C19" s="954"/>
      <c r="D19" s="952"/>
      <c r="E19" s="121" t="s">
        <v>84</v>
      </c>
      <c r="F19" s="934"/>
      <c r="G19" s="949">
        <v>1.2</v>
      </c>
    </row>
    <row r="20" spans="1:7" ht="12.75" customHeight="1">
      <c r="A20" s="953"/>
      <c r="B20" s="405"/>
      <c r="C20" s="954"/>
      <c r="D20" s="952"/>
      <c r="E20" s="121"/>
      <c r="F20" s="934"/>
      <c r="G20" s="949"/>
    </row>
    <row r="21" spans="1:7" ht="12.75" customHeight="1">
      <c r="A21" s="1098"/>
      <c r="B21" s="1098"/>
      <c r="C21" s="934"/>
      <c r="D21" s="934"/>
      <c r="E21" s="940" t="s">
        <v>361</v>
      </c>
      <c r="F21" s="940"/>
      <c r="G21" s="937"/>
    </row>
    <row r="22" spans="1:7" ht="12.75" customHeight="1">
      <c r="A22" s="1098"/>
      <c r="B22" s="1098"/>
      <c r="C22" s="934"/>
      <c r="D22" s="934"/>
      <c r="E22" s="628" t="s">
        <v>262</v>
      </c>
      <c r="F22" s="934"/>
      <c r="G22" s="949">
        <v>10</v>
      </c>
    </row>
    <row r="23" spans="1:7" ht="12.75" customHeight="1">
      <c r="A23" s="955"/>
      <c r="B23" s="942"/>
      <c r="C23" s="934"/>
      <c r="D23" s="934"/>
      <c r="E23" s="628"/>
      <c r="F23" s="934"/>
      <c r="G23" s="949"/>
    </row>
    <row r="24" spans="1:7" ht="12.75" customHeight="1">
      <c r="A24" s="939" t="s">
        <v>362</v>
      </c>
      <c r="B24" s="940"/>
      <c r="C24" s="934"/>
      <c r="D24" s="934"/>
      <c r="E24" s="940" t="s">
        <v>363</v>
      </c>
      <c r="F24" s="940"/>
      <c r="G24" s="949"/>
    </row>
    <row r="25" spans="1:7" ht="12.75" customHeight="1">
      <c r="A25" s="947" t="s">
        <v>85</v>
      </c>
      <c r="B25" s="934"/>
      <c r="C25" s="934">
        <v>1.2</v>
      </c>
      <c r="D25" s="936"/>
      <c r="E25" s="956" t="s">
        <v>110</v>
      </c>
      <c r="F25" s="935"/>
      <c r="G25" s="949">
        <v>3</v>
      </c>
    </row>
    <row r="26" spans="1:7" ht="12.75" customHeight="1">
      <c r="A26" s="962" t="s">
        <v>365</v>
      </c>
      <c r="B26" s="934"/>
      <c r="C26" s="963" t="s">
        <v>354</v>
      </c>
      <c r="D26" s="936"/>
      <c r="E26" s="956"/>
      <c r="F26" s="935"/>
      <c r="G26" s="949"/>
    </row>
    <row r="27" spans="1:7" ht="12.75" customHeight="1">
      <c r="A27" s="962" t="s">
        <v>325</v>
      </c>
      <c r="B27" s="934"/>
      <c r="C27" s="963" t="s">
        <v>366</v>
      </c>
      <c r="D27" s="935"/>
      <c r="E27" s="940" t="s">
        <v>364</v>
      </c>
      <c r="F27" s="940"/>
      <c r="G27" s="961"/>
    </row>
    <row r="28" spans="1:7" ht="12.75" customHeight="1">
      <c r="A28" s="962" t="s">
        <v>367</v>
      </c>
      <c r="B28" s="934"/>
      <c r="C28" s="963" t="s">
        <v>354</v>
      </c>
      <c r="D28" s="934"/>
      <c r="E28" s="956" t="s">
        <v>237</v>
      </c>
      <c r="F28" s="934"/>
      <c r="G28" s="946" t="s">
        <v>354</v>
      </c>
    </row>
    <row r="29" spans="1:7" ht="12.75" customHeight="1">
      <c r="A29" s="947" t="s">
        <v>368</v>
      </c>
      <c r="B29" s="934"/>
      <c r="C29" s="934">
        <v>2</v>
      </c>
      <c r="D29" s="936"/>
      <c r="E29" s="964" t="s">
        <v>305</v>
      </c>
      <c r="F29" s="934"/>
      <c r="G29" s="949">
        <v>11</v>
      </c>
    </row>
    <row r="30" spans="1:7" ht="12.75" customHeight="1">
      <c r="A30" s="947" t="s">
        <v>370</v>
      </c>
      <c r="B30" s="934"/>
      <c r="C30" s="934">
        <v>2</v>
      </c>
      <c r="D30" s="936"/>
      <c r="E30" s="964"/>
      <c r="F30" s="934"/>
      <c r="G30" s="949"/>
    </row>
    <row r="31" spans="1:7" ht="12.75" customHeight="1">
      <c r="A31" s="965" t="s">
        <v>327</v>
      </c>
      <c r="B31" s="934"/>
      <c r="C31" s="934">
        <v>12</v>
      </c>
      <c r="D31" s="936"/>
      <c r="E31" s="964"/>
      <c r="F31" s="934"/>
      <c r="G31" s="949"/>
    </row>
    <row r="32" spans="1:7" ht="12.75" customHeight="1">
      <c r="A32" s="966" t="s">
        <v>155</v>
      </c>
      <c r="B32" s="934"/>
      <c r="C32" s="934">
        <v>4</v>
      </c>
      <c r="D32" s="936"/>
      <c r="E32" s="940" t="s">
        <v>369</v>
      </c>
      <c r="F32" s="940"/>
      <c r="G32" s="961"/>
    </row>
    <row r="33" spans="1:7" ht="12.75" customHeight="1">
      <c r="A33" s="944" t="s">
        <v>268</v>
      </c>
      <c r="B33" s="934"/>
      <c r="C33" s="934">
        <v>10</v>
      </c>
      <c r="D33" s="936"/>
      <c r="E33" s="461" t="s">
        <v>431</v>
      </c>
      <c r="F33" s="405"/>
      <c r="G33" s="943">
        <v>7</v>
      </c>
    </row>
    <row r="34" spans="1:7" ht="12.75" customHeight="1">
      <c r="A34" s="947" t="s">
        <v>374</v>
      </c>
      <c r="B34" s="934"/>
      <c r="C34" s="934">
        <v>2</v>
      </c>
      <c r="D34" s="936"/>
      <c r="E34" s="461" t="s">
        <v>432</v>
      </c>
      <c r="F34" s="405"/>
      <c r="G34" s="943">
        <v>7</v>
      </c>
    </row>
    <row r="35" spans="1:7" ht="12.75" customHeight="1">
      <c r="A35" s="947" t="s">
        <v>101</v>
      </c>
      <c r="B35" s="934"/>
      <c r="C35" s="934">
        <v>1.2</v>
      </c>
      <c r="D35" s="934"/>
      <c r="E35" s="461" t="s">
        <v>433</v>
      </c>
      <c r="F35" s="425"/>
      <c r="G35" s="943">
        <v>7</v>
      </c>
    </row>
    <row r="36" spans="1:7" ht="12.75" customHeight="1">
      <c r="A36" s="947" t="s">
        <v>375</v>
      </c>
      <c r="B36" s="935"/>
      <c r="C36" s="934">
        <v>1.2</v>
      </c>
      <c r="D36" s="936"/>
      <c r="E36" s="461" t="s">
        <v>434</v>
      </c>
      <c r="F36" s="405"/>
      <c r="G36" s="943">
        <v>7</v>
      </c>
    </row>
    <row r="37" spans="1:7" ht="12.75" customHeight="1">
      <c r="A37" s="947" t="s">
        <v>396</v>
      </c>
      <c r="B37" s="934"/>
      <c r="C37" s="934">
        <v>11</v>
      </c>
      <c r="D37" s="936"/>
      <c r="E37" s="461"/>
      <c r="F37" s="425"/>
      <c r="G37" s="943"/>
    </row>
    <row r="38" spans="1:7" ht="12.75" customHeight="1">
      <c r="A38" s="947" t="s">
        <v>395</v>
      </c>
      <c r="B38" s="935"/>
      <c r="C38" s="934">
        <v>11</v>
      </c>
      <c r="D38" s="936"/>
      <c r="E38" s="940" t="s">
        <v>371</v>
      </c>
      <c r="F38" s="935"/>
      <c r="G38" s="937"/>
    </row>
    <row r="39" spans="1:7" ht="12.75" customHeight="1">
      <c r="A39" s="947" t="s">
        <v>376</v>
      </c>
      <c r="B39" s="935"/>
      <c r="C39" s="934">
        <v>1.2</v>
      </c>
      <c r="D39" s="936"/>
      <c r="E39" s="628" t="s">
        <v>372</v>
      </c>
      <c r="F39" s="934"/>
      <c r="G39" s="949"/>
    </row>
    <row r="40" spans="1:7" ht="12.75" customHeight="1">
      <c r="A40" s="947" t="s">
        <v>377</v>
      </c>
      <c r="B40" s="935"/>
      <c r="C40" s="967" t="s">
        <v>378</v>
      </c>
      <c r="D40" s="934"/>
      <c r="E40" s="628" t="s">
        <v>373</v>
      </c>
      <c r="F40" s="935"/>
      <c r="G40" s="949">
        <v>10</v>
      </c>
    </row>
    <row r="41" spans="1:7" ht="12.75" customHeight="1">
      <c r="A41" s="968" t="s">
        <v>174</v>
      </c>
      <c r="B41" s="934"/>
      <c r="C41" s="934">
        <v>5</v>
      </c>
      <c r="D41" s="935"/>
      <c r="E41" s="940"/>
      <c r="F41" s="935"/>
      <c r="G41" s="937"/>
    </row>
    <row r="42" spans="1:8" ht="12.75" customHeight="1">
      <c r="A42" s="958" t="s">
        <v>379</v>
      </c>
      <c r="B42" s="362"/>
      <c r="C42" s="954">
        <v>5</v>
      </c>
      <c r="D42" s="935"/>
      <c r="E42" s="628"/>
      <c r="F42" s="934"/>
      <c r="G42" s="949"/>
      <c r="H42" s="934"/>
    </row>
    <row r="43" spans="1:8" ht="12.75" customHeight="1">
      <c r="A43" s="969" t="s">
        <v>303</v>
      </c>
      <c r="B43" s="934"/>
      <c r="C43" s="934">
        <v>11</v>
      </c>
      <c r="D43" s="935"/>
      <c r="E43" s="628"/>
      <c r="F43" s="935"/>
      <c r="G43" s="937"/>
      <c r="H43" s="934"/>
    </row>
    <row r="44" spans="1:8" ht="12.75" customHeight="1">
      <c r="A44" s="957" t="s">
        <v>182</v>
      </c>
      <c r="B44" s="959"/>
      <c r="C44" s="960">
        <v>5</v>
      </c>
      <c r="D44" s="936"/>
      <c r="E44" s="935"/>
      <c r="F44" s="935"/>
      <c r="G44" s="937"/>
      <c r="H44" s="934"/>
    </row>
    <row r="45" spans="1:8" ht="12.75" customHeight="1">
      <c r="A45" s="957" t="s">
        <v>380</v>
      </c>
      <c r="B45" s="959"/>
      <c r="C45" s="960">
        <v>11</v>
      </c>
      <c r="D45" s="936"/>
      <c r="E45" s="935"/>
      <c r="F45" s="935"/>
      <c r="G45" s="937"/>
      <c r="H45" s="934"/>
    </row>
    <row r="46" spans="1:8" ht="12.75" customHeight="1">
      <c r="A46" s="957" t="s">
        <v>116</v>
      </c>
      <c r="B46" s="934"/>
      <c r="C46" s="934">
        <v>3</v>
      </c>
      <c r="D46" s="936"/>
      <c r="E46" s="935"/>
      <c r="F46" s="935"/>
      <c r="G46" s="937"/>
      <c r="H46" s="934"/>
    </row>
    <row r="47" spans="1:8" ht="12.75" customHeight="1">
      <c r="A47" s="957"/>
      <c r="B47" s="959"/>
      <c r="C47" s="960"/>
      <c r="D47" s="936"/>
      <c r="E47" s="935"/>
      <c r="F47" s="935"/>
      <c r="G47" s="937"/>
      <c r="H47" s="934"/>
    </row>
    <row r="48" spans="1:8" ht="12.75" customHeight="1">
      <c r="A48" s="957"/>
      <c r="B48" s="934"/>
      <c r="C48" s="934"/>
      <c r="D48" s="936"/>
      <c r="E48" s="935"/>
      <c r="F48" s="935"/>
      <c r="G48" s="937"/>
      <c r="H48" s="934"/>
    </row>
    <row r="49" spans="1:8" ht="12.75" customHeight="1">
      <c r="A49" s="957"/>
      <c r="B49" s="959"/>
      <c r="C49" s="960"/>
      <c r="D49" s="936"/>
      <c r="E49" s="935"/>
      <c r="F49" s="935"/>
      <c r="G49" s="937"/>
      <c r="H49" s="934"/>
    </row>
    <row r="50" spans="1:7" ht="12.75" customHeight="1">
      <c r="A50" s="957"/>
      <c r="B50" s="959"/>
      <c r="C50" s="960"/>
      <c r="D50" s="936"/>
      <c r="E50" s="935"/>
      <c r="F50" s="935"/>
      <c r="G50" s="937"/>
    </row>
    <row r="51" spans="1:7" ht="12.75" customHeight="1">
      <c r="A51" s="957"/>
      <c r="B51" s="934"/>
      <c r="C51" s="934"/>
      <c r="D51" s="936"/>
      <c r="E51" s="942"/>
      <c r="F51" s="936"/>
      <c r="G51" s="961"/>
    </row>
    <row r="52" spans="1:7" ht="4.5" customHeight="1">
      <c r="A52" s="971"/>
      <c r="B52" s="972"/>
      <c r="C52" s="972"/>
      <c r="D52" s="973"/>
      <c r="E52" s="974"/>
      <c r="F52" s="974"/>
      <c r="G52" s="975"/>
    </row>
    <row r="53" spans="1:7" ht="12" customHeight="1">
      <c r="A53" s="948"/>
      <c r="B53" s="934"/>
      <c r="C53" s="934"/>
      <c r="D53" s="936"/>
      <c r="E53" s="935"/>
      <c r="F53" s="935"/>
      <c r="G53" s="935"/>
    </row>
    <row r="54" spans="4:7" ht="12.75" customHeight="1">
      <c r="D54" s="936"/>
      <c r="E54" s="942"/>
      <c r="F54" s="936"/>
      <c r="G54" s="977"/>
    </row>
    <row r="55" spans="4:7" ht="12.75" customHeight="1">
      <c r="D55" s="936"/>
      <c r="E55" s="970"/>
      <c r="F55" s="936"/>
      <c r="G55" s="977"/>
    </row>
    <row r="56" spans="2:7" ht="12.75" customHeight="1">
      <c r="B56" s="938"/>
      <c r="C56" s="938"/>
      <c r="D56" s="936"/>
      <c r="E56" s="978"/>
      <c r="F56" s="936"/>
      <c r="G56" s="977"/>
    </row>
    <row r="57" spans="5:7" ht="12.75" customHeight="1">
      <c r="E57" s="978"/>
      <c r="F57" s="936"/>
      <c r="G57" s="977"/>
    </row>
    <row r="58" spans="2:4" ht="12.75" customHeight="1">
      <c r="B58" s="938"/>
      <c r="C58" s="938"/>
      <c r="D58" s="938"/>
    </row>
    <row r="59" spans="2:4" ht="12.75" customHeight="1">
      <c r="B59" s="938"/>
      <c r="C59" s="938"/>
      <c r="D59" s="938"/>
    </row>
    <row r="60" spans="2:4" ht="11.25" customHeight="1">
      <c r="B60" s="938"/>
      <c r="C60" s="938"/>
      <c r="D60" s="938"/>
    </row>
    <row r="61" spans="2:7" ht="11.25" customHeight="1">
      <c r="B61" s="938"/>
      <c r="C61" s="938"/>
      <c r="D61" s="938"/>
      <c r="E61" s="942"/>
      <c r="F61" s="936"/>
      <c r="G61" s="977"/>
    </row>
    <row r="62" spans="2:7" ht="11.25" customHeight="1">
      <c r="B62" s="938"/>
      <c r="C62" s="938"/>
      <c r="D62" s="938"/>
      <c r="E62" s="978"/>
      <c r="F62" s="936"/>
      <c r="G62" s="977"/>
    </row>
    <row r="63" spans="4:7" ht="11.25" customHeight="1">
      <c r="D63" s="938"/>
      <c r="E63" s="970"/>
      <c r="F63" s="936"/>
      <c r="G63" s="977"/>
    </row>
    <row r="64" spans="4:7" ht="11.25" customHeight="1">
      <c r="D64" s="938"/>
      <c r="E64" s="970"/>
      <c r="F64" s="936"/>
      <c r="G64" s="977"/>
    </row>
    <row r="65" spans="4:7" ht="11.25" customHeight="1">
      <c r="D65" s="938"/>
      <c r="E65" s="979"/>
      <c r="F65" s="980"/>
      <c r="G65" s="977"/>
    </row>
    <row r="66" ht="12.75">
      <c r="D66" s="938"/>
    </row>
    <row r="67" spans="2:3" ht="9" customHeight="1">
      <c r="B67" s="938"/>
      <c r="C67" s="938"/>
    </row>
    <row r="70" spans="2:3" ht="9" customHeight="1">
      <c r="B70" s="938"/>
      <c r="C70" s="938"/>
    </row>
    <row r="71" spans="4:5" ht="11.25" customHeight="1">
      <c r="D71" s="981"/>
      <c r="E71" s="982"/>
    </row>
    <row r="72" spans="4:5" ht="11.25" customHeight="1">
      <c r="D72" s="981"/>
      <c r="E72" s="982"/>
    </row>
    <row r="73" spans="1:5" ht="11.25" customHeight="1">
      <c r="A73" s="947"/>
      <c r="D73" s="981"/>
      <c r="E73" s="982"/>
    </row>
    <row r="74" spans="4:5" ht="11.25" customHeight="1">
      <c r="D74" s="981"/>
      <c r="E74" s="982"/>
    </row>
    <row r="75" spans="4:5" ht="11.25" customHeight="1">
      <c r="D75" s="981"/>
      <c r="E75" s="982"/>
    </row>
    <row r="76" spans="4:5" ht="11.25" customHeight="1">
      <c r="D76" s="981"/>
      <c r="E76" s="982"/>
    </row>
    <row r="77" spans="4:5" ht="11.25" customHeight="1">
      <c r="D77" s="981"/>
      <c r="E77" s="982"/>
    </row>
    <row r="78" spans="4:5" ht="11.25" customHeight="1">
      <c r="D78" s="981"/>
      <c r="E78" s="982"/>
    </row>
    <row r="79" spans="4:5" ht="11.25" customHeight="1">
      <c r="D79" s="981"/>
      <c r="E79" s="982"/>
    </row>
    <row r="80" spans="2:3" ht="11.25" customHeight="1">
      <c r="B80" s="938"/>
      <c r="C80" s="938"/>
    </row>
    <row r="81" spans="2:3" ht="11.25" customHeight="1">
      <c r="B81" s="938"/>
      <c r="C81" s="938"/>
    </row>
    <row r="82" spans="4:31" s="422" customFormat="1" ht="9.75" customHeight="1">
      <c r="D82" s="954"/>
      <c r="E82" s="444"/>
      <c r="F82" s="444"/>
      <c r="G82" s="444"/>
      <c r="H82" s="444"/>
      <c r="I82" s="444"/>
      <c r="J82" s="444"/>
      <c r="K82" s="444"/>
      <c r="L82" s="444"/>
      <c r="M82" s="444"/>
      <c r="N82" s="444"/>
      <c r="O82" s="444"/>
      <c r="P82" s="465"/>
      <c r="Q82" s="391"/>
      <c r="R82" s="391"/>
      <c r="S82" s="391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</row>
    <row r="83" spans="1:256" s="421" customFormat="1" ht="9.75" customHeight="1">
      <c r="A83" s="422"/>
      <c r="B83" s="422"/>
      <c r="C83" s="422"/>
      <c r="D83" s="954"/>
      <c r="E83" s="420"/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65"/>
      <c r="Q83" s="391"/>
      <c r="R83" s="391"/>
      <c r="S83" s="391"/>
      <c r="T83" s="391"/>
      <c r="U83" s="391"/>
      <c r="V83" s="391"/>
      <c r="W83" s="391"/>
      <c r="X83" s="391"/>
      <c r="Y83" s="391"/>
      <c r="Z83" s="391"/>
      <c r="AA83" s="391"/>
      <c r="AB83" s="391"/>
      <c r="AC83" s="391"/>
      <c r="AD83" s="391"/>
      <c r="AE83" s="391"/>
      <c r="IV83" s="422"/>
    </row>
    <row r="84" spans="4:31" s="394" customFormat="1" ht="9.75" customHeight="1">
      <c r="D84" s="954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79"/>
      <c r="Q84" s="391"/>
      <c r="R84" s="391"/>
      <c r="S84" s="391"/>
      <c r="T84" s="391"/>
      <c r="U84" s="391"/>
      <c r="V84" s="391"/>
      <c r="W84" s="391"/>
      <c r="X84" s="391"/>
      <c r="Y84" s="391"/>
      <c r="Z84" s="391"/>
      <c r="AA84" s="391"/>
      <c r="AB84" s="391"/>
      <c r="AC84" s="391"/>
      <c r="AD84" s="391"/>
      <c r="AE84" s="391"/>
    </row>
    <row r="85" spans="4:31" s="394" customFormat="1" ht="9.75" customHeight="1">
      <c r="D85" s="954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79"/>
      <c r="Q85" s="391"/>
      <c r="R85" s="391"/>
      <c r="S85" s="391"/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1"/>
    </row>
    <row r="86" spans="4:31" s="394" customFormat="1" ht="9.75" customHeight="1">
      <c r="D86" s="954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43"/>
      <c r="P86" s="471"/>
      <c r="Q86" s="391"/>
      <c r="R86" s="391"/>
      <c r="S86" s="391"/>
      <c r="T86" s="391"/>
      <c r="U86" s="391"/>
      <c r="V86" s="391"/>
      <c r="W86" s="391"/>
      <c r="X86" s="391"/>
      <c r="Y86" s="391"/>
      <c r="Z86" s="391"/>
      <c r="AA86" s="391"/>
      <c r="AB86" s="391"/>
      <c r="AC86" s="391"/>
      <c r="AD86" s="391"/>
      <c r="AE86" s="391"/>
    </row>
    <row r="87" spans="4:31" s="394" customFormat="1" ht="9.75" customHeight="1">
      <c r="D87" s="954"/>
      <c r="E87" s="432"/>
      <c r="F87" s="432"/>
      <c r="G87" s="432"/>
      <c r="H87" s="432"/>
      <c r="I87" s="432"/>
      <c r="J87" s="432"/>
      <c r="K87" s="432"/>
      <c r="L87" s="432"/>
      <c r="M87" s="432"/>
      <c r="N87" s="432"/>
      <c r="O87" s="432"/>
      <c r="P87" s="479"/>
      <c r="Q87" s="391"/>
      <c r="R87" s="391"/>
      <c r="S87" s="391"/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1"/>
      <c r="AE87" s="391"/>
    </row>
    <row r="88" spans="2:4" ht="9" customHeight="1">
      <c r="B88" s="938"/>
      <c r="C88" s="938"/>
      <c r="D88" s="938"/>
    </row>
    <row r="89" spans="2:4" ht="9" customHeight="1">
      <c r="B89" s="938"/>
      <c r="C89" s="938"/>
      <c r="D89" s="938"/>
    </row>
    <row r="90" spans="2:4" ht="9" customHeight="1">
      <c r="B90" s="938"/>
      <c r="C90" s="938"/>
      <c r="D90" s="938"/>
    </row>
    <row r="91" spans="2:4" ht="9" customHeight="1">
      <c r="B91" s="938"/>
      <c r="C91" s="938"/>
      <c r="D91" s="938"/>
    </row>
    <row r="92" spans="2:4" ht="9" customHeight="1">
      <c r="B92" s="938"/>
      <c r="C92" s="938"/>
      <c r="D92" s="938"/>
    </row>
    <row r="93" spans="2:4" ht="9" customHeight="1">
      <c r="B93" s="938"/>
      <c r="C93" s="938"/>
      <c r="D93" s="938"/>
    </row>
    <row r="94" spans="2:4" ht="9" customHeight="1">
      <c r="B94" s="938"/>
      <c r="C94" s="938"/>
      <c r="D94" s="938"/>
    </row>
    <row r="97" ht="9" customHeight="1"/>
    <row r="98" ht="9" customHeight="1"/>
    <row r="100" ht="9" customHeight="1"/>
    <row r="101" ht="9" customHeight="1"/>
    <row r="102" ht="9" customHeight="1"/>
  </sheetData>
  <sheetProtection/>
  <mergeCells count="4">
    <mergeCell ref="A21:B21"/>
    <mergeCell ref="A22:B22"/>
    <mergeCell ref="A1:G1"/>
    <mergeCell ref="A7:B7"/>
  </mergeCells>
  <printOptions horizontalCentered="1" verticalCentered="1"/>
  <pageMargins left="0.31527777777777777" right="0.31527777777777777" top="0.5902777777777778" bottom="0.5902777777777778" header="0" footer="0"/>
  <pageSetup firstPageNumber="14" useFirstPageNumber="1" fitToHeight="1" fitToWidth="1" horizontalDpi="300" verticalDpi="300" orientation="portrait" paperSize="9" scale="95" r:id="rId1"/>
  <headerFooter alignWithMargins="0">
    <oddHeader>&amp;C&amp;"Arial,Gras"&amp;14POLITIQUE D'EMPLOI</oddHeader>
    <oddFooter>&amp;L&amp;8Dares - tableau de bord des politiques d'emploi&amp;C&amp;P&amp;R&amp;7Janvier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5"/>
  <sheetViews>
    <sheetView showGridLines="0" defaultGridColor="0" zoomScaleSheetLayoutView="100" zoomScalePageLayoutView="0" colorId="9" workbookViewId="0" topLeftCell="A1">
      <selection activeCell="A1" sqref="A1:P1"/>
    </sheetView>
  </sheetViews>
  <sheetFormatPr defaultColWidth="5.7109375" defaultRowHeight="12.75"/>
  <cols>
    <col min="1" max="1" width="14.8515625" style="127" customWidth="1"/>
    <col min="2" max="2" width="4.421875" style="133" customWidth="1"/>
    <col min="3" max="3" width="7.28125" style="127" customWidth="1"/>
    <col min="4" max="4" width="5.28125" style="127" customWidth="1"/>
    <col min="5" max="5" width="5.28125" style="134" customWidth="1"/>
    <col min="6" max="13" width="5.28125" style="127" customWidth="1"/>
    <col min="14" max="14" width="5.7109375" style="127" customWidth="1"/>
    <col min="15" max="15" width="6.7109375" style="135" customWidth="1"/>
    <col min="16" max="16" width="4.00390625" style="136" customWidth="1"/>
    <col min="17" max="16384" width="5.7109375" style="127" customWidth="1"/>
  </cols>
  <sheetData>
    <row r="1" spans="1:16" s="69" customFormat="1" ht="15" customHeight="1">
      <c r="A1" s="1050"/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</row>
    <row r="2" spans="1:16" s="70" customFormat="1" ht="15" customHeight="1">
      <c r="A2" s="1051" t="s">
        <v>54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</row>
    <row r="3" spans="1:16" s="72" customFormat="1" ht="12.75" customHeight="1">
      <c r="A3" s="1052" t="s">
        <v>55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</row>
    <row r="4" spans="1:16" s="72" customFormat="1" ht="4.5" customHeight="1">
      <c r="A4" s="71"/>
      <c r="B4" s="71"/>
      <c r="C4" s="73"/>
      <c r="D4" s="73"/>
      <c r="E4" s="73"/>
      <c r="F4" s="74"/>
      <c r="G4" s="73"/>
      <c r="H4" s="74"/>
      <c r="I4" s="73"/>
      <c r="J4" s="73"/>
      <c r="K4" s="73"/>
      <c r="L4" s="73"/>
      <c r="M4" s="73"/>
      <c r="N4" s="73"/>
      <c r="O4" s="71"/>
      <c r="P4" s="71"/>
    </row>
    <row r="5" spans="1:16" s="78" customFormat="1" ht="9.75" customHeight="1">
      <c r="A5" s="75" t="s">
        <v>103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 t="s">
        <v>56</v>
      </c>
    </row>
    <row r="6" spans="1:256" s="79" customFormat="1" ht="15" customHeight="1">
      <c r="A6" s="1053" t="s">
        <v>54</v>
      </c>
      <c r="B6" s="1053"/>
      <c r="C6" s="1053"/>
      <c r="D6" s="1053"/>
      <c r="E6" s="1053"/>
      <c r="F6" s="1053"/>
      <c r="G6" s="1053"/>
      <c r="H6" s="1053"/>
      <c r="I6" s="1053"/>
      <c r="J6" s="1053"/>
      <c r="K6" s="1053"/>
      <c r="L6" s="1053"/>
      <c r="M6" s="1053"/>
      <c r="N6" s="1053"/>
      <c r="O6" s="1053"/>
      <c r="P6" s="1053"/>
      <c r="IV6" s="69"/>
    </row>
    <row r="7" spans="1:256" s="86" customFormat="1" ht="4.5" customHeight="1">
      <c r="A7" s="80"/>
      <c r="B7" s="81"/>
      <c r="C7" s="82"/>
      <c r="D7" s="82"/>
      <c r="E7" s="83"/>
      <c r="F7" s="82"/>
      <c r="G7" s="82"/>
      <c r="H7" s="82"/>
      <c r="I7" s="82"/>
      <c r="J7" s="82"/>
      <c r="K7" s="82"/>
      <c r="L7" s="82"/>
      <c r="M7" s="82"/>
      <c r="N7" s="82"/>
      <c r="O7" s="84"/>
      <c r="P7" s="85"/>
      <c r="IV7" s="87"/>
    </row>
    <row r="8" spans="1:256" s="93" customFormat="1" ht="9.75" customHeight="1">
      <c r="A8" s="88"/>
      <c r="B8" s="89"/>
      <c r="C8" s="90" t="s">
        <v>57</v>
      </c>
      <c r="D8" s="90" t="s">
        <v>58</v>
      </c>
      <c r="E8" s="91" t="s">
        <v>59</v>
      </c>
      <c r="F8" s="90" t="s">
        <v>60</v>
      </c>
      <c r="G8" s="90" t="s">
        <v>61</v>
      </c>
      <c r="H8" s="90" t="s">
        <v>62</v>
      </c>
      <c r="I8" s="90" t="s">
        <v>63</v>
      </c>
      <c r="J8" s="90" t="s">
        <v>64</v>
      </c>
      <c r="K8" s="90" t="s">
        <v>65</v>
      </c>
      <c r="L8" s="90" t="s">
        <v>66</v>
      </c>
      <c r="M8" s="90" t="s">
        <v>67</v>
      </c>
      <c r="N8" s="90" t="s">
        <v>68</v>
      </c>
      <c r="O8" s="91" t="s">
        <v>69</v>
      </c>
      <c r="P8" s="92" t="s">
        <v>70</v>
      </c>
      <c r="IV8" s="94"/>
    </row>
    <row r="9" spans="1:16" s="78" customFormat="1" ht="4.5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7"/>
    </row>
    <row r="10" spans="1:16" s="78" customFormat="1" ht="9.75" customHeight="1">
      <c r="A10" s="98" t="s">
        <v>429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7"/>
    </row>
    <row r="11" spans="1:16" s="78" customFormat="1" ht="4.5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</row>
    <row r="12" spans="1:16" s="78" customFormat="1" ht="9.75" customHeight="1">
      <c r="A12" s="95" t="s">
        <v>435</v>
      </c>
      <c r="B12" s="89">
        <v>2012</v>
      </c>
      <c r="C12" s="99" t="s">
        <v>7</v>
      </c>
      <c r="D12" s="99" t="s">
        <v>7</v>
      </c>
      <c r="E12" s="99" t="s">
        <v>7</v>
      </c>
      <c r="F12" s="99" t="s">
        <v>7</v>
      </c>
      <c r="G12" s="99" t="s">
        <v>7</v>
      </c>
      <c r="H12" s="99" t="s">
        <v>7</v>
      </c>
      <c r="I12" s="99" t="s">
        <v>7</v>
      </c>
      <c r="J12" s="99" t="s">
        <v>7</v>
      </c>
      <c r="K12" s="99" t="s">
        <v>7</v>
      </c>
      <c r="L12" s="99" t="s">
        <v>7</v>
      </c>
      <c r="M12" s="99">
        <v>1</v>
      </c>
      <c r="N12" s="99" t="s">
        <v>462</v>
      </c>
      <c r="O12" s="100">
        <v>12</v>
      </c>
      <c r="P12" s="1022" t="s">
        <v>8</v>
      </c>
    </row>
    <row r="13" spans="1:16" s="78" customFormat="1" ht="9.75" customHeight="1">
      <c r="A13" s="95" t="s">
        <v>436</v>
      </c>
      <c r="B13" s="89">
        <v>2013</v>
      </c>
      <c r="C13" s="100" t="s">
        <v>8</v>
      </c>
      <c r="D13" s="99"/>
      <c r="E13" s="99"/>
      <c r="F13" s="99"/>
      <c r="G13" s="99"/>
      <c r="H13" s="99"/>
      <c r="I13" s="99"/>
      <c r="J13" s="99"/>
      <c r="K13" s="99"/>
      <c r="L13" s="99"/>
      <c r="M13" s="100"/>
      <c r="N13" s="99"/>
      <c r="O13" s="100" t="s">
        <v>8</v>
      </c>
      <c r="P13" s="1022" t="s">
        <v>8</v>
      </c>
    </row>
    <row r="14" spans="1:16" s="78" customFormat="1" ht="4.5" customHeight="1">
      <c r="A14" s="95"/>
      <c r="B14" s="96"/>
      <c r="C14" s="96"/>
      <c r="D14" s="96"/>
      <c r="E14" s="983"/>
      <c r="F14" s="983"/>
      <c r="G14" s="983"/>
      <c r="H14" s="96"/>
      <c r="I14" s="96"/>
      <c r="J14" s="96"/>
      <c r="K14" s="96"/>
      <c r="L14" s="96"/>
      <c r="M14" s="96"/>
      <c r="N14" s="96"/>
      <c r="O14" s="96"/>
      <c r="P14" s="97"/>
    </row>
    <row r="15" spans="1:16" s="78" customFormat="1" ht="9.75" customHeight="1">
      <c r="A15" s="95" t="s">
        <v>437</v>
      </c>
      <c r="B15" s="89">
        <v>2012</v>
      </c>
      <c r="C15" s="99" t="s">
        <v>7</v>
      </c>
      <c r="D15" s="99" t="s">
        <v>7</v>
      </c>
      <c r="E15" s="99" t="s">
        <v>7</v>
      </c>
      <c r="F15" s="99" t="s">
        <v>7</v>
      </c>
      <c r="G15" s="99" t="s">
        <v>7</v>
      </c>
      <c r="H15" s="99" t="s">
        <v>7</v>
      </c>
      <c r="I15" s="99" t="s">
        <v>7</v>
      </c>
      <c r="J15" s="99" t="s">
        <v>7</v>
      </c>
      <c r="K15" s="99" t="s">
        <v>7</v>
      </c>
      <c r="L15" s="99" t="s">
        <v>7</v>
      </c>
      <c r="M15" s="1037" t="s">
        <v>8</v>
      </c>
      <c r="N15" s="1037" t="s">
        <v>8</v>
      </c>
      <c r="O15" s="100" t="s">
        <v>8</v>
      </c>
      <c r="P15" s="1022" t="s">
        <v>8</v>
      </c>
    </row>
    <row r="16" spans="1:16" s="78" customFormat="1" ht="9.75" customHeight="1">
      <c r="A16" s="95" t="s">
        <v>438</v>
      </c>
      <c r="B16" s="89">
        <v>2013</v>
      </c>
      <c r="C16" s="1038" t="s">
        <v>8</v>
      </c>
      <c r="D16" s="122"/>
      <c r="E16" s="1036"/>
      <c r="F16" s="1036"/>
      <c r="G16" s="1036"/>
      <c r="H16" s="122"/>
      <c r="I16" s="122"/>
      <c r="J16" s="122"/>
      <c r="K16" s="122"/>
      <c r="L16" s="122"/>
      <c r="M16" s="122"/>
      <c r="N16" s="122"/>
      <c r="O16" s="100" t="s">
        <v>8</v>
      </c>
      <c r="P16" s="1022" t="s">
        <v>8</v>
      </c>
    </row>
    <row r="17" spans="1:16" s="78" customFormat="1" ht="4.5" customHeight="1">
      <c r="A17" s="95"/>
      <c r="B17" s="96"/>
      <c r="C17" s="96"/>
      <c r="D17" s="96"/>
      <c r="E17" s="983"/>
      <c r="F17" s="983"/>
      <c r="G17" s="983"/>
      <c r="H17" s="96"/>
      <c r="I17" s="96"/>
      <c r="J17" s="96"/>
      <c r="K17" s="96"/>
      <c r="L17" s="96"/>
      <c r="M17" s="96"/>
      <c r="N17" s="96"/>
      <c r="O17" s="96"/>
      <c r="P17" s="97"/>
    </row>
    <row r="18" spans="1:16" s="78" customFormat="1" ht="9.75" customHeight="1">
      <c r="A18" s="98" t="s">
        <v>72</v>
      </c>
      <c r="B18" s="89"/>
      <c r="C18" s="99"/>
      <c r="D18" s="99"/>
      <c r="E18" s="99"/>
      <c r="F18" s="99"/>
      <c r="G18" s="99"/>
      <c r="H18" s="99"/>
      <c r="I18" s="99"/>
      <c r="J18" s="99"/>
      <c r="K18" s="100"/>
      <c r="L18" s="99"/>
      <c r="M18" s="99"/>
      <c r="N18" s="99"/>
      <c r="O18" s="100"/>
      <c r="P18" s="101"/>
    </row>
    <row r="19" spans="1:16" s="78" customFormat="1" ht="4.5" customHeight="1">
      <c r="A19" s="102"/>
      <c r="B19" s="89"/>
      <c r="C19" s="99"/>
      <c r="D19" s="99"/>
      <c r="E19" s="99"/>
      <c r="F19" s="99"/>
      <c r="G19" s="99"/>
      <c r="H19" s="99"/>
      <c r="I19" s="99"/>
      <c r="J19" s="99"/>
      <c r="K19" s="100"/>
      <c r="L19" s="99"/>
      <c r="M19" s="99"/>
      <c r="N19" s="99"/>
      <c r="O19" s="100"/>
      <c r="P19" s="101"/>
    </row>
    <row r="20" spans="1:16" s="78" customFormat="1" ht="9.75" customHeight="1">
      <c r="A20" s="95" t="s">
        <v>435</v>
      </c>
      <c r="B20" s="89">
        <v>2011</v>
      </c>
      <c r="C20" s="99">
        <v>2306</v>
      </c>
      <c r="D20" s="99">
        <v>4584</v>
      </c>
      <c r="E20" s="99">
        <v>5294</v>
      </c>
      <c r="F20" s="99">
        <v>5421</v>
      </c>
      <c r="G20" s="99">
        <v>4494</v>
      </c>
      <c r="H20" s="99">
        <v>4145</v>
      </c>
      <c r="I20" s="99">
        <v>3685</v>
      </c>
      <c r="J20" s="99">
        <v>3202</v>
      </c>
      <c r="K20" s="99">
        <v>6192</v>
      </c>
      <c r="L20" s="99">
        <v>6519</v>
      </c>
      <c r="M20" s="99">
        <v>5928</v>
      </c>
      <c r="N20" s="99">
        <v>5632</v>
      </c>
      <c r="O20" s="100">
        <f>SUM(C20:N20)</f>
        <v>57402</v>
      </c>
      <c r="P20" s="101" t="s">
        <v>8</v>
      </c>
    </row>
    <row r="21" spans="1:16" s="78" customFormat="1" ht="9.75" customHeight="1">
      <c r="A21" s="95" t="s">
        <v>439</v>
      </c>
      <c r="B21" s="89">
        <v>2012</v>
      </c>
      <c r="C21" s="99">
        <v>6917</v>
      </c>
      <c r="D21" s="99">
        <v>7068</v>
      </c>
      <c r="E21" s="99">
        <v>7723</v>
      </c>
      <c r="F21" s="99">
        <v>7046</v>
      </c>
      <c r="G21" s="99">
        <v>3542</v>
      </c>
      <c r="H21" s="99">
        <v>3120</v>
      </c>
      <c r="I21" s="99">
        <v>2890</v>
      </c>
      <c r="J21" s="99">
        <v>2498</v>
      </c>
      <c r="K21" s="99">
        <v>4368</v>
      </c>
      <c r="L21" s="99">
        <v>4332</v>
      </c>
      <c r="M21" s="99">
        <v>3274</v>
      </c>
      <c r="N21" s="99" t="s">
        <v>463</v>
      </c>
      <c r="O21" s="100">
        <v>55381</v>
      </c>
      <c r="P21" s="101" t="s">
        <v>8</v>
      </c>
    </row>
    <row r="22" spans="1:16" s="78" customFormat="1" ht="9.75" customHeight="1">
      <c r="A22" s="95" t="s">
        <v>440</v>
      </c>
      <c r="B22" s="89">
        <v>2013</v>
      </c>
      <c r="C22" s="100" t="s">
        <v>464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>
        <v>3189</v>
      </c>
      <c r="P22" s="101" t="s">
        <v>8</v>
      </c>
    </row>
    <row r="23" spans="1:16" s="78" customFormat="1" ht="4.5" customHeight="1">
      <c r="A23" s="103"/>
      <c r="B23" s="89"/>
      <c r="C23" s="100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00"/>
      <c r="P23" s="101"/>
    </row>
    <row r="24" spans="1:16" s="78" customFormat="1" ht="9.75" customHeight="1">
      <c r="A24" s="98" t="s">
        <v>420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7"/>
    </row>
    <row r="25" spans="1:16" s="78" customFormat="1" ht="4.5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7"/>
    </row>
    <row r="26" spans="1:16" s="78" customFormat="1" ht="9.75" customHeight="1">
      <c r="A26" s="95" t="s">
        <v>426</v>
      </c>
      <c r="B26" s="89">
        <v>2012</v>
      </c>
      <c r="C26" s="99">
        <v>3514</v>
      </c>
      <c r="D26" s="99">
        <v>13740</v>
      </c>
      <c r="E26" s="99">
        <v>18752</v>
      </c>
      <c r="F26" s="99">
        <v>23144</v>
      </c>
      <c r="G26" s="99">
        <v>18610</v>
      </c>
      <c r="H26" s="99">
        <v>26199</v>
      </c>
      <c r="I26" s="99">
        <v>44227</v>
      </c>
      <c r="J26" s="99" t="s">
        <v>7</v>
      </c>
      <c r="K26" s="99" t="s">
        <v>7</v>
      </c>
      <c r="L26" s="99" t="s">
        <v>7</v>
      </c>
      <c r="M26" s="99" t="s">
        <v>7</v>
      </c>
      <c r="N26" s="100" t="s">
        <v>7</v>
      </c>
      <c r="O26" s="100">
        <f>SUM(C26:N26)</f>
        <v>148186</v>
      </c>
      <c r="P26" s="1022" t="s">
        <v>8</v>
      </c>
    </row>
    <row r="27" spans="1:16" s="78" customFormat="1" ht="4.5" customHeight="1">
      <c r="A27" s="103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6"/>
      <c r="M27" s="105"/>
      <c r="N27" s="106"/>
      <c r="O27" s="100"/>
      <c r="P27" s="101"/>
    </row>
    <row r="28" spans="1:256" s="109" customFormat="1" ht="10.5" customHeight="1">
      <c r="A28" s="98" t="s">
        <v>78</v>
      </c>
      <c r="B28" s="89"/>
      <c r="C28" s="107"/>
      <c r="D28" s="107"/>
      <c r="E28" s="84"/>
      <c r="F28" s="107"/>
      <c r="G28" s="107"/>
      <c r="H28" s="107"/>
      <c r="I28" s="107"/>
      <c r="J28" s="107"/>
      <c r="K28" s="107"/>
      <c r="L28" s="107"/>
      <c r="M28" s="107"/>
      <c r="N28" s="107"/>
      <c r="O28" s="108"/>
      <c r="P28" s="85"/>
      <c r="IV28" s="110"/>
    </row>
    <row r="29" spans="1:256" s="109" customFormat="1" ht="4.5" customHeight="1">
      <c r="A29" s="98"/>
      <c r="B29" s="89"/>
      <c r="C29" s="107"/>
      <c r="D29" s="107"/>
      <c r="E29" s="84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P29" s="85"/>
      <c r="IV29" s="110"/>
    </row>
    <row r="30" spans="1:256" s="109" customFormat="1" ht="9.75" customHeight="1">
      <c r="A30" s="95" t="s">
        <v>79</v>
      </c>
      <c r="B30" s="89">
        <v>2011</v>
      </c>
      <c r="C30" s="99">
        <v>54</v>
      </c>
      <c r="D30" s="99">
        <v>52</v>
      </c>
      <c r="E30" s="99">
        <v>83</v>
      </c>
      <c r="F30" s="99">
        <v>73</v>
      </c>
      <c r="G30" s="99">
        <v>87</v>
      </c>
      <c r="H30" s="99">
        <v>58</v>
      </c>
      <c r="I30" s="99">
        <v>51</v>
      </c>
      <c r="J30" s="99">
        <v>46</v>
      </c>
      <c r="K30" s="99">
        <v>40</v>
      </c>
      <c r="L30" s="99">
        <v>48</v>
      </c>
      <c r="M30" s="99">
        <v>56</v>
      </c>
      <c r="N30" s="99">
        <v>66</v>
      </c>
      <c r="O30" s="100">
        <f>SUM(C30:N30)</f>
        <v>714</v>
      </c>
      <c r="P30" s="101" t="s">
        <v>8</v>
      </c>
      <c r="IV30" s="110"/>
    </row>
    <row r="31" spans="1:256" s="109" customFormat="1" ht="9.75" customHeight="1">
      <c r="A31" s="103" t="s">
        <v>80</v>
      </c>
      <c r="B31" s="89">
        <v>2012</v>
      </c>
      <c r="C31" s="99">
        <v>45</v>
      </c>
      <c r="D31" s="99">
        <v>51</v>
      </c>
      <c r="E31" s="99">
        <v>71</v>
      </c>
      <c r="F31" s="99">
        <v>55</v>
      </c>
      <c r="G31" s="99">
        <v>43</v>
      </c>
      <c r="H31" s="99">
        <v>46</v>
      </c>
      <c r="I31" s="99">
        <v>22</v>
      </c>
      <c r="J31" s="99">
        <v>23</v>
      </c>
      <c r="K31" s="99">
        <v>40</v>
      </c>
      <c r="L31" s="99">
        <v>31</v>
      </c>
      <c r="M31" s="99">
        <v>56</v>
      </c>
      <c r="N31" s="99">
        <v>25</v>
      </c>
      <c r="O31" s="100">
        <f>SUM(C31:N31)</f>
        <v>508</v>
      </c>
      <c r="P31" s="101" t="s">
        <v>8</v>
      </c>
      <c r="IV31" s="110"/>
    </row>
    <row r="32" spans="1:256" s="109" customFormat="1" ht="9.75" customHeight="1">
      <c r="A32" s="95" t="s">
        <v>81</v>
      </c>
      <c r="B32" s="89">
        <v>2013</v>
      </c>
      <c r="C32" s="100">
        <v>52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00">
        <f>SUM(C32:N32)</f>
        <v>52</v>
      </c>
      <c r="P32" s="101" t="s">
        <v>8</v>
      </c>
      <c r="IV32" s="110"/>
    </row>
    <row r="33" spans="1:256" s="109" customFormat="1" ht="4.5" customHeight="1">
      <c r="A33" s="95"/>
      <c r="B33" s="8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99"/>
      <c r="O33" s="100"/>
      <c r="P33" s="101"/>
      <c r="IV33" s="110"/>
    </row>
    <row r="34" spans="1:256" s="109" customFormat="1" ht="10.5" customHeight="1">
      <c r="A34" s="98" t="s">
        <v>82</v>
      </c>
      <c r="B34" s="89"/>
      <c r="C34" s="111"/>
      <c r="D34" s="111"/>
      <c r="E34" s="112"/>
      <c r="F34" s="111"/>
      <c r="G34" s="111"/>
      <c r="H34" s="111"/>
      <c r="I34" s="111"/>
      <c r="J34" s="111"/>
      <c r="K34" s="111"/>
      <c r="L34" s="111"/>
      <c r="M34" s="111"/>
      <c r="N34" s="111"/>
      <c r="O34" s="108"/>
      <c r="P34" s="85"/>
      <c r="IV34" s="110"/>
    </row>
    <row r="35" spans="1:256" s="109" customFormat="1" ht="4.5" customHeight="1">
      <c r="A35" s="98"/>
      <c r="B35" s="89"/>
      <c r="C35" s="111"/>
      <c r="D35" s="111"/>
      <c r="E35" s="112"/>
      <c r="F35" s="111"/>
      <c r="G35" s="111"/>
      <c r="H35" s="111"/>
      <c r="I35" s="111"/>
      <c r="J35" s="111"/>
      <c r="K35" s="111"/>
      <c r="L35" s="111"/>
      <c r="M35" s="111"/>
      <c r="N35" s="111"/>
      <c r="O35" s="108"/>
      <c r="P35" s="85"/>
      <c r="IV35" s="110"/>
    </row>
    <row r="36" spans="1:256" s="109" customFormat="1" ht="9.75" customHeight="1">
      <c r="A36" s="95" t="s">
        <v>79</v>
      </c>
      <c r="B36" s="89">
        <v>2011</v>
      </c>
      <c r="C36" s="99">
        <v>452</v>
      </c>
      <c r="D36" s="99">
        <v>465</v>
      </c>
      <c r="E36" s="99">
        <v>410</v>
      </c>
      <c r="F36" s="99">
        <v>469</v>
      </c>
      <c r="G36" s="99">
        <v>471</v>
      </c>
      <c r="H36" s="99">
        <v>367</v>
      </c>
      <c r="I36" s="99">
        <v>405</v>
      </c>
      <c r="J36" s="99">
        <v>327</v>
      </c>
      <c r="K36" s="99">
        <v>555</v>
      </c>
      <c r="L36" s="99">
        <v>585</v>
      </c>
      <c r="M36" s="99">
        <v>561</v>
      </c>
      <c r="N36" s="99">
        <v>399</v>
      </c>
      <c r="O36" s="100">
        <f>SUM(C36:N36)</f>
        <v>5466</v>
      </c>
      <c r="P36" s="101" t="s">
        <v>8</v>
      </c>
      <c r="IV36" s="110"/>
    </row>
    <row r="37" spans="1:256" s="109" customFormat="1" ht="9.75" customHeight="1">
      <c r="A37" s="103" t="s">
        <v>80</v>
      </c>
      <c r="B37" s="89">
        <v>2012</v>
      </c>
      <c r="C37" s="99">
        <v>399</v>
      </c>
      <c r="D37" s="99">
        <v>405</v>
      </c>
      <c r="E37" s="99">
        <v>402</v>
      </c>
      <c r="F37" s="99">
        <v>354</v>
      </c>
      <c r="G37" s="99">
        <v>294</v>
      </c>
      <c r="H37" s="99">
        <v>347</v>
      </c>
      <c r="I37" s="99">
        <v>378</v>
      </c>
      <c r="J37" s="99">
        <v>316</v>
      </c>
      <c r="K37" s="99">
        <v>461</v>
      </c>
      <c r="L37" s="99">
        <v>545</v>
      </c>
      <c r="M37" s="99">
        <v>429</v>
      </c>
      <c r="N37" s="99">
        <v>292</v>
      </c>
      <c r="O37" s="100">
        <f>SUM(C37:N37)</f>
        <v>4622</v>
      </c>
      <c r="P37" s="101" t="s">
        <v>8</v>
      </c>
      <c r="IV37" s="110"/>
    </row>
    <row r="38" spans="1:256" s="109" customFormat="1" ht="9.75" customHeight="1">
      <c r="A38" s="95" t="s">
        <v>81</v>
      </c>
      <c r="B38" s="89">
        <v>2013</v>
      </c>
      <c r="C38" s="100">
        <v>342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00">
        <f>SUM(C38:N38)</f>
        <v>342</v>
      </c>
      <c r="P38" s="101" t="s">
        <v>8</v>
      </c>
      <c r="IV38" s="110"/>
    </row>
    <row r="39" spans="1:256" s="109" customFormat="1" ht="4.5" customHeight="1">
      <c r="A39" s="95"/>
      <c r="B39" s="8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  <c r="N39" s="99"/>
      <c r="O39" s="100"/>
      <c r="P39" s="101"/>
      <c r="IV39" s="110"/>
    </row>
    <row r="40" spans="1:256" s="109" customFormat="1" ht="10.5" customHeight="1">
      <c r="A40" s="98" t="s">
        <v>83</v>
      </c>
      <c r="B40" s="89"/>
      <c r="C40" s="111"/>
      <c r="D40" s="111"/>
      <c r="E40" s="112"/>
      <c r="F40" s="111"/>
      <c r="G40" s="111"/>
      <c r="H40" s="111"/>
      <c r="I40" s="111"/>
      <c r="J40" s="111"/>
      <c r="K40" s="111"/>
      <c r="L40" s="111"/>
      <c r="M40" s="111"/>
      <c r="N40" s="111"/>
      <c r="O40" s="108"/>
      <c r="P40" s="85"/>
      <c r="IV40" s="110"/>
    </row>
    <row r="41" spans="1:256" s="109" customFormat="1" ht="4.5" customHeight="1">
      <c r="A41" s="98"/>
      <c r="B41" s="89"/>
      <c r="C41" s="111"/>
      <c r="D41" s="111"/>
      <c r="E41" s="112"/>
      <c r="F41" s="111"/>
      <c r="G41" s="111"/>
      <c r="H41" s="111"/>
      <c r="I41" s="111"/>
      <c r="J41" s="111"/>
      <c r="K41" s="111"/>
      <c r="L41" s="111"/>
      <c r="M41" s="111"/>
      <c r="N41" s="111"/>
      <c r="O41" s="108"/>
      <c r="P41" s="85"/>
      <c r="IV41" s="110"/>
    </row>
    <row r="42" spans="1:256" s="109" customFormat="1" ht="9.75" customHeight="1">
      <c r="A42" s="95" t="s">
        <v>79</v>
      </c>
      <c r="B42" s="89">
        <v>2011</v>
      </c>
      <c r="C42" s="99">
        <v>711</v>
      </c>
      <c r="D42" s="99">
        <v>707</v>
      </c>
      <c r="E42" s="99">
        <v>868</v>
      </c>
      <c r="F42" s="99">
        <v>668</v>
      </c>
      <c r="G42" s="99">
        <v>562</v>
      </c>
      <c r="H42" s="99">
        <v>424</v>
      </c>
      <c r="I42" s="99">
        <v>549</v>
      </c>
      <c r="J42" s="99">
        <v>460</v>
      </c>
      <c r="K42" s="99">
        <v>617</v>
      </c>
      <c r="L42" s="99">
        <v>750</v>
      </c>
      <c r="M42" s="99">
        <v>598</v>
      </c>
      <c r="N42" s="99">
        <v>734</v>
      </c>
      <c r="O42" s="100">
        <f>SUM(C42:N42)</f>
        <v>7648</v>
      </c>
      <c r="P42" s="101" t="s">
        <v>8</v>
      </c>
      <c r="IV42" s="110"/>
    </row>
    <row r="43" spans="1:256" s="109" customFormat="1" ht="9.75" customHeight="1">
      <c r="A43" s="103" t="s">
        <v>80</v>
      </c>
      <c r="B43" s="89">
        <v>2012</v>
      </c>
      <c r="C43" s="99">
        <v>877</v>
      </c>
      <c r="D43" s="99">
        <v>635</v>
      </c>
      <c r="E43" s="99">
        <v>612</v>
      </c>
      <c r="F43" s="99">
        <v>539</v>
      </c>
      <c r="G43" s="99">
        <v>429</v>
      </c>
      <c r="H43" s="99">
        <v>370</v>
      </c>
      <c r="I43" s="99">
        <v>441</v>
      </c>
      <c r="J43" s="99">
        <v>288</v>
      </c>
      <c r="K43" s="99">
        <v>449</v>
      </c>
      <c r="L43" s="99">
        <v>612</v>
      </c>
      <c r="M43" s="99">
        <v>551</v>
      </c>
      <c r="N43" s="99">
        <v>348</v>
      </c>
      <c r="O43" s="100">
        <f>SUM(C43:N43)</f>
        <v>6151</v>
      </c>
      <c r="P43" s="101" t="s">
        <v>8</v>
      </c>
      <c r="IV43" s="110"/>
    </row>
    <row r="44" spans="1:256" s="109" customFormat="1" ht="9.75" customHeight="1">
      <c r="A44" s="95" t="s">
        <v>81</v>
      </c>
      <c r="B44" s="89">
        <v>2013</v>
      </c>
      <c r="C44" s="100">
        <v>362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>
        <f>SUM(C44:N44)</f>
        <v>362</v>
      </c>
      <c r="P44" s="101" t="s">
        <v>8</v>
      </c>
      <c r="IV44" s="110"/>
    </row>
    <row r="45" spans="1:16" s="115" customFormat="1" ht="4.5" customHeight="1">
      <c r="A45" s="103"/>
      <c r="B45" s="89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</row>
    <row r="46" spans="1:16" s="115" customFormat="1" ht="9.75" customHeight="1">
      <c r="A46" s="98" t="s">
        <v>84</v>
      </c>
      <c r="B46" s="89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</row>
    <row r="47" spans="1:16" s="115" customFormat="1" ht="4.5" customHeight="1">
      <c r="A47" s="98"/>
      <c r="B47" s="89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4"/>
    </row>
    <row r="48" spans="1:16" s="115" customFormat="1" ht="9.75" customHeight="1">
      <c r="A48" s="95" t="s">
        <v>79</v>
      </c>
      <c r="B48" s="89">
        <v>2011</v>
      </c>
      <c r="C48" s="99">
        <v>3</v>
      </c>
      <c r="D48" s="99">
        <v>8</v>
      </c>
      <c r="E48" s="99">
        <v>5</v>
      </c>
      <c r="F48" s="99">
        <v>2</v>
      </c>
      <c r="G48" s="99">
        <v>2</v>
      </c>
      <c r="H48" s="99" t="s">
        <v>7</v>
      </c>
      <c r="I48" s="99">
        <v>4</v>
      </c>
      <c r="J48" s="99">
        <v>1</v>
      </c>
      <c r="K48" s="99">
        <v>2</v>
      </c>
      <c r="L48" s="99">
        <v>13</v>
      </c>
      <c r="M48" s="99">
        <v>14</v>
      </c>
      <c r="N48" s="99">
        <v>1</v>
      </c>
      <c r="O48" s="100">
        <f>SUM(C48:N48)</f>
        <v>55</v>
      </c>
      <c r="P48" s="101" t="s">
        <v>8</v>
      </c>
    </row>
    <row r="49" spans="1:16" s="115" customFormat="1" ht="9.75" customHeight="1">
      <c r="A49" s="103" t="s">
        <v>80</v>
      </c>
      <c r="B49" s="89">
        <v>2012</v>
      </c>
      <c r="C49" s="99">
        <v>3</v>
      </c>
      <c r="D49" s="99">
        <v>2</v>
      </c>
      <c r="E49" s="99">
        <v>14</v>
      </c>
      <c r="F49" s="99">
        <v>1</v>
      </c>
      <c r="G49" s="99">
        <v>10</v>
      </c>
      <c r="H49" s="99">
        <v>10</v>
      </c>
      <c r="I49" s="99">
        <v>4</v>
      </c>
      <c r="J49" s="99">
        <v>3</v>
      </c>
      <c r="K49" s="99">
        <v>23</v>
      </c>
      <c r="L49" s="99">
        <v>11</v>
      </c>
      <c r="M49" s="99">
        <v>4</v>
      </c>
      <c r="N49" s="99">
        <v>2</v>
      </c>
      <c r="O49" s="100">
        <f>SUM(C49:N49)</f>
        <v>87</v>
      </c>
      <c r="P49" s="101" t="s">
        <v>8</v>
      </c>
    </row>
    <row r="50" spans="1:16" s="115" customFormat="1" ht="9.75" customHeight="1">
      <c r="A50" s="95" t="s">
        <v>81</v>
      </c>
      <c r="B50" s="89">
        <v>2013</v>
      </c>
      <c r="C50" s="100">
        <v>22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>
        <f>SUM(C50:N50)</f>
        <v>22</v>
      </c>
      <c r="P50" s="101" t="s">
        <v>8</v>
      </c>
    </row>
    <row r="51" spans="1:16" s="115" customFormat="1" ht="4.5" customHeight="1">
      <c r="A51" s="103"/>
      <c r="B51" s="8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100"/>
      <c r="P51" s="101"/>
    </row>
    <row r="52" spans="1:16" s="115" customFormat="1" ht="9.75" customHeight="1">
      <c r="A52" s="98" t="s">
        <v>85</v>
      </c>
      <c r="B52" s="81"/>
      <c r="C52" s="107"/>
      <c r="D52" s="107"/>
      <c r="E52" s="84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16"/>
    </row>
    <row r="53" spans="1:16" s="115" customFormat="1" ht="4.5" customHeight="1">
      <c r="A53" s="98"/>
      <c r="B53" s="81"/>
      <c r="C53" s="107"/>
      <c r="D53" s="107"/>
      <c r="E53" s="84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85"/>
    </row>
    <row r="54" spans="1:16" s="115" customFormat="1" ht="9.75" customHeight="1">
      <c r="A54" s="103" t="s">
        <v>86</v>
      </c>
      <c r="B54" s="89">
        <v>2011</v>
      </c>
      <c r="C54" s="99">
        <v>30</v>
      </c>
      <c r="D54" s="99">
        <v>3</v>
      </c>
      <c r="E54" s="99" t="s">
        <v>7</v>
      </c>
      <c r="F54" s="99" t="s">
        <v>7</v>
      </c>
      <c r="G54" s="99">
        <v>2</v>
      </c>
      <c r="H54" s="99" t="s">
        <v>7</v>
      </c>
      <c r="I54" s="99">
        <v>2</v>
      </c>
      <c r="J54" s="99" t="s">
        <v>7</v>
      </c>
      <c r="K54" s="99" t="s">
        <v>7</v>
      </c>
      <c r="L54" s="99">
        <v>2</v>
      </c>
      <c r="M54" s="99">
        <v>1</v>
      </c>
      <c r="N54" s="99" t="s">
        <v>7</v>
      </c>
      <c r="O54" s="100">
        <f>SUM(C54:N54)</f>
        <v>40</v>
      </c>
      <c r="P54" s="101" t="s">
        <v>8</v>
      </c>
    </row>
    <row r="55" spans="1:16" s="115" customFormat="1" ht="9.75" customHeight="1">
      <c r="A55" s="103" t="s">
        <v>74</v>
      </c>
      <c r="B55" s="89">
        <v>2012</v>
      </c>
      <c r="C55" s="99" t="s">
        <v>7</v>
      </c>
      <c r="D55" s="99" t="s">
        <v>7</v>
      </c>
      <c r="E55" s="99" t="s">
        <v>7</v>
      </c>
      <c r="F55" s="99" t="s">
        <v>7</v>
      </c>
      <c r="G55" s="99" t="s">
        <v>7</v>
      </c>
      <c r="H55" s="99" t="s">
        <v>7</v>
      </c>
      <c r="I55" s="99" t="s">
        <v>7</v>
      </c>
      <c r="J55" s="99" t="s">
        <v>7</v>
      </c>
      <c r="K55" s="99" t="s">
        <v>7</v>
      </c>
      <c r="L55" s="99" t="s">
        <v>7</v>
      </c>
      <c r="M55" s="99" t="s">
        <v>7</v>
      </c>
      <c r="N55" s="100" t="s">
        <v>7</v>
      </c>
      <c r="O55" s="100" t="s">
        <v>7</v>
      </c>
      <c r="P55" s="101" t="s">
        <v>8</v>
      </c>
    </row>
    <row r="56" spans="1:16" s="115" customFormat="1" ht="5.25" customHeight="1">
      <c r="A56" s="117"/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20"/>
    </row>
    <row r="57" spans="1:16" s="115" customFormat="1" ht="9" customHeight="1">
      <c r="A57" s="1026" t="s">
        <v>441</v>
      </c>
      <c r="B57" s="1027"/>
      <c r="C57" s="113"/>
      <c r="D57" s="113"/>
      <c r="E57" s="113"/>
      <c r="F57" s="1024"/>
      <c r="G57" s="113"/>
      <c r="H57" s="113"/>
      <c r="I57" s="1028"/>
      <c r="J57" s="113"/>
      <c r="K57" s="113"/>
      <c r="L57" s="113"/>
      <c r="M57" s="113"/>
      <c r="N57" s="113"/>
      <c r="O57" s="123"/>
      <c r="P57" s="124" t="s">
        <v>88</v>
      </c>
    </row>
    <row r="58" spans="1:16" s="115" customFormat="1" ht="9" customHeight="1">
      <c r="A58" s="1029" t="s">
        <v>442</v>
      </c>
      <c r="B58" s="1029"/>
      <c r="C58" s="113"/>
      <c r="D58" s="113"/>
      <c r="E58" s="113"/>
      <c r="F58" s="113"/>
      <c r="G58" s="113"/>
      <c r="H58" s="113"/>
      <c r="I58" s="1029" t="s">
        <v>443</v>
      </c>
      <c r="J58" s="113"/>
      <c r="K58" s="113"/>
      <c r="L58" s="113"/>
      <c r="M58" s="113"/>
      <c r="N58" s="113"/>
      <c r="O58" s="113"/>
      <c r="P58" s="125"/>
    </row>
    <row r="59" spans="1:16" s="126" customFormat="1" ht="9" customHeight="1">
      <c r="A59" s="1024" t="s">
        <v>427</v>
      </c>
      <c r="B59" s="1024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22"/>
      <c r="O59" s="122"/>
      <c r="P59" s="125"/>
    </row>
    <row r="60" spans="1:16" s="126" customFormat="1" ht="9" customHeight="1">
      <c r="A60" s="121"/>
      <c r="B60" s="81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22"/>
      <c r="O60" s="122"/>
      <c r="P60" s="125"/>
    </row>
    <row r="61" spans="1:16" ht="15" customHeight="1">
      <c r="A61" s="1050" t="s">
        <v>53</v>
      </c>
      <c r="B61" s="1050"/>
      <c r="C61" s="1050"/>
      <c r="D61" s="1050"/>
      <c r="E61" s="1050"/>
      <c r="F61" s="1050"/>
      <c r="G61" s="1050"/>
      <c r="H61" s="1050"/>
      <c r="I61" s="1050"/>
      <c r="J61" s="1050"/>
      <c r="K61" s="1050"/>
      <c r="L61" s="1050"/>
      <c r="M61" s="1050"/>
      <c r="N61" s="1050"/>
      <c r="O61" s="1050"/>
      <c r="P61" s="1050"/>
    </row>
    <row r="62" spans="1:16" ht="15" customHeight="1">
      <c r="A62" s="1051" t="s">
        <v>54</v>
      </c>
      <c r="B62" s="1051"/>
      <c r="C62" s="1051"/>
      <c r="D62" s="1051"/>
      <c r="E62" s="1051"/>
      <c r="F62" s="1051"/>
      <c r="G62" s="1051"/>
      <c r="H62" s="1051"/>
      <c r="I62" s="1051"/>
      <c r="J62" s="1051"/>
      <c r="K62" s="1051"/>
      <c r="L62" s="1051"/>
      <c r="M62" s="1051"/>
      <c r="N62" s="1051"/>
      <c r="O62" s="1051"/>
      <c r="P62" s="1051"/>
    </row>
    <row r="63" spans="1:16" ht="12.75" customHeight="1">
      <c r="A63" s="1052" t="s">
        <v>89</v>
      </c>
      <c r="B63" s="1052"/>
      <c r="C63" s="1052"/>
      <c r="D63" s="1052"/>
      <c r="E63" s="1052"/>
      <c r="F63" s="1052"/>
      <c r="G63" s="1052"/>
      <c r="H63" s="1052"/>
      <c r="I63" s="1052"/>
      <c r="J63" s="1052"/>
      <c r="K63" s="1052"/>
      <c r="L63" s="1052"/>
      <c r="M63" s="1052"/>
      <c r="N63" s="1052"/>
      <c r="O63" s="1052"/>
      <c r="P63" s="1052"/>
    </row>
    <row r="64" spans="1:16" ht="3.75" customHeight="1">
      <c r="A64" s="71"/>
      <c r="B64" s="71"/>
      <c r="C64" s="73"/>
      <c r="D64" s="73"/>
      <c r="E64" s="73"/>
      <c r="F64" s="74"/>
      <c r="G64" s="73"/>
      <c r="H64" s="74"/>
      <c r="I64" s="73"/>
      <c r="J64" s="73"/>
      <c r="K64" s="73"/>
      <c r="L64" s="73"/>
      <c r="M64" s="73"/>
      <c r="N64" s="73"/>
      <c r="O64" s="71"/>
      <c r="P64" s="71"/>
    </row>
    <row r="65" spans="1:16" ht="9.75" customHeight="1">
      <c r="A65" s="75" t="s">
        <v>103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7" t="s">
        <v>90</v>
      </c>
    </row>
    <row r="66" spans="1:16" ht="15" customHeight="1">
      <c r="A66" s="1053" t="s">
        <v>54</v>
      </c>
      <c r="B66" s="1053"/>
      <c r="C66" s="1053"/>
      <c r="D66" s="1053"/>
      <c r="E66" s="1053"/>
      <c r="F66" s="1053"/>
      <c r="G66" s="1053"/>
      <c r="H66" s="1053"/>
      <c r="I66" s="1053"/>
      <c r="J66" s="1053"/>
      <c r="K66" s="1053"/>
      <c r="L66" s="1053"/>
      <c r="M66" s="1053"/>
      <c r="N66" s="1053"/>
      <c r="O66" s="1053"/>
      <c r="P66" s="1053"/>
    </row>
    <row r="67" spans="1:16" ht="3.75" customHeight="1">
      <c r="A67" s="80"/>
      <c r="B67" s="81"/>
      <c r="C67" s="82"/>
      <c r="D67" s="82"/>
      <c r="E67" s="83"/>
      <c r="F67" s="82"/>
      <c r="G67" s="82"/>
      <c r="H67" s="82"/>
      <c r="I67" s="82"/>
      <c r="J67" s="82"/>
      <c r="K67" s="82"/>
      <c r="L67" s="82"/>
      <c r="M67" s="82"/>
      <c r="N67" s="82"/>
      <c r="O67" s="84"/>
      <c r="P67" s="85"/>
    </row>
    <row r="68" spans="1:16" ht="9.75" customHeight="1">
      <c r="A68" s="88"/>
      <c r="B68" s="89"/>
      <c r="C68" s="90" t="s">
        <v>57</v>
      </c>
      <c r="D68" s="90" t="s">
        <v>58</v>
      </c>
      <c r="E68" s="91" t="s">
        <v>59</v>
      </c>
      <c r="F68" s="90" t="s">
        <v>60</v>
      </c>
      <c r="G68" s="90" t="s">
        <v>61</v>
      </c>
      <c r="H68" s="90" t="s">
        <v>62</v>
      </c>
      <c r="I68" s="90" t="s">
        <v>63</v>
      </c>
      <c r="J68" s="90" t="s">
        <v>64</v>
      </c>
      <c r="K68" s="90" t="s">
        <v>65</v>
      </c>
      <c r="L68" s="90" t="s">
        <v>66</v>
      </c>
      <c r="M68" s="90" t="s">
        <v>67</v>
      </c>
      <c r="N68" s="90" t="s">
        <v>68</v>
      </c>
      <c r="O68" s="1032" t="s">
        <v>448</v>
      </c>
      <c r="P68" s="92" t="s">
        <v>70</v>
      </c>
    </row>
    <row r="69" spans="1:16" ht="3.75" customHeight="1">
      <c r="A69" s="88"/>
      <c r="B69" s="89"/>
      <c r="C69" s="90"/>
      <c r="D69" s="90"/>
      <c r="E69" s="91"/>
      <c r="F69" s="90"/>
      <c r="G69" s="90"/>
      <c r="H69" s="90"/>
      <c r="I69" s="90"/>
      <c r="J69" s="90"/>
      <c r="K69" s="90"/>
      <c r="L69" s="90"/>
      <c r="M69" s="90"/>
      <c r="N69" s="90"/>
      <c r="O69" s="128"/>
      <c r="P69" s="92"/>
    </row>
    <row r="70" spans="1:16" ht="9.75" customHeight="1">
      <c r="A70" s="98" t="s">
        <v>444</v>
      </c>
      <c r="B70" s="89"/>
      <c r="C70" s="90"/>
      <c r="D70" s="90"/>
      <c r="E70" s="91"/>
      <c r="F70" s="90"/>
      <c r="G70" s="90"/>
      <c r="H70" s="90"/>
      <c r="I70" s="90"/>
      <c r="J70" s="90"/>
      <c r="K70" s="90"/>
      <c r="L70" s="90"/>
      <c r="M70" s="90"/>
      <c r="N70" s="90"/>
      <c r="O70" s="128"/>
      <c r="P70" s="92"/>
    </row>
    <row r="71" spans="1:16" ht="3" customHeight="1">
      <c r="A71" s="88"/>
      <c r="B71" s="89"/>
      <c r="C71" s="90"/>
      <c r="D71" s="90"/>
      <c r="E71" s="91"/>
      <c r="F71" s="90"/>
      <c r="G71" s="90"/>
      <c r="H71" s="90"/>
      <c r="I71" s="90"/>
      <c r="J71" s="90"/>
      <c r="K71" s="90"/>
      <c r="L71" s="90"/>
      <c r="M71" s="90"/>
      <c r="N71" s="90"/>
      <c r="O71" s="128"/>
      <c r="P71" s="92"/>
    </row>
    <row r="72" spans="1:16" ht="9.75" customHeight="1">
      <c r="A72" s="95" t="s">
        <v>93</v>
      </c>
      <c r="B72" s="89">
        <v>2012</v>
      </c>
      <c r="C72" s="99" t="s">
        <v>7</v>
      </c>
      <c r="D72" s="99" t="s">
        <v>7</v>
      </c>
      <c r="E72" s="99" t="s">
        <v>7</v>
      </c>
      <c r="F72" s="99" t="s">
        <v>7</v>
      </c>
      <c r="G72" s="99" t="s">
        <v>7</v>
      </c>
      <c r="H72" s="99" t="s">
        <v>7</v>
      </c>
      <c r="I72" s="99" t="s">
        <v>7</v>
      </c>
      <c r="J72" s="99" t="s">
        <v>7</v>
      </c>
      <c r="K72" s="99" t="s">
        <v>7</v>
      </c>
      <c r="L72" s="99" t="s">
        <v>7</v>
      </c>
      <c r="M72" s="99">
        <v>1</v>
      </c>
      <c r="N72" s="99" t="s">
        <v>461</v>
      </c>
      <c r="O72" s="112" t="s">
        <v>8</v>
      </c>
      <c r="P72" s="1031" t="s">
        <v>8</v>
      </c>
    </row>
    <row r="73" spans="1:16" ht="9.75" customHeight="1">
      <c r="A73" s="95" t="s">
        <v>98</v>
      </c>
      <c r="B73" s="89">
        <v>2013</v>
      </c>
      <c r="C73" s="100" t="s">
        <v>8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112" t="s">
        <v>8</v>
      </c>
      <c r="P73" s="1031" t="s">
        <v>8</v>
      </c>
    </row>
    <row r="74" spans="1:16" ht="4.5" customHeight="1">
      <c r="A74" s="95"/>
      <c r="B74" s="89"/>
      <c r="C74" s="99"/>
      <c r="D74" s="99"/>
      <c r="E74" s="99"/>
      <c r="F74" s="99"/>
      <c r="G74" s="99"/>
      <c r="H74" s="99"/>
      <c r="I74" s="99"/>
      <c r="J74" s="99"/>
      <c r="K74" s="99"/>
      <c r="L74" s="100"/>
      <c r="M74" s="99"/>
      <c r="N74" s="99"/>
      <c r="O74" s="100"/>
      <c r="P74" s="101"/>
    </row>
    <row r="75" spans="1:16" ht="9.75" customHeight="1">
      <c r="A75" s="98" t="s">
        <v>72</v>
      </c>
      <c r="B75" s="8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100"/>
      <c r="P75" s="101"/>
    </row>
    <row r="76" spans="1:16" ht="3" customHeight="1">
      <c r="A76" s="95"/>
      <c r="B76" s="8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100"/>
      <c r="P76" s="101"/>
    </row>
    <row r="77" spans="1:16" ht="9.75" customHeight="1">
      <c r="A77" s="95" t="s">
        <v>93</v>
      </c>
      <c r="B77" s="89">
        <v>2011</v>
      </c>
      <c r="C77" s="99">
        <v>48859</v>
      </c>
      <c r="D77" s="99">
        <v>46077</v>
      </c>
      <c r="E77" s="99">
        <v>42912</v>
      </c>
      <c r="F77" s="99">
        <v>40884</v>
      </c>
      <c r="G77" s="99">
        <v>38544</v>
      </c>
      <c r="H77" s="99">
        <v>37367</v>
      </c>
      <c r="I77" s="99">
        <v>37907</v>
      </c>
      <c r="J77" s="99">
        <v>38190</v>
      </c>
      <c r="K77" s="99">
        <v>40801</v>
      </c>
      <c r="L77" s="99">
        <v>42964</v>
      </c>
      <c r="M77" s="99">
        <v>45168</v>
      </c>
      <c r="N77" s="99">
        <v>47250</v>
      </c>
      <c r="O77" s="100">
        <f>AVERAGE(C77:N77)</f>
        <v>42243.583333333336</v>
      </c>
      <c r="P77" s="101" t="s">
        <v>8</v>
      </c>
    </row>
    <row r="78" spans="1:16" ht="9.75" customHeight="1">
      <c r="A78" s="95" t="s">
        <v>98</v>
      </c>
      <c r="B78" s="89">
        <v>2012</v>
      </c>
      <c r="C78" s="99">
        <v>48915</v>
      </c>
      <c r="D78" s="99">
        <v>49809</v>
      </c>
      <c r="E78" s="99">
        <v>50315</v>
      </c>
      <c r="F78" s="99">
        <v>49678</v>
      </c>
      <c r="G78" s="99">
        <v>46274</v>
      </c>
      <c r="H78" s="99">
        <v>44256</v>
      </c>
      <c r="I78" s="99">
        <v>41709</v>
      </c>
      <c r="J78" s="99">
        <v>39105</v>
      </c>
      <c r="K78" s="99">
        <v>36874</v>
      </c>
      <c r="L78" s="99">
        <v>34914</v>
      </c>
      <c r="M78" s="99">
        <v>33935</v>
      </c>
      <c r="N78" s="99" t="s">
        <v>465</v>
      </c>
      <c r="O78" s="100">
        <v>41809</v>
      </c>
      <c r="P78" s="101" t="s">
        <v>8</v>
      </c>
    </row>
    <row r="79" spans="1:16" ht="9.75" customHeight="1">
      <c r="A79" s="95"/>
      <c r="B79" s="89">
        <v>2013</v>
      </c>
      <c r="C79" s="100" t="s">
        <v>466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100" t="s">
        <v>8</v>
      </c>
      <c r="P79" s="101" t="s">
        <v>8</v>
      </c>
    </row>
    <row r="80" spans="1:16" ht="3.75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7"/>
    </row>
    <row r="81" spans="1:16" ht="9.75" customHeight="1">
      <c r="A81" s="98" t="s">
        <v>92</v>
      </c>
      <c r="B81" s="89"/>
      <c r="C81" s="99"/>
      <c r="D81" s="99"/>
      <c r="E81" s="99"/>
      <c r="F81" s="99"/>
      <c r="G81" s="99"/>
      <c r="H81" s="99"/>
      <c r="I81" s="99"/>
      <c r="J81" s="99"/>
      <c r="K81" s="100"/>
      <c r="L81" s="99"/>
      <c r="M81" s="99"/>
      <c r="N81" s="99"/>
      <c r="O81" s="100"/>
      <c r="P81" s="101"/>
    </row>
    <row r="82" spans="1:16" ht="4.5" customHeight="1">
      <c r="A82" s="102"/>
      <c r="B82" s="89"/>
      <c r="C82" s="99"/>
      <c r="D82" s="99"/>
      <c r="E82" s="99"/>
      <c r="F82" s="99"/>
      <c r="G82" s="99"/>
      <c r="H82" s="99"/>
      <c r="I82" s="99"/>
      <c r="J82" s="99"/>
      <c r="K82" s="100"/>
      <c r="L82" s="99"/>
      <c r="M82" s="99"/>
      <c r="N82" s="99"/>
      <c r="O82" s="100"/>
      <c r="P82" s="101"/>
    </row>
    <row r="83" spans="1:16" ht="9.75" customHeight="1">
      <c r="A83" s="95" t="s">
        <v>93</v>
      </c>
      <c r="B83" s="89">
        <v>2011</v>
      </c>
      <c r="C83" s="99" t="s">
        <v>8</v>
      </c>
      <c r="D83" s="99" t="s">
        <v>8</v>
      </c>
      <c r="E83" s="99" t="s">
        <v>8</v>
      </c>
      <c r="F83" s="99" t="s">
        <v>8</v>
      </c>
      <c r="G83" s="99" t="s">
        <v>8</v>
      </c>
      <c r="H83" s="99" t="s">
        <v>8</v>
      </c>
      <c r="I83" s="99" t="s">
        <v>8</v>
      </c>
      <c r="J83" s="99" t="s">
        <v>8</v>
      </c>
      <c r="K83" s="99" t="s">
        <v>8</v>
      </c>
      <c r="L83" s="99" t="s">
        <v>8</v>
      </c>
      <c r="M83" s="99" t="s">
        <v>8</v>
      </c>
      <c r="N83" s="99" t="s">
        <v>8</v>
      </c>
      <c r="O83" s="100" t="s">
        <v>8</v>
      </c>
      <c r="P83" s="101" t="s">
        <v>8</v>
      </c>
    </row>
    <row r="84" spans="1:16" ht="9.75" customHeight="1">
      <c r="A84" s="95" t="s">
        <v>94</v>
      </c>
      <c r="B84" s="89">
        <v>2012</v>
      </c>
      <c r="C84" s="99" t="s">
        <v>8</v>
      </c>
      <c r="D84" s="99" t="s">
        <v>8</v>
      </c>
      <c r="E84" s="99" t="s">
        <v>8</v>
      </c>
      <c r="F84" s="99" t="s">
        <v>8</v>
      </c>
      <c r="G84" s="99" t="s">
        <v>8</v>
      </c>
      <c r="H84" s="99" t="s">
        <v>8</v>
      </c>
      <c r="I84" s="99" t="s">
        <v>8</v>
      </c>
      <c r="J84" s="99" t="s">
        <v>8</v>
      </c>
      <c r="K84" s="99" t="s">
        <v>8</v>
      </c>
      <c r="L84" s="99" t="s">
        <v>8</v>
      </c>
      <c r="M84" s="99" t="s">
        <v>8</v>
      </c>
      <c r="N84" s="99" t="s">
        <v>8</v>
      </c>
      <c r="O84" s="100" t="s">
        <v>8</v>
      </c>
      <c r="P84" s="101" t="s">
        <v>8</v>
      </c>
    </row>
    <row r="85" spans="1:16" ht="9.75" customHeight="1">
      <c r="A85" s="95"/>
      <c r="B85" s="89">
        <v>2013</v>
      </c>
      <c r="C85" s="100" t="s">
        <v>8</v>
      </c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100" t="s">
        <v>8</v>
      </c>
      <c r="P85" s="101" t="s">
        <v>8</v>
      </c>
    </row>
    <row r="86" spans="1:16" ht="3.75" customHeight="1">
      <c r="A86" s="95"/>
      <c r="B86" s="89"/>
      <c r="C86" s="99"/>
      <c r="D86" s="99"/>
      <c r="E86" s="99"/>
      <c r="F86" s="99"/>
      <c r="G86" s="99"/>
      <c r="H86" s="99"/>
      <c r="I86" s="99"/>
      <c r="J86" s="99"/>
      <c r="K86" s="99"/>
      <c r="L86" s="100"/>
      <c r="M86" s="99"/>
      <c r="N86" s="99"/>
      <c r="O86" s="100"/>
      <c r="P86" s="101"/>
    </row>
    <row r="87" spans="1:16" ht="9.75" customHeight="1">
      <c r="A87" s="98" t="s">
        <v>421</v>
      </c>
      <c r="B87" s="89"/>
      <c r="C87" s="99"/>
      <c r="D87" s="99"/>
      <c r="E87" s="99"/>
      <c r="F87" s="99"/>
      <c r="G87" s="99"/>
      <c r="H87" s="99"/>
      <c r="I87" s="99"/>
      <c r="J87" s="99"/>
      <c r="K87" s="99"/>
      <c r="L87" s="100"/>
      <c r="M87" s="99"/>
      <c r="N87" s="99"/>
      <c r="O87" s="100"/>
      <c r="P87" s="101"/>
    </row>
    <row r="88" spans="1:16" ht="3.75" customHeight="1">
      <c r="A88" s="95"/>
      <c r="B88" s="89"/>
      <c r="C88" s="99"/>
      <c r="D88" s="99"/>
      <c r="E88" s="99"/>
      <c r="F88" s="99"/>
      <c r="G88" s="99"/>
      <c r="H88" s="99"/>
      <c r="I88" s="99"/>
      <c r="J88" s="99"/>
      <c r="K88" s="99"/>
      <c r="L88" s="100"/>
      <c r="M88" s="99"/>
      <c r="N88" s="99"/>
      <c r="O88" s="100"/>
      <c r="P88" s="101"/>
    </row>
    <row r="89" spans="1:16" ht="9.75" customHeight="1">
      <c r="A89" s="95" t="s">
        <v>93</v>
      </c>
      <c r="B89" s="89">
        <v>2012</v>
      </c>
      <c r="C89" s="99" t="s">
        <v>8</v>
      </c>
      <c r="D89" s="99" t="s">
        <v>8</v>
      </c>
      <c r="E89" s="99" t="s">
        <v>8</v>
      </c>
      <c r="F89" s="99" t="s">
        <v>8</v>
      </c>
      <c r="G89" s="99" t="s">
        <v>8</v>
      </c>
      <c r="H89" s="99" t="s">
        <v>8</v>
      </c>
      <c r="I89" s="99" t="s">
        <v>8</v>
      </c>
      <c r="J89" s="99" t="s">
        <v>8</v>
      </c>
      <c r="K89" s="99" t="s">
        <v>8</v>
      </c>
      <c r="L89" s="99" t="s">
        <v>8</v>
      </c>
      <c r="M89" s="99" t="s">
        <v>8</v>
      </c>
      <c r="N89" s="99" t="s">
        <v>8</v>
      </c>
      <c r="O89" s="100" t="s">
        <v>8</v>
      </c>
      <c r="P89" s="101" t="s">
        <v>8</v>
      </c>
    </row>
    <row r="90" spans="1:16" ht="9.75" customHeight="1">
      <c r="A90" s="95" t="s">
        <v>99</v>
      </c>
      <c r="B90" s="89">
        <v>2013</v>
      </c>
      <c r="C90" s="100" t="s">
        <v>8</v>
      </c>
      <c r="D90" s="99"/>
      <c r="E90" s="99"/>
      <c r="F90" s="99"/>
      <c r="G90" s="99"/>
      <c r="H90" s="99"/>
      <c r="I90" s="99"/>
      <c r="J90" s="99"/>
      <c r="K90" s="99"/>
      <c r="L90" s="100"/>
      <c r="M90" s="99"/>
      <c r="N90" s="99"/>
      <c r="O90" s="100" t="s">
        <v>8</v>
      </c>
      <c r="P90" s="101" t="s">
        <v>8</v>
      </c>
    </row>
    <row r="91" spans="1:16" ht="3.75" customHeight="1">
      <c r="A91" s="95"/>
      <c r="B91" s="89"/>
      <c r="C91" s="99"/>
      <c r="D91" s="99"/>
      <c r="E91" s="99"/>
      <c r="F91" s="99"/>
      <c r="G91" s="99"/>
      <c r="H91" s="99"/>
      <c r="I91" s="99"/>
      <c r="J91" s="99"/>
      <c r="K91" s="100"/>
      <c r="L91" s="99"/>
      <c r="M91" s="99"/>
      <c r="N91" s="99"/>
      <c r="O91" s="100"/>
      <c r="P91" s="101"/>
    </row>
    <row r="92" spans="1:16" ht="9.75" customHeight="1">
      <c r="A92" s="98" t="s">
        <v>71</v>
      </c>
      <c r="B92" s="89"/>
      <c r="C92" s="99"/>
      <c r="D92" s="99"/>
      <c r="E92" s="99"/>
      <c r="F92" s="99"/>
      <c r="G92" s="99"/>
      <c r="H92" s="99"/>
      <c r="I92" s="99"/>
      <c r="J92" s="99"/>
      <c r="K92" s="100"/>
      <c r="L92" s="99"/>
      <c r="M92" s="99"/>
      <c r="N92" s="99"/>
      <c r="O92" s="100"/>
      <c r="P92" s="101"/>
    </row>
    <row r="93" spans="1:16" ht="3.75" customHeight="1">
      <c r="A93" s="102"/>
      <c r="B93" s="89"/>
      <c r="C93" s="99"/>
      <c r="D93" s="99"/>
      <c r="E93" s="99"/>
      <c r="F93" s="99"/>
      <c r="G93" s="99"/>
      <c r="H93" s="99"/>
      <c r="I93" s="99"/>
      <c r="J93" s="99"/>
      <c r="K93" s="100"/>
      <c r="L93" s="99"/>
      <c r="M93" s="99"/>
      <c r="N93" s="99"/>
      <c r="O93" s="100"/>
      <c r="P93" s="101"/>
    </row>
    <row r="94" spans="1:16" ht="9.75" customHeight="1">
      <c r="A94" s="95" t="s">
        <v>96</v>
      </c>
      <c r="B94" s="89">
        <v>2011</v>
      </c>
      <c r="C94" s="99">
        <v>880</v>
      </c>
      <c r="D94" s="99">
        <v>804</v>
      </c>
      <c r="E94" s="99">
        <v>750</v>
      </c>
      <c r="F94" s="99">
        <v>692</v>
      </c>
      <c r="G94" s="99">
        <v>641</v>
      </c>
      <c r="H94" s="99">
        <v>594</v>
      </c>
      <c r="I94" s="99">
        <v>549</v>
      </c>
      <c r="J94" s="99">
        <v>508</v>
      </c>
      <c r="K94" s="99">
        <v>469</v>
      </c>
      <c r="L94" s="99">
        <v>409</v>
      </c>
      <c r="M94" s="99">
        <v>370</v>
      </c>
      <c r="N94" s="99">
        <v>330</v>
      </c>
      <c r="O94" s="100">
        <f>AVERAGE(C94:N94)</f>
        <v>583</v>
      </c>
      <c r="P94" s="101" t="s">
        <v>8</v>
      </c>
    </row>
    <row r="95" spans="1:16" ht="9.75" customHeight="1">
      <c r="A95" s="103" t="s">
        <v>97</v>
      </c>
      <c r="B95" s="89">
        <v>2012</v>
      </c>
      <c r="C95" s="99" t="s">
        <v>8</v>
      </c>
      <c r="D95" s="99" t="s">
        <v>8</v>
      </c>
      <c r="E95" s="99" t="s">
        <v>8</v>
      </c>
      <c r="F95" s="99" t="s">
        <v>8</v>
      </c>
      <c r="G95" s="99" t="s">
        <v>8</v>
      </c>
      <c r="H95" s="99" t="s">
        <v>8</v>
      </c>
      <c r="I95" s="99" t="s">
        <v>8</v>
      </c>
      <c r="J95" s="99" t="s">
        <v>8</v>
      </c>
      <c r="K95" s="99" t="s">
        <v>8</v>
      </c>
      <c r="L95" s="99" t="s">
        <v>8</v>
      </c>
      <c r="M95" s="99" t="s">
        <v>8</v>
      </c>
      <c r="N95" s="99" t="s">
        <v>8</v>
      </c>
      <c r="O95" s="100" t="s">
        <v>8</v>
      </c>
      <c r="P95" s="101" t="s">
        <v>8</v>
      </c>
    </row>
    <row r="96" spans="1:16" ht="9.75" customHeight="1">
      <c r="A96" s="95" t="s">
        <v>100</v>
      </c>
      <c r="B96" s="89">
        <v>2013</v>
      </c>
      <c r="C96" s="100" t="s">
        <v>8</v>
      </c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100" t="s">
        <v>8</v>
      </c>
      <c r="P96" s="101" t="s">
        <v>8</v>
      </c>
    </row>
    <row r="97" spans="1:16" ht="3.75" customHeight="1">
      <c r="A97" s="95"/>
      <c r="B97" s="8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100"/>
      <c r="P97" s="101"/>
    </row>
    <row r="98" spans="1:16" ht="9.75" customHeight="1">
      <c r="A98" s="98" t="s">
        <v>75</v>
      </c>
      <c r="B98" s="104"/>
      <c r="C98" s="105"/>
      <c r="D98" s="105"/>
      <c r="E98" s="106"/>
      <c r="F98" s="105"/>
      <c r="G98" s="105"/>
      <c r="H98" s="105"/>
      <c r="I98" s="105"/>
      <c r="J98" s="105"/>
      <c r="K98" s="105"/>
      <c r="L98" s="105"/>
      <c r="M98" s="105"/>
      <c r="N98" s="105"/>
      <c r="O98" s="106"/>
      <c r="P98" s="101"/>
    </row>
    <row r="99" spans="1:16" ht="3" customHeight="1">
      <c r="A99" s="103"/>
      <c r="B99" s="104"/>
      <c r="C99" s="105"/>
      <c r="D99" s="105"/>
      <c r="E99" s="106"/>
      <c r="F99" s="105"/>
      <c r="G99" s="105"/>
      <c r="H99" s="105"/>
      <c r="I99" s="105"/>
      <c r="J99" s="105"/>
      <c r="K99" s="105"/>
      <c r="L99" s="105"/>
      <c r="M99" s="105"/>
      <c r="N99" s="105"/>
      <c r="O99" s="106"/>
      <c r="P99" s="101"/>
    </row>
    <row r="100" spans="1:16" ht="9.75" customHeight="1">
      <c r="A100" s="95" t="s">
        <v>93</v>
      </c>
      <c r="B100" s="104">
        <v>2011</v>
      </c>
      <c r="C100" s="105">
        <v>6266</v>
      </c>
      <c r="D100" s="105">
        <v>6081</v>
      </c>
      <c r="E100" s="105">
        <v>5862</v>
      </c>
      <c r="F100" s="105">
        <v>5667</v>
      </c>
      <c r="G100" s="105">
        <v>5480</v>
      </c>
      <c r="H100" s="105">
        <v>5236</v>
      </c>
      <c r="I100" s="105">
        <v>4919</v>
      </c>
      <c r="J100" s="105">
        <v>4207</v>
      </c>
      <c r="K100" s="105">
        <v>3043</v>
      </c>
      <c r="L100" s="105">
        <v>2078</v>
      </c>
      <c r="M100" s="105">
        <v>759</v>
      </c>
      <c r="N100" s="106" t="s">
        <v>7</v>
      </c>
      <c r="O100" s="100">
        <f>AVERAGE(C100:N100)</f>
        <v>4508.909090909091</v>
      </c>
      <c r="P100" s="101" t="s">
        <v>8</v>
      </c>
    </row>
    <row r="101" spans="1:16" ht="9.75" customHeight="1">
      <c r="A101" s="95" t="s">
        <v>98</v>
      </c>
      <c r="B101" s="104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6"/>
      <c r="O101" s="100"/>
      <c r="P101" s="101"/>
    </row>
    <row r="102" spans="1:16" ht="3.75" customHeight="1">
      <c r="A102" s="103"/>
      <c r="B102" s="104"/>
      <c r="C102" s="105"/>
      <c r="D102" s="105"/>
      <c r="E102" s="105"/>
      <c r="F102" s="105"/>
      <c r="G102" s="105"/>
      <c r="H102" s="105"/>
      <c r="I102" s="105"/>
      <c r="J102" s="105"/>
      <c r="K102" s="105"/>
      <c r="L102" s="106"/>
      <c r="M102" s="105"/>
      <c r="N102" s="106"/>
      <c r="O102" s="100"/>
      <c r="P102" s="101"/>
    </row>
    <row r="103" spans="1:16" ht="9.75" customHeight="1">
      <c r="A103" s="98" t="s">
        <v>76</v>
      </c>
      <c r="B103" s="81"/>
      <c r="C103" s="107"/>
      <c r="D103" s="107"/>
      <c r="E103" s="84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85"/>
    </row>
    <row r="104" spans="1:16" ht="3" customHeight="1">
      <c r="A104" s="98"/>
      <c r="B104" s="81"/>
      <c r="C104" s="107"/>
      <c r="D104" s="107"/>
      <c r="E104" s="84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85"/>
    </row>
    <row r="105" spans="1:16" ht="9.75" customHeight="1">
      <c r="A105" s="95" t="s">
        <v>93</v>
      </c>
      <c r="B105" s="104">
        <v>2011</v>
      </c>
      <c r="C105" s="105">
        <v>575</v>
      </c>
      <c r="D105" s="105">
        <v>482</v>
      </c>
      <c r="E105" s="105">
        <v>346</v>
      </c>
      <c r="F105" s="105">
        <v>240</v>
      </c>
      <c r="G105" s="105">
        <v>117</v>
      </c>
      <c r="H105" s="105">
        <v>52</v>
      </c>
      <c r="I105" s="105">
        <v>48</v>
      </c>
      <c r="J105" s="105">
        <v>47</v>
      </c>
      <c r="K105" s="105">
        <v>43</v>
      </c>
      <c r="L105" s="105">
        <v>39</v>
      </c>
      <c r="M105" s="105">
        <v>35</v>
      </c>
      <c r="N105" s="105">
        <v>31</v>
      </c>
      <c r="O105" s="100">
        <f>AVERAGE(C105:N105)</f>
        <v>171.25</v>
      </c>
      <c r="P105" s="101" t="s">
        <v>8</v>
      </c>
    </row>
    <row r="106" spans="1:16" ht="9.75" customHeight="1">
      <c r="A106" s="95" t="s">
        <v>98</v>
      </c>
      <c r="B106" s="104">
        <v>2012</v>
      </c>
      <c r="C106" s="105">
        <v>27</v>
      </c>
      <c r="D106" s="105">
        <v>20</v>
      </c>
      <c r="E106" s="105">
        <v>19</v>
      </c>
      <c r="F106" s="105">
        <v>12</v>
      </c>
      <c r="G106" s="105">
        <v>3</v>
      </c>
      <c r="H106" s="105" t="s">
        <v>7</v>
      </c>
      <c r="I106" s="105" t="s">
        <v>7</v>
      </c>
      <c r="J106" s="105" t="s">
        <v>7</v>
      </c>
      <c r="K106" s="105" t="s">
        <v>7</v>
      </c>
      <c r="L106" s="105" t="s">
        <v>7</v>
      </c>
      <c r="M106" s="105" t="s">
        <v>7</v>
      </c>
      <c r="N106" s="106" t="s">
        <v>7</v>
      </c>
      <c r="O106" s="100" t="s">
        <v>8</v>
      </c>
      <c r="P106" s="101" t="s">
        <v>8</v>
      </c>
    </row>
    <row r="107" spans="1:16" ht="3.75" customHeight="1">
      <c r="A107" s="95"/>
      <c r="B107" s="104"/>
      <c r="C107" s="105"/>
      <c r="D107" s="105"/>
      <c r="E107" s="105"/>
      <c r="F107" s="105"/>
      <c r="G107" s="105"/>
      <c r="H107" s="105"/>
      <c r="I107" s="106"/>
      <c r="J107" s="105"/>
      <c r="K107" s="105"/>
      <c r="L107" s="105"/>
      <c r="M107" s="105"/>
      <c r="N107" s="105"/>
      <c r="O107" s="106"/>
      <c r="P107" s="101"/>
    </row>
    <row r="108" spans="1:16" ht="9.75" customHeight="1">
      <c r="A108" s="98" t="s">
        <v>77</v>
      </c>
      <c r="B108" s="81"/>
      <c r="C108" s="107"/>
      <c r="D108" s="107"/>
      <c r="E108" s="84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85"/>
    </row>
    <row r="109" spans="1:16" ht="3" customHeight="1">
      <c r="A109" s="98"/>
      <c r="B109" s="81"/>
      <c r="C109" s="107"/>
      <c r="D109" s="107"/>
      <c r="E109" s="84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85"/>
    </row>
    <row r="110" spans="1:16" ht="9.75" customHeight="1">
      <c r="A110" s="95" t="s">
        <v>93</v>
      </c>
      <c r="B110" s="104">
        <v>2011</v>
      </c>
      <c r="C110" s="105">
        <v>622</v>
      </c>
      <c r="D110" s="105">
        <v>503</v>
      </c>
      <c r="E110" s="105">
        <v>366</v>
      </c>
      <c r="F110" s="105">
        <v>239</v>
      </c>
      <c r="G110" s="105">
        <v>103</v>
      </c>
      <c r="H110" s="105">
        <v>37</v>
      </c>
      <c r="I110" s="105">
        <v>32</v>
      </c>
      <c r="J110" s="105">
        <v>32</v>
      </c>
      <c r="K110" s="105">
        <v>27</v>
      </c>
      <c r="L110" s="105">
        <v>25</v>
      </c>
      <c r="M110" s="105">
        <v>24</v>
      </c>
      <c r="N110" s="105">
        <v>16</v>
      </c>
      <c r="O110" s="100">
        <f>AVERAGE(C110:N110)</f>
        <v>168.83333333333334</v>
      </c>
      <c r="P110" s="101" t="s">
        <v>8</v>
      </c>
    </row>
    <row r="111" spans="1:16" ht="9.75" customHeight="1">
      <c r="A111" s="95" t="s">
        <v>98</v>
      </c>
      <c r="B111" s="104">
        <v>2012</v>
      </c>
      <c r="C111" s="105">
        <v>16</v>
      </c>
      <c r="D111" s="105">
        <v>15</v>
      </c>
      <c r="E111" s="105">
        <v>8</v>
      </c>
      <c r="F111" s="105">
        <v>3</v>
      </c>
      <c r="G111" s="105">
        <v>1</v>
      </c>
      <c r="H111" s="105" t="s">
        <v>7</v>
      </c>
      <c r="I111" s="105" t="s">
        <v>7</v>
      </c>
      <c r="J111" s="105" t="s">
        <v>7</v>
      </c>
      <c r="K111" s="105" t="s">
        <v>7</v>
      </c>
      <c r="L111" s="105" t="s">
        <v>7</v>
      </c>
      <c r="M111" s="105" t="s">
        <v>7</v>
      </c>
      <c r="N111" s="106" t="s">
        <v>7</v>
      </c>
      <c r="O111" s="100">
        <f>AVERAGE(C111:N111)</f>
        <v>8.6</v>
      </c>
      <c r="P111" s="101" t="s">
        <v>8</v>
      </c>
    </row>
    <row r="112" spans="1:16" ht="3.75" customHeight="1">
      <c r="A112" s="103"/>
      <c r="B112" s="89"/>
      <c r="C112" s="99"/>
      <c r="D112" s="99"/>
      <c r="E112" s="99"/>
      <c r="F112" s="99"/>
      <c r="G112" s="99"/>
      <c r="H112" s="99"/>
      <c r="I112" s="99"/>
      <c r="J112" s="99"/>
      <c r="K112" s="99"/>
      <c r="L112" s="100"/>
      <c r="M112" s="99"/>
      <c r="N112" s="100"/>
      <c r="O112" s="100"/>
      <c r="P112" s="101"/>
    </row>
    <row r="113" spans="1:16" ht="9.75" customHeight="1">
      <c r="A113" s="98" t="s">
        <v>78</v>
      </c>
      <c r="B113" s="89"/>
      <c r="C113" s="107"/>
      <c r="D113" s="107"/>
      <c r="E113" s="84"/>
      <c r="F113" s="107"/>
      <c r="G113" s="107"/>
      <c r="H113" s="107"/>
      <c r="I113" s="107"/>
      <c r="J113" s="107"/>
      <c r="K113" s="107"/>
      <c r="L113" s="107"/>
      <c r="M113" s="107"/>
      <c r="N113" s="107"/>
      <c r="O113" s="108"/>
      <c r="P113" s="85"/>
    </row>
    <row r="114" spans="1:16" ht="3" customHeight="1">
      <c r="A114" s="98"/>
      <c r="B114" s="89"/>
      <c r="C114" s="107"/>
      <c r="D114" s="107"/>
      <c r="E114" s="84"/>
      <c r="F114" s="107"/>
      <c r="G114" s="107"/>
      <c r="H114" s="107"/>
      <c r="I114" s="107"/>
      <c r="J114" s="107"/>
      <c r="K114" s="107"/>
      <c r="L114" s="107"/>
      <c r="M114" s="107"/>
      <c r="N114" s="107"/>
      <c r="O114" s="108"/>
      <c r="P114" s="85"/>
    </row>
    <row r="115" spans="1:16" ht="9.75" customHeight="1">
      <c r="A115" s="95" t="s">
        <v>96</v>
      </c>
      <c r="B115" s="89">
        <v>2011</v>
      </c>
      <c r="C115" s="99" t="s">
        <v>8</v>
      </c>
      <c r="D115" s="99" t="s">
        <v>8</v>
      </c>
      <c r="E115" s="99" t="s">
        <v>8</v>
      </c>
      <c r="F115" s="99" t="s">
        <v>8</v>
      </c>
      <c r="G115" s="99" t="s">
        <v>8</v>
      </c>
      <c r="H115" s="99" t="s">
        <v>8</v>
      </c>
      <c r="I115" s="99" t="s">
        <v>8</v>
      </c>
      <c r="J115" s="99" t="s">
        <v>8</v>
      </c>
      <c r="K115" s="99" t="s">
        <v>8</v>
      </c>
      <c r="L115" s="99" t="s">
        <v>8</v>
      </c>
      <c r="M115" s="99" t="s">
        <v>8</v>
      </c>
      <c r="N115" s="99" t="s">
        <v>8</v>
      </c>
      <c r="O115" s="100" t="s">
        <v>8</v>
      </c>
      <c r="P115" s="101" t="s">
        <v>8</v>
      </c>
    </row>
    <row r="116" spans="1:16" ht="9.75" customHeight="1">
      <c r="A116" s="103" t="s">
        <v>97</v>
      </c>
      <c r="B116" s="89">
        <v>2012</v>
      </c>
      <c r="C116" s="99" t="s">
        <v>8</v>
      </c>
      <c r="D116" s="99" t="s">
        <v>8</v>
      </c>
      <c r="E116" s="99" t="s">
        <v>8</v>
      </c>
      <c r="F116" s="99" t="s">
        <v>8</v>
      </c>
      <c r="G116" s="99" t="s">
        <v>8</v>
      </c>
      <c r="H116" s="99" t="s">
        <v>8</v>
      </c>
      <c r="I116" s="99" t="s">
        <v>8</v>
      </c>
      <c r="J116" s="99" t="s">
        <v>8</v>
      </c>
      <c r="K116" s="99" t="s">
        <v>8</v>
      </c>
      <c r="L116" s="99" t="s">
        <v>8</v>
      </c>
      <c r="M116" s="99" t="s">
        <v>8</v>
      </c>
      <c r="N116" s="99" t="s">
        <v>8</v>
      </c>
      <c r="O116" s="100" t="s">
        <v>8</v>
      </c>
      <c r="P116" s="101" t="s">
        <v>8</v>
      </c>
    </row>
    <row r="117" spans="1:16" ht="9.75" customHeight="1">
      <c r="A117" s="95" t="s">
        <v>99</v>
      </c>
      <c r="B117" s="89">
        <v>2013</v>
      </c>
      <c r="C117" s="100" t="s">
        <v>8</v>
      </c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100" t="s">
        <v>8</v>
      </c>
      <c r="P117" s="101" t="s">
        <v>8</v>
      </c>
    </row>
    <row r="118" spans="1:16" ht="3.75" customHeight="1">
      <c r="A118" s="95"/>
      <c r="B118" s="8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100"/>
      <c r="N118" s="99"/>
      <c r="O118" s="100"/>
      <c r="P118" s="101"/>
    </row>
    <row r="119" spans="1:16" ht="9.75" customHeight="1">
      <c r="A119" s="98" t="s">
        <v>82</v>
      </c>
      <c r="B119" s="89"/>
      <c r="C119" s="111"/>
      <c r="D119" s="111"/>
      <c r="E119" s="112"/>
      <c r="F119" s="111"/>
      <c r="G119" s="111"/>
      <c r="H119" s="111"/>
      <c r="I119" s="111"/>
      <c r="J119" s="111"/>
      <c r="K119" s="111"/>
      <c r="L119" s="111"/>
      <c r="M119" s="111"/>
      <c r="N119" s="111"/>
      <c r="O119" s="108"/>
      <c r="P119" s="85"/>
    </row>
    <row r="120" spans="1:16" ht="3" customHeight="1">
      <c r="A120" s="98"/>
      <c r="B120" s="89"/>
      <c r="C120" s="111"/>
      <c r="D120" s="111"/>
      <c r="E120" s="112"/>
      <c r="F120" s="111"/>
      <c r="G120" s="111"/>
      <c r="H120" s="111"/>
      <c r="I120" s="111"/>
      <c r="J120" s="111"/>
      <c r="K120" s="111"/>
      <c r="L120" s="111"/>
      <c r="M120" s="111"/>
      <c r="N120" s="111"/>
      <c r="O120" s="108"/>
      <c r="P120" s="85"/>
    </row>
    <row r="121" spans="1:16" ht="9.75" customHeight="1">
      <c r="A121" s="95" t="s">
        <v>96</v>
      </c>
      <c r="B121" s="89">
        <v>2011</v>
      </c>
      <c r="C121" s="99" t="s">
        <v>8</v>
      </c>
      <c r="D121" s="99" t="s">
        <v>8</v>
      </c>
      <c r="E121" s="99" t="s">
        <v>8</v>
      </c>
      <c r="F121" s="99" t="s">
        <v>8</v>
      </c>
      <c r="G121" s="99" t="s">
        <v>8</v>
      </c>
      <c r="H121" s="99" t="s">
        <v>8</v>
      </c>
      <c r="I121" s="99" t="s">
        <v>8</v>
      </c>
      <c r="J121" s="99" t="s">
        <v>8</v>
      </c>
      <c r="K121" s="99" t="s">
        <v>8</v>
      </c>
      <c r="L121" s="99" t="s">
        <v>8</v>
      </c>
      <c r="M121" s="99" t="s">
        <v>8</v>
      </c>
      <c r="N121" s="99" t="s">
        <v>8</v>
      </c>
      <c r="O121" s="100" t="s">
        <v>8</v>
      </c>
      <c r="P121" s="101" t="s">
        <v>8</v>
      </c>
    </row>
    <row r="122" spans="1:16" ht="9.75" customHeight="1">
      <c r="A122" s="103" t="s">
        <v>97</v>
      </c>
      <c r="B122" s="89">
        <v>2012</v>
      </c>
      <c r="C122" s="99" t="s">
        <v>8</v>
      </c>
      <c r="D122" s="99" t="s">
        <v>8</v>
      </c>
      <c r="E122" s="99" t="s">
        <v>8</v>
      </c>
      <c r="F122" s="99" t="s">
        <v>8</v>
      </c>
      <c r="G122" s="99" t="s">
        <v>8</v>
      </c>
      <c r="H122" s="99" t="s">
        <v>8</v>
      </c>
      <c r="I122" s="99" t="s">
        <v>8</v>
      </c>
      <c r="J122" s="99" t="s">
        <v>8</v>
      </c>
      <c r="K122" s="99" t="s">
        <v>8</v>
      </c>
      <c r="L122" s="99" t="s">
        <v>8</v>
      </c>
      <c r="M122" s="99" t="s">
        <v>8</v>
      </c>
      <c r="N122" s="99" t="s">
        <v>8</v>
      </c>
      <c r="O122" s="100" t="s">
        <v>8</v>
      </c>
      <c r="P122" s="101" t="s">
        <v>8</v>
      </c>
    </row>
    <row r="123" spans="1:16" ht="9.75" customHeight="1">
      <c r="A123" s="95" t="s">
        <v>99</v>
      </c>
      <c r="B123" s="89">
        <v>2013</v>
      </c>
      <c r="C123" s="100" t="s">
        <v>8</v>
      </c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100" t="s">
        <v>8</v>
      </c>
      <c r="P123" s="101" t="s">
        <v>8</v>
      </c>
    </row>
    <row r="124" spans="1:16" ht="3.75" customHeight="1">
      <c r="A124" s="95"/>
      <c r="B124" s="8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100"/>
      <c r="N124" s="99"/>
      <c r="O124" s="100"/>
      <c r="P124" s="101"/>
    </row>
    <row r="125" spans="1:16" ht="9.75" customHeight="1">
      <c r="A125" s="98" t="s">
        <v>83</v>
      </c>
      <c r="B125" s="89"/>
      <c r="C125" s="111"/>
      <c r="D125" s="111"/>
      <c r="E125" s="112"/>
      <c r="F125" s="111"/>
      <c r="G125" s="111"/>
      <c r="H125" s="111"/>
      <c r="I125" s="111"/>
      <c r="J125" s="111"/>
      <c r="K125" s="111"/>
      <c r="L125" s="111"/>
      <c r="M125" s="111"/>
      <c r="N125" s="111"/>
      <c r="O125" s="108"/>
      <c r="P125" s="85"/>
    </row>
    <row r="126" spans="1:16" ht="3" customHeight="1">
      <c r="A126" s="98"/>
      <c r="B126" s="89"/>
      <c r="C126" s="111"/>
      <c r="D126" s="111"/>
      <c r="E126" s="112"/>
      <c r="F126" s="111"/>
      <c r="G126" s="111"/>
      <c r="H126" s="111"/>
      <c r="I126" s="111"/>
      <c r="J126" s="111"/>
      <c r="K126" s="111"/>
      <c r="L126" s="111"/>
      <c r="M126" s="111"/>
      <c r="N126" s="111"/>
      <c r="O126" s="108"/>
      <c r="P126" s="85"/>
    </row>
    <row r="127" spans="1:16" ht="9.75" customHeight="1">
      <c r="A127" s="95" t="s">
        <v>96</v>
      </c>
      <c r="B127" s="89">
        <v>2011</v>
      </c>
      <c r="C127" s="99" t="s">
        <v>8</v>
      </c>
      <c r="D127" s="99" t="s">
        <v>8</v>
      </c>
      <c r="E127" s="99" t="s">
        <v>8</v>
      </c>
      <c r="F127" s="99" t="s">
        <v>8</v>
      </c>
      <c r="G127" s="99" t="s">
        <v>8</v>
      </c>
      <c r="H127" s="99" t="s">
        <v>8</v>
      </c>
      <c r="I127" s="99" t="s">
        <v>8</v>
      </c>
      <c r="J127" s="99" t="s">
        <v>8</v>
      </c>
      <c r="K127" s="99" t="s">
        <v>8</v>
      </c>
      <c r="L127" s="99" t="s">
        <v>8</v>
      </c>
      <c r="M127" s="99" t="s">
        <v>8</v>
      </c>
      <c r="N127" s="99" t="s">
        <v>8</v>
      </c>
      <c r="O127" s="100" t="s">
        <v>8</v>
      </c>
      <c r="P127" s="101" t="s">
        <v>8</v>
      </c>
    </row>
    <row r="128" spans="1:16" ht="9.75" customHeight="1">
      <c r="A128" s="103" t="s">
        <v>97</v>
      </c>
      <c r="B128" s="89">
        <v>2012</v>
      </c>
      <c r="C128" s="99" t="s">
        <v>8</v>
      </c>
      <c r="D128" s="99" t="s">
        <v>8</v>
      </c>
      <c r="E128" s="99" t="s">
        <v>8</v>
      </c>
      <c r="F128" s="99" t="s">
        <v>8</v>
      </c>
      <c r="G128" s="99" t="s">
        <v>8</v>
      </c>
      <c r="H128" s="99" t="s">
        <v>8</v>
      </c>
      <c r="I128" s="99" t="s">
        <v>8</v>
      </c>
      <c r="J128" s="99" t="s">
        <v>8</v>
      </c>
      <c r="K128" s="99" t="s">
        <v>8</v>
      </c>
      <c r="L128" s="99" t="s">
        <v>8</v>
      </c>
      <c r="M128" s="99" t="s">
        <v>8</v>
      </c>
      <c r="N128" s="99" t="s">
        <v>8</v>
      </c>
      <c r="O128" s="100" t="s">
        <v>8</v>
      </c>
      <c r="P128" s="101" t="s">
        <v>8</v>
      </c>
    </row>
    <row r="129" spans="1:16" ht="9.75" customHeight="1">
      <c r="A129" s="95" t="s">
        <v>99</v>
      </c>
      <c r="B129" s="89">
        <v>2013</v>
      </c>
      <c r="C129" s="100" t="s">
        <v>8</v>
      </c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100" t="s">
        <v>8</v>
      </c>
      <c r="P129" s="101" t="s">
        <v>8</v>
      </c>
    </row>
    <row r="130" spans="1:16" ht="3.75" customHeight="1">
      <c r="A130" s="103"/>
      <c r="B130" s="89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4"/>
    </row>
    <row r="131" spans="1:16" ht="9.75" customHeight="1">
      <c r="A131" s="98" t="s">
        <v>84</v>
      </c>
      <c r="B131" s="89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4"/>
    </row>
    <row r="132" spans="1:16" ht="3" customHeight="1">
      <c r="A132" s="98"/>
      <c r="B132" s="89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4"/>
    </row>
    <row r="133" spans="1:16" ht="9.75" customHeight="1">
      <c r="A133" s="95" t="s">
        <v>96</v>
      </c>
      <c r="B133" s="89">
        <v>2011</v>
      </c>
      <c r="C133" s="99" t="s">
        <v>8</v>
      </c>
      <c r="D133" s="99" t="s">
        <v>8</v>
      </c>
      <c r="E133" s="99" t="s">
        <v>8</v>
      </c>
      <c r="F133" s="99" t="s">
        <v>8</v>
      </c>
      <c r="G133" s="99" t="s">
        <v>8</v>
      </c>
      <c r="H133" s="99" t="s">
        <v>8</v>
      </c>
      <c r="I133" s="99" t="s">
        <v>8</v>
      </c>
      <c r="J133" s="99" t="s">
        <v>8</v>
      </c>
      <c r="K133" s="99" t="s">
        <v>8</v>
      </c>
      <c r="L133" s="99" t="s">
        <v>8</v>
      </c>
      <c r="M133" s="99" t="s">
        <v>8</v>
      </c>
      <c r="N133" s="99" t="s">
        <v>8</v>
      </c>
      <c r="O133" s="100" t="s">
        <v>8</v>
      </c>
      <c r="P133" s="101" t="s">
        <v>8</v>
      </c>
    </row>
    <row r="134" spans="1:16" ht="9.75" customHeight="1">
      <c r="A134" s="103" t="s">
        <v>97</v>
      </c>
      <c r="B134" s="89">
        <v>2012</v>
      </c>
      <c r="C134" s="99" t="s">
        <v>8</v>
      </c>
      <c r="D134" s="99" t="s">
        <v>8</v>
      </c>
      <c r="E134" s="99" t="s">
        <v>8</v>
      </c>
      <c r="F134" s="99" t="s">
        <v>8</v>
      </c>
      <c r="G134" s="99" t="s">
        <v>8</v>
      </c>
      <c r="H134" s="99" t="s">
        <v>8</v>
      </c>
      <c r="I134" s="99" t="s">
        <v>8</v>
      </c>
      <c r="J134" s="99" t="s">
        <v>8</v>
      </c>
      <c r="K134" s="99" t="s">
        <v>8</v>
      </c>
      <c r="L134" s="99" t="s">
        <v>8</v>
      </c>
      <c r="M134" s="99" t="s">
        <v>8</v>
      </c>
      <c r="N134" s="99" t="s">
        <v>8</v>
      </c>
      <c r="O134" s="100" t="s">
        <v>8</v>
      </c>
      <c r="P134" s="101" t="s">
        <v>8</v>
      </c>
    </row>
    <row r="135" spans="1:16" ht="9.75" customHeight="1">
      <c r="A135" s="95" t="s">
        <v>99</v>
      </c>
      <c r="B135" s="89">
        <v>2013</v>
      </c>
      <c r="C135" s="100" t="s">
        <v>8</v>
      </c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100" t="s">
        <v>8</v>
      </c>
      <c r="P135" s="101" t="s">
        <v>8</v>
      </c>
    </row>
    <row r="136" spans="1:16" ht="3.75" customHeight="1">
      <c r="A136" s="103"/>
      <c r="B136" s="8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0"/>
      <c r="P136" s="101"/>
    </row>
    <row r="137" spans="1:16" ht="9.75" customHeight="1">
      <c r="A137" s="98" t="s">
        <v>85</v>
      </c>
      <c r="B137" s="81"/>
      <c r="C137" s="107"/>
      <c r="D137" s="107"/>
      <c r="E137" s="84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16"/>
    </row>
    <row r="138" spans="1:16" ht="3" customHeight="1">
      <c r="A138" s="98"/>
      <c r="B138" s="81"/>
      <c r="C138" s="107"/>
      <c r="D138" s="107"/>
      <c r="E138" s="84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85"/>
    </row>
    <row r="139" spans="1:16" ht="9.75" customHeight="1">
      <c r="A139" s="95" t="s">
        <v>96</v>
      </c>
      <c r="B139" s="89">
        <v>2011</v>
      </c>
      <c r="C139" s="99">
        <v>4753</v>
      </c>
      <c r="D139" s="99">
        <v>4537</v>
      </c>
      <c r="E139" s="99">
        <v>4292</v>
      </c>
      <c r="F139" s="99">
        <v>4058</v>
      </c>
      <c r="G139" s="99">
        <v>3838</v>
      </c>
      <c r="H139" s="99">
        <v>3624</v>
      </c>
      <c r="I139" s="99">
        <v>3417</v>
      </c>
      <c r="J139" s="99">
        <v>3216</v>
      </c>
      <c r="K139" s="99">
        <v>2939</v>
      </c>
      <c r="L139" s="99">
        <v>2640</v>
      </c>
      <c r="M139" s="99">
        <v>2448</v>
      </c>
      <c r="N139" s="99">
        <v>2253</v>
      </c>
      <c r="O139" s="100">
        <f>AVERAGE(C139:N139)</f>
        <v>3501.25</v>
      </c>
      <c r="P139" s="101" t="s">
        <v>8</v>
      </c>
    </row>
    <row r="140" spans="1:16" ht="9.75" customHeight="1">
      <c r="A140" s="103" t="s">
        <v>97</v>
      </c>
      <c r="B140" s="89">
        <v>2012</v>
      </c>
      <c r="C140" s="99">
        <v>2071</v>
      </c>
      <c r="D140" s="99">
        <v>1844</v>
      </c>
      <c r="E140" s="99">
        <v>1709</v>
      </c>
      <c r="F140" s="99">
        <v>1509</v>
      </c>
      <c r="G140" s="99">
        <v>1341</v>
      </c>
      <c r="H140" s="99">
        <v>1169</v>
      </c>
      <c r="I140" s="99">
        <v>1024</v>
      </c>
      <c r="J140" s="99">
        <v>895</v>
      </c>
      <c r="K140" s="99">
        <v>698</v>
      </c>
      <c r="L140" s="99">
        <v>486</v>
      </c>
      <c r="M140" s="99">
        <v>315</v>
      </c>
      <c r="N140" s="99">
        <v>180</v>
      </c>
      <c r="O140" s="100">
        <f>AVERAGE(C140:N140)</f>
        <v>1103.4166666666667</v>
      </c>
      <c r="P140" s="101" t="s">
        <v>8</v>
      </c>
    </row>
    <row r="141" spans="1:16" ht="9.75" customHeight="1">
      <c r="A141" s="95" t="s">
        <v>98</v>
      </c>
      <c r="B141" s="89">
        <v>2013</v>
      </c>
      <c r="C141" s="100">
        <v>137</v>
      </c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100" t="s">
        <v>8</v>
      </c>
      <c r="P141" s="101" t="s">
        <v>8</v>
      </c>
    </row>
    <row r="142" spans="1:16" ht="3.75" customHeight="1">
      <c r="A142" s="103"/>
      <c r="B142" s="8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  <c r="M142" s="99"/>
      <c r="N142" s="100"/>
      <c r="O142" s="100"/>
      <c r="P142" s="101"/>
    </row>
    <row r="143" spans="1:16" ht="9.75" customHeight="1">
      <c r="A143" s="98" t="s">
        <v>101</v>
      </c>
      <c r="B143" s="81"/>
      <c r="C143" s="107"/>
      <c r="D143" s="107"/>
      <c r="E143" s="84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16"/>
    </row>
    <row r="144" spans="1:16" ht="3" customHeight="1">
      <c r="A144" s="98"/>
      <c r="B144" s="81"/>
      <c r="C144" s="107"/>
      <c r="D144" s="107"/>
      <c r="E144" s="84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85"/>
    </row>
    <row r="145" spans="1:16" ht="9.75" customHeight="1">
      <c r="A145" s="95" t="s">
        <v>93</v>
      </c>
      <c r="B145" s="89">
        <v>2011</v>
      </c>
      <c r="C145" s="99" t="s">
        <v>7</v>
      </c>
      <c r="D145" s="99" t="s">
        <v>7</v>
      </c>
      <c r="E145" s="99" t="s">
        <v>7</v>
      </c>
      <c r="F145" s="99" t="s">
        <v>7</v>
      </c>
      <c r="G145" s="99" t="s">
        <v>7</v>
      </c>
      <c r="H145" s="99" t="s">
        <v>7</v>
      </c>
      <c r="I145" s="99" t="s">
        <v>7</v>
      </c>
      <c r="J145" s="99" t="s">
        <v>7</v>
      </c>
      <c r="K145" s="99" t="s">
        <v>7</v>
      </c>
      <c r="L145" s="99" t="s">
        <v>7</v>
      </c>
      <c r="M145" s="99" t="s">
        <v>7</v>
      </c>
      <c r="N145" s="99" t="s">
        <v>7</v>
      </c>
      <c r="O145" s="100" t="s">
        <v>7</v>
      </c>
      <c r="P145" s="101" t="s">
        <v>8</v>
      </c>
    </row>
    <row r="146" spans="1:16" ht="9.75" customHeight="1">
      <c r="A146" s="95" t="s">
        <v>100</v>
      </c>
      <c r="B146" s="8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100"/>
      <c r="O146" s="100"/>
      <c r="P146" s="101"/>
    </row>
    <row r="147" spans="1:16" ht="3.75" customHeight="1">
      <c r="A147" s="117"/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20"/>
    </row>
    <row r="148" spans="1:17" ht="9">
      <c r="A148" s="121" t="s">
        <v>30</v>
      </c>
      <c r="B148" s="129" t="s">
        <v>445</v>
      </c>
      <c r="C148" s="122"/>
      <c r="D148" s="113"/>
      <c r="E148" s="129"/>
      <c r="F148" s="113"/>
      <c r="G148" s="113"/>
      <c r="H148" s="113"/>
      <c r="I148" s="113"/>
      <c r="J148" s="113"/>
      <c r="K148" s="113"/>
      <c r="L148" s="113"/>
      <c r="M148" s="113"/>
      <c r="N148" s="113"/>
      <c r="O148" s="130"/>
      <c r="P148" s="124" t="s">
        <v>88</v>
      </c>
      <c r="Q148" s="131"/>
    </row>
    <row r="149" spans="1:16" ht="9">
      <c r="A149" s="1023" t="s">
        <v>446</v>
      </c>
      <c r="B149" s="1024" t="s">
        <v>447</v>
      </c>
      <c r="C149" s="113"/>
      <c r="D149" s="113"/>
      <c r="E149" s="129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25"/>
    </row>
    <row r="155" ht="11.25">
      <c r="Q155" s="132"/>
    </row>
  </sheetData>
  <sheetProtection/>
  <mergeCells count="8">
    <mergeCell ref="A63:P63"/>
    <mergeCell ref="A66:P66"/>
    <mergeCell ref="A1:P1"/>
    <mergeCell ref="A2:P2"/>
    <mergeCell ref="A3:P3"/>
    <mergeCell ref="A6:P6"/>
    <mergeCell ref="A61:P61"/>
    <mergeCell ref="A62:P62"/>
  </mergeCells>
  <printOptions horizontalCentered="1" verticalCentered="1"/>
  <pageMargins left="0.31527777777777777" right="0.31527777777777777" top="0.5902777777777778" bottom="0.5902777777777778" header="0" footer="0"/>
  <pageSetup fitToHeight="2" horizontalDpi="300" verticalDpi="300" orientation="portrait" paperSize="9" r:id="rId1"/>
  <headerFooter alignWithMargins="0">
    <oddHeader>&amp;C&amp;"Arial,Gras"&amp;16POLITIQUE D'EMPLOI</oddHeader>
    <oddFooter>&amp;L&amp;7DARES - Tableau de bord des politiques d'emploi&amp;C&amp;P&amp;R&amp;7Janvier 2013</oddFooter>
  </headerFooter>
  <rowBreaks count="1" manualBreakCount="1">
    <brk id="5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6"/>
  <sheetViews>
    <sheetView showGridLines="0" defaultGridColor="0" zoomScaleSheetLayoutView="100" zoomScalePageLayoutView="0" colorId="9" workbookViewId="0" topLeftCell="A1">
      <selection activeCell="A1" sqref="A1:P1"/>
    </sheetView>
  </sheetViews>
  <sheetFormatPr defaultColWidth="5.7109375" defaultRowHeight="12.75"/>
  <cols>
    <col min="1" max="1" width="15.7109375" style="204" customWidth="1"/>
    <col min="2" max="2" width="4.421875" style="227" customWidth="1"/>
    <col min="3" max="4" width="5.28125" style="204" customWidth="1"/>
    <col min="5" max="5" width="5.28125" style="228" customWidth="1"/>
    <col min="6" max="13" width="5.28125" style="204" customWidth="1"/>
    <col min="14" max="14" width="4.8515625" style="204" customWidth="1"/>
    <col min="15" max="15" width="6.421875" style="229" customWidth="1"/>
    <col min="16" max="16" width="3.7109375" style="230" customWidth="1"/>
    <col min="17" max="17" width="5.7109375" style="204" customWidth="1"/>
    <col min="18" max="18" width="7.00390625" style="204" customWidth="1"/>
    <col min="19" max="16384" width="5.7109375" style="204" customWidth="1"/>
  </cols>
  <sheetData>
    <row r="1" spans="1:16" s="137" customFormat="1" ht="15.75" customHeight="1">
      <c r="A1" s="1058" t="s">
        <v>53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58"/>
    </row>
    <row r="2" spans="1:16" s="138" customFormat="1" ht="15.75" customHeight="1">
      <c r="A2" s="1059" t="s">
        <v>104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</row>
    <row r="3" spans="1:16" s="140" customFormat="1" ht="12.75" customHeight="1">
      <c r="A3" s="1060" t="s">
        <v>55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</row>
    <row r="4" spans="1:16" s="140" customFormat="1" ht="4.5" customHeight="1">
      <c r="A4" s="139"/>
      <c r="B4" s="141"/>
      <c r="C4" s="142"/>
      <c r="D4" s="142"/>
      <c r="E4" s="142"/>
      <c r="F4" s="143"/>
      <c r="G4" s="142"/>
      <c r="H4" s="143"/>
      <c r="I4" s="142"/>
      <c r="J4" s="142"/>
      <c r="K4" s="142"/>
      <c r="L4" s="142"/>
      <c r="M4" s="142"/>
      <c r="N4" s="142"/>
      <c r="O4" s="144"/>
      <c r="P4" s="144"/>
    </row>
    <row r="5" spans="1:16" s="148" customFormat="1" ht="9.75" customHeight="1">
      <c r="A5" s="75" t="s">
        <v>103</v>
      </c>
      <c r="B5" s="145"/>
      <c r="C5" s="145"/>
      <c r="D5" s="145"/>
      <c r="E5" s="145"/>
      <c r="F5" s="145"/>
      <c r="G5" s="145"/>
      <c r="H5" s="146"/>
      <c r="I5" s="146"/>
      <c r="J5" s="146"/>
      <c r="K5" s="146"/>
      <c r="L5" s="146"/>
      <c r="M5" s="146"/>
      <c r="N5" s="146"/>
      <c r="O5" s="146"/>
      <c r="P5" s="147" t="s">
        <v>56</v>
      </c>
    </row>
    <row r="6" spans="1:16" s="149" customFormat="1" ht="15" customHeight="1">
      <c r="A6" s="1054" t="s">
        <v>105</v>
      </c>
      <c r="B6" s="1054"/>
      <c r="C6" s="1054"/>
      <c r="D6" s="1054"/>
      <c r="E6" s="1054"/>
      <c r="F6" s="1054"/>
      <c r="G6" s="1054"/>
      <c r="H6" s="1054"/>
      <c r="I6" s="1054"/>
      <c r="J6" s="1054"/>
      <c r="K6" s="1054"/>
      <c r="L6" s="1054"/>
      <c r="M6" s="1054"/>
      <c r="N6" s="1054"/>
      <c r="O6" s="1054"/>
      <c r="P6" s="1054"/>
    </row>
    <row r="7" spans="1:256" s="156" customFormat="1" ht="4.5" customHeight="1">
      <c r="A7" s="150"/>
      <c r="B7" s="151"/>
      <c r="C7" s="152"/>
      <c r="D7" s="152"/>
      <c r="E7" s="153"/>
      <c r="F7" s="152"/>
      <c r="G7" s="152"/>
      <c r="H7" s="152"/>
      <c r="I7" s="152"/>
      <c r="J7" s="152"/>
      <c r="K7" s="152"/>
      <c r="L7" s="152"/>
      <c r="M7" s="152"/>
      <c r="N7" s="152"/>
      <c r="O7" s="154"/>
      <c r="P7" s="155"/>
      <c r="IV7" s="157"/>
    </row>
    <row r="8" spans="1:16" s="162" customFormat="1" ht="9.75" customHeight="1">
      <c r="A8" s="158"/>
      <c r="B8" s="159"/>
      <c r="C8" s="90" t="s">
        <v>57</v>
      </c>
      <c r="D8" s="90" t="s">
        <v>58</v>
      </c>
      <c r="E8" s="91" t="s">
        <v>59</v>
      </c>
      <c r="F8" s="90" t="s">
        <v>60</v>
      </c>
      <c r="G8" s="90" t="s">
        <v>61</v>
      </c>
      <c r="H8" s="90" t="s">
        <v>62</v>
      </c>
      <c r="I8" s="90" t="s">
        <v>63</v>
      </c>
      <c r="J8" s="90" t="s">
        <v>64</v>
      </c>
      <c r="K8" s="90" t="s">
        <v>65</v>
      </c>
      <c r="L8" s="90" t="s">
        <v>66</v>
      </c>
      <c r="M8" s="90" t="s">
        <v>67</v>
      </c>
      <c r="N8" s="90" t="s">
        <v>68</v>
      </c>
      <c r="O8" s="160" t="s">
        <v>69</v>
      </c>
      <c r="P8" s="161" t="s">
        <v>70</v>
      </c>
    </row>
    <row r="9" spans="1:16" s="162" customFormat="1" ht="4.5" customHeight="1">
      <c r="A9" s="158"/>
      <c r="B9" s="159"/>
      <c r="C9" s="90"/>
      <c r="D9" s="90"/>
      <c r="E9" s="91"/>
      <c r="F9" s="90"/>
      <c r="G9" s="90"/>
      <c r="H9" s="90"/>
      <c r="I9" s="90"/>
      <c r="J9" s="90"/>
      <c r="K9" s="90"/>
      <c r="L9" s="90"/>
      <c r="M9" s="90"/>
      <c r="N9" s="90"/>
      <c r="O9" s="160"/>
      <c r="P9" s="161"/>
    </row>
    <row r="10" spans="1:16" s="162" customFormat="1" ht="4.5" customHeight="1">
      <c r="A10" s="158"/>
      <c r="B10" s="159"/>
      <c r="C10" s="90"/>
      <c r="D10" s="90"/>
      <c r="E10" s="91"/>
      <c r="F10" s="90"/>
      <c r="G10" s="90"/>
      <c r="H10" s="90"/>
      <c r="I10" s="90"/>
      <c r="J10" s="90"/>
      <c r="K10" s="90"/>
      <c r="L10" s="90"/>
      <c r="M10" s="90"/>
      <c r="N10" s="90"/>
      <c r="O10" s="160"/>
      <c r="P10" s="161"/>
    </row>
    <row r="11" spans="1:16" s="162" customFormat="1" ht="9.75" customHeight="1">
      <c r="A11" s="163" t="s">
        <v>106</v>
      </c>
      <c r="B11" s="164"/>
      <c r="C11" s="165"/>
      <c r="D11" s="166"/>
      <c r="E11" s="167"/>
      <c r="F11" s="166"/>
      <c r="G11" s="166"/>
      <c r="H11" s="166"/>
      <c r="I11" s="90"/>
      <c r="J11" s="90"/>
      <c r="K11" s="90"/>
      <c r="L11" s="90"/>
      <c r="M11" s="90"/>
      <c r="N11" s="90"/>
      <c r="O11" s="160"/>
      <c r="P11" s="161"/>
    </row>
    <row r="12" spans="1:16" s="162" customFormat="1" ht="4.5" customHeight="1">
      <c r="A12" s="163"/>
      <c r="B12" s="164"/>
      <c r="C12" s="165"/>
      <c r="D12" s="166"/>
      <c r="E12" s="167"/>
      <c r="F12" s="166"/>
      <c r="G12" s="166"/>
      <c r="H12" s="166"/>
      <c r="I12" s="90"/>
      <c r="J12" s="90"/>
      <c r="K12" s="90"/>
      <c r="L12" s="90"/>
      <c r="M12" s="90"/>
      <c r="N12" s="90"/>
      <c r="O12" s="160"/>
      <c r="P12" s="161"/>
    </row>
    <row r="13" spans="1:16" s="162" customFormat="1" ht="9.75" customHeight="1">
      <c r="A13" s="168" t="s">
        <v>107</v>
      </c>
      <c r="B13" s="169">
        <v>2011</v>
      </c>
      <c r="C13" s="170">
        <v>22796</v>
      </c>
      <c r="D13" s="170">
        <v>16637</v>
      </c>
      <c r="E13" s="170">
        <v>17672</v>
      </c>
      <c r="F13" s="170">
        <v>20792</v>
      </c>
      <c r="G13" s="170">
        <v>17174</v>
      </c>
      <c r="H13" s="170">
        <v>15264</v>
      </c>
      <c r="I13" s="170">
        <v>15592</v>
      </c>
      <c r="J13" s="170">
        <v>10247</v>
      </c>
      <c r="K13" s="170">
        <v>18080</v>
      </c>
      <c r="L13" s="170">
        <v>18835</v>
      </c>
      <c r="M13" s="170">
        <v>14718</v>
      </c>
      <c r="N13" s="170">
        <v>10145</v>
      </c>
      <c r="O13" s="171">
        <f>SUM(C13:N13)</f>
        <v>197952</v>
      </c>
      <c r="P13" s="172" t="s">
        <v>8</v>
      </c>
    </row>
    <row r="14" spans="1:16" s="162" customFormat="1" ht="9.75" customHeight="1">
      <c r="A14" s="168" t="s">
        <v>108</v>
      </c>
      <c r="B14" s="169">
        <v>2012</v>
      </c>
      <c r="C14" s="170" t="s">
        <v>8</v>
      </c>
      <c r="D14" s="170" t="s">
        <v>8</v>
      </c>
      <c r="E14" s="170" t="s">
        <v>8</v>
      </c>
      <c r="F14" s="170" t="s">
        <v>8</v>
      </c>
      <c r="G14" s="170" t="s">
        <v>8</v>
      </c>
      <c r="H14" s="170" t="s">
        <v>8</v>
      </c>
      <c r="I14" s="170" t="s">
        <v>8</v>
      </c>
      <c r="J14" s="170" t="s">
        <v>8</v>
      </c>
      <c r="K14" s="170" t="s">
        <v>8</v>
      </c>
      <c r="L14" s="170" t="s">
        <v>8</v>
      </c>
      <c r="M14" s="170" t="s">
        <v>8</v>
      </c>
      <c r="N14" s="170" t="s">
        <v>8</v>
      </c>
      <c r="O14" s="171" t="s">
        <v>8</v>
      </c>
      <c r="P14" s="172" t="s">
        <v>8</v>
      </c>
    </row>
    <row r="15" spans="1:16" s="162" customFormat="1" ht="9.75" customHeight="1">
      <c r="A15" s="173" t="s">
        <v>109</v>
      </c>
      <c r="B15" s="169">
        <v>2013</v>
      </c>
      <c r="C15" s="171" t="s">
        <v>8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 t="s">
        <v>8</v>
      </c>
      <c r="P15" s="172" t="s">
        <v>8</v>
      </c>
    </row>
    <row r="16" spans="1:16" s="162" customFormat="1" ht="4.5" customHeight="1">
      <c r="A16" s="158"/>
      <c r="B16" s="159"/>
      <c r="C16" s="90"/>
      <c r="D16" s="90"/>
      <c r="E16" s="91"/>
      <c r="F16" s="90"/>
      <c r="G16" s="90"/>
      <c r="H16" s="90"/>
      <c r="I16" s="90"/>
      <c r="J16" s="90"/>
      <c r="K16" s="90"/>
      <c r="L16" s="90"/>
      <c r="M16" s="90"/>
      <c r="N16" s="90"/>
      <c r="O16" s="160"/>
      <c r="P16" s="161"/>
    </row>
    <row r="17" spans="1:16" s="162" customFormat="1" ht="9.75" customHeight="1">
      <c r="A17" s="174" t="s">
        <v>110</v>
      </c>
      <c r="B17" s="159"/>
      <c r="C17" s="90"/>
      <c r="D17" s="90"/>
      <c r="E17" s="91"/>
      <c r="F17" s="90"/>
      <c r="G17" s="90"/>
      <c r="H17" s="90"/>
      <c r="I17" s="90"/>
      <c r="J17" s="90"/>
      <c r="K17" s="90"/>
      <c r="L17" s="90"/>
      <c r="M17" s="90"/>
      <c r="N17" s="90"/>
      <c r="O17" s="160"/>
      <c r="P17" s="161"/>
    </row>
    <row r="18" spans="1:16" s="162" customFormat="1" ht="4.5" customHeight="1">
      <c r="A18" s="158"/>
      <c r="B18" s="159"/>
      <c r="C18" s="90"/>
      <c r="D18" s="90"/>
      <c r="E18" s="91"/>
      <c r="F18" s="90"/>
      <c r="G18" s="90"/>
      <c r="H18" s="90"/>
      <c r="I18" s="90"/>
      <c r="J18" s="90"/>
      <c r="K18" s="90"/>
      <c r="L18" s="90"/>
      <c r="M18" s="90"/>
      <c r="N18" s="90"/>
      <c r="O18" s="160"/>
      <c r="P18" s="161"/>
    </row>
    <row r="19" spans="1:16" s="162" customFormat="1" ht="9.75" customHeight="1">
      <c r="A19" s="168" t="s">
        <v>111</v>
      </c>
      <c r="B19" s="169">
        <v>2011</v>
      </c>
      <c r="C19" s="170">
        <v>198</v>
      </c>
      <c r="D19" s="170">
        <v>1315</v>
      </c>
      <c r="E19" s="170">
        <v>1964</v>
      </c>
      <c r="F19" s="170">
        <v>1732</v>
      </c>
      <c r="G19" s="170">
        <v>1955</v>
      </c>
      <c r="H19" s="170">
        <v>1534</v>
      </c>
      <c r="I19" s="170">
        <v>1272</v>
      </c>
      <c r="J19" s="170">
        <v>1058</v>
      </c>
      <c r="K19" s="170">
        <v>1566</v>
      </c>
      <c r="L19" s="170">
        <v>1618</v>
      </c>
      <c r="M19" s="170">
        <v>1700</v>
      </c>
      <c r="N19" s="170">
        <v>2035</v>
      </c>
      <c r="O19" s="171">
        <f>SUM(C19:N19)</f>
        <v>17947</v>
      </c>
      <c r="P19" s="172" t="s">
        <v>7</v>
      </c>
    </row>
    <row r="20" spans="1:16" s="162" customFormat="1" ht="9.75" customHeight="1">
      <c r="A20" s="168" t="s">
        <v>95</v>
      </c>
      <c r="B20" s="169">
        <v>2012</v>
      </c>
      <c r="C20" s="170" t="s">
        <v>8</v>
      </c>
      <c r="D20" s="170" t="s">
        <v>8</v>
      </c>
      <c r="E20" s="170" t="s">
        <v>8</v>
      </c>
      <c r="F20" s="170" t="s">
        <v>8</v>
      </c>
      <c r="G20" s="170" t="s">
        <v>8</v>
      </c>
      <c r="H20" s="170" t="s">
        <v>8</v>
      </c>
      <c r="I20" s="170" t="s">
        <v>8</v>
      </c>
      <c r="J20" s="170" t="s">
        <v>8</v>
      </c>
      <c r="K20" s="170" t="s">
        <v>8</v>
      </c>
      <c r="L20" s="170" t="s">
        <v>8</v>
      </c>
      <c r="M20" s="170" t="s">
        <v>8</v>
      </c>
      <c r="N20" s="170" t="s">
        <v>8</v>
      </c>
      <c r="O20" s="171" t="s">
        <v>8</v>
      </c>
      <c r="P20" s="172" t="s">
        <v>7</v>
      </c>
    </row>
    <row r="21" spans="1:16" s="162" customFormat="1" ht="9.75" customHeight="1">
      <c r="A21" s="168"/>
      <c r="B21" s="169">
        <v>2013</v>
      </c>
      <c r="C21" s="171" t="s">
        <v>8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 t="s">
        <v>8</v>
      </c>
      <c r="P21" s="172" t="s">
        <v>7</v>
      </c>
    </row>
    <row r="22" spans="1:16" s="162" customFormat="1" ht="9.75" customHeight="1">
      <c r="A22" s="163" t="s">
        <v>112</v>
      </c>
      <c r="B22" s="159"/>
      <c r="C22" s="90"/>
      <c r="D22" s="90"/>
      <c r="E22" s="91"/>
      <c r="F22" s="90"/>
      <c r="G22" s="90"/>
      <c r="H22" s="90"/>
      <c r="I22" s="90"/>
      <c r="J22" s="90"/>
      <c r="K22" s="90"/>
      <c r="L22" s="90"/>
      <c r="M22" s="90"/>
      <c r="N22" s="90"/>
      <c r="O22" s="160"/>
      <c r="P22" s="161"/>
    </row>
    <row r="23" spans="1:16" s="162" customFormat="1" ht="9.75" customHeight="1">
      <c r="A23" s="168" t="s">
        <v>113</v>
      </c>
      <c r="B23" s="169">
        <v>2011</v>
      </c>
      <c r="C23" s="170">
        <v>173</v>
      </c>
      <c r="D23" s="170">
        <v>941</v>
      </c>
      <c r="E23" s="170">
        <v>1378</v>
      </c>
      <c r="F23" s="170">
        <v>1252</v>
      </c>
      <c r="G23" s="170">
        <v>1418</v>
      </c>
      <c r="H23" s="170">
        <v>1097</v>
      </c>
      <c r="I23" s="170">
        <v>885</v>
      </c>
      <c r="J23" s="170">
        <v>784</v>
      </c>
      <c r="K23" s="170">
        <v>1172</v>
      </c>
      <c r="L23" s="170">
        <v>1185</v>
      </c>
      <c r="M23" s="170">
        <v>1183</v>
      </c>
      <c r="N23" s="170">
        <v>1339</v>
      </c>
      <c r="O23" s="171">
        <f>SUM(C23:N23)</f>
        <v>12807</v>
      </c>
      <c r="P23" s="172" t="s">
        <v>7</v>
      </c>
    </row>
    <row r="24" spans="1:16" s="162" customFormat="1" ht="9.75" customHeight="1">
      <c r="A24" s="168" t="s">
        <v>95</v>
      </c>
      <c r="B24" s="169">
        <v>2012</v>
      </c>
      <c r="C24" s="170" t="s">
        <v>8</v>
      </c>
      <c r="D24" s="170" t="s">
        <v>8</v>
      </c>
      <c r="E24" s="170" t="s">
        <v>8</v>
      </c>
      <c r="F24" s="170" t="s">
        <v>8</v>
      </c>
      <c r="G24" s="170" t="s">
        <v>8</v>
      </c>
      <c r="H24" s="170" t="s">
        <v>8</v>
      </c>
      <c r="I24" s="170" t="s">
        <v>8</v>
      </c>
      <c r="J24" s="170" t="s">
        <v>8</v>
      </c>
      <c r="K24" s="170" t="s">
        <v>8</v>
      </c>
      <c r="L24" s="170" t="s">
        <v>8</v>
      </c>
      <c r="M24" s="170" t="s">
        <v>8</v>
      </c>
      <c r="N24" s="170" t="s">
        <v>8</v>
      </c>
      <c r="O24" s="171" t="s">
        <v>8</v>
      </c>
      <c r="P24" s="172" t="s">
        <v>7</v>
      </c>
    </row>
    <row r="25" spans="1:16" s="162" customFormat="1" ht="9.75" customHeight="1">
      <c r="A25" s="168"/>
      <c r="B25" s="169">
        <v>2013</v>
      </c>
      <c r="C25" s="171" t="s">
        <v>8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1" t="s">
        <v>8</v>
      </c>
      <c r="P25" s="172" t="s">
        <v>7</v>
      </c>
    </row>
    <row r="26" spans="1:16" s="162" customFormat="1" ht="4.5" customHeight="1">
      <c r="A26" s="158"/>
      <c r="B26" s="159"/>
      <c r="C26" s="175"/>
      <c r="D26" s="90"/>
      <c r="E26" s="91"/>
      <c r="F26" s="175"/>
      <c r="G26" s="90"/>
      <c r="H26" s="90"/>
      <c r="I26" s="90"/>
      <c r="J26" s="90"/>
      <c r="K26" s="90"/>
      <c r="L26" s="90"/>
      <c r="M26" s="90"/>
      <c r="N26" s="90"/>
      <c r="O26" s="160"/>
      <c r="P26" s="161"/>
    </row>
    <row r="27" spans="1:16" s="162" customFormat="1" ht="9.75" customHeight="1">
      <c r="A27" s="168" t="s">
        <v>114</v>
      </c>
      <c r="B27" s="169">
        <v>2011</v>
      </c>
      <c r="C27" s="170">
        <v>18</v>
      </c>
      <c r="D27" s="170">
        <v>346</v>
      </c>
      <c r="E27" s="170">
        <v>544</v>
      </c>
      <c r="F27" s="170">
        <v>446</v>
      </c>
      <c r="G27" s="170">
        <v>495</v>
      </c>
      <c r="H27" s="170">
        <v>402</v>
      </c>
      <c r="I27" s="170">
        <v>359</v>
      </c>
      <c r="J27" s="170">
        <v>246</v>
      </c>
      <c r="K27" s="170">
        <v>371</v>
      </c>
      <c r="L27" s="170">
        <v>403</v>
      </c>
      <c r="M27" s="170">
        <v>465</v>
      </c>
      <c r="N27" s="170">
        <v>578</v>
      </c>
      <c r="O27" s="171">
        <f>SUM(C27:N27)</f>
        <v>4673</v>
      </c>
      <c r="P27" s="172" t="s">
        <v>7</v>
      </c>
    </row>
    <row r="28" spans="1:16" s="162" customFormat="1" ht="9.75" customHeight="1">
      <c r="A28" s="168" t="s">
        <v>95</v>
      </c>
      <c r="B28" s="169">
        <v>2012</v>
      </c>
      <c r="C28" s="170" t="s">
        <v>8</v>
      </c>
      <c r="D28" s="170" t="s">
        <v>8</v>
      </c>
      <c r="E28" s="170" t="s">
        <v>8</v>
      </c>
      <c r="F28" s="170" t="s">
        <v>8</v>
      </c>
      <c r="G28" s="170" t="s">
        <v>8</v>
      </c>
      <c r="H28" s="170" t="s">
        <v>8</v>
      </c>
      <c r="I28" s="170" t="s">
        <v>8</v>
      </c>
      <c r="J28" s="170" t="s">
        <v>8</v>
      </c>
      <c r="K28" s="170" t="s">
        <v>8</v>
      </c>
      <c r="L28" s="170" t="s">
        <v>8</v>
      </c>
      <c r="M28" s="170" t="s">
        <v>8</v>
      </c>
      <c r="N28" s="170" t="s">
        <v>8</v>
      </c>
      <c r="O28" s="171" t="s">
        <v>8</v>
      </c>
      <c r="P28" s="172" t="s">
        <v>7</v>
      </c>
    </row>
    <row r="29" spans="1:16" s="162" customFormat="1" ht="9.75" customHeight="1">
      <c r="A29" s="168"/>
      <c r="B29" s="169">
        <v>2013</v>
      </c>
      <c r="C29" s="171" t="s">
        <v>8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1" t="s">
        <v>8</v>
      </c>
      <c r="P29" s="172" t="s">
        <v>7</v>
      </c>
    </row>
    <row r="30" spans="1:16" s="162" customFormat="1" ht="4.5" customHeight="1">
      <c r="A30" s="158"/>
      <c r="B30" s="159"/>
      <c r="C30" s="175"/>
      <c r="D30" s="90"/>
      <c r="E30" s="91"/>
      <c r="F30" s="175"/>
      <c r="G30" s="90"/>
      <c r="H30" s="90"/>
      <c r="I30" s="90"/>
      <c r="J30" s="90"/>
      <c r="K30" s="90"/>
      <c r="L30" s="90"/>
      <c r="M30" s="90"/>
      <c r="N30" s="90"/>
      <c r="O30" s="160"/>
      <c r="P30" s="161"/>
    </row>
    <row r="31" spans="1:16" s="162" customFormat="1" ht="9.75" customHeight="1">
      <c r="A31" s="168" t="s">
        <v>115</v>
      </c>
      <c r="B31" s="169">
        <v>2011</v>
      </c>
      <c r="C31" s="170">
        <v>7</v>
      </c>
      <c r="D31" s="170">
        <v>28</v>
      </c>
      <c r="E31" s="170">
        <v>42</v>
      </c>
      <c r="F31" s="170">
        <v>34</v>
      </c>
      <c r="G31" s="170">
        <v>42</v>
      </c>
      <c r="H31" s="170">
        <v>35</v>
      </c>
      <c r="I31" s="170">
        <v>28</v>
      </c>
      <c r="J31" s="170">
        <v>28</v>
      </c>
      <c r="K31" s="170">
        <v>23</v>
      </c>
      <c r="L31" s="170">
        <v>30</v>
      </c>
      <c r="M31" s="170">
        <v>52</v>
      </c>
      <c r="N31" s="170">
        <v>118</v>
      </c>
      <c r="O31" s="171">
        <f>SUM(C31:N31)</f>
        <v>467</v>
      </c>
      <c r="P31" s="172" t="s">
        <v>7</v>
      </c>
    </row>
    <row r="32" spans="1:16" s="162" customFormat="1" ht="9.75" customHeight="1">
      <c r="A32" s="168" t="s">
        <v>95</v>
      </c>
      <c r="B32" s="169">
        <v>2012</v>
      </c>
      <c r="C32" s="170" t="s">
        <v>8</v>
      </c>
      <c r="D32" s="170" t="s">
        <v>8</v>
      </c>
      <c r="E32" s="170" t="s">
        <v>8</v>
      </c>
      <c r="F32" s="170" t="s">
        <v>8</v>
      </c>
      <c r="G32" s="170" t="s">
        <v>8</v>
      </c>
      <c r="H32" s="170" t="s">
        <v>8</v>
      </c>
      <c r="I32" s="170" t="s">
        <v>8</v>
      </c>
      <c r="J32" s="170" t="s">
        <v>8</v>
      </c>
      <c r="K32" s="170" t="s">
        <v>8</v>
      </c>
      <c r="L32" s="170" t="s">
        <v>8</v>
      </c>
      <c r="M32" s="170" t="s">
        <v>8</v>
      </c>
      <c r="N32" s="170" t="s">
        <v>8</v>
      </c>
      <c r="O32" s="171" t="s">
        <v>8</v>
      </c>
      <c r="P32" s="172" t="s">
        <v>7</v>
      </c>
    </row>
    <row r="33" spans="1:16" s="162" customFormat="1" ht="9.75" customHeight="1">
      <c r="A33" s="168"/>
      <c r="B33" s="169">
        <v>2013</v>
      </c>
      <c r="C33" s="171" t="s">
        <v>8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1" t="s">
        <v>8</v>
      </c>
      <c r="P33" s="172" t="s">
        <v>7</v>
      </c>
    </row>
    <row r="34" spans="1:16" s="162" customFormat="1" ht="4.5" customHeight="1">
      <c r="A34" s="176"/>
      <c r="B34" s="151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8"/>
      <c r="P34" s="179"/>
    </row>
    <row r="35" spans="1:16" s="162" customFormat="1" ht="9.75" customHeight="1">
      <c r="A35" s="163" t="s">
        <v>116</v>
      </c>
      <c r="B35" s="151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8"/>
      <c r="P35" s="179"/>
    </row>
    <row r="36" spans="1:16" s="162" customFormat="1" ht="4.5" customHeight="1">
      <c r="A36" s="163"/>
      <c r="B36" s="151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8"/>
      <c r="P36" s="179"/>
    </row>
    <row r="37" spans="1:16" s="162" customFormat="1" ht="9.75" customHeight="1">
      <c r="A37" s="168" t="s">
        <v>117</v>
      </c>
      <c r="B37" s="169">
        <v>2011</v>
      </c>
      <c r="C37" s="170" t="s">
        <v>7</v>
      </c>
      <c r="D37" s="170">
        <v>1</v>
      </c>
      <c r="E37" s="170">
        <v>8</v>
      </c>
      <c r="F37" s="170">
        <v>17</v>
      </c>
      <c r="G37" s="170">
        <v>35</v>
      </c>
      <c r="H37" s="170">
        <v>99</v>
      </c>
      <c r="I37" s="170">
        <v>90</v>
      </c>
      <c r="J37" s="170">
        <v>74</v>
      </c>
      <c r="K37" s="170">
        <v>92</v>
      </c>
      <c r="L37" s="170">
        <v>93</v>
      </c>
      <c r="M37" s="170">
        <v>178</v>
      </c>
      <c r="N37" s="170">
        <v>41</v>
      </c>
      <c r="O37" s="180">
        <f>SUM(C37:N37)</f>
        <v>728</v>
      </c>
      <c r="P37" s="172" t="s">
        <v>7</v>
      </c>
    </row>
    <row r="38" spans="1:16" s="162" customFormat="1" ht="9.75" customHeight="1">
      <c r="A38" s="168" t="s">
        <v>118</v>
      </c>
      <c r="B38" s="169">
        <v>2012</v>
      </c>
      <c r="C38" s="170">
        <v>1</v>
      </c>
      <c r="D38" s="170">
        <v>3</v>
      </c>
      <c r="E38" s="170">
        <v>27</v>
      </c>
      <c r="F38" s="170">
        <v>39</v>
      </c>
      <c r="G38" s="170">
        <v>50</v>
      </c>
      <c r="H38" s="170">
        <v>106</v>
      </c>
      <c r="I38" s="170">
        <v>117</v>
      </c>
      <c r="J38" s="170">
        <v>58</v>
      </c>
      <c r="K38" s="170">
        <v>77</v>
      </c>
      <c r="L38" s="170">
        <v>109</v>
      </c>
      <c r="M38" s="170">
        <v>126</v>
      </c>
      <c r="N38" s="170">
        <v>24</v>
      </c>
      <c r="O38" s="180">
        <f>SUM(C38:N38)</f>
        <v>737</v>
      </c>
      <c r="P38" s="172" t="s">
        <v>7</v>
      </c>
    </row>
    <row r="39" spans="1:16" s="162" customFormat="1" ht="9.75" customHeight="1">
      <c r="A39" s="168" t="s">
        <v>119</v>
      </c>
      <c r="B39" s="169">
        <v>2013</v>
      </c>
      <c r="C39" s="171">
        <v>2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80">
        <f>SUM(C39:N39)</f>
        <v>2</v>
      </c>
      <c r="P39" s="172" t="s">
        <v>7</v>
      </c>
    </row>
    <row r="40" spans="1:16" s="186" customFormat="1" ht="3.75" customHeight="1">
      <c r="A40" s="182"/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5"/>
    </row>
    <row r="41" spans="1:16" s="186" customFormat="1" ht="9.75" customHeight="1">
      <c r="A41" s="187" t="s">
        <v>120</v>
      </c>
      <c r="B41" s="151"/>
      <c r="C41" s="177" t="s">
        <v>121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88"/>
      <c r="O41" s="189"/>
      <c r="P41" s="124" t="s">
        <v>88</v>
      </c>
    </row>
    <row r="42" spans="1:16" s="186" customFormat="1" ht="9.75" customHeight="1">
      <c r="A42" s="177" t="s">
        <v>122</v>
      </c>
      <c r="B42" s="151"/>
      <c r="C42" s="177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88"/>
      <c r="O42" s="188"/>
      <c r="P42" s="131"/>
    </row>
    <row r="43" spans="1:16" s="186" customFormat="1" ht="4.5" customHeight="1">
      <c r="A43" s="190"/>
      <c r="B43" s="151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91"/>
    </row>
    <row r="44" spans="1:16" s="148" customFormat="1" ht="9.75" customHeight="1">
      <c r="A44" s="75" t="s">
        <v>103</v>
      </c>
      <c r="B44" s="192"/>
      <c r="C44" s="193"/>
      <c r="D44" s="193"/>
      <c r="E44" s="193"/>
      <c r="F44" s="193"/>
      <c r="G44" s="193"/>
      <c r="H44" s="177"/>
      <c r="I44" s="177"/>
      <c r="J44" s="177"/>
      <c r="K44" s="177"/>
      <c r="L44" s="177"/>
      <c r="M44" s="177"/>
      <c r="N44" s="177"/>
      <c r="O44" s="177"/>
      <c r="P44" s="147" t="s">
        <v>123</v>
      </c>
    </row>
    <row r="45" spans="1:16" s="137" customFormat="1" ht="15" customHeight="1">
      <c r="A45" s="1055" t="s">
        <v>124</v>
      </c>
      <c r="B45" s="1056"/>
      <c r="C45" s="1056"/>
      <c r="D45" s="1056"/>
      <c r="E45" s="1056"/>
      <c r="F45" s="1056"/>
      <c r="G45" s="1056"/>
      <c r="H45" s="1056"/>
      <c r="I45" s="1056"/>
      <c r="J45" s="1056"/>
      <c r="K45" s="1056"/>
      <c r="L45" s="1056"/>
      <c r="M45" s="1056"/>
      <c r="N45" s="1056"/>
      <c r="O45" s="1056"/>
      <c r="P45" s="1057"/>
    </row>
    <row r="46" spans="1:16" s="157" customFormat="1" ht="4.5" customHeight="1">
      <c r="A46" s="150"/>
      <c r="B46" s="151"/>
      <c r="C46" s="152"/>
      <c r="D46" s="152"/>
      <c r="E46" s="153"/>
      <c r="F46" s="152"/>
      <c r="G46" s="152"/>
      <c r="H46" s="152"/>
      <c r="I46" s="152"/>
      <c r="J46" s="152"/>
      <c r="K46" s="152"/>
      <c r="L46" s="152"/>
      <c r="M46" s="152"/>
      <c r="N46" s="152"/>
      <c r="O46" s="154"/>
      <c r="P46" s="155"/>
    </row>
    <row r="47" spans="1:16" s="162" customFormat="1" ht="9.75" customHeight="1">
      <c r="A47" s="158"/>
      <c r="B47" s="194"/>
      <c r="C47" s="90" t="s">
        <v>57</v>
      </c>
      <c r="D47" s="90" t="s">
        <v>58</v>
      </c>
      <c r="E47" s="91" t="s">
        <v>59</v>
      </c>
      <c r="F47" s="90" t="s">
        <v>60</v>
      </c>
      <c r="G47" s="90" t="s">
        <v>61</v>
      </c>
      <c r="H47" s="90" t="s">
        <v>62</v>
      </c>
      <c r="I47" s="90" t="s">
        <v>63</v>
      </c>
      <c r="J47" s="90" t="s">
        <v>64</v>
      </c>
      <c r="K47" s="90" t="s">
        <v>65</v>
      </c>
      <c r="L47" s="90" t="s">
        <v>66</v>
      </c>
      <c r="M47" s="90" t="s">
        <v>67</v>
      </c>
      <c r="N47" s="90" t="s">
        <v>68</v>
      </c>
      <c r="O47" s="160" t="s">
        <v>69</v>
      </c>
      <c r="P47" s="161" t="s">
        <v>70</v>
      </c>
    </row>
    <row r="48" spans="1:16" s="199" customFormat="1" ht="4.5" customHeight="1">
      <c r="A48" s="174"/>
      <c r="B48" s="195"/>
      <c r="C48" s="195"/>
      <c r="D48" s="195"/>
      <c r="E48" s="196"/>
      <c r="F48" s="195"/>
      <c r="G48" s="195"/>
      <c r="H48" s="195"/>
      <c r="I48" s="195"/>
      <c r="J48" s="195"/>
      <c r="K48" s="195"/>
      <c r="L48" s="195"/>
      <c r="M48" s="195"/>
      <c r="N48" s="195"/>
      <c r="O48" s="197"/>
      <c r="P48" s="198"/>
    </row>
    <row r="49" spans="1:256" s="201" customFormat="1" ht="9.75" customHeight="1">
      <c r="A49" s="163" t="s">
        <v>106</v>
      </c>
      <c r="B49" s="164"/>
      <c r="C49" s="165"/>
      <c r="D49" s="166"/>
      <c r="E49" s="167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200"/>
      <c r="IV49" s="140"/>
    </row>
    <row r="50" spans="1:256" s="201" customFormat="1" ht="4.5" customHeight="1">
      <c r="A50" s="163"/>
      <c r="B50" s="164"/>
      <c r="C50" s="165"/>
      <c r="D50" s="166"/>
      <c r="E50" s="167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200"/>
      <c r="IV50" s="140"/>
    </row>
    <row r="51" spans="1:256" s="201" customFormat="1" ht="9.75" customHeight="1">
      <c r="A51" s="168" t="s">
        <v>125</v>
      </c>
      <c r="B51" s="202">
        <v>2011</v>
      </c>
      <c r="C51" s="170" t="s">
        <v>8</v>
      </c>
      <c r="D51" s="170" t="s">
        <v>8</v>
      </c>
      <c r="E51" s="170" t="s">
        <v>8</v>
      </c>
      <c r="F51" s="170" t="s">
        <v>8</v>
      </c>
      <c r="G51" s="170" t="s">
        <v>8</v>
      </c>
      <c r="H51" s="170" t="s">
        <v>8</v>
      </c>
      <c r="I51" s="170" t="s">
        <v>8</v>
      </c>
      <c r="J51" s="170" t="s">
        <v>8</v>
      </c>
      <c r="K51" s="170" t="s">
        <v>8</v>
      </c>
      <c r="L51" s="170" t="s">
        <v>8</v>
      </c>
      <c r="M51" s="170" t="s">
        <v>8</v>
      </c>
      <c r="N51" s="170" t="s">
        <v>8</v>
      </c>
      <c r="O51" s="181" t="s">
        <v>8</v>
      </c>
      <c r="P51" s="172" t="s">
        <v>8</v>
      </c>
      <c r="IV51" s="140"/>
    </row>
    <row r="52" spans="1:256" s="201" customFormat="1" ht="9.75" customHeight="1">
      <c r="A52" s="168" t="s">
        <v>126</v>
      </c>
      <c r="B52" s="202">
        <v>2012</v>
      </c>
      <c r="C52" s="170" t="s">
        <v>8</v>
      </c>
      <c r="D52" s="170" t="s">
        <v>8</v>
      </c>
      <c r="E52" s="170" t="s">
        <v>8</v>
      </c>
      <c r="F52" s="170" t="s">
        <v>8</v>
      </c>
      <c r="G52" s="170" t="s">
        <v>8</v>
      </c>
      <c r="H52" s="170" t="s">
        <v>8</v>
      </c>
      <c r="I52" s="170" t="s">
        <v>8</v>
      </c>
      <c r="J52" s="170" t="s">
        <v>8</v>
      </c>
      <c r="K52" s="170" t="s">
        <v>8</v>
      </c>
      <c r="L52" s="170" t="s">
        <v>8</v>
      </c>
      <c r="M52" s="170" t="s">
        <v>8</v>
      </c>
      <c r="N52" s="170" t="s">
        <v>8</v>
      </c>
      <c r="O52" s="181" t="s">
        <v>8</v>
      </c>
      <c r="P52" s="172" t="s">
        <v>8</v>
      </c>
      <c r="IV52" s="140"/>
    </row>
    <row r="53" spans="1:256" s="201" customFormat="1" ht="9.75" customHeight="1">
      <c r="A53" s="173" t="s">
        <v>127</v>
      </c>
      <c r="B53" s="202">
        <v>2013</v>
      </c>
      <c r="C53" s="171" t="s">
        <v>8</v>
      </c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81" t="s">
        <v>8</v>
      </c>
      <c r="P53" s="172" t="s">
        <v>8</v>
      </c>
      <c r="IV53" s="140"/>
    </row>
    <row r="54" spans="1:16" ht="4.5" customHeight="1">
      <c r="A54" s="168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181"/>
      <c r="M54" s="203"/>
      <c r="N54" s="203"/>
      <c r="O54" s="171"/>
      <c r="P54" s="172"/>
    </row>
    <row r="55" spans="1:16" ht="9.75" customHeight="1">
      <c r="A55" s="163" t="s">
        <v>128</v>
      </c>
      <c r="B55" s="202"/>
      <c r="C55" s="203"/>
      <c r="D55" s="203"/>
      <c r="E55" s="203"/>
      <c r="F55" s="203"/>
      <c r="G55" s="203"/>
      <c r="H55" s="203"/>
      <c r="I55" s="203"/>
      <c r="J55" s="203"/>
      <c r="K55" s="203"/>
      <c r="L55" s="181"/>
      <c r="M55" s="203"/>
      <c r="N55" s="203"/>
      <c r="O55" s="171"/>
      <c r="P55" s="172"/>
    </row>
    <row r="56" spans="1:16" ht="4.5" customHeight="1">
      <c r="A56" s="168"/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181"/>
      <c r="M56" s="203"/>
      <c r="N56" s="203"/>
      <c r="O56" s="171"/>
      <c r="P56" s="172"/>
    </row>
    <row r="57" spans="1:16" ht="9.75" customHeight="1">
      <c r="A57" s="168" t="s">
        <v>125</v>
      </c>
      <c r="B57" s="202">
        <v>2011</v>
      </c>
      <c r="C57" s="205">
        <v>44.604</v>
      </c>
      <c r="D57" s="205">
        <v>46.915</v>
      </c>
      <c r="E57" s="205">
        <v>49.977</v>
      </c>
      <c r="F57" s="205">
        <v>45.996</v>
      </c>
      <c r="G57" s="205">
        <v>46.742</v>
      </c>
      <c r="H57" s="205">
        <v>45.373</v>
      </c>
      <c r="I57" s="205">
        <v>42.721</v>
      </c>
      <c r="J57" s="205">
        <v>39.616</v>
      </c>
      <c r="K57" s="205">
        <v>49.194</v>
      </c>
      <c r="L57" s="205">
        <v>46.007</v>
      </c>
      <c r="M57" s="205">
        <v>49.184</v>
      </c>
      <c r="N57" s="205">
        <v>43.061</v>
      </c>
      <c r="O57" s="206">
        <f>SUM(C57:N57)</f>
        <v>549.3900000000001</v>
      </c>
      <c r="P57" s="172" t="s">
        <v>8</v>
      </c>
    </row>
    <row r="58" spans="1:16" ht="9.75" customHeight="1">
      <c r="A58" s="168" t="s">
        <v>126</v>
      </c>
      <c r="B58" s="202">
        <v>2012</v>
      </c>
      <c r="C58" s="205">
        <v>48.85</v>
      </c>
      <c r="D58" s="205">
        <v>47.075</v>
      </c>
      <c r="E58" s="205">
        <v>50.845</v>
      </c>
      <c r="F58" s="205">
        <v>45.689</v>
      </c>
      <c r="G58" s="205">
        <v>45.13</v>
      </c>
      <c r="H58" s="205">
        <v>47.35</v>
      </c>
      <c r="I58" s="205">
        <v>43.933</v>
      </c>
      <c r="J58" s="205">
        <v>41.27</v>
      </c>
      <c r="K58" s="205">
        <v>46.086</v>
      </c>
      <c r="L58" s="205">
        <v>50.918</v>
      </c>
      <c r="M58" s="205">
        <v>44.739</v>
      </c>
      <c r="N58" s="205">
        <v>37.993</v>
      </c>
      <c r="O58" s="206">
        <f>SUM(C58:N58)</f>
        <v>549.878</v>
      </c>
      <c r="P58" s="172" t="s">
        <v>8</v>
      </c>
    </row>
    <row r="59" spans="1:16" ht="9.75" customHeight="1">
      <c r="A59" s="173" t="s">
        <v>129</v>
      </c>
      <c r="B59" s="202">
        <v>2013</v>
      </c>
      <c r="C59" s="207">
        <v>47.708</v>
      </c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6">
        <f>SUM(C59:N59)</f>
        <v>47.708</v>
      </c>
      <c r="P59" s="172" t="s">
        <v>8</v>
      </c>
    </row>
    <row r="60" spans="1:16" s="211" customFormat="1" ht="4.5" customHeight="1">
      <c r="A60" s="182"/>
      <c r="B60" s="208"/>
      <c r="C60" s="183"/>
      <c r="D60" s="183"/>
      <c r="E60" s="209"/>
      <c r="F60" s="183"/>
      <c r="G60" s="183"/>
      <c r="H60" s="183"/>
      <c r="I60" s="183"/>
      <c r="J60" s="183"/>
      <c r="K60" s="183"/>
      <c r="L60" s="183"/>
      <c r="M60" s="183"/>
      <c r="N60" s="183"/>
      <c r="O60" s="209"/>
      <c r="P60" s="210"/>
    </row>
    <row r="61" spans="1:16" s="140" customFormat="1" ht="9" customHeight="1">
      <c r="A61" s="204" t="s">
        <v>130</v>
      </c>
      <c r="B61" s="212"/>
      <c r="C61" s="192"/>
      <c r="D61" s="204"/>
      <c r="E61" s="192"/>
      <c r="F61" s="192"/>
      <c r="G61" s="192"/>
      <c r="H61" s="192"/>
      <c r="I61" s="192"/>
      <c r="J61" s="192"/>
      <c r="K61" s="212"/>
      <c r="L61" s="212"/>
      <c r="M61" s="212"/>
      <c r="N61" s="212"/>
      <c r="O61" s="213"/>
      <c r="P61" s="124" t="s">
        <v>88</v>
      </c>
    </row>
    <row r="62" spans="1:16" s="140" customFormat="1" ht="9" customHeight="1">
      <c r="A62" s="204" t="s">
        <v>402</v>
      </c>
      <c r="B62" s="212"/>
      <c r="C62" s="192"/>
      <c r="D62" s="204"/>
      <c r="E62" s="192"/>
      <c r="F62" s="192"/>
      <c r="G62" s="192"/>
      <c r="H62" s="192"/>
      <c r="I62" s="192"/>
      <c r="J62" s="192"/>
      <c r="K62" s="212"/>
      <c r="L62" s="212"/>
      <c r="M62" s="212"/>
      <c r="N62" s="212"/>
      <c r="O62" s="213"/>
      <c r="P62" s="124"/>
    </row>
    <row r="63" spans="1:16" s="140" customFormat="1" ht="9" customHeight="1">
      <c r="A63" s="177" t="s">
        <v>131</v>
      </c>
      <c r="B63" s="212"/>
      <c r="C63" s="192"/>
      <c r="D63" s="192"/>
      <c r="E63" s="192"/>
      <c r="F63" s="192"/>
      <c r="G63" s="192"/>
      <c r="H63" s="177"/>
      <c r="I63" s="192"/>
      <c r="J63" s="192"/>
      <c r="K63" s="212"/>
      <c r="L63" s="212"/>
      <c r="M63" s="212"/>
      <c r="N63" s="212"/>
      <c r="O63" s="212"/>
      <c r="P63" s="214"/>
    </row>
    <row r="64" spans="1:16" s="140" customFormat="1" ht="4.5" customHeight="1">
      <c r="A64" s="139"/>
      <c r="B64" s="141"/>
      <c r="C64" s="142"/>
      <c r="D64" s="142"/>
      <c r="E64" s="142"/>
      <c r="F64" s="143"/>
      <c r="G64" s="142"/>
      <c r="H64" s="143"/>
      <c r="I64" s="142"/>
      <c r="J64" s="142"/>
      <c r="K64" s="142"/>
      <c r="L64" s="142"/>
      <c r="M64" s="142"/>
      <c r="N64" s="142"/>
      <c r="O64" s="144"/>
      <c r="P64" s="144"/>
    </row>
    <row r="65" spans="1:16" ht="9.75" customHeight="1">
      <c r="A65" s="75" t="s">
        <v>103</v>
      </c>
      <c r="B65" s="145"/>
      <c r="C65" s="145"/>
      <c r="D65" s="145"/>
      <c r="E65" s="145"/>
      <c r="F65" s="145"/>
      <c r="G65" s="145"/>
      <c r="H65" s="146"/>
      <c r="I65" s="146"/>
      <c r="J65" s="146"/>
      <c r="K65" s="146"/>
      <c r="L65" s="146"/>
      <c r="M65" s="146"/>
      <c r="N65" s="146"/>
      <c r="O65" s="146"/>
      <c r="P65" s="147" t="s">
        <v>132</v>
      </c>
    </row>
    <row r="66" spans="1:16" ht="15" customHeight="1">
      <c r="A66" s="1054" t="s">
        <v>133</v>
      </c>
      <c r="B66" s="1054"/>
      <c r="C66" s="1054"/>
      <c r="D66" s="1054"/>
      <c r="E66" s="1054"/>
      <c r="F66" s="1054"/>
      <c r="G66" s="1054"/>
      <c r="H66" s="1054"/>
      <c r="I66" s="1054"/>
      <c r="J66" s="1054"/>
      <c r="K66" s="1054"/>
      <c r="L66" s="1054"/>
      <c r="M66" s="1054"/>
      <c r="N66" s="1054"/>
      <c r="O66" s="1054"/>
      <c r="P66" s="1054"/>
    </row>
    <row r="67" spans="1:16" ht="4.5" customHeight="1">
      <c r="A67" s="150"/>
      <c r="B67" s="151"/>
      <c r="C67" s="152"/>
      <c r="D67" s="152"/>
      <c r="E67" s="153"/>
      <c r="F67" s="152"/>
      <c r="G67" s="152"/>
      <c r="H67" s="152"/>
      <c r="I67" s="152"/>
      <c r="J67" s="152"/>
      <c r="K67" s="152"/>
      <c r="L67" s="152"/>
      <c r="M67" s="152"/>
      <c r="N67" s="152"/>
      <c r="O67" s="154"/>
      <c r="P67" s="155"/>
    </row>
    <row r="68" spans="1:16" ht="9.75" customHeight="1">
      <c r="A68" s="158"/>
      <c r="B68" s="159"/>
      <c r="C68" s="90" t="s">
        <v>57</v>
      </c>
      <c r="D68" s="90" t="s">
        <v>58</v>
      </c>
      <c r="E68" s="91" t="s">
        <v>59</v>
      </c>
      <c r="F68" s="90" t="s">
        <v>60</v>
      </c>
      <c r="G68" s="90" t="s">
        <v>61</v>
      </c>
      <c r="H68" s="90" t="s">
        <v>62</v>
      </c>
      <c r="I68" s="90" t="s">
        <v>63</v>
      </c>
      <c r="J68" s="90" t="s">
        <v>64</v>
      </c>
      <c r="K68" s="90" t="s">
        <v>65</v>
      </c>
      <c r="L68" s="90" t="s">
        <v>66</v>
      </c>
      <c r="M68" s="90" t="s">
        <v>67</v>
      </c>
      <c r="N68" s="90" t="s">
        <v>68</v>
      </c>
      <c r="O68" s="215" t="s">
        <v>134</v>
      </c>
      <c r="P68" s="216" t="s">
        <v>70</v>
      </c>
    </row>
    <row r="69" spans="1:16" ht="4.5" customHeight="1">
      <c r="A69" s="163"/>
      <c r="B69" s="164"/>
      <c r="C69" s="165"/>
      <c r="D69" s="166"/>
      <c r="E69" s="167"/>
      <c r="F69" s="166"/>
      <c r="G69" s="166"/>
      <c r="H69" s="166"/>
      <c r="I69" s="166"/>
      <c r="J69" s="166"/>
      <c r="K69" s="166"/>
      <c r="L69" s="166"/>
      <c r="M69" s="166"/>
      <c r="N69" s="166"/>
      <c r="O69" s="217"/>
      <c r="P69" s="218"/>
    </row>
    <row r="70" spans="1:16" ht="9.75" customHeight="1">
      <c r="A70" s="174" t="s">
        <v>110</v>
      </c>
      <c r="B70" s="159"/>
      <c r="C70" s="90"/>
      <c r="D70" s="90"/>
      <c r="E70" s="91"/>
      <c r="F70" s="90"/>
      <c r="G70" s="166"/>
      <c r="H70" s="166"/>
      <c r="I70" s="166"/>
      <c r="J70" s="166"/>
      <c r="K70" s="166"/>
      <c r="L70" s="166"/>
      <c r="M70" s="166"/>
      <c r="N70" s="166"/>
      <c r="O70" s="217"/>
      <c r="P70" s="218"/>
    </row>
    <row r="71" spans="1:16" ht="4.5" customHeight="1">
      <c r="A71" s="163"/>
      <c r="B71" s="164"/>
      <c r="C71" s="165"/>
      <c r="D71" s="166"/>
      <c r="E71" s="167"/>
      <c r="F71" s="166"/>
      <c r="G71" s="166"/>
      <c r="H71" s="166"/>
      <c r="I71" s="166"/>
      <c r="J71" s="166"/>
      <c r="K71" s="166"/>
      <c r="L71" s="166"/>
      <c r="M71" s="166"/>
      <c r="N71" s="166"/>
      <c r="O71" s="217"/>
      <c r="P71" s="218"/>
    </row>
    <row r="72" spans="1:17" ht="9.75" customHeight="1">
      <c r="A72" s="168" t="s">
        <v>135</v>
      </c>
      <c r="B72" s="169">
        <v>2011</v>
      </c>
      <c r="C72" s="170">
        <v>90</v>
      </c>
      <c r="D72" s="170">
        <v>405</v>
      </c>
      <c r="E72" s="170">
        <v>554</v>
      </c>
      <c r="F72" s="170">
        <v>621</v>
      </c>
      <c r="G72" s="170">
        <v>631</v>
      </c>
      <c r="H72" s="170">
        <v>633</v>
      </c>
      <c r="I72" s="170">
        <v>636</v>
      </c>
      <c r="J72" s="170">
        <v>638</v>
      </c>
      <c r="K72" s="170">
        <v>640</v>
      </c>
      <c r="L72" s="170">
        <v>640</v>
      </c>
      <c r="M72" s="170">
        <v>640</v>
      </c>
      <c r="N72" s="170">
        <v>641</v>
      </c>
      <c r="O72" s="171">
        <f>AVERAGE(C72:N72)</f>
        <v>564.0833333333334</v>
      </c>
      <c r="P72" s="172" t="s">
        <v>7</v>
      </c>
      <c r="Q72" s="162"/>
    </row>
    <row r="73" spans="1:17" ht="9.75" customHeight="1">
      <c r="A73" s="168" t="s">
        <v>98</v>
      </c>
      <c r="B73" s="169">
        <v>2012</v>
      </c>
      <c r="C73" s="170" t="s">
        <v>8</v>
      </c>
      <c r="D73" s="170" t="s">
        <v>8</v>
      </c>
      <c r="E73" s="170" t="s">
        <v>8</v>
      </c>
      <c r="F73" s="170" t="s">
        <v>8</v>
      </c>
      <c r="G73" s="170" t="s">
        <v>8</v>
      </c>
      <c r="H73" s="170" t="s">
        <v>8</v>
      </c>
      <c r="I73" s="170" t="s">
        <v>8</v>
      </c>
      <c r="J73" s="170" t="s">
        <v>8</v>
      </c>
      <c r="K73" s="170" t="s">
        <v>8</v>
      </c>
      <c r="L73" s="170" t="s">
        <v>8</v>
      </c>
      <c r="M73" s="170" t="s">
        <v>8</v>
      </c>
      <c r="N73" s="170" t="s">
        <v>8</v>
      </c>
      <c r="O73" s="171" t="s">
        <v>8</v>
      </c>
      <c r="P73" s="172" t="s">
        <v>7</v>
      </c>
      <c r="Q73" s="162"/>
    </row>
    <row r="74" spans="1:17" ht="9.75" customHeight="1">
      <c r="A74" s="168"/>
      <c r="B74" s="169">
        <v>2013</v>
      </c>
      <c r="C74" s="171" t="s">
        <v>8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1" t="s">
        <v>8</v>
      </c>
      <c r="P74" s="172" t="s">
        <v>7</v>
      </c>
      <c r="Q74" s="162"/>
    </row>
    <row r="75" spans="1:16" ht="3.75" customHeight="1">
      <c r="A75" s="163"/>
      <c r="B75" s="164"/>
      <c r="C75" s="165"/>
      <c r="D75" s="166"/>
      <c r="E75" s="167"/>
      <c r="F75" s="166"/>
      <c r="G75" s="166"/>
      <c r="H75" s="166"/>
      <c r="I75" s="166"/>
      <c r="J75" s="166"/>
      <c r="K75" s="166"/>
      <c r="L75" s="166"/>
      <c r="M75" s="166"/>
      <c r="N75" s="166"/>
      <c r="O75" s="217"/>
      <c r="P75" s="218"/>
    </row>
    <row r="76" spans="1:16" ht="9.75" customHeight="1">
      <c r="A76" s="168" t="s">
        <v>136</v>
      </c>
      <c r="B76" s="169">
        <v>2011</v>
      </c>
      <c r="C76" s="170">
        <v>29485</v>
      </c>
      <c r="D76" s="170">
        <v>29795</v>
      </c>
      <c r="E76" s="170">
        <v>30397</v>
      </c>
      <c r="F76" s="170">
        <v>30891</v>
      </c>
      <c r="G76" s="170">
        <v>31911</v>
      </c>
      <c r="H76" s="170">
        <v>32140</v>
      </c>
      <c r="I76" s="170">
        <v>32097</v>
      </c>
      <c r="J76" s="170">
        <v>32496</v>
      </c>
      <c r="K76" s="170">
        <v>33096</v>
      </c>
      <c r="L76" s="170">
        <v>33555</v>
      </c>
      <c r="M76" s="170">
        <v>34143</v>
      </c>
      <c r="N76" s="170">
        <v>34187</v>
      </c>
      <c r="O76" s="171">
        <f>AVERAGE(C76:N76)</f>
        <v>32016.083333333332</v>
      </c>
      <c r="P76" s="219" t="s">
        <v>8</v>
      </c>
    </row>
    <row r="77" spans="1:16" ht="9.75" customHeight="1">
      <c r="A77" s="168" t="s">
        <v>98</v>
      </c>
      <c r="B77" s="169">
        <v>2012</v>
      </c>
      <c r="C77" s="170" t="s">
        <v>8</v>
      </c>
      <c r="D77" s="170" t="s">
        <v>8</v>
      </c>
      <c r="E77" s="170" t="s">
        <v>8</v>
      </c>
      <c r="F77" s="170" t="s">
        <v>8</v>
      </c>
      <c r="G77" s="170" t="s">
        <v>8</v>
      </c>
      <c r="H77" s="170" t="s">
        <v>8</v>
      </c>
      <c r="I77" s="170" t="s">
        <v>8</v>
      </c>
      <c r="J77" s="170" t="s">
        <v>8</v>
      </c>
      <c r="K77" s="170" t="s">
        <v>8</v>
      </c>
      <c r="L77" s="170" t="s">
        <v>8</v>
      </c>
      <c r="M77" s="170" t="s">
        <v>8</v>
      </c>
      <c r="N77" s="170" t="s">
        <v>8</v>
      </c>
      <c r="O77" s="171" t="s">
        <v>8</v>
      </c>
      <c r="P77" s="219" t="s">
        <v>8</v>
      </c>
    </row>
    <row r="78" spans="1:16" ht="9.75" customHeight="1">
      <c r="A78" s="168"/>
      <c r="B78" s="169">
        <v>2013</v>
      </c>
      <c r="C78" s="171" t="s">
        <v>8</v>
      </c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1" t="s">
        <v>8</v>
      </c>
      <c r="P78" s="219" t="s">
        <v>8</v>
      </c>
    </row>
    <row r="79" spans="1:16" ht="4.5" customHeight="1">
      <c r="A79" s="163"/>
      <c r="B79" s="164"/>
      <c r="C79" s="165"/>
      <c r="D79" s="166"/>
      <c r="E79" s="167"/>
      <c r="F79" s="166"/>
      <c r="G79" s="166"/>
      <c r="H79" s="166"/>
      <c r="I79" s="166"/>
      <c r="J79" s="166"/>
      <c r="K79" s="166"/>
      <c r="L79" s="166"/>
      <c r="M79" s="166"/>
      <c r="N79" s="166"/>
      <c r="O79" s="217"/>
      <c r="P79" s="218"/>
    </row>
    <row r="80" spans="1:16" ht="9.75" customHeight="1">
      <c r="A80" s="163" t="s">
        <v>106</v>
      </c>
      <c r="B80" s="164"/>
      <c r="C80" s="165"/>
      <c r="D80" s="166"/>
      <c r="E80" s="167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220"/>
    </row>
    <row r="81" spans="1:16" ht="4.5" customHeight="1">
      <c r="A81" s="163"/>
      <c r="B81" s="164"/>
      <c r="C81" s="221"/>
      <c r="D81" s="221"/>
      <c r="E81" s="222"/>
      <c r="F81" s="221"/>
      <c r="G81" s="221"/>
      <c r="H81" s="221"/>
      <c r="I81" s="221"/>
      <c r="J81" s="221"/>
      <c r="K81" s="221"/>
      <c r="L81" s="221"/>
      <c r="M81" s="221"/>
      <c r="N81" s="221"/>
      <c r="O81" s="223"/>
      <c r="P81" s="224"/>
    </row>
    <row r="82" spans="1:16" ht="9.75" customHeight="1">
      <c r="A82" s="168" t="s">
        <v>107</v>
      </c>
      <c r="B82" s="169">
        <v>2011</v>
      </c>
      <c r="C82" s="170" t="s">
        <v>8</v>
      </c>
      <c r="D82" s="170" t="s">
        <v>8</v>
      </c>
      <c r="E82" s="170" t="s">
        <v>8</v>
      </c>
      <c r="F82" s="170" t="s">
        <v>8</v>
      </c>
      <c r="G82" s="170" t="s">
        <v>8</v>
      </c>
      <c r="H82" s="170" t="s">
        <v>8</v>
      </c>
      <c r="I82" s="170" t="s">
        <v>8</v>
      </c>
      <c r="J82" s="170" t="s">
        <v>8</v>
      </c>
      <c r="K82" s="170" t="s">
        <v>8</v>
      </c>
      <c r="L82" s="170" t="s">
        <v>8</v>
      </c>
      <c r="M82" s="170" t="s">
        <v>8</v>
      </c>
      <c r="N82" s="170" t="s">
        <v>8</v>
      </c>
      <c r="O82" s="171" t="s">
        <v>8</v>
      </c>
      <c r="P82" s="219" t="s">
        <v>8</v>
      </c>
    </row>
    <row r="83" spans="1:16" ht="9.75" customHeight="1">
      <c r="A83" s="168" t="s">
        <v>137</v>
      </c>
      <c r="B83" s="169">
        <v>2012</v>
      </c>
      <c r="C83" s="170" t="s">
        <v>8</v>
      </c>
      <c r="D83" s="170" t="s">
        <v>8</v>
      </c>
      <c r="E83" s="170" t="s">
        <v>8</v>
      </c>
      <c r="F83" s="170" t="s">
        <v>8</v>
      </c>
      <c r="G83" s="170" t="s">
        <v>8</v>
      </c>
      <c r="H83" s="170" t="s">
        <v>8</v>
      </c>
      <c r="I83" s="170" t="s">
        <v>8</v>
      </c>
      <c r="J83" s="170" t="s">
        <v>8</v>
      </c>
      <c r="K83" s="170" t="s">
        <v>8</v>
      </c>
      <c r="L83" s="170" t="s">
        <v>8</v>
      </c>
      <c r="M83" s="170" t="s">
        <v>8</v>
      </c>
      <c r="N83" s="170" t="s">
        <v>8</v>
      </c>
      <c r="O83" s="171" t="s">
        <v>8</v>
      </c>
      <c r="P83" s="219" t="s">
        <v>8</v>
      </c>
    </row>
    <row r="84" spans="1:16" ht="9.75" customHeight="1">
      <c r="A84" s="173" t="s">
        <v>94</v>
      </c>
      <c r="B84" s="169">
        <v>2013</v>
      </c>
      <c r="C84" s="171" t="s">
        <v>8</v>
      </c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1" t="s">
        <v>8</v>
      </c>
      <c r="P84" s="219" t="s">
        <v>8</v>
      </c>
    </row>
    <row r="85" spans="1:16" ht="3.75" customHeight="1">
      <c r="A85" s="182"/>
      <c r="B85" s="183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225"/>
    </row>
    <row r="86" spans="1:16" ht="10.5">
      <c r="A86" s="187" t="s">
        <v>120</v>
      </c>
      <c r="B86" s="151"/>
      <c r="C86" s="226" t="s">
        <v>102</v>
      </c>
      <c r="D86" s="226"/>
      <c r="E86" s="178"/>
      <c r="F86" s="178"/>
      <c r="G86" s="178"/>
      <c r="H86" s="178"/>
      <c r="I86" s="178"/>
      <c r="J86" s="177" t="s">
        <v>138</v>
      </c>
      <c r="K86" s="178"/>
      <c r="L86" s="178"/>
      <c r="M86" s="178"/>
      <c r="N86" s="188"/>
      <c r="O86" s="189"/>
      <c r="P86" s="124" t="s">
        <v>88</v>
      </c>
    </row>
  </sheetData>
  <sheetProtection/>
  <mergeCells count="6">
    <mergeCell ref="A66:P66"/>
    <mergeCell ref="A45:P45"/>
    <mergeCell ref="A1:P1"/>
    <mergeCell ref="A2:P2"/>
    <mergeCell ref="A3:P3"/>
    <mergeCell ref="A6:P6"/>
  </mergeCells>
  <printOptions horizontalCentered="1" verticalCentered="1"/>
  <pageMargins left="0.31496062992125984" right="0.31496062992125984" top="0.5905511811023623" bottom="0.5905511811023623" header="0" footer="0"/>
  <pageSetup firstPageNumber="3" useFirstPageNumber="1" horizontalDpi="300" verticalDpi="300" orientation="portrait" paperSize="9" r:id="rId1"/>
  <headerFooter alignWithMargins="0">
    <oddHeader>&amp;C&amp;"Arial,Gras"&amp;16POLITIQUE D'EMPLOI</oddHeader>
    <oddFooter>&amp;L&amp;7DARES - Tableau de bord des politiques d'emploi&amp;C&amp;P&amp;R&amp;7Janvier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showGridLines="0" defaultGridColor="0" zoomScalePageLayoutView="0" colorId="9" workbookViewId="0" topLeftCell="A1">
      <selection activeCell="A1" sqref="A1:P1"/>
    </sheetView>
  </sheetViews>
  <sheetFormatPr defaultColWidth="5.7109375" defaultRowHeight="12.75"/>
  <cols>
    <col min="1" max="1" width="15.7109375" style="273" customWidth="1"/>
    <col min="2" max="2" width="4.421875" style="298" customWidth="1"/>
    <col min="3" max="3" width="5.57421875" style="273" customWidth="1"/>
    <col min="4" max="4" width="5.28125" style="273" customWidth="1"/>
    <col min="5" max="5" width="5.28125" style="301" customWidth="1"/>
    <col min="6" max="14" width="5.28125" style="273" customWidth="1"/>
    <col min="15" max="15" width="7.8515625" style="299" customWidth="1"/>
    <col min="16" max="16" width="4.00390625" style="300" customWidth="1"/>
    <col min="17" max="16384" width="5.7109375" style="273" customWidth="1"/>
  </cols>
  <sheetData>
    <row r="1" spans="1:16" s="231" customFormat="1" ht="15" customHeight="1">
      <c r="A1" s="1063" t="s">
        <v>53</v>
      </c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</row>
    <row r="2" spans="1:16" s="232" customFormat="1" ht="15" customHeight="1">
      <c r="A2" s="1064" t="s">
        <v>139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  <c r="P2" s="1064"/>
    </row>
    <row r="3" spans="1:16" s="234" customFormat="1" ht="12.75" customHeight="1">
      <c r="A3" s="1065" t="s">
        <v>140</v>
      </c>
      <c r="B3" s="1065"/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</row>
    <row r="4" spans="1:16" s="234" customFormat="1" ht="4.5" customHeight="1">
      <c r="A4" s="233"/>
      <c r="B4" s="233"/>
      <c r="C4" s="235"/>
      <c r="D4" s="235"/>
      <c r="E4" s="235"/>
      <c r="F4" s="236"/>
      <c r="G4" s="235"/>
      <c r="H4" s="236"/>
      <c r="I4" s="235"/>
      <c r="J4" s="235"/>
      <c r="K4" s="235"/>
      <c r="L4" s="235"/>
      <c r="M4" s="235"/>
      <c r="N4" s="235"/>
      <c r="O4" s="233"/>
      <c r="P4" s="233"/>
    </row>
    <row r="5" spans="1:16" s="239" customFormat="1" ht="9.75" customHeight="1">
      <c r="A5" s="75" t="s">
        <v>103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 t="s">
        <v>56</v>
      </c>
    </row>
    <row r="6" spans="1:256" s="240" customFormat="1" ht="15" customHeight="1">
      <c r="A6" s="1066" t="s">
        <v>139</v>
      </c>
      <c r="B6" s="1066"/>
      <c r="C6" s="1066"/>
      <c r="D6" s="1066"/>
      <c r="E6" s="1066"/>
      <c r="F6" s="1066"/>
      <c r="G6" s="1066"/>
      <c r="H6" s="1066"/>
      <c r="I6" s="1066"/>
      <c r="J6" s="1066"/>
      <c r="K6" s="1066"/>
      <c r="L6" s="1066"/>
      <c r="M6" s="1066"/>
      <c r="N6" s="1066"/>
      <c r="O6" s="1066"/>
      <c r="P6" s="1066"/>
      <c r="IV6" s="241"/>
    </row>
    <row r="7" spans="1:256" s="248" customFormat="1" ht="4.5" customHeight="1">
      <c r="A7" s="242"/>
      <c r="B7" s="243"/>
      <c r="C7" s="244"/>
      <c r="D7" s="244"/>
      <c r="E7" s="245"/>
      <c r="F7" s="244"/>
      <c r="G7" s="244"/>
      <c r="H7" s="244"/>
      <c r="I7" s="244"/>
      <c r="J7" s="244"/>
      <c r="K7" s="244"/>
      <c r="L7" s="244"/>
      <c r="M7" s="244"/>
      <c r="N7" s="244"/>
      <c r="O7" s="246"/>
      <c r="P7" s="247"/>
      <c r="IV7" s="249"/>
    </row>
    <row r="8" spans="1:256" s="254" customFormat="1" ht="9.75" customHeight="1">
      <c r="A8" s="250"/>
      <c r="B8" s="251"/>
      <c r="C8" s="90" t="s">
        <v>57</v>
      </c>
      <c r="D8" s="90" t="s">
        <v>58</v>
      </c>
      <c r="E8" s="91" t="s">
        <v>59</v>
      </c>
      <c r="F8" s="90" t="s">
        <v>60</v>
      </c>
      <c r="G8" s="90" t="s">
        <v>61</v>
      </c>
      <c r="H8" s="90" t="s">
        <v>62</v>
      </c>
      <c r="I8" s="90" t="s">
        <v>63</v>
      </c>
      <c r="J8" s="90" t="s">
        <v>64</v>
      </c>
      <c r="K8" s="90" t="s">
        <v>65</v>
      </c>
      <c r="L8" s="90" t="s">
        <v>66</v>
      </c>
      <c r="M8" s="90" t="s">
        <v>67</v>
      </c>
      <c r="N8" s="90" t="s">
        <v>68</v>
      </c>
      <c r="O8" s="252" t="s">
        <v>69</v>
      </c>
      <c r="P8" s="253" t="s">
        <v>70</v>
      </c>
      <c r="IV8" s="255"/>
    </row>
    <row r="9" spans="1:256" s="254" customFormat="1" ht="4.5" customHeight="1">
      <c r="A9" s="250"/>
      <c r="B9" s="251"/>
      <c r="C9" s="256"/>
      <c r="D9" s="256"/>
      <c r="E9" s="252"/>
      <c r="F9" s="256"/>
      <c r="G9" s="256"/>
      <c r="H9" s="256"/>
      <c r="I9" s="256"/>
      <c r="J9" s="256"/>
      <c r="K9" s="256"/>
      <c r="L9" s="256"/>
      <c r="M9" s="256"/>
      <c r="N9" s="256"/>
      <c r="O9" s="252"/>
      <c r="P9" s="253"/>
      <c r="IV9" s="255"/>
    </row>
    <row r="10" spans="1:256" s="261" customFormat="1" ht="9.75" customHeight="1">
      <c r="A10" s="257" t="s">
        <v>141</v>
      </c>
      <c r="B10" s="258"/>
      <c r="C10" s="246"/>
      <c r="D10" s="259"/>
      <c r="E10" s="246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60"/>
      <c r="IV10" s="262"/>
    </row>
    <row r="11" spans="1:256" s="261" customFormat="1" ht="4.5" customHeight="1">
      <c r="A11" s="263"/>
      <c r="B11" s="243"/>
      <c r="C11" s="264"/>
      <c r="D11" s="264"/>
      <c r="E11" s="265"/>
      <c r="F11" s="264"/>
      <c r="G11" s="264"/>
      <c r="H11" s="264"/>
      <c r="I11" s="264"/>
      <c r="J11" s="264"/>
      <c r="K11" s="264"/>
      <c r="L11" s="264"/>
      <c r="M11" s="264"/>
      <c r="N11" s="264"/>
      <c r="O11" s="266"/>
      <c r="P11" s="267"/>
      <c r="IV11" s="262"/>
    </row>
    <row r="12" spans="1:16" s="239" customFormat="1" ht="9" customHeight="1">
      <c r="A12" s="268" t="s">
        <v>142</v>
      </c>
      <c r="B12" s="269">
        <v>2011</v>
      </c>
      <c r="C12" s="270">
        <v>26098</v>
      </c>
      <c r="D12" s="270">
        <v>14488</v>
      </c>
      <c r="E12" s="270">
        <v>8811</v>
      </c>
      <c r="F12" s="270">
        <v>5197</v>
      </c>
      <c r="G12" s="270">
        <v>3948</v>
      </c>
      <c r="H12" s="270">
        <v>4170</v>
      </c>
      <c r="I12" s="270">
        <v>10579</v>
      </c>
      <c r="J12" s="270">
        <v>17566</v>
      </c>
      <c r="K12" s="270">
        <v>47392</v>
      </c>
      <c r="L12" s="270">
        <v>62160</v>
      </c>
      <c r="M12" s="270">
        <v>54880</v>
      </c>
      <c r="N12" s="270">
        <v>39755</v>
      </c>
      <c r="O12" s="271">
        <f>SUM(C12:N12)</f>
        <v>295044</v>
      </c>
      <c r="P12" s="272" t="s">
        <v>8</v>
      </c>
    </row>
    <row r="13" spans="1:16" s="239" customFormat="1" ht="9" customHeight="1">
      <c r="A13" s="268" t="s">
        <v>143</v>
      </c>
      <c r="B13" s="269">
        <v>2012</v>
      </c>
      <c r="C13" s="270">
        <v>23810</v>
      </c>
      <c r="D13" s="270">
        <v>14532</v>
      </c>
      <c r="E13" s="270">
        <v>8650</v>
      </c>
      <c r="F13" s="270">
        <v>4952</v>
      </c>
      <c r="G13" s="270">
        <v>3768</v>
      </c>
      <c r="H13" s="270">
        <v>5314</v>
      </c>
      <c r="I13" s="270">
        <v>18601</v>
      </c>
      <c r="J13" s="270">
        <v>23329</v>
      </c>
      <c r="K13" s="270">
        <v>53381</v>
      </c>
      <c r="L13" s="270">
        <v>69452</v>
      </c>
      <c r="M13" s="270">
        <v>46890</v>
      </c>
      <c r="N13" s="270">
        <v>25089</v>
      </c>
      <c r="O13" s="271">
        <f>SUM(C13:N13)</f>
        <v>297768</v>
      </c>
      <c r="P13" s="272" t="s">
        <v>8</v>
      </c>
    </row>
    <row r="14" spans="1:16" ht="9" customHeight="1">
      <c r="A14" s="268" t="s">
        <v>144</v>
      </c>
      <c r="B14" s="269">
        <v>2013</v>
      </c>
      <c r="C14" s="271">
        <v>17234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1">
        <f>SUM(C14:N14)</f>
        <v>17234</v>
      </c>
      <c r="P14" s="272" t="s">
        <v>8</v>
      </c>
    </row>
    <row r="15" spans="1:16" ht="4.5" customHeight="1">
      <c r="A15" s="274"/>
      <c r="B15" s="269"/>
      <c r="C15" s="270"/>
      <c r="D15" s="270"/>
      <c r="E15" s="270"/>
      <c r="F15" s="270"/>
      <c r="G15" s="270"/>
      <c r="H15" s="270"/>
      <c r="I15" s="270"/>
      <c r="J15" s="275"/>
      <c r="K15" s="275"/>
      <c r="L15" s="275"/>
      <c r="M15" s="275"/>
      <c r="N15" s="276"/>
      <c r="O15" s="276"/>
      <c r="P15" s="272"/>
    </row>
    <row r="16" spans="1:16" ht="9.75" customHeight="1">
      <c r="A16" s="257" t="s">
        <v>145</v>
      </c>
      <c r="B16" s="269"/>
      <c r="C16" s="270"/>
      <c r="D16" s="270"/>
      <c r="E16" s="270"/>
      <c r="F16" s="270"/>
      <c r="G16" s="270"/>
      <c r="H16" s="270"/>
      <c r="I16" s="270"/>
      <c r="J16" s="275"/>
      <c r="K16" s="275"/>
      <c r="L16" s="275"/>
      <c r="M16" s="275"/>
      <c r="N16" s="276"/>
      <c r="O16" s="276"/>
      <c r="P16" s="272"/>
    </row>
    <row r="17" spans="1:16" ht="4.5" customHeight="1">
      <c r="A17" s="277"/>
      <c r="B17" s="269"/>
      <c r="C17" s="270"/>
      <c r="D17" s="270"/>
      <c r="E17" s="270"/>
      <c r="F17" s="270"/>
      <c r="G17" s="270"/>
      <c r="H17" s="270"/>
      <c r="I17" s="270"/>
      <c r="J17" s="275"/>
      <c r="K17" s="275"/>
      <c r="L17" s="275"/>
      <c r="M17" s="275"/>
      <c r="N17" s="276"/>
      <c r="O17" s="276"/>
      <c r="P17" s="272"/>
    </row>
    <row r="18" spans="1:16" ht="9.75" customHeight="1">
      <c r="A18" s="268" t="s">
        <v>142</v>
      </c>
      <c r="B18" s="269">
        <v>2011</v>
      </c>
      <c r="C18" s="270">
        <f aca="true" t="shared" si="0" ref="C18:N18">SUM(C24,C28,C32)</f>
        <v>22773</v>
      </c>
      <c r="D18" s="270">
        <f t="shared" si="0"/>
        <v>13211</v>
      </c>
      <c r="E18" s="270">
        <f t="shared" si="0"/>
        <v>7557</v>
      </c>
      <c r="F18" s="270">
        <f t="shared" si="0"/>
        <v>4818</v>
      </c>
      <c r="G18" s="270">
        <f t="shared" si="0"/>
        <v>3937</v>
      </c>
      <c r="H18" s="270">
        <f t="shared" si="0"/>
        <v>2878</v>
      </c>
      <c r="I18" s="270">
        <f t="shared" si="0"/>
        <v>10988</v>
      </c>
      <c r="J18" s="270">
        <f t="shared" si="0"/>
        <v>19612</v>
      </c>
      <c r="K18" s="270">
        <f t="shared" si="0"/>
        <v>52624</v>
      </c>
      <c r="L18" s="270">
        <f t="shared" si="0"/>
        <v>64408</v>
      </c>
      <c r="M18" s="270">
        <f t="shared" si="0"/>
        <v>54120</v>
      </c>
      <c r="N18" s="270">
        <f t="shared" si="0"/>
        <v>35388</v>
      </c>
      <c r="O18" s="271">
        <f>SUM(C18:N18)</f>
        <v>292314</v>
      </c>
      <c r="P18" s="272" t="s">
        <v>8</v>
      </c>
    </row>
    <row r="19" spans="1:17" ht="9.75" customHeight="1">
      <c r="A19" s="268" t="s">
        <v>146</v>
      </c>
      <c r="B19" s="269">
        <v>2012</v>
      </c>
      <c r="C19" s="270">
        <f aca="true" t="shared" si="1" ref="C19:N19">SUM(C25,C29,C33)</f>
        <v>23396</v>
      </c>
      <c r="D19" s="270">
        <f t="shared" si="1"/>
        <v>13541</v>
      </c>
      <c r="E19" s="270">
        <f t="shared" si="1"/>
        <v>7379</v>
      </c>
      <c r="F19" s="270">
        <f t="shared" si="1"/>
        <v>4219</v>
      </c>
      <c r="G19" s="270">
        <f t="shared" si="1"/>
        <v>3383</v>
      </c>
      <c r="H19" s="270">
        <f t="shared" si="1"/>
        <v>4448</v>
      </c>
      <c r="I19" s="270">
        <f t="shared" si="1"/>
        <v>19734</v>
      </c>
      <c r="J19" s="270">
        <f t="shared" si="1"/>
        <v>23913</v>
      </c>
      <c r="K19" s="270">
        <f t="shared" si="1"/>
        <v>56575</v>
      </c>
      <c r="L19" s="270">
        <f t="shared" si="1"/>
        <v>70535</v>
      </c>
      <c r="M19" s="270">
        <f t="shared" si="1"/>
        <v>45244</v>
      </c>
      <c r="N19" s="270">
        <f t="shared" si="1"/>
        <v>23507</v>
      </c>
      <c r="O19" s="271">
        <f>SUM(C19:N19)</f>
        <v>295874</v>
      </c>
      <c r="P19" s="272" t="s">
        <v>8</v>
      </c>
      <c r="Q19" s="278"/>
    </row>
    <row r="20" spans="1:16" ht="9.75" customHeight="1">
      <c r="A20" s="268" t="s">
        <v>147</v>
      </c>
      <c r="B20" s="269">
        <v>2013</v>
      </c>
      <c r="C20" s="271">
        <f>SUM(C26,C30,C34)</f>
        <v>17946</v>
      </c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1">
        <f>SUM(C20:N20)</f>
        <v>17946</v>
      </c>
      <c r="P20" s="272" t="s">
        <v>8</v>
      </c>
    </row>
    <row r="21" spans="1:16" ht="4.5" customHeight="1">
      <c r="A21" s="268"/>
      <c r="B21" s="269"/>
      <c r="C21" s="270"/>
      <c r="D21" s="270"/>
      <c r="E21" s="270"/>
      <c r="F21" s="270"/>
      <c r="G21" s="270"/>
      <c r="H21" s="270"/>
      <c r="I21" s="270"/>
      <c r="J21" s="270"/>
      <c r="K21" s="270"/>
      <c r="L21" s="271"/>
      <c r="M21" s="275"/>
      <c r="N21" s="276"/>
      <c r="O21" s="271"/>
      <c r="P21" s="272"/>
    </row>
    <row r="22" spans="1:16" ht="9.75" customHeight="1">
      <c r="A22" s="263" t="s">
        <v>148</v>
      </c>
      <c r="B22" s="269"/>
      <c r="C22" s="271"/>
      <c r="D22" s="270"/>
      <c r="E22" s="270"/>
      <c r="F22" s="270"/>
      <c r="G22" s="270"/>
      <c r="H22" s="270"/>
      <c r="I22" s="270"/>
      <c r="J22" s="275"/>
      <c r="K22" s="275"/>
      <c r="L22" s="275"/>
      <c r="M22" s="275"/>
      <c r="N22" s="276"/>
      <c r="O22" s="276"/>
      <c r="P22" s="272"/>
    </row>
    <row r="23" spans="1:16" ht="4.5" customHeight="1">
      <c r="A23" s="268"/>
      <c r="B23" s="269"/>
      <c r="C23" s="271"/>
      <c r="D23" s="270"/>
      <c r="E23" s="270"/>
      <c r="F23" s="270"/>
      <c r="G23" s="270"/>
      <c r="H23" s="270"/>
      <c r="I23" s="270"/>
      <c r="J23" s="275"/>
      <c r="K23" s="275"/>
      <c r="L23" s="275"/>
      <c r="M23" s="275"/>
      <c r="N23" s="276"/>
      <c r="O23" s="276"/>
      <c r="P23" s="272"/>
    </row>
    <row r="24" spans="1:18" ht="9.75" customHeight="1">
      <c r="A24" s="268" t="s">
        <v>149</v>
      </c>
      <c r="B24" s="269">
        <v>2011</v>
      </c>
      <c r="C24" s="270">
        <v>1407</v>
      </c>
      <c r="D24" s="270">
        <v>744</v>
      </c>
      <c r="E24" s="270">
        <v>701</v>
      </c>
      <c r="F24" s="270">
        <v>473</v>
      </c>
      <c r="G24" s="270">
        <v>452</v>
      </c>
      <c r="H24" s="270">
        <v>194</v>
      </c>
      <c r="I24" s="270">
        <v>459</v>
      </c>
      <c r="J24" s="270">
        <v>861</v>
      </c>
      <c r="K24" s="270">
        <v>3513</v>
      </c>
      <c r="L24" s="270">
        <v>3870</v>
      </c>
      <c r="M24" s="270">
        <v>3187</v>
      </c>
      <c r="N24" s="270">
        <v>1653</v>
      </c>
      <c r="O24" s="271">
        <f>SUM(C24:N24)</f>
        <v>17514</v>
      </c>
      <c r="P24" s="272" t="s">
        <v>8</v>
      </c>
      <c r="R24" s="278"/>
    </row>
    <row r="25" spans="1:16" ht="9.75" customHeight="1">
      <c r="A25" s="268" t="s">
        <v>150</v>
      </c>
      <c r="B25" s="269">
        <v>2012</v>
      </c>
      <c r="C25" s="270">
        <v>1359</v>
      </c>
      <c r="D25" s="270">
        <v>921</v>
      </c>
      <c r="E25" s="270">
        <v>519</v>
      </c>
      <c r="F25" s="270">
        <v>626</v>
      </c>
      <c r="G25" s="270">
        <v>652</v>
      </c>
      <c r="H25" s="270">
        <v>722</v>
      </c>
      <c r="I25" s="270">
        <v>1207</v>
      </c>
      <c r="J25" s="270">
        <v>1362</v>
      </c>
      <c r="K25" s="270">
        <v>3227</v>
      </c>
      <c r="L25" s="270">
        <v>3040</v>
      </c>
      <c r="M25" s="270">
        <v>1849</v>
      </c>
      <c r="N25" s="270">
        <v>1226</v>
      </c>
      <c r="O25" s="271">
        <f>SUM(C25:N25)</f>
        <v>16710</v>
      </c>
      <c r="P25" s="272" t="s">
        <v>8</v>
      </c>
    </row>
    <row r="26" spans="1:16" ht="9.75" customHeight="1">
      <c r="A26" s="268"/>
      <c r="B26" s="269">
        <v>2013</v>
      </c>
      <c r="C26" s="271">
        <v>648</v>
      </c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1">
        <f>SUM(C26:N26)</f>
        <v>648</v>
      </c>
      <c r="P26" s="272" t="s">
        <v>8</v>
      </c>
    </row>
    <row r="27" spans="1:16" ht="4.5" customHeight="1">
      <c r="A27" s="268"/>
      <c r="B27" s="269"/>
      <c r="C27" s="271"/>
      <c r="D27" s="270"/>
      <c r="E27" s="270"/>
      <c r="F27" s="270"/>
      <c r="G27" s="270"/>
      <c r="H27" s="270"/>
      <c r="I27" s="270"/>
      <c r="J27" s="275"/>
      <c r="K27" s="275"/>
      <c r="L27" s="275"/>
      <c r="M27" s="275"/>
      <c r="N27" s="276"/>
      <c r="O27" s="276"/>
      <c r="P27" s="272"/>
    </row>
    <row r="28" spans="1:16" ht="9.75" customHeight="1">
      <c r="A28" s="268" t="s">
        <v>151</v>
      </c>
      <c r="B28" s="269">
        <v>2011</v>
      </c>
      <c r="C28" s="270">
        <v>8393</v>
      </c>
      <c r="D28" s="270">
        <v>5391</v>
      </c>
      <c r="E28" s="270">
        <v>3433</v>
      </c>
      <c r="F28" s="270">
        <v>2058</v>
      </c>
      <c r="G28" s="270">
        <v>1450</v>
      </c>
      <c r="H28" s="270">
        <v>1364</v>
      </c>
      <c r="I28" s="270">
        <v>5773</v>
      </c>
      <c r="J28" s="270">
        <v>10320</v>
      </c>
      <c r="K28" s="270">
        <v>23307</v>
      </c>
      <c r="L28" s="270">
        <v>27177</v>
      </c>
      <c r="M28" s="270">
        <v>22280</v>
      </c>
      <c r="N28" s="270">
        <v>14824</v>
      </c>
      <c r="O28" s="271">
        <f>SUM(C28:N28)</f>
        <v>125770</v>
      </c>
      <c r="P28" s="272" t="s">
        <v>8</v>
      </c>
    </row>
    <row r="29" spans="1:16" ht="9.75" customHeight="1">
      <c r="A29" s="268" t="s">
        <v>152</v>
      </c>
      <c r="B29" s="269">
        <v>2012</v>
      </c>
      <c r="C29" s="270">
        <v>9700</v>
      </c>
      <c r="D29" s="270">
        <v>4774</v>
      </c>
      <c r="E29" s="270">
        <v>3127</v>
      </c>
      <c r="F29" s="270">
        <v>1584</v>
      </c>
      <c r="G29" s="270">
        <v>1205</v>
      </c>
      <c r="H29" s="270">
        <v>1790</v>
      </c>
      <c r="I29" s="270">
        <v>10152</v>
      </c>
      <c r="J29" s="270">
        <v>12004</v>
      </c>
      <c r="K29" s="270">
        <v>23614</v>
      </c>
      <c r="L29" s="270">
        <v>28099</v>
      </c>
      <c r="M29" s="270">
        <v>16788</v>
      </c>
      <c r="N29" s="270">
        <v>9309</v>
      </c>
      <c r="O29" s="271">
        <f>SUM(C29:N29)</f>
        <v>122146</v>
      </c>
      <c r="P29" s="272" t="s">
        <v>8</v>
      </c>
    </row>
    <row r="30" spans="1:16" ht="9.75" customHeight="1">
      <c r="A30" s="268"/>
      <c r="B30" s="269">
        <v>2013</v>
      </c>
      <c r="C30" s="271">
        <v>6295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1">
        <f>SUM(C30:N30)</f>
        <v>6295</v>
      </c>
      <c r="P30" s="272" t="s">
        <v>8</v>
      </c>
    </row>
    <row r="31" spans="1:16" ht="4.5" customHeight="1">
      <c r="A31" s="268"/>
      <c r="B31" s="269"/>
      <c r="C31" s="271"/>
      <c r="D31" s="270"/>
      <c r="E31" s="270"/>
      <c r="F31" s="270"/>
      <c r="G31" s="270"/>
      <c r="H31" s="270"/>
      <c r="I31" s="270"/>
      <c r="J31" s="275"/>
      <c r="K31" s="275"/>
      <c r="L31" s="275"/>
      <c r="M31" s="275"/>
      <c r="N31" s="276"/>
      <c r="O31" s="276"/>
      <c r="P31" s="272"/>
    </row>
    <row r="32" spans="1:16" ht="9.75" customHeight="1">
      <c r="A32" s="268" t="s">
        <v>153</v>
      </c>
      <c r="B32" s="269">
        <v>2011</v>
      </c>
      <c r="C32" s="270">
        <v>12973</v>
      </c>
      <c r="D32" s="270">
        <v>7076</v>
      </c>
      <c r="E32" s="270">
        <v>3423</v>
      </c>
      <c r="F32" s="270">
        <v>2287</v>
      </c>
      <c r="G32" s="270">
        <v>2035</v>
      </c>
      <c r="H32" s="270">
        <v>1320</v>
      </c>
      <c r="I32" s="270">
        <v>4756</v>
      </c>
      <c r="J32" s="270">
        <v>8431</v>
      </c>
      <c r="K32" s="270">
        <v>25804</v>
      </c>
      <c r="L32" s="270">
        <v>33361</v>
      </c>
      <c r="M32" s="270">
        <v>28653</v>
      </c>
      <c r="N32" s="270">
        <v>18911</v>
      </c>
      <c r="O32" s="271">
        <f>SUM(C32:N32)</f>
        <v>149030</v>
      </c>
      <c r="P32" s="272" t="s">
        <v>8</v>
      </c>
    </row>
    <row r="33" spans="1:16" ht="9.75" customHeight="1">
      <c r="A33" s="268" t="s">
        <v>154</v>
      </c>
      <c r="B33" s="269">
        <v>2012</v>
      </c>
      <c r="C33" s="270">
        <v>12337</v>
      </c>
      <c r="D33" s="270">
        <v>7846</v>
      </c>
      <c r="E33" s="270">
        <v>3733</v>
      </c>
      <c r="F33" s="270">
        <v>2009</v>
      </c>
      <c r="G33" s="270">
        <v>1526</v>
      </c>
      <c r="H33" s="270">
        <v>1936</v>
      </c>
      <c r="I33" s="270">
        <v>8375</v>
      </c>
      <c r="J33" s="270">
        <v>10547</v>
      </c>
      <c r="K33" s="270">
        <v>29734</v>
      </c>
      <c r="L33" s="270">
        <v>39396</v>
      </c>
      <c r="M33" s="270">
        <v>26607</v>
      </c>
      <c r="N33" s="270">
        <v>12972</v>
      </c>
      <c r="O33" s="271">
        <f>SUM(C33:N33)</f>
        <v>157018</v>
      </c>
      <c r="P33" s="272" t="s">
        <v>8</v>
      </c>
    </row>
    <row r="34" spans="1:16" ht="9.75" customHeight="1">
      <c r="A34" s="268"/>
      <c r="B34" s="269">
        <v>2013</v>
      </c>
      <c r="C34" s="271">
        <v>11003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1">
        <f>SUM(C34:N34)</f>
        <v>11003</v>
      </c>
      <c r="P34" s="272" t="s">
        <v>8</v>
      </c>
    </row>
    <row r="35" spans="1:16" s="239" customFormat="1" ht="4.5" customHeight="1">
      <c r="A35" s="268"/>
      <c r="B35" s="269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1"/>
      <c r="O35" s="271"/>
      <c r="P35" s="272"/>
    </row>
    <row r="36" spans="1:16" ht="9.75" customHeight="1">
      <c r="A36" s="257" t="s">
        <v>382</v>
      </c>
      <c r="B36" s="258"/>
      <c r="C36" s="275"/>
      <c r="D36" s="275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67"/>
    </row>
    <row r="37" spans="1:16" ht="4.5" customHeight="1">
      <c r="A37" s="263"/>
      <c r="B37" s="243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9"/>
      <c r="P37" s="267"/>
    </row>
    <row r="38" spans="1:16" ht="9.75" customHeight="1">
      <c r="A38" s="280" t="s">
        <v>156</v>
      </c>
      <c r="B38" s="269">
        <v>2011</v>
      </c>
      <c r="C38" s="270">
        <v>12055</v>
      </c>
      <c r="D38" s="270">
        <v>8649</v>
      </c>
      <c r="E38" s="270">
        <v>8610</v>
      </c>
      <c r="F38" s="270">
        <v>6576</v>
      </c>
      <c r="G38" s="270">
        <v>7172</v>
      </c>
      <c r="H38" s="270">
        <v>7539</v>
      </c>
      <c r="I38" s="270">
        <v>8662</v>
      </c>
      <c r="J38" s="270">
        <v>11656</v>
      </c>
      <c r="K38" s="270">
        <v>27098</v>
      </c>
      <c r="L38" s="270">
        <v>33641</v>
      </c>
      <c r="M38" s="270">
        <v>24440</v>
      </c>
      <c r="N38" s="270">
        <v>17087</v>
      </c>
      <c r="O38" s="271">
        <f>SUM(C38:N38)</f>
        <v>173185</v>
      </c>
      <c r="P38" s="272" t="s">
        <v>8</v>
      </c>
    </row>
    <row r="39" spans="1:16" ht="9.75" customHeight="1">
      <c r="A39" s="280" t="s">
        <v>157</v>
      </c>
      <c r="B39" s="269">
        <v>2012</v>
      </c>
      <c r="C39" s="270">
        <v>10387</v>
      </c>
      <c r="D39" s="270">
        <v>9071</v>
      </c>
      <c r="E39" s="270">
        <v>10090</v>
      </c>
      <c r="F39" s="270">
        <v>7007</v>
      </c>
      <c r="G39" s="270">
        <v>4946</v>
      </c>
      <c r="H39" s="270">
        <v>6926</v>
      </c>
      <c r="I39" s="270">
        <v>6536</v>
      </c>
      <c r="J39" s="270">
        <v>5055</v>
      </c>
      <c r="K39" s="270">
        <v>26495</v>
      </c>
      <c r="L39" s="270">
        <v>35119</v>
      </c>
      <c r="M39" s="270">
        <v>21763</v>
      </c>
      <c r="N39" s="270">
        <v>14889</v>
      </c>
      <c r="O39" s="271">
        <f>SUM(C39:N39)</f>
        <v>158284</v>
      </c>
      <c r="P39" s="272" t="s">
        <v>8</v>
      </c>
    </row>
    <row r="40" spans="1:16" ht="9.75" customHeight="1">
      <c r="A40" s="268" t="s">
        <v>158</v>
      </c>
      <c r="B40" s="269">
        <v>2013</v>
      </c>
      <c r="C40" s="271">
        <v>14339</v>
      </c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1">
        <f>SUM(C40:N40)</f>
        <v>14339</v>
      </c>
      <c r="P40" s="272" t="s">
        <v>8</v>
      </c>
    </row>
    <row r="41" spans="1:16" ht="4.5" customHeight="1">
      <c r="A41" s="281"/>
      <c r="B41" s="282"/>
      <c r="C41" s="275"/>
      <c r="D41" s="275"/>
      <c r="E41" s="275"/>
      <c r="F41" s="275"/>
      <c r="G41" s="275"/>
      <c r="H41" s="275"/>
      <c r="I41" s="275"/>
      <c r="J41" s="275"/>
      <c r="K41" s="275"/>
      <c r="L41" s="276"/>
      <c r="M41" s="275"/>
      <c r="N41" s="276"/>
      <c r="O41" s="276"/>
      <c r="P41" s="272"/>
    </row>
    <row r="42" spans="1:16" ht="9.75" customHeight="1">
      <c r="A42" s="263" t="s">
        <v>148</v>
      </c>
      <c r="B42" s="282"/>
      <c r="C42" s="275"/>
      <c r="D42" s="275"/>
      <c r="E42" s="275"/>
      <c r="F42" s="275"/>
      <c r="G42" s="275"/>
      <c r="H42" s="275"/>
      <c r="I42" s="275"/>
      <c r="J42" s="275"/>
      <c r="K42" s="275"/>
      <c r="L42" s="276"/>
      <c r="M42" s="275"/>
      <c r="N42" s="276"/>
      <c r="O42" s="276"/>
      <c r="P42" s="272"/>
    </row>
    <row r="43" spans="1:16" ht="4.5" customHeight="1">
      <c r="A43" s="263"/>
      <c r="B43" s="282"/>
      <c r="C43" s="275"/>
      <c r="D43" s="275"/>
      <c r="E43" s="275"/>
      <c r="F43" s="275"/>
      <c r="G43" s="275"/>
      <c r="H43" s="275"/>
      <c r="I43" s="275"/>
      <c r="J43" s="275"/>
      <c r="K43" s="275"/>
      <c r="L43" s="276"/>
      <c r="M43" s="275"/>
      <c r="N43" s="276"/>
      <c r="O43" s="276"/>
      <c r="P43" s="272"/>
    </row>
    <row r="44" spans="1:16" ht="9.75" customHeight="1">
      <c r="A44" s="280" t="s">
        <v>159</v>
      </c>
      <c r="B44" s="282">
        <v>2011</v>
      </c>
      <c r="C44" s="275">
        <v>9808</v>
      </c>
      <c r="D44" s="275">
        <v>6490</v>
      </c>
      <c r="E44" s="275">
        <v>6380</v>
      </c>
      <c r="F44" s="275">
        <v>4584</v>
      </c>
      <c r="G44" s="275">
        <v>4677</v>
      </c>
      <c r="H44" s="275">
        <v>5048</v>
      </c>
      <c r="I44" s="275">
        <v>6708</v>
      </c>
      <c r="J44" s="275">
        <v>9848</v>
      </c>
      <c r="K44" s="275">
        <v>23794</v>
      </c>
      <c r="L44" s="275">
        <v>29197</v>
      </c>
      <c r="M44" s="275">
        <v>20519</v>
      </c>
      <c r="N44" s="275">
        <v>13621</v>
      </c>
      <c r="O44" s="271">
        <f>SUM(C44:N44)</f>
        <v>140674</v>
      </c>
      <c r="P44" s="272" t="s">
        <v>8</v>
      </c>
    </row>
    <row r="45" spans="1:16" ht="9.75" customHeight="1">
      <c r="A45" s="280" t="s">
        <v>118</v>
      </c>
      <c r="B45" s="282">
        <v>2012</v>
      </c>
      <c r="C45" s="275">
        <v>7977</v>
      </c>
      <c r="D45" s="275">
        <v>6603</v>
      </c>
      <c r="E45" s="275">
        <v>7102</v>
      </c>
      <c r="F45" s="275">
        <v>4885</v>
      </c>
      <c r="G45" s="275">
        <v>3211</v>
      </c>
      <c r="H45" s="275">
        <v>4577</v>
      </c>
      <c r="I45" s="275">
        <v>4949</v>
      </c>
      <c r="J45" s="275">
        <v>4308</v>
      </c>
      <c r="K45" s="275">
        <v>23058</v>
      </c>
      <c r="L45" s="275">
        <v>30341</v>
      </c>
      <c r="M45" s="275">
        <v>18171</v>
      </c>
      <c r="N45" s="275">
        <v>11996</v>
      </c>
      <c r="O45" s="271">
        <f>SUM(C45:N45)</f>
        <v>127178</v>
      </c>
      <c r="P45" s="272" t="s">
        <v>8</v>
      </c>
    </row>
    <row r="46" spans="1:16" ht="9.75" customHeight="1">
      <c r="A46" s="280" t="s">
        <v>160</v>
      </c>
      <c r="B46" s="282">
        <v>2013</v>
      </c>
      <c r="C46" s="276">
        <v>11117</v>
      </c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1">
        <f>SUM(C46:N46)</f>
        <v>11117</v>
      </c>
      <c r="P46" s="272" t="s">
        <v>8</v>
      </c>
    </row>
    <row r="47" spans="1:16" s="288" customFormat="1" ht="4.5" customHeight="1">
      <c r="A47" s="283"/>
      <c r="B47" s="284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6"/>
      <c r="P47" s="287"/>
    </row>
    <row r="48" spans="1:16" s="288" customFormat="1" ht="9" customHeight="1">
      <c r="A48" s="289" t="s">
        <v>161</v>
      </c>
      <c r="B48" s="290"/>
      <c r="C48" s="279"/>
      <c r="D48" s="279"/>
      <c r="E48" s="279"/>
      <c r="F48" s="290"/>
      <c r="G48" s="279"/>
      <c r="H48" s="279"/>
      <c r="I48" s="290"/>
      <c r="J48" s="279"/>
      <c r="K48" s="279"/>
      <c r="L48" s="279"/>
      <c r="M48" s="279"/>
      <c r="N48" s="237"/>
      <c r="O48" s="291"/>
      <c r="P48" s="124" t="s">
        <v>88</v>
      </c>
    </row>
    <row r="49" spans="1:16" s="288" customFormat="1" ht="4.5" customHeight="1">
      <c r="A49" s="292"/>
      <c r="B49" s="258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37"/>
      <c r="O49" s="237"/>
      <c r="P49" s="294"/>
    </row>
    <row r="50" spans="1:16" s="288" customFormat="1" ht="9" customHeight="1">
      <c r="A50" s="292" t="s">
        <v>162</v>
      </c>
      <c r="B50" s="258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37"/>
      <c r="O50" s="237"/>
      <c r="P50" s="294"/>
    </row>
    <row r="51" spans="1:16" s="288" customFormat="1" ht="9" customHeight="1">
      <c r="A51" s="292" t="s">
        <v>163</v>
      </c>
      <c r="B51" s="258"/>
      <c r="C51" s="293"/>
      <c r="D51" s="293"/>
      <c r="E51" s="293"/>
      <c r="F51" s="292" t="s">
        <v>164</v>
      </c>
      <c r="G51" s="293"/>
      <c r="H51" s="293"/>
      <c r="I51" s="293"/>
      <c r="J51" s="293"/>
      <c r="K51" s="293"/>
      <c r="L51" s="293"/>
      <c r="M51" s="293"/>
      <c r="N51" s="237"/>
      <c r="O51" s="237"/>
      <c r="P51" s="294"/>
    </row>
    <row r="52" spans="1:16" s="288" customFormat="1" ht="4.5" customHeight="1">
      <c r="A52" s="292"/>
      <c r="B52" s="258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37"/>
      <c r="O52" s="237"/>
      <c r="P52" s="294"/>
    </row>
    <row r="53" spans="1:16" s="288" customFormat="1" ht="9" customHeight="1">
      <c r="A53" s="1007"/>
      <c r="B53" s="258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37"/>
      <c r="O53" s="237"/>
      <c r="P53" s="294"/>
    </row>
    <row r="54" spans="1:16" s="288" customFormat="1" ht="9" customHeight="1">
      <c r="A54" s="292"/>
      <c r="B54" s="258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37"/>
      <c r="O54" s="237"/>
      <c r="P54" s="294"/>
    </row>
    <row r="55" spans="1:16" s="288" customFormat="1" ht="9" customHeight="1">
      <c r="A55" s="295"/>
      <c r="B55" s="258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37"/>
      <c r="O55" s="237"/>
      <c r="P55" s="294"/>
    </row>
    <row r="56" spans="1:16" ht="15" customHeight="1">
      <c r="A56" s="1064" t="s">
        <v>53</v>
      </c>
      <c r="B56" s="1064"/>
      <c r="C56" s="1064"/>
      <c r="D56" s="1064"/>
      <c r="E56" s="1064"/>
      <c r="F56" s="1064"/>
      <c r="G56" s="1064"/>
      <c r="H56" s="1064"/>
      <c r="I56" s="1064"/>
      <c r="J56" s="1064"/>
      <c r="K56" s="1064"/>
      <c r="L56" s="1064"/>
      <c r="M56" s="1064"/>
      <c r="N56" s="1064"/>
      <c r="O56" s="1064"/>
      <c r="P56" s="1064"/>
    </row>
    <row r="57" spans="1:16" ht="15" customHeight="1">
      <c r="A57" s="1064" t="s">
        <v>139</v>
      </c>
      <c r="B57" s="1064"/>
      <c r="C57" s="1064"/>
      <c r="D57" s="1064"/>
      <c r="E57" s="1064"/>
      <c r="F57" s="1064"/>
      <c r="G57" s="1064"/>
      <c r="H57" s="1064"/>
      <c r="I57" s="1064"/>
      <c r="J57" s="1064"/>
      <c r="K57" s="1064"/>
      <c r="L57" s="1064"/>
      <c r="M57" s="1064"/>
      <c r="N57" s="1064"/>
      <c r="O57" s="1064"/>
      <c r="P57" s="1064"/>
    </row>
    <row r="58" spans="1:16" ht="12.75" customHeight="1">
      <c r="A58" s="1065" t="s">
        <v>165</v>
      </c>
      <c r="B58" s="1065"/>
      <c r="C58" s="1065"/>
      <c r="D58" s="1065"/>
      <c r="E58" s="1065"/>
      <c r="F58" s="1065"/>
      <c r="G58" s="1065"/>
      <c r="H58" s="1065"/>
      <c r="I58" s="1065"/>
      <c r="J58" s="1065"/>
      <c r="K58" s="1065"/>
      <c r="L58" s="1065"/>
      <c r="M58" s="1065"/>
      <c r="N58" s="1065"/>
      <c r="O58" s="1065"/>
      <c r="P58" s="1065"/>
    </row>
    <row r="59" spans="1:16" ht="4.5" customHeight="1">
      <c r="A59" s="233"/>
      <c r="B59" s="233"/>
      <c r="C59" s="235"/>
      <c r="D59" s="235"/>
      <c r="E59" s="235"/>
      <c r="F59" s="236"/>
      <c r="G59" s="235"/>
      <c r="H59" s="236"/>
      <c r="I59" s="235"/>
      <c r="J59" s="235"/>
      <c r="K59" s="235"/>
      <c r="L59" s="235"/>
      <c r="M59" s="235"/>
      <c r="N59" s="235"/>
      <c r="O59" s="233"/>
      <c r="P59" s="233"/>
    </row>
    <row r="60" spans="1:16" ht="9.75" customHeight="1">
      <c r="A60" s="75" t="s">
        <v>103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8" t="s">
        <v>90</v>
      </c>
    </row>
    <row r="61" spans="1:16" ht="15" customHeight="1">
      <c r="A61" s="1066" t="s">
        <v>139</v>
      </c>
      <c r="B61" s="1066"/>
      <c r="C61" s="1066"/>
      <c r="D61" s="1066"/>
      <c r="E61" s="1066"/>
      <c r="F61" s="1066"/>
      <c r="G61" s="1066"/>
      <c r="H61" s="1066"/>
      <c r="I61" s="1066"/>
      <c r="J61" s="1066"/>
      <c r="K61" s="1066"/>
      <c r="L61" s="1066"/>
      <c r="M61" s="1066"/>
      <c r="N61" s="1066"/>
      <c r="O61" s="1066"/>
      <c r="P61" s="1066"/>
    </row>
    <row r="62" spans="1:16" ht="4.5" customHeight="1">
      <c r="A62" s="242"/>
      <c r="B62" s="243"/>
      <c r="C62" s="244"/>
      <c r="D62" s="244"/>
      <c r="E62" s="245"/>
      <c r="F62" s="244"/>
      <c r="G62" s="244"/>
      <c r="H62" s="244"/>
      <c r="I62" s="244"/>
      <c r="J62" s="244"/>
      <c r="K62" s="244"/>
      <c r="L62" s="244"/>
      <c r="M62" s="244"/>
      <c r="N62" s="244"/>
      <c r="O62" s="246"/>
      <c r="P62" s="247"/>
    </row>
    <row r="63" spans="1:16" ht="9.75" customHeight="1">
      <c r="A63" s="250"/>
      <c r="B63" s="251"/>
      <c r="C63" s="90" t="s">
        <v>57</v>
      </c>
      <c r="D63" s="90" t="s">
        <v>58</v>
      </c>
      <c r="E63" s="91" t="s">
        <v>59</v>
      </c>
      <c r="F63" s="90" t="s">
        <v>60</v>
      </c>
      <c r="G63" s="90" t="s">
        <v>61</v>
      </c>
      <c r="H63" s="90" t="s">
        <v>62</v>
      </c>
      <c r="I63" s="90" t="s">
        <v>63</v>
      </c>
      <c r="J63" s="90" t="s">
        <v>64</v>
      </c>
      <c r="K63" s="90" t="s">
        <v>65</v>
      </c>
      <c r="L63" s="90" t="s">
        <v>66</v>
      </c>
      <c r="M63" s="90" t="s">
        <v>67</v>
      </c>
      <c r="N63" s="90" t="s">
        <v>68</v>
      </c>
      <c r="O63" s="296" t="s">
        <v>91</v>
      </c>
      <c r="P63" s="253" t="s">
        <v>70</v>
      </c>
    </row>
    <row r="64" spans="1:16" ht="4.5" customHeight="1">
      <c r="A64" s="250"/>
      <c r="B64" s="251"/>
      <c r="C64" s="256"/>
      <c r="D64" s="256"/>
      <c r="E64" s="252"/>
      <c r="F64" s="256"/>
      <c r="G64" s="256"/>
      <c r="H64" s="256"/>
      <c r="I64" s="256"/>
      <c r="J64" s="256"/>
      <c r="K64" s="256"/>
      <c r="L64" s="256"/>
      <c r="M64" s="256"/>
      <c r="N64" s="256"/>
      <c r="O64" s="252"/>
      <c r="P64" s="253"/>
    </row>
    <row r="65" spans="1:16" ht="9.75" customHeight="1">
      <c r="A65" s="257" t="s">
        <v>166</v>
      </c>
      <c r="B65" s="258"/>
      <c r="C65" s="246"/>
      <c r="D65" s="259"/>
      <c r="E65" s="246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60"/>
    </row>
    <row r="66" spans="1:16" ht="4.5" customHeight="1">
      <c r="A66" s="263"/>
      <c r="B66" s="243"/>
      <c r="C66" s="264"/>
      <c r="D66" s="264"/>
      <c r="E66" s="265"/>
      <c r="F66" s="264"/>
      <c r="G66" s="264"/>
      <c r="H66" s="264"/>
      <c r="I66" s="264"/>
      <c r="J66" s="264"/>
      <c r="K66" s="264"/>
      <c r="L66" s="264"/>
      <c r="M66" s="264"/>
      <c r="N66" s="264"/>
      <c r="O66" s="266"/>
      <c r="P66" s="267"/>
    </row>
    <row r="67" spans="1:16" ht="9.75" customHeight="1">
      <c r="A67" s="268" t="s">
        <v>96</v>
      </c>
      <c r="B67" s="269">
        <v>2011</v>
      </c>
      <c r="C67" s="270" t="s">
        <v>8</v>
      </c>
      <c r="D67" s="270" t="s">
        <v>8</v>
      </c>
      <c r="E67" s="270" t="s">
        <v>8</v>
      </c>
      <c r="F67" s="270" t="s">
        <v>8</v>
      </c>
      <c r="G67" s="270" t="s">
        <v>8</v>
      </c>
      <c r="H67" s="270" t="s">
        <v>8</v>
      </c>
      <c r="I67" s="270" t="s">
        <v>8</v>
      </c>
      <c r="J67" s="270" t="s">
        <v>8</v>
      </c>
      <c r="K67" s="270" t="s">
        <v>8</v>
      </c>
      <c r="L67" s="270" t="s">
        <v>8</v>
      </c>
      <c r="M67" s="270" t="s">
        <v>8</v>
      </c>
      <c r="N67" s="270" t="s">
        <v>8</v>
      </c>
      <c r="O67" s="271" t="s">
        <v>8</v>
      </c>
      <c r="P67" s="272" t="s">
        <v>8</v>
      </c>
    </row>
    <row r="68" spans="1:16" ht="9.75" customHeight="1">
      <c r="A68" s="268" t="s">
        <v>167</v>
      </c>
      <c r="B68" s="269">
        <v>2012</v>
      </c>
      <c r="C68" s="270" t="s">
        <v>8</v>
      </c>
      <c r="D68" s="270" t="s">
        <v>8</v>
      </c>
      <c r="E68" s="270" t="s">
        <v>8</v>
      </c>
      <c r="F68" s="270" t="s">
        <v>8</v>
      </c>
      <c r="G68" s="270" t="s">
        <v>8</v>
      </c>
      <c r="H68" s="270" t="s">
        <v>8</v>
      </c>
      <c r="I68" s="270" t="s">
        <v>8</v>
      </c>
      <c r="J68" s="270" t="s">
        <v>8</v>
      </c>
      <c r="K68" s="270" t="s">
        <v>8</v>
      </c>
      <c r="L68" s="270" t="s">
        <v>8</v>
      </c>
      <c r="M68" s="270" t="s">
        <v>8</v>
      </c>
      <c r="N68" s="270" t="s">
        <v>8</v>
      </c>
      <c r="O68" s="271" t="s">
        <v>8</v>
      </c>
      <c r="P68" s="272" t="s">
        <v>8</v>
      </c>
    </row>
    <row r="69" spans="1:16" ht="9.75" customHeight="1">
      <c r="A69" s="268" t="s">
        <v>94</v>
      </c>
      <c r="B69" s="269">
        <v>2013</v>
      </c>
      <c r="C69" s="271" t="s">
        <v>8</v>
      </c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1" t="s">
        <v>8</v>
      </c>
      <c r="P69" s="272" t="s">
        <v>8</v>
      </c>
    </row>
    <row r="70" spans="1:16" ht="4.5" customHeight="1">
      <c r="A70" s="274"/>
      <c r="B70" s="269"/>
      <c r="C70" s="270"/>
      <c r="D70" s="270"/>
      <c r="E70" s="270"/>
      <c r="F70" s="270"/>
      <c r="G70" s="270"/>
      <c r="H70" s="270"/>
      <c r="I70" s="270"/>
      <c r="J70" s="275"/>
      <c r="K70" s="275"/>
      <c r="L70" s="275"/>
      <c r="M70" s="275"/>
      <c r="N70" s="276"/>
      <c r="O70" s="276"/>
      <c r="P70" s="272"/>
    </row>
    <row r="71" spans="1:16" ht="10.5">
      <c r="A71" s="263" t="s">
        <v>155</v>
      </c>
      <c r="B71" s="243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9"/>
      <c r="P71" s="267"/>
    </row>
    <row r="72" spans="1:16" ht="4.5" customHeight="1">
      <c r="A72" s="263"/>
      <c r="B72" s="243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9"/>
      <c r="P72" s="267"/>
    </row>
    <row r="73" spans="1:16" ht="9.75" customHeight="1">
      <c r="A73" s="280" t="s">
        <v>156</v>
      </c>
      <c r="B73" s="269">
        <v>2011</v>
      </c>
      <c r="C73" s="270" t="s">
        <v>8</v>
      </c>
      <c r="D73" s="270" t="s">
        <v>8</v>
      </c>
      <c r="E73" s="270" t="s">
        <v>8</v>
      </c>
      <c r="F73" s="270" t="s">
        <v>8</v>
      </c>
      <c r="G73" s="270" t="s">
        <v>8</v>
      </c>
      <c r="H73" s="270" t="s">
        <v>8</v>
      </c>
      <c r="I73" s="270" t="s">
        <v>8</v>
      </c>
      <c r="J73" s="270" t="s">
        <v>8</v>
      </c>
      <c r="K73" s="270" t="s">
        <v>8</v>
      </c>
      <c r="L73" s="270" t="s">
        <v>8</v>
      </c>
      <c r="M73" s="270" t="s">
        <v>8</v>
      </c>
      <c r="N73" s="270" t="s">
        <v>8</v>
      </c>
      <c r="O73" s="271" t="s">
        <v>8</v>
      </c>
      <c r="P73" s="272" t="s">
        <v>8</v>
      </c>
    </row>
    <row r="74" spans="1:16" ht="9.75" customHeight="1">
      <c r="A74" s="280" t="s">
        <v>157</v>
      </c>
      <c r="B74" s="269">
        <v>2012</v>
      </c>
      <c r="C74" s="270" t="s">
        <v>8</v>
      </c>
      <c r="D74" s="270" t="s">
        <v>8</v>
      </c>
      <c r="E74" s="270" t="s">
        <v>8</v>
      </c>
      <c r="F74" s="270" t="s">
        <v>8</v>
      </c>
      <c r="G74" s="270" t="s">
        <v>8</v>
      </c>
      <c r="H74" s="270" t="s">
        <v>8</v>
      </c>
      <c r="I74" s="270" t="s">
        <v>8</v>
      </c>
      <c r="J74" s="270" t="s">
        <v>8</v>
      </c>
      <c r="K74" s="270" t="s">
        <v>8</v>
      </c>
      <c r="L74" s="270" t="s">
        <v>8</v>
      </c>
      <c r="M74" s="270" t="s">
        <v>8</v>
      </c>
      <c r="N74" s="270" t="s">
        <v>8</v>
      </c>
      <c r="O74" s="271" t="s">
        <v>8</v>
      </c>
      <c r="P74" s="272" t="s">
        <v>8</v>
      </c>
    </row>
    <row r="75" spans="1:16" ht="9.75" customHeight="1">
      <c r="A75" s="268" t="s">
        <v>168</v>
      </c>
      <c r="B75" s="269">
        <v>2013</v>
      </c>
      <c r="C75" s="271" t="s">
        <v>8</v>
      </c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1" t="s">
        <v>8</v>
      </c>
      <c r="P75" s="272" t="s">
        <v>8</v>
      </c>
    </row>
    <row r="76" spans="1:16" ht="4.5" customHeight="1">
      <c r="A76" s="281"/>
      <c r="B76" s="282"/>
      <c r="C76" s="275"/>
      <c r="D76" s="275"/>
      <c r="E76" s="275"/>
      <c r="F76" s="275"/>
      <c r="G76" s="275"/>
      <c r="H76" s="275"/>
      <c r="I76" s="275"/>
      <c r="J76" s="275"/>
      <c r="K76" s="275"/>
      <c r="L76" s="276"/>
      <c r="M76" s="275"/>
      <c r="N76" s="276"/>
      <c r="O76" s="276"/>
      <c r="P76" s="272"/>
    </row>
    <row r="77" spans="1:16" ht="9.75" customHeight="1">
      <c r="A77" s="263" t="s">
        <v>148</v>
      </c>
      <c r="B77" s="282"/>
      <c r="C77" s="275"/>
      <c r="D77" s="275"/>
      <c r="E77" s="275"/>
      <c r="F77" s="275"/>
      <c r="G77" s="275"/>
      <c r="H77" s="275"/>
      <c r="I77" s="275"/>
      <c r="J77" s="275"/>
      <c r="K77" s="275"/>
      <c r="L77" s="276"/>
      <c r="M77" s="275"/>
      <c r="N77" s="276"/>
      <c r="O77" s="276"/>
      <c r="P77" s="272"/>
    </row>
    <row r="78" spans="1:16" ht="4.5" customHeight="1">
      <c r="A78" s="263"/>
      <c r="B78" s="282"/>
      <c r="C78" s="275"/>
      <c r="D78" s="275"/>
      <c r="E78" s="275"/>
      <c r="F78" s="275"/>
      <c r="G78" s="275"/>
      <c r="H78" s="275"/>
      <c r="I78" s="275"/>
      <c r="J78" s="275"/>
      <c r="K78" s="275"/>
      <c r="L78" s="276"/>
      <c r="M78" s="275"/>
      <c r="N78" s="276"/>
      <c r="O78" s="276"/>
      <c r="P78" s="272"/>
    </row>
    <row r="79" spans="1:16" ht="9.75" customHeight="1">
      <c r="A79" s="280" t="s">
        <v>159</v>
      </c>
      <c r="B79" s="269">
        <v>2011</v>
      </c>
      <c r="C79" s="270" t="s">
        <v>8</v>
      </c>
      <c r="D79" s="270" t="s">
        <v>8</v>
      </c>
      <c r="E79" s="270" t="s">
        <v>8</v>
      </c>
      <c r="F79" s="270" t="s">
        <v>8</v>
      </c>
      <c r="G79" s="270" t="s">
        <v>8</v>
      </c>
      <c r="H79" s="270" t="s">
        <v>8</v>
      </c>
      <c r="I79" s="270" t="s">
        <v>8</v>
      </c>
      <c r="J79" s="270" t="s">
        <v>8</v>
      </c>
      <c r="K79" s="270" t="s">
        <v>8</v>
      </c>
      <c r="L79" s="270" t="s">
        <v>8</v>
      </c>
      <c r="M79" s="270" t="s">
        <v>8</v>
      </c>
      <c r="N79" s="270" t="s">
        <v>8</v>
      </c>
      <c r="O79" s="271" t="s">
        <v>8</v>
      </c>
      <c r="P79" s="272" t="s">
        <v>8</v>
      </c>
    </row>
    <row r="80" spans="1:16" ht="9.75" customHeight="1">
      <c r="A80" s="280" t="s">
        <v>118</v>
      </c>
      <c r="B80" s="269">
        <v>2012</v>
      </c>
      <c r="C80" s="270" t="s">
        <v>8</v>
      </c>
      <c r="D80" s="270" t="s">
        <v>8</v>
      </c>
      <c r="E80" s="270" t="s">
        <v>8</v>
      </c>
      <c r="F80" s="270" t="s">
        <v>8</v>
      </c>
      <c r="G80" s="270" t="s">
        <v>8</v>
      </c>
      <c r="H80" s="270" t="s">
        <v>8</v>
      </c>
      <c r="I80" s="270" t="s">
        <v>8</v>
      </c>
      <c r="J80" s="270" t="s">
        <v>8</v>
      </c>
      <c r="K80" s="270" t="s">
        <v>8</v>
      </c>
      <c r="L80" s="270" t="s">
        <v>8</v>
      </c>
      <c r="M80" s="270" t="s">
        <v>8</v>
      </c>
      <c r="N80" s="270" t="s">
        <v>8</v>
      </c>
      <c r="O80" s="271" t="s">
        <v>8</v>
      </c>
      <c r="P80" s="272" t="s">
        <v>8</v>
      </c>
    </row>
    <row r="81" spans="1:16" ht="9.75" customHeight="1">
      <c r="A81" s="280" t="s">
        <v>169</v>
      </c>
      <c r="B81" s="269">
        <v>2013</v>
      </c>
      <c r="C81" s="271" t="s">
        <v>8</v>
      </c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1" t="s">
        <v>8</v>
      </c>
      <c r="P81" s="272" t="s">
        <v>8</v>
      </c>
    </row>
    <row r="82" spans="1:16" ht="4.5" customHeight="1">
      <c r="A82" s="283"/>
      <c r="B82" s="284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6"/>
      <c r="P82" s="287"/>
    </row>
    <row r="83" spans="1:16" ht="9">
      <c r="A83" s="997" t="s">
        <v>161</v>
      </c>
      <c r="B83" s="998"/>
      <c r="C83" s="999"/>
      <c r="D83" s="1000" t="s">
        <v>102</v>
      </c>
      <c r="E83" s="999"/>
      <c r="F83" s="998"/>
      <c r="G83" s="999"/>
      <c r="H83" s="999"/>
      <c r="I83" s="998"/>
      <c r="J83" s="999"/>
      <c r="K83" s="999"/>
      <c r="L83" s="999"/>
      <c r="M83" s="999"/>
      <c r="N83" s="1001"/>
      <c r="O83" s="1002"/>
      <c r="P83" s="1003" t="s">
        <v>88</v>
      </c>
    </row>
    <row r="84" spans="1:16" ht="9">
      <c r="A84" s="1004"/>
      <c r="B84" s="290"/>
      <c r="C84" s="279"/>
      <c r="D84" s="297"/>
      <c r="E84" s="279"/>
      <c r="F84" s="290"/>
      <c r="G84" s="279"/>
      <c r="H84" s="279"/>
      <c r="I84" s="290"/>
      <c r="J84" s="279"/>
      <c r="K84" s="279"/>
      <c r="L84" s="279"/>
      <c r="M84" s="279"/>
      <c r="N84" s="290"/>
      <c r="O84" s="290"/>
      <c r="P84" s="294"/>
    </row>
    <row r="85" spans="1:16" ht="11.25">
      <c r="A85" s="237"/>
      <c r="B85" s="1005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1006"/>
      <c r="P85" s="1006"/>
    </row>
    <row r="86" spans="1:16" ht="11.25">
      <c r="A86" s="237"/>
      <c r="B86" s="1005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1006"/>
      <c r="P86" s="1006"/>
    </row>
    <row r="87" spans="1:16" ht="11.25">
      <c r="A87" s="1067"/>
      <c r="B87" s="1067"/>
      <c r="C87" s="1067"/>
      <c r="D87" s="1067"/>
      <c r="E87" s="1067"/>
      <c r="F87" s="1067"/>
      <c r="G87" s="1067"/>
      <c r="H87" s="1067"/>
      <c r="I87" s="1067"/>
      <c r="J87" s="1067"/>
      <c r="K87" s="1067"/>
      <c r="L87" s="1067"/>
      <c r="M87" s="1067"/>
      <c r="N87" s="1067"/>
      <c r="O87" s="1067"/>
      <c r="P87" s="1067"/>
    </row>
    <row r="88" spans="1:16" ht="11.25">
      <c r="A88" s="1061"/>
      <c r="B88" s="1061"/>
      <c r="C88" s="1061"/>
      <c r="D88" s="1061"/>
      <c r="E88" s="1061"/>
      <c r="F88" s="1061"/>
      <c r="G88" s="1061"/>
      <c r="H88" s="1061"/>
      <c r="I88" s="1061"/>
      <c r="J88" s="1061"/>
      <c r="K88" s="1061"/>
      <c r="L88" s="1061"/>
      <c r="M88" s="1061"/>
      <c r="N88" s="1061"/>
      <c r="O88" s="1061"/>
      <c r="P88" s="1061"/>
    </row>
    <row r="89" spans="1:16" ht="11.25">
      <c r="A89" s="1062"/>
      <c r="B89" s="1062"/>
      <c r="C89" s="1062"/>
      <c r="D89" s="1062"/>
      <c r="E89" s="1062"/>
      <c r="F89" s="1062"/>
      <c r="G89" s="1062"/>
      <c r="H89" s="1062"/>
      <c r="I89" s="1062"/>
      <c r="J89" s="1062"/>
      <c r="K89" s="1062"/>
      <c r="L89" s="1062"/>
      <c r="M89" s="1062"/>
      <c r="N89" s="1062"/>
      <c r="O89" s="1062"/>
      <c r="P89" s="1062"/>
    </row>
    <row r="90" spans="1:16" ht="11.25">
      <c r="A90" s="1062"/>
      <c r="B90" s="1062"/>
      <c r="C90" s="1062"/>
      <c r="D90" s="1062"/>
      <c r="E90" s="1062"/>
      <c r="F90" s="1062"/>
      <c r="G90" s="1062"/>
      <c r="H90" s="1062"/>
      <c r="I90" s="1062"/>
      <c r="J90" s="1062"/>
      <c r="K90" s="1062"/>
      <c r="L90" s="1062"/>
      <c r="M90" s="1062"/>
      <c r="N90" s="1062"/>
      <c r="O90" s="1062"/>
      <c r="P90" s="1062"/>
    </row>
    <row r="91" spans="1:16" ht="11.25">
      <c r="A91" s="1062"/>
      <c r="B91" s="1062"/>
      <c r="C91" s="1062"/>
      <c r="D91" s="1062"/>
      <c r="E91" s="1062"/>
      <c r="F91" s="1062"/>
      <c r="G91" s="1062"/>
      <c r="H91" s="1062"/>
      <c r="I91" s="1062"/>
      <c r="J91" s="1062"/>
      <c r="K91" s="1062"/>
      <c r="L91" s="1062"/>
      <c r="M91" s="1062"/>
      <c r="N91" s="1062"/>
      <c r="O91" s="1062"/>
      <c r="P91" s="1062"/>
    </row>
  </sheetData>
  <sheetProtection/>
  <mergeCells count="13">
    <mergeCell ref="A57:P57"/>
    <mergeCell ref="A58:P58"/>
    <mergeCell ref="A61:P61"/>
    <mergeCell ref="A88:P88"/>
    <mergeCell ref="A89:P89"/>
    <mergeCell ref="A90:P90"/>
    <mergeCell ref="A91:P91"/>
    <mergeCell ref="A1:P1"/>
    <mergeCell ref="A2:P2"/>
    <mergeCell ref="A3:P3"/>
    <mergeCell ref="A6:P6"/>
    <mergeCell ref="A87:P87"/>
    <mergeCell ref="A56:P56"/>
  </mergeCells>
  <printOptions horizontalCentered="1" verticalCentered="1"/>
  <pageMargins left="0.31527777777777777" right="0.31527777777777777" top="0.5902777777777778" bottom="0.5902777777777778" header="0" footer="0"/>
  <pageSetup firstPageNumber="4" useFirstPageNumber="1" fitToHeight="1" fitToWidth="1" horizontalDpi="300" verticalDpi="300" orientation="portrait" paperSize="9" scale="96" r:id="rId1"/>
  <headerFooter alignWithMargins="0">
    <oddHeader>&amp;C&amp;"Arial,Gras"&amp;16POLITIQUE D'EMPLOI</oddHeader>
    <oddFooter>&amp;L&amp;7DARES - Tableau de bord des politiques d'emploi&amp;C&amp;P&amp;R&amp;7Janvier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defaultGridColor="0" zoomScalePageLayoutView="0" colorId="9" workbookViewId="0" topLeftCell="A1">
      <selection activeCell="A1" sqref="A1:P1"/>
    </sheetView>
  </sheetViews>
  <sheetFormatPr defaultColWidth="5.7109375" defaultRowHeight="12.75"/>
  <cols>
    <col min="1" max="1" width="16.140625" style="342" customWidth="1"/>
    <col min="2" max="2" width="4.140625" style="376" customWidth="1"/>
    <col min="3" max="4" width="5.28125" style="342" customWidth="1"/>
    <col min="5" max="5" width="5.421875" style="342" customWidth="1"/>
    <col min="6" max="7" width="5.57421875" style="342" customWidth="1"/>
    <col min="8" max="8" width="6.140625" style="342" customWidth="1"/>
    <col min="9" max="9" width="5.7109375" style="342" customWidth="1"/>
    <col min="10" max="10" width="6.00390625" style="342" customWidth="1"/>
    <col min="11" max="12" width="5.421875" style="342" customWidth="1"/>
    <col min="13" max="13" width="6.00390625" style="342" customWidth="1"/>
    <col min="14" max="14" width="5.8515625" style="342" customWidth="1"/>
    <col min="15" max="15" width="6.7109375" style="377" customWidth="1"/>
    <col min="16" max="16" width="4.00390625" style="377" customWidth="1"/>
    <col min="17" max="17" width="5.7109375" style="342" customWidth="1"/>
    <col min="18" max="18" width="0" style="342" hidden="1" customWidth="1"/>
    <col min="19" max="16384" width="5.7109375" style="342" customWidth="1"/>
  </cols>
  <sheetData>
    <row r="1" spans="1:16" s="302" customFormat="1" ht="15" customHeight="1">
      <c r="A1" s="1068" t="s">
        <v>53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8"/>
    </row>
    <row r="2" spans="1:16" s="303" customFormat="1" ht="15" customHeight="1">
      <c r="A2" s="1069" t="s">
        <v>170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</row>
    <row r="3" spans="1:16" s="305" customFormat="1" ht="12.75" customHeight="1">
      <c r="A3" s="1070" t="s">
        <v>55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</row>
    <row r="4" spans="1:16" s="305" customFormat="1" ht="4.5" customHeight="1">
      <c r="A4" s="304"/>
      <c r="B4" s="304"/>
      <c r="C4" s="306"/>
      <c r="D4" s="306"/>
      <c r="E4" s="306"/>
      <c r="F4" s="307"/>
      <c r="G4" s="306"/>
      <c r="H4" s="307"/>
      <c r="I4" s="306"/>
      <c r="J4" s="306"/>
      <c r="K4" s="306"/>
      <c r="L4" s="306"/>
      <c r="M4" s="306"/>
      <c r="N4" s="306"/>
      <c r="O4" s="304"/>
      <c r="P4" s="304"/>
    </row>
    <row r="5" spans="1:16" s="311" customFormat="1" ht="9.75" customHeight="1">
      <c r="A5" s="75" t="s">
        <v>103</v>
      </c>
      <c r="B5" s="308"/>
      <c r="C5" s="308"/>
      <c r="D5" s="308"/>
      <c r="E5" s="308"/>
      <c r="F5" s="308"/>
      <c r="G5" s="308"/>
      <c r="H5" s="309"/>
      <c r="I5" s="309"/>
      <c r="J5" s="309"/>
      <c r="K5" s="309"/>
      <c r="L5" s="309"/>
      <c r="M5" s="309"/>
      <c r="N5" s="309"/>
      <c r="O5" s="309"/>
      <c r="P5" s="310" t="s">
        <v>56</v>
      </c>
    </row>
    <row r="6" spans="1:256" s="312" customFormat="1" ht="15" customHeight="1">
      <c r="A6" s="1071" t="s">
        <v>170</v>
      </c>
      <c r="B6" s="1071"/>
      <c r="C6" s="1071"/>
      <c r="D6" s="1071"/>
      <c r="E6" s="1071"/>
      <c r="F6" s="1071"/>
      <c r="G6" s="1071"/>
      <c r="H6" s="1071"/>
      <c r="I6" s="1071"/>
      <c r="J6" s="1071"/>
      <c r="K6" s="1071"/>
      <c r="L6" s="1071"/>
      <c r="M6" s="1071"/>
      <c r="N6" s="1071"/>
      <c r="O6" s="1071"/>
      <c r="P6" s="1071"/>
      <c r="IV6" s="302"/>
    </row>
    <row r="7" spans="1:256" s="319" customFormat="1" ht="4.5" customHeight="1">
      <c r="A7" s="313"/>
      <c r="B7" s="314"/>
      <c r="C7" s="315"/>
      <c r="D7" s="315"/>
      <c r="E7" s="316"/>
      <c r="F7" s="315"/>
      <c r="G7" s="315"/>
      <c r="H7" s="315"/>
      <c r="I7" s="315"/>
      <c r="J7" s="315"/>
      <c r="K7" s="315"/>
      <c r="L7" s="315"/>
      <c r="M7" s="315"/>
      <c r="N7" s="315"/>
      <c r="O7" s="317"/>
      <c r="P7" s="318"/>
      <c r="IV7" s="320"/>
    </row>
    <row r="8" spans="1:256" s="325" customFormat="1" ht="9.75" customHeight="1">
      <c r="A8" s="321"/>
      <c r="B8" s="322"/>
      <c r="C8" s="90" t="s">
        <v>57</v>
      </c>
      <c r="D8" s="90" t="s">
        <v>58</v>
      </c>
      <c r="E8" s="91" t="s">
        <v>59</v>
      </c>
      <c r="F8" s="90" t="s">
        <v>60</v>
      </c>
      <c r="G8" s="90" t="s">
        <v>61</v>
      </c>
      <c r="H8" s="90" t="s">
        <v>62</v>
      </c>
      <c r="I8" s="90" t="s">
        <v>63</v>
      </c>
      <c r="J8" s="90" t="s">
        <v>64</v>
      </c>
      <c r="K8" s="90" t="s">
        <v>65</v>
      </c>
      <c r="L8" s="90" t="s">
        <v>66</v>
      </c>
      <c r="M8" s="90" t="s">
        <v>67</v>
      </c>
      <c r="N8" s="90" t="s">
        <v>68</v>
      </c>
      <c r="O8" s="323" t="s">
        <v>69</v>
      </c>
      <c r="P8" s="324" t="s">
        <v>70</v>
      </c>
      <c r="IV8" s="326"/>
    </row>
    <row r="9" spans="1:256" s="329" customFormat="1" ht="4.5" customHeight="1">
      <c r="A9" s="313"/>
      <c r="B9" s="314"/>
      <c r="C9" s="327"/>
      <c r="D9" s="327"/>
      <c r="E9" s="317"/>
      <c r="F9" s="327"/>
      <c r="G9" s="327"/>
      <c r="H9" s="328"/>
      <c r="I9" s="327"/>
      <c r="J9" s="327"/>
      <c r="K9" s="327"/>
      <c r="L9" s="327"/>
      <c r="M9" s="327"/>
      <c r="N9" s="327"/>
      <c r="O9" s="317"/>
      <c r="P9" s="318"/>
      <c r="IV9" s="330"/>
    </row>
    <row r="10" spans="1:16" s="343" customFormat="1" ht="9.75" customHeight="1">
      <c r="A10" s="349" t="s">
        <v>398</v>
      </c>
      <c r="B10" s="350"/>
      <c r="C10" s="351"/>
      <c r="D10" s="351"/>
      <c r="E10" s="352"/>
      <c r="F10" s="351"/>
      <c r="G10" s="351"/>
      <c r="H10" s="351"/>
      <c r="I10" s="351"/>
      <c r="J10" s="351"/>
      <c r="K10" s="351"/>
      <c r="L10" s="351"/>
      <c r="M10" s="351"/>
      <c r="N10" s="351"/>
      <c r="O10" s="353"/>
      <c r="P10" s="354"/>
    </row>
    <row r="11" spans="1:16" s="343" customFormat="1" ht="4.5" customHeight="1">
      <c r="A11" s="349"/>
      <c r="B11" s="350"/>
      <c r="C11" s="351"/>
      <c r="D11" s="351"/>
      <c r="E11" s="352"/>
      <c r="F11" s="351"/>
      <c r="G11" s="351"/>
      <c r="H11" s="351"/>
      <c r="I11" s="351"/>
      <c r="J11" s="351"/>
      <c r="K11" s="351"/>
      <c r="L11" s="351"/>
      <c r="M11" s="351"/>
      <c r="N11" s="351"/>
      <c r="O11" s="353"/>
      <c r="P11" s="354"/>
    </row>
    <row r="12" spans="1:16" s="343" customFormat="1" ht="9.75" customHeight="1">
      <c r="A12" s="355" t="s">
        <v>175</v>
      </c>
      <c r="B12" s="350">
        <v>2011</v>
      </c>
      <c r="C12" s="356">
        <v>6</v>
      </c>
      <c r="D12" s="356">
        <v>1</v>
      </c>
      <c r="E12" s="356">
        <v>3</v>
      </c>
      <c r="F12" s="356">
        <v>7</v>
      </c>
      <c r="G12" s="356">
        <v>18</v>
      </c>
      <c r="H12" s="356">
        <v>26</v>
      </c>
      <c r="I12" s="356">
        <v>9</v>
      </c>
      <c r="J12" s="356">
        <v>6</v>
      </c>
      <c r="K12" s="356">
        <v>13</v>
      </c>
      <c r="L12" s="356">
        <v>11</v>
      </c>
      <c r="M12" s="356">
        <v>35</v>
      </c>
      <c r="N12" s="356">
        <v>7</v>
      </c>
      <c r="O12" s="357">
        <f>SUM(C12:N12)</f>
        <v>142</v>
      </c>
      <c r="P12" s="358" t="s">
        <v>8</v>
      </c>
    </row>
    <row r="13" spans="1:16" s="343" customFormat="1" ht="9.75" customHeight="1">
      <c r="A13" s="355" t="s">
        <v>176</v>
      </c>
      <c r="B13" s="350">
        <v>2012</v>
      </c>
      <c r="C13" s="356">
        <v>1</v>
      </c>
      <c r="D13" s="356">
        <v>2</v>
      </c>
      <c r="E13" s="356">
        <v>6</v>
      </c>
      <c r="F13" s="356">
        <v>7</v>
      </c>
      <c r="G13" s="356">
        <v>19</v>
      </c>
      <c r="H13" s="356">
        <v>22</v>
      </c>
      <c r="I13" s="356">
        <v>20</v>
      </c>
      <c r="J13" s="356">
        <v>7</v>
      </c>
      <c r="K13" s="356">
        <v>11</v>
      </c>
      <c r="L13" s="356">
        <v>26</v>
      </c>
      <c r="M13" s="356">
        <v>58</v>
      </c>
      <c r="N13" s="356">
        <v>10</v>
      </c>
      <c r="O13" s="357">
        <f>SUM(C13:N13)</f>
        <v>189</v>
      </c>
      <c r="P13" s="358" t="s">
        <v>8</v>
      </c>
    </row>
    <row r="14" spans="1:16" s="343" customFormat="1" ht="9.75" customHeight="1">
      <c r="A14" s="355" t="s">
        <v>129</v>
      </c>
      <c r="B14" s="350">
        <v>2013</v>
      </c>
      <c r="C14" s="359">
        <v>1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7">
        <f>SUM(C14:N14)</f>
        <v>1</v>
      </c>
      <c r="P14" s="358" t="s">
        <v>8</v>
      </c>
    </row>
    <row r="15" spans="1:16" s="343" customFormat="1" ht="4.5" customHeight="1">
      <c r="A15" s="349"/>
      <c r="B15" s="350"/>
      <c r="C15" s="351"/>
      <c r="D15" s="351"/>
      <c r="E15" s="352"/>
      <c r="F15" s="351"/>
      <c r="G15" s="351"/>
      <c r="H15" s="1013"/>
      <c r="I15" s="351"/>
      <c r="J15" s="351"/>
      <c r="K15" s="351"/>
      <c r="L15" s="351"/>
      <c r="M15" s="351"/>
      <c r="N15" s="351"/>
      <c r="O15" s="353"/>
      <c r="P15" s="354"/>
    </row>
    <row r="16" spans="1:16" s="343" customFormat="1" ht="9.75" customHeight="1">
      <c r="A16" s="355" t="s">
        <v>177</v>
      </c>
      <c r="B16" s="350">
        <v>2011</v>
      </c>
      <c r="C16" s="360">
        <v>114</v>
      </c>
      <c r="D16" s="360" t="s">
        <v>7</v>
      </c>
      <c r="E16" s="360">
        <v>358</v>
      </c>
      <c r="F16" s="360">
        <v>1169</v>
      </c>
      <c r="G16" s="360">
        <v>719</v>
      </c>
      <c r="H16" s="360">
        <v>776</v>
      </c>
      <c r="I16" s="360">
        <v>412</v>
      </c>
      <c r="J16" s="360">
        <v>35</v>
      </c>
      <c r="K16" s="360">
        <v>434</v>
      </c>
      <c r="L16" s="360">
        <v>541</v>
      </c>
      <c r="M16" s="360">
        <v>2498</v>
      </c>
      <c r="N16" s="360">
        <v>773</v>
      </c>
      <c r="O16" s="361">
        <f>SUM(C16:N16)</f>
        <v>7829</v>
      </c>
      <c r="P16" s="358" t="s">
        <v>8</v>
      </c>
    </row>
    <row r="17" spans="1:16" s="343" customFormat="1" ht="9.75" customHeight="1">
      <c r="A17" s="355" t="s">
        <v>178</v>
      </c>
      <c r="B17" s="350">
        <v>2012</v>
      </c>
      <c r="C17" s="360" t="s">
        <v>7</v>
      </c>
      <c r="D17" s="360">
        <v>71</v>
      </c>
      <c r="E17" s="360">
        <v>50</v>
      </c>
      <c r="F17" s="360">
        <v>394</v>
      </c>
      <c r="G17" s="360">
        <v>189</v>
      </c>
      <c r="H17" s="360">
        <v>755</v>
      </c>
      <c r="I17" s="360">
        <v>991</v>
      </c>
      <c r="J17" s="360">
        <v>719</v>
      </c>
      <c r="K17" s="360">
        <v>1593</v>
      </c>
      <c r="L17" s="360">
        <v>1986</v>
      </c>
      <c r="M17" s="360">
        <v>2705</v>
      </c>
      <c r="N17" s="360">
        <v>1655</v>
      </c>
      <c r="O17" s="361">
        <f>SUM(C17:N17)</f>
        <v>11108</v>
      </c>
      <c r="P17" s="358" t="s">
        <v>8</v>
      </c>
    </row>
    <row r="18" spans="1:16" s="343" customFormat="1" ht="9.75" customHeight="1">
      <c r="A18" s="355" t="s">
        <v>179</v>
      </c>
      <c r="B18" s="350">
        <v>2013</v>
      </c>
      <c r="C18" s="361" t="s">
        <v>7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1" t="s">
        <v>7</v>
      </c>
      <c r="P18" s="358" t="s">
        <v>8</v>
      </c>
    </row>
    <row r="19" spans="1:16" s="343" customFormat="1" ht="4.5" customHeight="1">
      <c r="A19" s="344"/>
      <c r="B19" s="314"/>
      <c r="C19" s="347"/>
      <c r="D19" s="347"/>
      <c r="E19" s="348"/>
      <c r="F19" s="347"/>
      <c r="G19" s="347"/>
      <c r="H19" s="347"/>
      <c r="I19" s="347"/>
      <c r="J19" s="347"/>
      <c r="K19" s="347"/>
      <c r="L19" s="347"/>
      <c r="M19" s="347"/>
      <c r="N19" s="347"/>
      <c r="O19" s="340"/>
      <c r="P19" s="341"/>
    </row>
    <row r="20" spans="1:256" s="336" customFormat="1" ht="9.75" customHeight="1">
      <c r="A20" s="331" t="s">
        <v>180</v>
      </c>
      <c r="B20" s="332"/>
      <c r="C20" s="333"/>
      <c r="D20" s="333"/>
      <c r="E20" s="334"/>
      <c r="F20" s="333"/>
      <c r="G20" s="333"/>
      <c r="H20" s="333"/>
      <c r="I20" s="333"/>
      <c r="J20" s="333"/>
      <c r="K20" s="333"/>
      <c r="L20" s="333"/>
      <c r="M20" s="333"/>
      <c r="N20" s="333"/>
      <c r="O20" s="334"/>
      <c r="P20" s="335"/>
      <c r="IV20" s="337"/>
    </row>
    <row r="21" spans="1:256" s="336" customFormat="1" ht="4.5" customHeight="1">
      <c r="A21" s="331"/>
      <c r="B21" s="332"/>
      <c r="C21" s="333"/>
      <c r="D21" s="333"/>
      <c r="E21" s="334"/>
      <c r="F21" s="333"/>
      <c r="G21" s="333"/>
      <c r="H21" s="333"/>
      <c r="I21" s="333"/>
      <c r="J21" s="333"/>
      <c r="K21" s="333"/>
      <c r="L21" s="333"/>
      <c r="M21" s="333"/>
      <c r="N21" s="333"/>
      <c r="O21" s="334"/>
      <c r="P21" s="335"/>
      <c r="IV21" s="337"/>
    </row>
    <row r="22" spans="1:16" s="305" customFormat="1" ht="9.75" customHeight="1">
      <c r="A22" s="338" t="s">
        <v>175</v>
      </c>
      <c r="B22" s="322">
        <v>2011</v>
      </c>
      <c r="C22" s="339">
        <v>50</v>
      </c>
      <c r="D22" s="339">
        <v>62</v>
      </c>
      <c r="E22" s="339">
        <v>66</v>
      </c>
      <c r="F22" s="339">
        <v>48</v>
      </c>
      <c r="G22" s="339">
        <v>51</v>
      </c>
      <c r="H22" s="339">
        <v>58</v>
      </c>
      <c r="I22" s="339">
        <v>65</v>
      </c>
      <c r="J22" s="339">
        <v>48</v>
      </c>
      <c r="K22" s="339">
        <v>71</v>
      </c>
      <c r="L22" s="339">
        <v>50</v>
      </c>
      <c r="M22" s="339">
        <v>64</v>
      </c>
      <c r="N22" s="339">
        <v>70</v>
      </c>
      <c r="O22" s="340">
        <f>SUM(C22:N22)</f>
        <v>703</v>
      </c>
      <c r="P22" s="341" t="s">
        <v>7</v>
      </c>
    </row>
    <row r="23" spans="1:16" s="305" customFormat="1" ht="9.75" customHeight="1">
      <c r="A23" s="338" t="s">
        <v>176</v>
      </c>
      <c r="B23" s="322">
        <v>2012</v>
      </c>
      <c r="C23" s="339">
        <v>45</v>
      </c>
      <c r="D23" s="339">
        <v>48</v>
      </c>
      <c r="E23" s="339">
        <v>51</v>
      </c>
      <c r="F23" s="339">
        <v>46</v>
      </c>
      <c r="G23" s="339">
        <v>40</v>
      </c>
      <c r="H23" s="339">
        <v>52</v>
      </c>
      <c r="I23" s="339">
        <v>54</v>
      </c>
      <c r="J23" s="339">
        <v>13</v>
      </c>
      <c r="K23" s="339">
        <v>27</v>
      </c>
      <c r="L23" s="339">
        <v>59</v>
      </c>
      <c r="M23" s="339">
        <v>54</v>
      </c>
      <c r="N23" s="339">
        <v>48</v>
      </c>
      <c r="O23" s="340">
        <f>SUM(C23:N23)</f>
        <v>537</v>
      </c>
      <c r="P23" s="341" t="s">
        <v>7</v>
      </c>
    </row>
    <row r="24" spans="1:16" s="305" customFormat="1" ht="9.75" customHeight="1">
      <c r="A24" s="338" t="s">
        <v>129</v>
      </c>
      <c r="B24" s="322">
        <v>2013</v>
      </c>
      <c r="C24" s="340">
        <v>38</v>
      </c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40">
        <f>SUM(C24:N24)</f>
        <v>38</v>
      </c>
      <c r="P24" s="341" t="s">
        <v>7</v>
      </c>
    </row>
    <row r="25" spans="1:16" s="305" customFormat="1" ht="4.5" customHeight="1">
      <c r="A25" s="344"/>
      <c r="B25" s="32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40"/>
      <c r="P25" s="341"/>
    </row>
    <row r="26" spans="1:16" s="305" customFormat="1" ht="9.75" customHeight="1">
      <c r="A26" s="338" t="s">
        <v>181</v>
      </c>
      <c r="B26" s="322">
        <v>2011</v>
      </c>
      <c r="C26" s="339">
        <v>206</v>
      </c>
      <c r="D26" s="339">
        <v>277</v>
      </c>
      <c r="E26" s="339">
        <v>292</v>
      </c>
      <c r="F26" s="339">
        <v>966</v>
      </c>
      <c r="G26" s="339">
        <v>283</v>
      </c>
      <c r="H26" s="339">
        <v>204</v>
      </c>
      <c r="I26" s="339">
        <v>347</v>
      </c>
      <c r="J26" s="339">
        <v>263</v>
      </c>
      <c r="K26" s="339">
        <v>254</v>
      </c>
      <c r="L26" s="339">
        <v>225</v>
      </c>
      <c r="M26" s="339">
        <v>229</v>
      </c>
      <c r="N26" s="339">
        <v>323</v>
      </c>
      <c r="O26" s="340">
        <f>SUM(C26:N26)</f>
        <v>3869</v>
      </c>
      <c r="P26" s="341" t="s">
        <v>8</v>
      </c>
    </row>
    <row r="27" spans="1:16" s="305" customFormat="1" ht="9.75" customHeight="1">
      <c r="A27" s="338" t="s">
        <v>179</v>
      </c>
      <c r="B27" s="322">
        <v>2012</v>
      </c>
      <c r="C27" s="339">
        <v>179</v>
      </c>
      <c r="D27" s="339">
        <v>183</v>
      </c>
      <c r="E27" s="339">
        <v>200</v>
      </c>
      <c r="F27" s="339">
        <v>181</v>
      </c>
      <c r="G27" s="339">
        <v>176</v>
      </c>
      <c r="H27" s="339">
        <v>139</v>
      </c>
      <c r="I27" s="339">
        <v>147</v>
      </c>
      <c r="J27" s="339">
        <v>104</v>
      </c>
      <c r="K27" s="339">
        <v>212</v>
      </c>
      <c r="L27" s="339">
        <v>301</v>
      </c>
      <c r="M27" s="339">
        <v>255</v>
      </c>
      <c r="N27" s="339">
        <v>114</v>
      </c>
      <c r="O27" s="340">
        <f>SUM(C27:N27)</f>
        <v>2191</v>
      </c>
      <c r="P27" s="341" t="s">
        <v>8</v>
      </c>
    </row>
    <row r="28" spans="1:16" s="343" customFormat="1" ht="9.75" customHeight="1">
      <c r="A28" s="338" t="s">
        <v>173</v>
      </c>
      <c r="B28" s="322">
        <v>2013</v>
      </c>
      <c r="C28" s="340">
        <v>125</v>
      </c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40">
        <f>SUM(C28:N28)</f>
        <v>125</v>
      </c>
      <c r="P28" s="341" t="s">
        <v>8</v>
      </c>
    </row>
    <row r="29" spans="1:16" s="305" customFormat="1" ht="4.5" customHeight="1">
      <c r="A29" s="365"/>
      <c r="B29" s="366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8"/>
      <c r="O29" s="369"/>
      <c r="P29" s="370"/>
    </row>
    <row r="30" spans="1:16" s="305" customFormat="1" ht="11.25">
      <c r="A30" s="371" t="s">
        <v>161</v>
      </c>
      <c r="B30" s="322"/>
      <c r="C30" s="362"/>
      <c r="D30" s="371"/>
      <c r="E30" s="309"/>
      <c r="F30" s="362"/>
      <c r="G30" s="362"/>
      <c r="H30" s="362"/>
      <c r="I30" s="362"/>
      <c r="J30" s="362"/>
      <c r="K30" s="362"/>
      <c r="L30" s="362"/>
      <c r="M30" s="362"/>
      <c r="N30" s="372"/>
      <c r="O30" s="373"/>
      <c r="P30" s="374" t="s">
        <v>88</v>
      </c>
    </row>
    <row r="31" spans="1:16" s="305" customFormat="1" ht="11.25">
      <c r="A31" s="371" t="s">
        <v>87</v>
      </c>
      <c r="B31" s="322"/>
      <c r="C31" s="362"/>
      <c r="D31" s="362"/>
      <c r="E31" s="309"/>
      <c r="F31" s="362"/>
      <c r="G31" s="362"/>
      <c r="H31" s="362"/>
      <c r="I31" s="362"/>
      <c r="J31" s="362"/>
      <c r="K31" s="362"/>
      <c r="L31" s="362"/>
      <c r="M31" s="362"/>
      <c r="N31" s="372"/>
      <c r="O31" s="340"/>
      <c r="P31" s="375"/>
    </row>
    <row r="32" ht="9.75" customHeight="1"/>
    <row r="33" spans="1:16" s="343" customFormat="1" ht="15" customHeight="1">
      <c r="A33" s="1068" t="s">
        <v>53</v>
      </c>
      <c r="B33" s="1068"/>
      <c r="C33" s="1068"/>
      <c r="D33" s="1068"/>
      <c r="E33" s="1068"/>
      <c r="F33" s="1068"/>
      <c r="G33" s="1068"/>
      <c r="H33" s="1068"/>
      <c r="I33" s="1068"/>
      <c r="J33" s="1068"/>
      <c r="K33" s="1068"/>
      <c r="L33" s="1068"/>
      <c r="M33" s="1068"/>
      <c r="N33" s="1068"/>
      <c r="O33" s="1068"/>
      <c r="P33" s="1068"/>
    </row>
    <row r="34" spans="1:16" s="343" customFormat="1" ht="15" customHeight="1">
      <c r="A34" s="1069" t="s">
        <v>170</v>
      </c>
      <c r="B34" s="1069"/>
      <c r="C34" s="1069"/>
      <c r="D34" s="1069"/>
      <c r="E34" s="1069"/>
      <c r="F34" s="1069"/>
      <c r="G34" s="1069"/>
      <c r="H34" s="1069"/>
      <c r="I34" s="1069"/>
      <c r="J34" s="1069"/>
      <c r="K34" s="1069"/>
      <c r="L34" s="1069"/>
      <c r="M34" s="1069"/>
      <c r="N34" s="1069"/>
      <c r="O34" s="1069"/>
      <c r="P34" s="1069"/>
    </row>
    <row r="35" spans="1:16" s="343" customFormat="1" ht="15" customHeight="1">
      <c r="A35" s="1070" t="s">
        <v>165</v>
      </c>
      <c r="B35" s="1070"/>
      <c r="C35" s="1070"/>
      <c r="D35" s="1070"/>
      <c r="E35" s="1070"/>
      <c r="F35" s="1070"/>
      <c r="G35" s="1070"/>
      <c r="H35" s="1070"/>
      <c r="I35" s="1070"/>
      <c r="J35" s="1070"/>
      <c r="K35" s="1070"/>
      <c r="L35" s="1070"/>
      <c r="M35" s="1070"/>
      <c r="N35" s="1070"/>
      <c r="O35" s="1070"/>
      <c r="P35" s="1070"/>
    </row>
    <row r="36" spans="1:16" s="343" customFormat="1" ht="4.5" customHeight="1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</row>
    <row r="37" spans="1:16" s="343" customFormat="1" ht="9.75" customHeight="1">
      <c r="A37" s="75" t="s">
        <v>103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62"/>
      <c r="M37" s="362"/>
      <c r="N37" s="362"/>
      <c r="O37" s="362"/>
      <c r="P37" s="310" t="s">
        <v>90</v>
      </c>
    </row>
    <row r="38" spans="1:16" s="343" customFormat="1" ht="15" customHeight="1">
      <c r="A38" s="1071" t="s">
        <v>170</v>
      </c>
      <c r="B38" s="1071"/>
      <c r="C38" s="1071"/>
      <c r="D38" s="1071"/>
      <c r="E38" s="1071"/>
      <c r="F38" s="1071"/>
      <c r="G38" s="1071"/>
      <c r="H38" s="1071"/>
      <c r="I38" s="1071"/>
      <c r="J38" s="1071"/>
      <c r="K38" s="1071"/>
      <c r="L38" s="1071"/>
      <c r="M38" s="1071"/>
      <c r="N38" s="1071"/>
      <c r="O38" s="1071"/>
      <c r="P38" s="1071"/>
    </row>
    <row r="39" spans="1:16" s="343" customFormat="1" ht="4.5" customHeight="1">
      <c r="A39" s="313"/>
      <c r="B39" s="314"/>
      <c r="C39" s="315"/>
      <c r="D39" s="315"/>
      <c r="E39" s="316"/>
      <c r="F39" s="315"/>
      <c r="G39" s="315"/>
      <c r="H39" s="315"/>
      <c r="I39" s="315"/>
      <c r="J39" s="315"/>
      <c r="K39" s="315"/>
      <c r="L39" s="315"/>
      <c r="M39" s="315"/>
      <c r="N39" s="315"/>
      <c r="O39" s="317"/>
      <c r="P39" s="378"/>
    </row>
    <row r="40" spans="1:16" s="305" customFormat="1" ht="9.75" customHeight="1">
      <c r="A40" s="379"/>
      <c r="B40" s="322"/>
      <c r="C40" s="90" t="s">
        <v>57</v>
      </c>
      <c r="D40" s="90" t="s">
        <v>58</v>
      </c>
      <c r="E40" s="91" t="s">
        <v>59</v>
      </c>
      <c r="F40" s="90" t="s">
        <v>60</v>
      </c>
      <c r="G40" s="90" t="s">
        <v>61</v>
      </c>
      <c r="H40" s="90" t="s">
        <v>62</v>
      </c>
      <c r="I40" s="90" t="s">
        <v>63</v>
      </c>
      <c r="J40" s="90" t="s">
        <v>64</v>
      </c>
      <c r="K40" s="90" t="s">
        <v>65</v>
      </c>
      <c r="L40" s="90" t="s">
        <v>66</v>
      </c>
      <c r="M40" s="90" t="s">
        <v>67</v>
      </c>
      <c r="N40" s="90" t="s">
        <v>68</v>
      </c>
      <c r="O40" s="380" t="s">
        <v>91</v>
      </c>
      <c r="P40" s="381" t="s">
        <v>70</v>
      </c>
    </row>
    <row r="41" spans="1:16" s="305" customFormat="1" ht="4.5" customHeight="1">
      <c r="A41" s="344"/>
      <c r="B41" s="322"/>
      <c r="C41" s="345"/>
      <c r="D41" s="345"/>
      <c r="E41" s="363"/>
      <c r="F41" s="345"/>
      <c r="G41" s="345"/>
      <c r="H41" s="345"/>
      <c r="I41" s="345"/>
      <c r="J41" s="345"/>
      <c r="K41" s="345"/>
      <c r="L41" s="345"/>
      <c r="M41" s="345"/>
      <c r="N41" s="345"/>
      <c r="O41" s="346"/>
      <c r="P41" s="382"/>
    </row>
    <row r="42" spans="1:16" s="305" customFormat="1" ht="9.75" customHeight="1">
      <c r="A42" s="349" t="s">
        <v>398</v>
      </c>
      <c r="B42" s="350"/>
      <c r="C42" s="351"/>
      <c r="D42" s="351"/>
      <c r="E42" s="352"/>
      <c r="F42" s="351"/>
      <c r="G42" s="351"/>
      <c r="H42" s="351"/>
      <c r="I42" s="351"/>
      <c r="J42" s="351"/>
      <c r="K42" s="351"/>
      <c r="L42" s="351"/>
      <c r="M42" s="351"/>
      <c r="N42" s="351"/>
      <c r="O42" s="353"/>
      <c r="P42" s="354"/>
    </row>
    <row r="43" spans="1:16" s="305" customFormat="1" ht="4.5" customHeight="1">
      <c r="A43" s="349"/>
      <c r="B43" s="350"/>
      <c r="C43" s="351"/>
      <c r="D43" s="351"/>
      <c r="E43" s="352"/>
      <c r="F43" s="351"/>
      <c r="G43" s="351"/>
      <c r="H43" s="351"/>
      <c r="I43" s="351"/>
      <c r="J43" s="351"/>
      <c r="K43" s="351"/>
      <c r="L43" s="351"/>
      <c r="M43" s="351"/>
      <c r="N43" s="351"/>
      <c r="O43" s="353"/>
      <c r="P43" s="354"/>
    </row>
    <row r="44" spans="1:16" s="305" customFormat="1" ht="9.75" customHeight="1">
      <c r="A44" s="338" t="s">
        <v>183</v>
      </c>
      <c r="B44" s="350">
        <v>2011</v>
      </c>
      <c r="C44" s="356" t="s">
        <v>8</v>
      </c>
      <c r="D44" s="356" t="s">
        <v>8</v>
      </c>
      <c r="E44" s="356" t="s">
        <v>8</v>
      </c>
      <c r="F44" s="356" t="s">
        <v>8</v>
      </c>
      <c r="G44" s="356" t="s">
        <v>8</v>
      </c>
      <c r="H44" s="356" t="s">
        <v>8</v>
      </c>
      <c r="I44" s="356" t="s">
        <v>8</v>
      </c>
      <c r="J44" s="356" t="s">
        <v>8</v>
      </c>
      <c r="K44" s="356" t="s">
        <v>8</v>
      </c>
      <c r="L44" s="356" t="s">
        <v>8</v>
      </c>
      <c r="M44" s="356" t="s">
        <v>8</v>
      </c>
      <c r="N44" s="356" t="s">
        <v>8</v>
      </c>
      <c r="O44" s="359" t="s">
        <v>8</v>
      </c>
      <c r="P44" s="358" t="s">
        <v>8</v>
      </c>
    </row>
    <row r="45" spans="1:16" s="305" customFormat="1" ht="9.75" customHeight="1">
      <c r="A45" s="338" t="s">
        <v>184</v>
      </c>
      <c r="B45" s="350">
        <v>2012</v>
      </c>
      <c r="C45" s="356" t="s">
        <v>8</v>
      </c>
      <c r="D45" s="356" t="s">
        <v>8</v>
      </c>
      <c r="E45" s="356" t="s">
        <v>8</v>
      </c>
      <c r="F45" s="356" t="s">
        <v>8</v>
      </c>
      <c r="G45" s="356" t="s">
        <v>8</v>
      </c>
      <c r="H45" s="356" t="s">
        <v>8</v>
      </c>
      <c r="I45" s="356" t="s">
        <v>8</v>
      </c>
      <c r="J45" s="356" t="s">
        <v>8</v>
      </c>
      <c r="K45" s="356" t="s">
        <v>8</v>
      </c>
      <c r="L45" s="356" t="s">
        <v>8</v>
      </c>
      <c r="M45" s="356" t="s">
        <v>8</v>
      </c>
      <c r="N45" s="356" t="s">
        <v>8</v>
      </c>
      <c r="O45" s="359" t="s">
        <v>8</v>
      </c>
      <c r="P45" s="358" t="s">
        <v>8</v>
      </c>
    </row>
    <row r="46" spans="1:16" s="305" customFormat="1" ht="9.75" customHeight="1">
      <c r="A46" s="338" t="s">
        <v>185</v>
      </c>
      <c r="B46" s="350">
        <v>2013</v>
      </c>
      <c r="C46" s="359" t="s">
        <v>8</v>
      </c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9" t="s">
        <v>8</v>
      </c>
      <c r="P46" s="358" t="s">
        <v>8</v>
      </c>
    </row>
    <row r="47" spans="1:16" s="305" customFormat="1" ht="4.5" customHeight="1">
      <c r="A47" s="338"/>
      <c r="B47" s="322"/>
      <c r="C47" s="339"/>
      <c r="D47" s="339"/>
      <c r="E47" s="339"/>
      <c r="F47" s="339"/>
      <c r="G47" s="339"/>
      <c r="H47" s="339"/>
      <c r="I47" s="339"/>
      <c r="J47" s="340"/>
      <c r="K47" s="339"/>
      <c r="L47" s="339"/>
      <c r="M47" s="339"/>
      <c r="N47" s="340"/>
      <c r="O47" s="346"/>
      <c r="P47" s="382"/>
    </row>
    <row r="48" spans="1:16" s="305" customFormat="1" ht="9.75" customHeight="1">
      <c r="A48" s="331" t="s">
        <v>180</v>
      </c>
      <c r="B48" s="322"/>
      <c r="C48" s="345"/>
      <c r="D48" s="345"/>
      <c r="E48" s="363"/>
      <c r="F48" s="345"/>
      <c r="G48" s="345"/>
      <c r="H48" s="345"/>
      <c r="I48" s="345"/>
      <c r="J48" s="345"/>
      <c r="K48" s="345"/>
      <c r="L48" s="345"/>
      <c r="M48" s="345"/>
      <c r="N48" s="345"/>
      <c r="O48" s="346"/>
      <c r="P48" s="382"/>
    </row>
    <row r="49" spans="1:16" s="305" customFormat="1" ht="9.75" customHeight="1">
      <c r="A49" s="338" t="s">
        <v>183</v>
      </c>
      <c r="B49" s="322">
        <v>2011</v>
      </c>
      <c r="C49" s="339" t="s">
        <v>8</v>
      </c>
      <c r="D49" s="339" t="s">
        <v>8</v>
      </c>
      <c r="E49" s="339" t="s">
        <v>8</v>
      </c>
      <c r="F49" s="339" t="s">
        <v>8</v>
      </c>
      <c r="G49" s="339" t="s">
        <v>8</v>
      </c>
      <c r="H49" s="339" t="s">
        <v>8</v>
      </c>
      <c r="I49" s="339" t="s">
        <v>8</v>
      </c>
      <c r="J49" s="339" t="s">
        <v>8</v>
      </c>
      <c r="K49" s="339" t="s">
        <v>8</v>
      </c>
      <c r="L49" s="339" t="s">
        <v>8</v>
      </c>
      <c r="M49" s="339" t="s">
        <v>8</v>
      </c>
      <c r="N49" s="339" t="s">
        <v>8</v>
      </c>
      <c r="O49" s="340" t="s">
        <v>8</v>
      </c>
      <c r="P49" s="382" t="s">
        <v>8</v>
      </c>
    </row>
    <row r="50" spans="1:16" s="305" customFormat="1" ht="9.75" customHeight="1">
      <c r="A50" s="338" t="s">
        <v>184</v>
      </c>
      <c r="B50" s="322">
        <v>2012</v>
      </c>
      <c r="C50" s="339" t="s">
        <v>8</v>
      </c>
      <c r="D50" s="339" t="s">
        <v>8</v>
      </c>
      <c r="E50" s="339" t="s">
        <v>8</v>
      </c>
      <c r="F50" s="339" t="s">
        <v>8</v>
      </c>
      <c r="G50" s="339" t="s">
        <v>8</v>
      </c>
      <c r="H50" s="339" t="s">
        <v>8</v>
      </c>
      <c r="I50" s="339" t="s">
        <v>8</v>
      </c>
      <c r="J50" s="339" t="s">
        <v>8</v>
      </c>
      <c r="K50" s="339" t="s">
        <v>8</v>
      </c>
      <c r="L50" s="339" t="s">
        <v>8</v>
      </c>
      <c r="M50" s="339" t="s">
        <v>8</v>
      </c>
      <c r="N50" s="339" t="s">
        <v>8</v>
      </c>
      <c r="O50" s="340" t="s">
        <v>8</v>
      </c>
      <c r="P50" s="382" t="s">
        <v>8</v>
      </c>
    </row>
    <row r="51" spans="1:16" s="305" customFormat="1" ht="9.75" customHeight="1">
      <c r="A51" s="338" t="s">
        <v>185</v>
      </c>
      <c r="B51" s="322">
        <v>2013</v>
      </c>
      <c r="C51" s="340" t="s">
        <v>8</v>
      </c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40" t="s">
        <v>8</v>
      </c>
      <c r="P51" s="382" t="s">
        <v>8</v>
      </c>
    </row>
    <row r="52" spans="1:16" s="305" customFormat="1" ht="4.5" customHeight="1">
      <c r="A52" s="338"/>
      <c r="B52" s="322"/>
      <c r="C52" s="339"/>
      <c r="D52" s="339"/>
      <c r="E52" s="339"/>
      <c r="F52" s="339"/>
      <c r="G52" s="339"/>
      <c r="H52" s="339"/>
      <c r="I52" s="339"/>
      <c r="J52" s="340"/>
      <c r="K52" s="339"/>
      <c r="L52" s="339"/>
      <c r="M52" s="339"/>
      <c r="N52" s="340"/>
      <c r="O52" s="346"/>
      <c r="P52" s="382"/>
    </row>
    <row r="53" spans="1:16" s="305" customFormat="1" ht="9.75" customHeight="1">
      <c r="A53" s="364" t="s">
        <v>182</v>
      </c>
      <c r="B53" s="322"/>
      <c r="C53" s="345"/>
      <c r="D53" s="345"/>
      <c r="E53" s="363"/>
      <c r="F53" s="345"/>
      <c r="G53" s="345"/>
      <c r="H53" s="345"/>
      <c r="I53" s="345"/>
      <c r="J53" s="345"/>
      <c r="K53" s="345"/>
      <c r="L53" s="345"/>
      <c r="M53" s="345"/>
      <c r="N53" s="345"/>
      <c r="O53" s="346"/>
      <c r="P53" s="382"/>
    </row>
    <row r="54" spans="1:16" s="305" customFormat="1" ht="9.75" customHeight="1">
      <c r="A54" s="338" t="s">
        <v>183</v>
      </c>
      <c r="B54" s="322">
        <v>2011</v>
      </c>
      <c r="C54" s="339">
        <v>688</v>
      </c>
      <c r="D54" s="339">
        <v>661</v>
      </c>
      <c r="E54" s="339">
        <v>634</v>
      </c>
      <c r="F54" s="339">
        <v>593</v>
      </c>
      <c r="G54" s="339">
        <v>581</v>
      </c>
      <c r="H54" s="339">
        <v>570</v>
      </c>
      <c r="I54" s="339">
        <v>521</v>
      </c>
      <c r="J54" s="339">
        <v>508</v>
      </c>
      <c r="K54" s="339">
        <v>493</v>
      </c>
      <c r="L54" s="339">
        <v>458</v>
      </c>
      <c r="M54" s="339">
        <v>446</v>
      </c>
      <c r="N54" s="383">
        <v>430</v>
      </c>
      <c r="O54" s="340">
        <f>(AVERAGE(C54:N54))</f>
        <v>548.5833333333334</v>
      </c>
      <c r="P54" s="382" t="s">
        <v>8</v>
      </c>
    </row>
    <row r="55" spans="1:16" s="305" customFormat="1" ht="9.75" customHeight="1">
      <c r="A55" s="338" t="s">
        <v>184</v>
      </c>
      <c r="B55" s="322">
        <v>2012</v>
      </c>
      <c r="C55" s="1016">
        <v>382</v>
      </c>
      <c r="D55" s="339">
        <v>371</v>
      </c>
      <c r="E55" s="339">
        <v>356</v>
      </c>
      <c r="F55" s="339">
        <v>321</v>
      </c>
      <c r="G55" s="339">
        <v>313</v>
      </c>
      <c r="H55" s="339">
        <v>301</v>
      </c>
      <c r="I55" s="339">
        <v>272</v>
      </c>
      <c r="J55" s="339">
        <v>266</v>
      </c>
      <c r="K55" s="339">
        <v>257</v>
      </c>
      <c r="L55" s="339">
        <v>231</v>
      </c>
      <c r="M55" s="339">
        <v>220</v>
      </c>
      <c r="N55" s="383">
        <v>205</v>
      </c>
      <c r="O55" s="340">
        <f>(AVERAGE(C55:N55))</f>
        <v>291.25</v>
      </c>
      <c r="P55" s="382" t="s">
        <v>8</v>
      </c>
    </row>
    <row r="56" spans="1:16" s="305" customFormat="1" ht="9.75" customHeight="1">
      <c r="A56" s="338" t="s">
        <v>186</v>
      </c>
      <c r="B56" s="322">
        <v>2013</v>
      </c>
      <c r="C56" s="1039">
        <v>178</v>
      </c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84"/>
      <c r="O56" s="340" t="s">
        <v>8</v>
      </c>
      <c r="P56" s="382" t="s">
        <v>8</v>
      </c>
    </row>
    <row r="57" spans="1:16" ht="4.5" customHeight="1">
      <c r="A57" s="385"/>
      <c r="B57" s="36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68"/>
      <c r="P57" s="387"/>
    </row>
    <row r="58" spans="1:16" s="305" customFormat="1" ht="9">
      <c r="A58" s="388" t="s">
        <v>187</v>
      </c>
      <c r="B58" s="362"/>
      <c r="C58" s="362"/>
      <c r="D58" s="362"/>
      <c r="E58" s="309"/>
      <c r="F58" s="362"/>
      <c r="G58" s="362"/>
      <c r="H58" s="389" t="s">
        <v>102</v>
      </c>
      <c r="I58" s="362"/>
      <c r="J58" s="362"/>
      <c r="K58" s="362"/>
      <c r="L58" s="362"/>
      <c r="M58" s="362"/>
      <c r="N58" s="362"/>
      <c r="O58" s="390"/>
      <c r="P58" s="374" t="s">
        <v>88</v>
      </c>
    </row>
    <row r="59" ht="11.25">
      <c r="A59" s="371"/>
    </row>
  </sheetData>
  <sheetProtection/>
  <mergeCells count="8">
    <mergeCell ref="A35:P35"/>
    <mergeCell ref="A38:P38"/>
    <mergeCell ref="A1:P1"/>
    <mergeCell ref="A2:P2"/>
    <mergeCell ref="A3:P3"/>
    <mergeCell ref="A6:P6"/>
    <mergeCell ref="A33:P33"/>
    <mergeCell ref="A34:P34"/>
  </mergeCells>
  <printOptions horizontalCentered="1" verticalCentered="1"/>
  <pageMargins left="0.31527777777777777" right="0.31527777777777777" top="0.5902777777777778" bottom="0.5902777777777778" header="0" footer="0"/>
  <pageSetup firstPageNumber="5" useFirstPageNumber="1" fitToHeight="1" fitToWidth="1" horizontalDpi="300" verticalDpi="300" orientation="portrait" paperSize="9" r:id="rId1"/>
  <headerFooter alignWithMargins="0">
    <oddHeader>&amp;C&amp;"Arial,Gras"&amp;16POLITIQUE D'EMPLOI</oddHeader>
    <oddFooter>&amp;L&amp;7DARES - Tableau de bord des politiques d'emploi&amp;C&amp;P&amp;R&amp;7Janvier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8"/>
  <sheetViews>
    <sheetView showGridLines="0" defaultGridColor="0" zoomScalePageLayoutView="0" colorId="9" workbookViewId="0" topLeftCell="A1">
      <selection activeCell="A10" sqref="A10"/>
    </sheetView>
  </sheetViews>
  <sheetFormatPr defaultColWidth="5.7109375" defaultRowHeight="12.75"/>
  <cols>
    <col min="1" max="1" width="16.7109375" style="498" customWidth="1"/>
    <col min="2" max="2" width="5.140625" style="499" customWidth="1"/>
    <col min="3" max="3" width="5.28125" style="391" customWidth="1"/>
    <col min="4" max="4" width="5.57421875" style="391" customWidth="1"/>
    <col min="5" max="5" width="5.28125" style="500" customWidth="1"/>
    <col min="6" max="6" width="5.28125" style="391" customWidth="1"/>
    <col min="7" max="7" width="5.421875" style="391" customWidth="1"/>
    <col min="8" max="11" width="5.28125" style="391" customWidth="1"/>
    <col min="12" max="12" width="5.421875" style="391" customWidth="1"/>
    <col min="13" max="13" width="5.28125" style="391" customWidth="1"/>
    <col min="14" max="14" width="5.57421875" style="391" customWidth="1"/>
    <col min="15" max="15" width="6.421875" style="501" customWidth="1"/>
    <col min="16" max="16" width="4.7109375" style="502" customWidth="1"/>
    <col min="17" max="17" width="7.421875" style="391" customWidth="1"/>
    <col min="18" max="16384" width="5.7109375" style="391" customWidth="1"/>
  </cols>
  <sheetData>
    <row r="1" spans="1:16" ht="15" customHeight="1">
      <c r="A1" s="1077" t="s">
        <v>53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</row>
    <row r="2" spans="1:31" s="392" customFormat="1" ht="15" customHeight="1">
      <c r="A2" s="1072" t="s">
        <v>188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</row>
    <row r="3" spans="1:31" s="394" customFormat="1" ht="12.75" customHeight="1">
      <c r="A3" s="1073" t="s">
        <v>55</v>
      </c>
      <c r="B3" s="1073"/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</row>
    <row r="4" spans="1:31" s="394" customFormat="1" ht="4.5" customHeight="1">
      <c r="A4" s="393"/>
      <c r="B4" s="395"/>
      <c r="C4" s="396"/>
      <c r="D4" s="396"/>
      <c r="E4" s="396"/>
      <c r="F4" s="397"/>
      <c r="G4" s="396"/>
      <c r="H4" s="397"/>
      <c r="I4" s="396"/>
      <c r="J4" s="396"/>
      <c r="K4" s="396"/>
      <c r="L4" s="396"/>
      <c r="M4" s="396"/>
      <c r="N4" s="396"/>
      <c r="O4" s="398"/>
      <c r="P4" s="399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</row>
    <row r="5" spans="1:31" s="394" customFormat="1" ht="9.75" customHeight="1">
      <c r="A5" s="75" t="s">
        <v>103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1" t="s">
        <v>189</v>
      </c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</row>
    <row r="6" spans="1:256" s="402" customFormat="1" ht="15" customHeight="1">
      <c r="A6" s="1074" t="s">
        <v>188</v>
      </c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  <c r="O6" s="1075"/>
      <c r="P6" s="1076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IV6" s="403"/>
    </row>
    <row r="7" spans="1:256" s="410" customFormat="1" ht="6.75" customHeight="1">
      <c r="A7" s="404"/>
      <c r="B7" s="405"/>
      <c r="C7" s="406"/>
      <c r="D7" s="406"/>
      <c r="E7" s="407"/>
      <c r="F7" s="406"/>
      <c r="G7" s="406"/>
      <c r="H7" s="406"/>
      <c r="I7" s="406"/>
      <c r="J7" s="406"/>
      <c r="K7" s="406"/>
      <c r="L7" s="406"/>
      <c r="M7" s="406"/>
      <c r="N7" s="406"/>
      <c r="O7" s="408"/>
      <c r="P7" s="409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IV7" s="411"/>
    </row>
    <row r="8" spans="1:256" s="416" customFormat="1" ht="9.75" customHeight="1">
      <c r="A8" s="412"/>
      <c r="B8" s="413"/>
      <c r="C8" s="90" t="s">
        <v>57</v>
      </c>
      <c r="D8" s="90" t="s">
        <v>58</v>
      </c>
      <c r="E8" s="91" t="s">
        <v>59</v>
      </c>
      <c r="F8" s="90" t="s">
        <v>60</v>
      </c>
      <c r="G8" s="90" t="s">
        <v>61</v>
      </c>
      <c r="H8" s="90" t="s">
        <v>62</v>
      </c>
      <c r="I8" s="90" t="s">
        <v>63</v>
      </c>
      <c r="J8" s="90" t="s">
        <v>64</v>
      </c>
      <c r="K8" s="90" t="s">
        <v>65</v>
      </c>
      <c r="L8" s="90" t="s">
        <v>66</v>
      </c>
      <c r="M8" s="90" t="s">
        <v>67</v>
      </c>
      <c r="N8" s="90" t="s">
        <v>68</v>
      </c>
      <c r="O8" s="414" t="s">
        <v>134</v>
      </c>
      <c r="P8" s="415" t="s">
        <v>70</v>
      </c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IV8" s="417"/>
    </row>
    <row r="9" spans="1:256" s="421" customFormat="1" ht="4.5" customHeight="1">
      <c r="A9" s="418"/>
      <c r="B9" s="405"/>
      <c r="C9" s="419"/>
      <c r="D9" s="419"/>
      <c r="E9" s="420"/>
      <c r="F9" s="419"/>
      <c r="G9" s="419"/>
      <c r="H9" s="419"/>
      <c r="I9" s="419"/>
      <c r="J9" s="419"/>
      <c r="K9" s="419"/>
      <c r="L9" s="419"/>
      <c r="M9" s="419"/>
      <c r="N9" s="419"/>
      <c r="O9" s="408"/>
      <c r="P9" s="409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IV9" s="422"/>
    </row>
    <row r="10" spans="1:256" s="421" customFormat="1" ht="9.75" customHeight="1">
      <c r="A10" s="418" t="s">
        <v>190</v>
      </c>
      <c r="B10" s="405"/>
      <c r="C10" s="419"/>
      <c r="D10" s="419"/>
      <c r="E10" s="420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23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IV10" s="422"/>
    </row>
    <row r="11" spans="1:256" s="421" customFormat="1" ht="4.5" customHeight="1">
      <c r="A11" s="418"/>
      <c r="B11" s="405"/>
      <c r="C11" s="419"/>
      <c r="D11" s="419"/>
      <c r="E11" s="420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23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IV11" s="422"/>
    </row>
    <row r="12" spans="1:31" s="394" customFormat="1" ht="9.75" customHeight="1">
      <c r="A12" s="424" t="s">
        <v>191</v>
      </c>
      <c r="B12" s="425">
        <v>2010</v>
      </c>
      <c r="C12" s="426" t="s">
        <v>8</v>
      </c>
      <c r="D12" s="426" t="s">
        <v>8</v>
      </c>
      <c r="E12" s="426" t="s">
        <v>8</v>
      </c>
      <c r="F12" s="426" t="s">
        <v>8</v>
      </c>
      <c r="G12" s="426" t="s">
        <v>8</v>
      </c>
      <c r="H12" s="426" t="s">
        <v>8</v>
      </c>
      <c r="I12" s="426" t="s">
        <v>8</v>
      </c>
      <c r="J12" s="426" t="s">
        <v>8</v>
      </c>
      <c r="K12" s="426" t="s">
        <v>8</v>
      </c>
      <c r="L12" s="426" t="s">
        <v>8</v>
      </c>
      <c r="M12" s="426" t="s">
        <v>8</v>
      </c>
      <c r="N12" s="426" t="s">
        <v>8</v>
      </c>
      <c r="O12" s="427" t="s">
        <v>8</v>
      </c>
      <c r="P12" s="428" t="s">
        <v>8</v>
      </c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</row>
    <row r="13" spans="1:31" s="394" customFormat="1" ht="9.75" customHeight="1">
      <c r="A13" s="424" t="s">
        <v>192</v>
      </c>
      <c r="B13" s="425">
        <v>2011</v>
      </c>
      <c r="C13" s="426" t="s">
        <v>8</v>
      </c>
      <c r="D13" s="426" t="s">
        <v>8</v>
      </c>
      <c r="E13" s="426" t="s">
        <v>8</v>
      </c>
      <c r="F13" s="426" t="s">
        <v>8</v>
      </c>
      <c r="G13" s="426" t="s">
        <v>8</v>
      </c>
      <c r="H13" s="426" t="s">
        <v>8</v>
      </c>
      <c r="I13" s="426" t="s">
        <v>8</v>
      </c>
      <c r="J13" s="426" t="s">
        <v>8</v>
      </c>
      <c r="K13" s="426" t="s">
        <v>8</v>
      </c>
      <c r="L13" s="426" t="s">
        <v>8</v>
      </c>
      <c r="M13" s="426" t="s">
        <v>8</v>
      </c>
      <c r="N13" s="426" t="s">
        <v>8</v>
      </c>
      <c r="O13" s="427" t="s">
        <v>8</v>
      </c>
      <c r="P13" s="428" t="s">
        <v>8</v>
      </c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</row>
    <row r="14" spans="1:17" ht="9.75" customHeight="1">
      <c r="A14" s="429" t="s">
        <v>193</v>
      </c>
      <c r="B14" s="425">
        <v>2012</v>
      </c>
      <c r="C14" s="426" t="s">
        <v>8</v>
      </c>
      <c r="D14" s="426" t="s">
        <v>8</v>
      </c>
      <c r="E14" s="426" t="s">
        <v>8</v>
      </c>
      <c r="F14" s="426" t="s">
        <v>8</v>
      </c>
      <c r="G14" s="426" t="s">
        <v>8</v>
      </c>
      <c r="H14" s="426" t="s">
        <v>8</v>
      </c>
      <c r="I14" s="426" t="s">
        <v>8</v>
      </c>
      <c r="J14" s="426" t="s">
        <v>8</v>
      </c>
      <c r="K14" s="426" t="s">
        <v>8</v>
      </c>
      <c r="L14" s="426" t="s">
        <v>8</v>
      </c>
      <c r="M14" s="426" t="s">
        <v>8</v>
      </c>
      <c r="N14" s="427" t="s">
        <v>8</v>
      </c>
      <c r="O14" s="427" t="s">
        <v>8</v>
      </c>
      <c r="P14" s="428" t="s">
        <v>8</v>
      </c>
      <c r="Q14" s="430"/>
    </row>
    <row r="15" spans="1:31" s="434" customFormat="1" ht="4.5" customHeight="1">
      <c r="A15" s="431"/>
      <c r="B15" s="405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3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</row>
    <row r="16" spans="1:31" s="394" customFormat="1" ht="9.75" customHeight="1">
      <c r="A16" s="424" t="s">
        <v>194</v>
      </c>
      <c r="B16" s="425">
        <v>2010</v>
      </c>
      <c r="C16" s="426" t="s">
        <v>8</v>
      </c>
      <c r="D16" s="426" t="s">
        <v>8</v>
      </c>
      <c r="E16" s="426" t="s">
        <v>8</v>
      </c>
      <c r="F16" s="426" t="s">
        <v>8</v>
      </c>
      <c r="G16" s="426" t="s">
        <v>8</v>
      </c>
      <c r="H16" s="426" t="s">
        <v>8</v>
      </c>
      <c r="I16" s="426" t="s">
        <v>8</v>
      </c>
      <c r="J16" s="426" t="s">
        <v>8</v>
      </c>
      <c r="K16" s="426" t="s">
        <v>8</v>
      </c>
      <c r="L16" s="426" t="s">
        <v>8</v>
      </c>
      <c r="M16" s="426" t="s">
        <v>8</v>
      </c>
      <c r="N16" s="426" t="s">
        <v>8</v>
      </c>
      <c r="O16" s="427" t="s">
        <v>8</v>
      </c>
      <c r="P16" s="428" t="s">
        <v>7</v>
      </c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</row>
    <row r="17" spans="1:31" s="394" customFormat="1" ht="9.75" customHeight="1">
      <c r="A17" s="424" t="s">
        <v>195</v>
      </c>
      <c r="B17" s="425">
        <v>2011</v>
      </c>
      <c r="C17" s="426" t="s">
        <v>8</v>
      </c>
      <c r="D17" s="426" t="s">
        <v>8</v>
      </c>
      <c r="E17" s="426" t="s">
        <v>8</v>
      </c>
      <c r="F17" s="426" t="s">
        <v>8</v>
      </c>
      <c r="G17" s="426" t="s">
        <v>8</v>
      </c>
      <c r="H17" s="426" t="s">
        <v>8</v>
      </c>
      <c r="I17" s="426" t="s">
        <v>8</v>
      </c>
      <c r="J17" s="426" t="s">
        <v>8</v>
      </c>
      <c r="K17" s="426" t="s">
        <v>8</v>
      </c>
      <c r="L17" s="426" t="s">
        <v>8</v>
      </c>
      <c r="M17" s="426" t="s">
        <v>8</v>
      </c>
      <c r="N17" s="426" t="s">
        <v>8</v>
      </c>
      <c r="O17" s="427" t="s">
        <v>8</v>
      </c>
      <c r="P17" s="428" t="s">
        <v>7</v>
      </c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</row>
    <row r="18" spans="1:16" ht="9.75" customHeight="1">
      <c r="A18" s="429" t="s">
        <v>196</v>
      </c>
      <c r="B18" s="425">
        <v>2012</v>
      </c>
      <c r="C18" s="426" t="s">
        <v>8</v>
      </c>
      <c r="D18" s="426" t="s">
        <v>8</v>
      </c>
      <c r="E18" s="426" t="s">
        <v>8</v>
      </c>
      <c r="F18" s="426" t="s">
        <v>8</v>
      </c>
      <c r="G18" s="426" t="s">
        <v>8</v>
      </c>
      <c r="H18" s="426" t="s">
        <v>8</v>
      </c>
      <c r="I18" s="426" t="s">
        <v>8</v>
      </c>
      <c r="J18" s="426" t="s">
        <v>8</v>
      </c>
      <c r="K18" s="426" t="s">
        <v>8</v>
      </c>
      <c r="L18" s="426" t="s">
        <v>8</v>
      </c>
      <c r="M18" s="426" t="s">
        <v>8</v>
      </c>
      <c r="N18" s="427" t="s">
        <v>8</v>
      </c>
      <c r="O18" s="427" t="s">
        <v>8</v>
      </c>
      <c r="P18" s="428" t="s">
        <v>7</v>
      </c>
    </row>
    <row r="19" spans="1:31" s="438" customFormat="1" ht="4.5" customHeight="1">
      <c r="A19" s="435"/>
      <c r="B19" s="436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23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</row>
    <row r="20" spans="1:31" s="394" customFormat="1" ht="9.75" customHeight="1">
      <c r="A20" s="424" t="s">
        <v>191</v>
      </c>
      <c r="B20" s="425">
        <v>2010</v>
      </c>
      <c r="C20" s="426" t="s">
        <v>8</v>
      </c>
      <c r="D20" s="426" t="s">
        <v>8</v>
      </c>
      <c r="E20" s="426" t="s">
        <v>8</v>
      </c>
      <c r="F20" s="426" t="s">
        <v>8</v>
      </c>
      <c r="G20" s="426" t="s">
        <v>8</v>
      </c>
      <c r="H20" s="426" t="s">
        <v>8</v>
      </c>
      <c r="I20" s="426" t="s">
        <v>8</v>
      </c>
      <c r="J20" s="426" t="s">
        <v>8</v>
      </c>
      <c r="K20" s="426" t="s">
        <v>8</v>
      </c>
      <c r="L20" s="426" t="s">
        <v>8</v>
      </c>
      <c r="M20" s="426" t="s">
        <v>8</v>
      </c>
      <c r="N20" s="426" t="s">
        <v>8</v>
      </c>
      <c r="O20" s="427" t="s">
        <v>8</v>
      </c>
      <c r="P20" s="428" t="s">
        <v>8</v>
      </c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</row>
    <row r="21" spans="1:31" s="394" customFormat="1" ht="9.75" customHeight="1">
      <c r="A21" s="424" t="s">
        <v>197</v>
      </c>
      <c r="B21" s="425">
        <v>2011</v>
      </c>
      <c r="C21" s="426" t="s">
        <v>8</v>
      </c>
      <c r="D21" s="426" t="s">
        <v>8</v>
      </c>
      <c r="E21" s="426" t="s">
        <v>8</v>
      </c>
      <c r="F21" s="426" t="s">
        <v>8</v>
      </c>
      <c r="G21" s="426" t="s">
        <v>8</v>
      </c>
      <c r="H21" s="426" t="s">
        <v>8</v>
      </c>
      <c r="I21" s="426" t="s">
        <v>8</v>
      </c>
      <c r="J21" s="426" t="s">
        <v>8</v>
      </c>
      <c r="K21" s="426" t="s">
        <v>8</v>
      </c>
      <c r="L21" s="426" t="s">
        <v>8</v>
      </c>
      <c r="M21" s="426" t="s">
        <v>8</v>
      </c>
      <c r="N21" s="426" t="s">
        <v>8</v>
      </c>
      <c r="O21" s="427" t="s">
        <v>8</v>
      </c>
      <c r="P21" s="428" t="s">
        <v>8</v>
      </c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</row>
    <row r="22" spans="1:17" ht="9.75" customHeight="1">
      <c r="A22" s="429" t="s">
        <v>193</v>
      </c>
      <c r="B22" s="425">
        <v>2012</v>
      </c>
      <c r="C22" s="426" t="s">
        <v>8</v>
      </c>
      <c r="D22" s="426" t="s">
        <v>8</v>
      </c>
      <c r="E22" s="426" t="s">
        <v>8</v>
      </c>
      <c r="F22" s="426" t="s">
        <v>8</v>
      </c>
      <c r="G22" s="426" t="s">
        <v>8</v>
      </c>
      <c r="H22" s="426" t="s">
        <v>8</v>
      </c>
      <c r="I22" s="426" t="s">
        <v>8</v>
      </c>
      <c r="J22" s="426" t="s">
        <v>8</v>
      </c>
      <c r="K22" s="426" t="s">
        <v>8</v>
      </c>
      <c r="L22" s="426" t="s">
        <v>8</v>
      </c>
      <c r="M22" s="426" t="s">
        <v>8</v>
      </c>
      <c r="N22" s="427" t="s">
        <v>8</v>
      </c>
      <c r="O22" s="427" t="s">
        <v>8</v>
      </c>
      <c r="P22" s="428" t="s">
        <v>8</v>
      </c>
      <c r="Q22" s="441"/>
    </row>
    <row r="23" spans="1:16" ht="4.5" customHeight="1">
      <c r="A23" s="429"/>
      <c r="B23" s="425"/>
      <c r="C23" s="426"/>
      <c r="D23" s="442"/>
      <c r="E23" s="442"/>
      <c r="F23" s="442"/>
      <c r="G23" s="442"/>
      <c r="H23" s="442"/>
      <c r="I23" s="442"/>
      <c r="J23" s="442"/>
      <c r="K23" s="443"/>
      <c r="L23" s="442"/>
      <c r="M23" s="442"/>
      <c r="N23" s="442"/>
      <c r="O23" s="443"/>
      <c r="P23" s="428"/>
    </row>
    <row r="24" spans="1:31" s="422" customFormat="1" ht="9.75" customHeight="1">
      <c r="A24" s="418" t="s">
        <v>198</v>
      </c>
      <c r="B24" s="405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23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</row>
    <row r="25" spans="1:31" s="394" customFormat="1" ht="4.5" customHeight="1">
      <c r="A25" s="445"/>
      <c r="B25" s="446"/>
      <c r="C25" s="426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3"/>
      <c r="O25" s="443"/>
      <c r="P25" s="428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</row>
    <row r="26" spans="1:31" s="394" customFormat="1" ht="9.75" customHeight="1">
      <c r="A26" s="424" t="s">
        <v>199</v>
      </c>
      <c r="B26" s="425">
        <v>2010</v>
      </c>
      <c r="C26" s="426">
        <v>2393</v>
      </c>
      <c r="D26" s="426">
        <v>1927</v>
      </c>
      <c r="E26" s="426">
        <v>2375</v>
      </c>
      <c r="F26" s="426">
        <v>2102</v>
      </c>
      <c r="G26" s="426">
        <v>2148</v>
      </c>
      <c r="H26" s="426">
        <v>2438</v>
      </c>
      <c r="I26" s="426">
        <v>2447</v>
      </c>
      <c r="J26" s="426">
        <v>1817</v>
      </c>
      <c r="K26" s="426">
        <v>2603</v>
      </c>
      <c r="L26" s="426">
        <v>2530</v>
      </c>
      <c r="M26" s="426">
        <v>2157</v>
      </c>
      <c r="N26" s="426">
        <v>1884</v>
      </c>
      <c r="O26" s="443">
        <f>SUM(C26:N26)</f>
        <v>26821</v>
      </c>
      <c r="P26" s="428" t="s">
        <v>8</v>
      </c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</row>
    <row r="27" spans="1:16" ht="9.75" customHeight="1">
      <c r="A27" s="424" t="s">
        <v>200</v>
      </c>
      <c r="B27" s="425">
        <v>2011</v>
      </c>
      <c r="C27" s="426">
        <v>2678</v>
      </c>
      <c r="D27" s="426">
        <v>2111</v>
      </c>
      <c r="E27" s="426">
        <v>2409</v>
      </c>
      <c r="F27" s="426">
        <v>2297</v>
      </c>
      <c r="G27" s="426">
        <v>2478</v>
      </c>
      <c r="H27" s="426">
        <v>2369</v>
      </c>
      <c r="I27" s="426">
        <v>2428</v>
      </c>
      <c r="J27" s="426">
        <v>2005</v>
      </c>
      <c r="K27" s="426">
        <v>2689</v>
      </c>
      <c r="L27" s="426">
        <v>2571</v>
      </c>
      <c r="M27" s="426">
        <v>2256</v>
      </c>
      <c r="N27" s="426">
        <v>1985</v>
      </c>
      <c r="O27" s="443">
        <f>SUM(C27:N27)</f>
        <v>28276</v>
      </c>
      <c r="P27" s="428" t="s">
        <v>8</v>
      </c>
    </row>
    <row r="28" spans="1:16" ht="9.75" customHeight="1">
      <c r="A28" s="424" t="s">
        <v>201</v>
      </c>
      <c r="B28" s="425">
        <v>2012</v>
      </c>
      <c r="C28" s="426">
        <v>2692</v>
      </c>
      <c r="D28" s="426">
        <v>2208</v>
      </c>
      <c r="E28" s="426">
        <v>2486</v>
      </c>
      <c r="F28" s="426">
        <v>2403</v>
      </c>
      <c r="G28" s="426">
        <v>2456</v>
      </c>
      <c r="H28" s="426">
        <v>2568</v>
      </c>
      <c r="I28" s="426">
        <v>2660</v>
      </c>
      <c r="J28" s="426">
        <v>1890</v>
      </c>
      <c r="K28" s="426">
        <v>2618</v>
      </c>
      <c r="L28" s="426">
        <v>2711</v>
      </c>
      <c r="M28" s="426">
        <v>2296</v>
      </c>
      <c r="N28" s="427">
        <v>1423</v>
      </c>
      <c r="O28" s="443">
        <f>SUM(C28:N28)</f>
        <v>28411</v>
      </c>
      <c r="P28" s="428" t="s">
        <v>8</v>
      </c>
    </row>
    <row r="29" spans="1:31" s="394" customFormat="1" ht="4.5" customHeight="1">
      <c r="A29" s="424"/>
      <c r="B29" s="446"/>
      <c r="C29" s="426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3"/>
      <c r="O29" s="443"/>
      <c r="P29" s="428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</row>
    <row r="30" spans="1:256" s="421" customFormat="1" ht="9.75" customHeight="1">
      <c r="A30" s="418" t="s">
        <v>202</v>
      </c>
      <c r="B30" s="405"/>
      <c r="C30" s="419"/>
      <c r="D30" s="419"/>
      <c r="E30" s="420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23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IV30" s="422"/>
    </row>
    <row r="31" spans="1:256" s="421" customFormat="1" ht="4.5" customHeight="1">
      <c r="A31" s="418"/>
      <c r="B31" s="405"/>
      <c r="C31" s="419"/>
      <c r="D31" s="419"/>
      <c r="E31" s="420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23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IV31" s="422"/>
    </row>
    <row r="32" spans="1:31" s="394" customFormat="1" ht="9.75" customHeight="1">
      <c r="A32" s="424" t="s">
        <v>191</v>
      </c>
      <c r="B32" s="425">
        <v>2010</v>
      </c>
      <c r="C32" s="426">
        <v>8403</v>
      </c>
      <c r="D32" s="426">
        <v>8724</v>
      </c>
      <c r="E32" s="426">
        <v>9959</v>
      </c>
      <c r="F32" s="426">
        <v>10357</v>
      </c>
      <c r="G32" s="426">
        <v>10627</v>
      </c>
      <c r="H32" s="426">
        <v>11258</v>
      </c>
      <c r="I32" s="426">
        <v>11617</v>
      </c>
      <c r="J32" s="426">
        <v>10159</v>
      </c>
      <c r="K32" s="426">
        <v>11557</v>
      </c>
      <c r="L32" s="426">
        <v>11448</v>
      </c>
      <c r="M32" s="426">
        <v>11179</v>
      </c>
      <c r="N32" s="426">
        <v>10684</v>
      </c>
      <c r="O32" s="427">
        <f>AVERAGE(C32:N32)</f>
        <v>10497.666666666666</v>
      </c>
      <c r="P32" s="428" t="s">
        <v>8</v>
      </c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</row>
    <row r="33" spans="1:31" s="394" customFormat="1" ht="9.75" customHeight="1">
      <c r="A33" s="424" t="s">
        <v>192</v>
      </c>
      <c r="B33" s="425">
        <v>2011</v>
      </c>
      <c r="C33" s="426">
        <v>9999</v>
      </c>
      <c r="D33" s="426">
        <v>10438</v>
      </c>
      <c r="E33" s="426">
        <v>11424</v>
      </c>
      <c r="F33" s="426">
        <v>11826</v>
      </c>
      <c r="G33" s="426">
        <v>12367</v>
      </c>
      <c r="H33" s="426">
        <v>12523</v>
      </c>
      <c r="I33" s="426">
        <v>12568</v>
      </c>
      <c r="J33" s="426">
        <v>11338</v>
      </c>
      <c r="K33" s="426">
        <v>12387</v>
      </c>
      <c r="L33" s="426">
        <v>11691</v>
      </c>
      <c r="M33" s="426">
        <v>11803</v>
      </c>
      <c r="N33" s="426">
        <v>11387</v>
      </c>
      <c r="O33" s="427">
        <f>AVERAGE(C33:N33)</f>
        <v>11645.916666666666</v>
      </c>
      <c r="P33" s="428" t="s">
        <v>8</v>
      </c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</row>
    <row r="34" spans="1:16" ht="9.75" customHeight="1">
      <c r="A34" s="429" t="s">
        <v>203</v>
      </c>
      <c r="B34" s="425">
        <v>2012</v>
      </c>
      <c r="C34" s="426">
        <v>10456</v>
      </c>
      <c r="D34" s="426">
        <v>10628</v>
      </c>
      <c r="E34" s="426">
        <v>11930</v>
      </c>
      <c r="F34" s="426">
        <v>12047</v>
      </c>
      <c r="G34" s="426">
        <v>12023</v>
      </c>
      <c r="H34" s="426">
        <v>13122</v>
      </c>
      <c r="I34" s="426">
        <v>13001</v>
      </c>
      <c r="J34" s="426">
        <v>11516</v>
      </c>
      <c r="K34" s="426">
        <v>12333</v>
      </c>
      <c r="L34" s="426">
        <v>12538</v>
      </c>
      <c r="M34" s="426">
        <v>11657</v>
      </c>
      <c r="N34" s="427">
        <v>9199</v>
      </c>
      <c r="O34" s="427">
        <f>AVERAGE(C34:N34)</f>
        <v>11704.166666666666</v>
      </c>
      <c r="P34" s="428" t="s">
        <v>8</v>
      </c>
    </row>
    <row r="35" spans="1:31" s="434" customFormat="1" ht="7.5" customHeight="1">
      <c r="A35" s="431"/>
      <c r="B35" s="405"/>
      <c r="C35" s="432"/>
      <c r="D35" s="432"/>
      <c r="E35" s="432"/>
      <c r="F35" s="432"/>
      <c r="G35" s="447"/>
      <c r="H35" s="432"/>
      <c r="I35" s="432"/>
      <c r="J35" s="432"/>
      <c r="K35" s="432"/>
      <c r="L35" s="432"/>
      <c r="M35" s="432"/>
      <c r="N35" s="432"/>
      <c r="O35" s="432"/>
      <c r="P35" s="433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</row>
    <row r="36" spans="1:31" s="394" customFormat="1" ht="9.75" customHeight="1">
      <c r="A36" s="424" t="s">
        <v>194</v>
      </c>
      <c r="B36" s="425">
        <v>2010</v>
      </c>
      <c r="C36" s="426">
        <v>638.15</v>
      </c>
      <c r="D36" s="426">
        <v>685.128</v>
      </c>
      <c r="E36" s="426">
        <v>874.852</v>
      </c>
      <c r="F36" s="426">
        <v>901.706</v>
      </c>
      <c r="G36" s="426">
        <v>890.552</v>
      </c>
      <c r="H36" s="426">
        <v>1009.657</v>
      </c>
      <c r="I36" s="426">
        <v>1055.516</v>
      </c>
      <c r="J36" s="426">
        <v>828.517</v>
      </c>
      <c r="K36" s="426">
        <v>1028.293</v>
      </c>
      <c r="L36" s="426">
        <v>1022.308</v>
      </c>
      <c r="M36" s="426">
        <v>1025.138</v>
      </c>
      <c r="N36" s="426">
        <v>891.327</v>
      </c>
      <c r="O36" s="443">
        <f>SUM(C36:N36)</f>
        <v>10851.143999999998</v>
      </c>
      <c r="P36" s="428" t="s">
        <v>7</v>
      </c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</row>
    <row r="37" spans="1:31" s="394" customFormat="1" ht="9.75" customHeight="1">
      <c r="A37" s="424" t="s">
        <v>204</v>
      </c>
      <c r="B37" s="425">
        <v>2011</v>
      </c>
      <c r="C37" s="426">
        <v>849.404</v>
      </c>
      <c r="D37" s="426">
        <v>888.389</v>
      </c>
      <c r="E37" s="426">
        <v>1096.291</v>
      </c>
      <c r="F37" s="426">
        <v>1070.091</v>
      </c>
      <c r="G37" s="426">
        <v>1202.655</v>
      </c>
      <c r="H37" s="426">
        <v>1136.318</v>
      </c>
      <c r="I37" s="426">
        <v>1145.646</v>
      </c>
      <c r="J37" s="426">
        <v>963.857</v>
      </c>
      <c r="K37" s="426">
        <v>1134.256</v>
      </c>
      <c r="L37" s="426">
        <v>1064.752</v>
      </c>
      <c r="M37" s="426">
        <v>1111.694</v>
      </c>
      <c r="N37" s="426">
        <v>933.242</v>
      </c>
      <c r="O37" s="443">
        <f>SUM(C37:N37)</f>
        <v>12596.595</v>
      </c>
      <c r="P37" s="428" t="s">
        <v>7</v>
      </c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</row>
    <row r="38" spans="1:16" ht="9.75" customHeight="1">
      <c r="A38" s="429" t="s">
        <v>196</v>
      </c>
      <c r="B38" s="425">
        <v>2012</v>
      </c>
      <c r="C38" s="426">
        <v>913.05</v>
      </c>
      <c r="D38" s="426">
        <v>891.657</v>
      </c>
      <c r="E38" s="426">
        <v>1105.084</v>
      </c>
      <c r="F38" s="426">
        <v>1083.058</v>
      </c>
      <c r="G38" s="426">
        <v>1111.913</v>
      </c>
      <c r="H38" s="426">
        <v>1180.335</v>
      </c>
      <c r="I38" s="426">
        <v>1245.263</v>
      </c>
      <c r="J38" s="426">
        <v>975.895</v>
      </c>
      <c r="K38" s="426">
        <v>1065.648</v>
      </c>
      <c r="L38" s="426">
        <v>1223.364</v>
      </c>
      <c r="M38" s="426">
        <v>1084.598</v>
      </c>
      <c r="N38" s="427">
        <v>700.796</v>
      </c>
      <c r="O38" s="443">
        <f>SUM(C38:N38)</f>
        <v>12580.661</v>
      </c>
      <c r="P38" s="428" t="s">
        <v>7</v>
      </c>
    </row>
    <row r="39" spans="1:31" s="438" customFormat="1" ht="4.5" customHeight="1">
      <c r="A39" s="435"/>
      <c r="B39" s="436"/>
      <c r="C39" s="437"/>
      <c r="D39" s="437"/>
      <c r="E39" s="437"/>
      <c r="F39" s="437"/>
      <c r="G39" s="448"/>
      <c r="H39" s="437"/>
      <c r="I39" s="437"/>
      <c r="J39" s="437"/>
      <c r="K39" s="437"/>
      <c r="L39" s="437"/>
      <c r="M39" s="437"/>
      <c r="N39" s="437"/>
      <c r="O39" s="437"/>
      <c r="P39" s="423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</row>
    <row r="40" spans="1:31" s="394" customFormat="1" ht="9.75" customHeight="1">
      <c r="A40" s="424" t="s">
        <v>191</v>
      </c>
      <c r="B40" s="425">
        <v>2010</v>
      </c>
      <c r="C40" s="426">
        <v>17168</v>
      </c>
      <c r="D40" s="426">
        <v>17414</v>
      </c>
      <c r="E40" s="426">
        <v>21552</v>
      </c>
      <c r="F40" s="426">
        <v>22867</v>
      </c>
      <c r="G40" s="426">
        <v>23831</v>
      </c>
      <c r="H40" s="426">
        <v>24406</v>
      </c>
      <c r="I40" s="426">
        <v>24544</v>
      </c>
      <c r="J40" s="426">
        <v>22296</v>
      </c>
      <c r="K40" s="426">
        <v>25502</v>
      </c>
      <c r="L40" s="426">
        <v>25676</v>
      </c>
      <c r="M40" s="426">
        <v>25223</v>
      </c>
      <c r="N40" s="426">
        <v>23412</v>
      </c>
      <c r="O40" s="427">
        <f>AVERAGE(C40:N40)</f>
        <v>22824.25</v>
      </c>
      <c r="P40" s="428" t="s">
        <v>8</v>
      </c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</row>
    <row r="41" spans="1:31" s="394" customFormat="1" ht="9.75" customHeight="1">
      <c r="A41" s="424" t="s">
        <v>205</v>
      </c>
      <c r="B41" s="425">
        <v>2011</v>
      </c>
      <c r="C41" s="426">
        <v>21016</v>
      </c>
      <c r="D41" s="426">
        <v>21884</v>
      </c>
      <c r="E41" s="426">
        <v>24484</v>
      </c>
      <c r="F41" s="426">
        <v>25926</v>
      </c>
      <c r="G41" s="426">
        <v>28486</v>
      </c>
      <c r="H41" s="426">
        <v>27852</v>
      </c>
      <c r="I41" s="426">
        <v>27463</v>
      </c>
      <c r="J41" s="426">
        <v>25841</v>
      </c>
      <c r="K41" s="426">
        <v>28121</v>
      </c>
      <c r="L41" s="426">
        <v>24576</v>
      </c>
      <c r="M41" s="426">
        <v>24979</v>
      </c>
      <c r="N41" s="426">
        <v>24248</v>
      </c>
      <c r="O41" s="427">
        <f>AVERAGE(C41:N41)</f>
        <v>25406.333333333332</v>
      </c>
      <c r="P41" s="428" t="s">
        <v>8</v>
      </c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</row>
    <row r="42" spans="1:17" ht="9.75" customHeight="1">
      <c r="A42" s="429" t="s">
        <v>206</v>
      </c>
      <c r="B42" s="425">
        <v>2012</v>
      </c>
      <c r="C42" s="426">
        <v>20976</v>
      </c>
      <c r="D42" s="426">
        <v>21286</v>
      </c>
      <c r="E42" s="426">
        <v>24323</v>
      </c>
      <c r="F42" s="426">
        <v>24722</v>
      </c>
      <c r="G42" s="426">
        <v>25521</v>
      </c>
      <c r="H42" s="426">
        <v>26660</v>
      </c>
      <c r="I42" s="426">
        <v>26094</v>
      </c>
      <c r="J42" s="426">
        <v>23554</v>
      </c>
      <c r="K42" s="426">
        <v>24328</v>
      </c>
      <c r="L42" s="426">
        <v>27348</v>
      </c>
      <c r="M42" s="426">
        <v>23113</v>
      </c>
      <c r="N42" s="427">
        <v>16845</v>
      </c>
      <c r="O42" s="427">
        <f>AVERAGE(C42:N42)</f>
        <v>23730.833333333332</v>
      </c>
      <c r="P42" s="428" t="s">
        <v>8</v>
      </c>
      <c r="Q42" s="430"/>
    </row>
    <row r="43" spans="1:16" ht="4.5" customHeight="1">
      <c r="A43" s="449"/>
      <c r="B43" s="450"/>
      <c r="C43" s="451"/>
      <c r="D43" s="451"/>
      <c r="E43" s="451"/>
      <c r="F43" s="451"/>
      <c r="G43" s="451"/>
      <c r="H43" s="451"/>
      <c r="I43" s="452"/>
      <c r="J43" s="451"/>
      <c r="K43" s="451"/>
      <c r="L43" s="451"/>
      <c r="M43" s="451"/>
      <c r="N43" s="451"/>
      <c r="O43" s="452"/>
      <c r="P43" s="453"/>
    </row>
    <row r="44" spans="1:16" ht="9" customHeight="1">
      <c r="A44" s="454" t="s">
        <v>161</v>
      </c>
      <c r="B44" s="425"/>
      <c r="C44" s="442"/>
      <c r="D44" s="442"/>
      <c r="E44" s="442"/>
      <c r="F44" s="442"/>
      <c r="G44" s="442"/>
      <c r="H44" s="442"/>
      <c r="I44" s="443"/>
      <c r="J44" s="442"/>
      <c r="K44" s="442"/>
      <c r="L44" s="442"/>
      <c r="M44" s="442"/>
      <c r="N44" s="455"/>
      <c r="O44" s="456"/>
      <c r="P44" s="457" t="s">
        <v>88</v>
      </c>
    </row>
    <row r="45" spans="1:16" ht="9" customHeight="1">
      <c r="A45" s="458" t="s">
        <v>207</v>
      </c>
      <c r="B45" s="425"/>
      <c r="C45" s="442"/>
      <c r="D45" s="442"/>
      <c r="E45" s="442"/>
      <c r="F45" s="442"/>
      <c r="G45" s="442"/>
      <c r="H45" s="442"/>
      <c r="I45" s="443"/>
      <c r="J45" s="442"/>
      <c r="K45" s="442"/>
      <c r="L45" s="442"/>
      <c r="M45" s="442"/>
      <c r="N45" s="442"/>
      <c r="O45" s="443"/>
      <c r="P45" s="459"/>
    </row>
    <row r="46" spans="1:16" ht="9" customHeight="1">
      <c r="A46" s="458" t="s">
        <v>208</v>
      </c>
      <c r="B46" s="425"/>
      <c r="C46" s="442"/>
      <c r="D46" s="442"/>
      <c r="E46" s="442"/>
      <c r="F46" s="442"/>
      <c r="G46" s="442"/>
      <c r="H46" s="442"/>
      <c r="I46" s="443"/>
      <c r="J46" s="442"/>
      <c r="K46" s="442"/>
      <c r="L46" s="442"/>
      <c r="M46" s="442"/>
      <c r="N46" s="455"/>
      <c r="O46" s="455"/>
      <c r="P46" s="460"/>
    </row>
    <row r="47" spans="1:16" ht="9" customHeight="1">
      <c r="A47" s="391"/>
      <c r="B47" s="425"/>
      <c r="C47" s="442"/>
      <c r="D47" s="442"/>
      <c r="E47" s="458"/>
      <c r="F47" s="442"/>
      <c r="G47" s="442"/>
      <c r="H47" s="443"/>
      <c r="I47" s="443"/>
      <c r="J47" s="442"/>
      <c r="K47" s="442"/>
      <c r="L47" s="442"/>
      <c r="M47" s="442"/>
      <c r="N47" s="455"/>
      <c r="O47" s="455"/>
      <c r="P47" s="460"/>
    </row>
    <row r="48" spans="1:256" s="455" customFormat="1" ht="15" customHeight="1">
      <c r="A48" s="1077" t="s">
        <v>53</v>
      </c>
      <c r="B48" s="1077"/>
      <c r="C48" s="1077"/>
      <c r="D48" s="1077"/>
      <c r="E48" s="1077"/>
      <c r="F48" s="1077"/>
      <c r="G48" s="1077"/>
      <c r="H48" s="1077"/>
      <c r="I48" s="1077"/>
      <c r="J48" s="1077"/>
      <c r="K48" s="1077"/>
      <c r="L48" s="1077"/>
      <c r="M48" s="1077"/>
      <c r="N48" s="1077"/>
      <c r="O48" s="1077"/>
      <c r="P48" s="1077"/>
      <c r="Q48" s="461"/>
      <c r="AF48" s="460"/>
      <c r="AG48" s="461"/>
      <c r="AV48" s="460"/>
      <c r="AW48" s="461"/>
      <c r="BL48" s="460"/>
      <c r="BM48" s="461"/>
      <c r="CB48" s="460"/>
      <c r="CC48" s="461"/>
      <c r="CR48" s="460"/>
      <c r="CS48" s="461"/>
      <c r="DH48" s="460"/>
      <c r="DI48" s="461"/>
      <c r="DX48" s="460"/>
      <c r="DY48" s="461"/>
      <c r="EN48" s="460"/>
      <c r="EO48" s="461"/>
      <c r="FD48" s="460"/>
      <c r="FE48" s="461"/>
      <c r="FT48" s="460"/>
      <c r="FU48" s="461"/>
      <c r="GJ48" s="460"/>
      <c r="GK48" s="461"/>
      <c r="GZ48" s="460"/>
      <c r="HA48" s="461"/>
      <c r="HP48" s="460"/>
      <c r="HQ48" s="461"/>
      <c r="IF48" s="460"/>
      <c r="IG48" s="461"/>
      <c r="IV48" s="460"/>
    </row>
    <row r="49" spans="1:256" s="455" customFormat="1" ht="15" customHeight="1">
      <c r="A49" s="1072" t="s">
        <v>188</v>
      </c>
      <c r="B49" s="1072"/>
      <c r="C49" s="1072"/>
      <c r="D49" s="1072"/>
      <c r="E49" s="1072"/>
      <c r="F49" s="1072"/>
      <c r="G49" s="1072"/>
      <c r="H49" s="1072"/>
      <c r="I49" s="1072"/>
      <c r="J49" s="1072"/>
      <c r="K49" s="1072"/>
      <c r="L49" s="1072"/>
      <c r="M49" s="1072"/>
      <c r="N49" s="1072"/>
      <c r="O49" s="1072"/>
      <c r="P49" s="1072"/>
      <c r="Q49" s="461"/>
      <c r="AF49" s="460"/>
      <c r="AG49" s="461"/>
      <c r="AV49" s="460"/>
      <c r="AW49" s="461"/>
      <c r="BL49" s="460"/>
      <c r="BM49" s="461"/>
      <c r="CB49" s="460"/>
      <c r="CC49" s="461"/>
      <c r="CR49" s="460"/>
      <c r="CS49" s="461"/>
      <c r="DH49" s="460"/>
      <c r="DI49" s="461"/>
      <c r="DX49" s="460"/>
      <c r="DY49" s="461"/>
      <c r="EN49" s="460"/>
      <c r="EO49" s="461"/>
      <c r="FD49" s="460"/>
      <c r="FE49" s="461"/>
      <c r="FT49" s="460"/>
      <c r="FU49" s="461"/>
      <c r="GJ49" s="460"/>
      <c r="GK49" s="461"/>
      <c r="GZ49" s="460"/>
      <c r="HA49" s="461"/>
      <c r="HP49" s="460"/>
      <c r="HQ49" s="461"/>
      <c r="IF49" s="460"/>
      <c r="IG49" s="461"/>
      <c r="IV49" s="460"/>
    </row>
    <row r="50" spans="1:256" s="455" customFormat="1" ht="12.75" customHeight="1">
      <c r="A50" s="1073" t="s">
        <v>165</v>
      </c>
      <c r="B50" s="1073"/>
      <c r="C50" s="1073"/>
      <c r="D50" s="1073"/>
      <c r="E50" s="1073"/>
      <c r="F50" s="1073"/>
      <c r="G50" s="1073"/>
      <c r="H50" s="1073"/>
      <c r="I50" s="1073"/>
      <c r="J50" s="1073"/>
      <c r="K50" s="1073"/>
      <c r="L50" s="1073"/>
      <c r="M50" s="1073"/>
      <c r="N50" s="1073"/>
      <c r="O50" s="1073"/>
      <c r="P50" s="1073"/>
      <c r="Q50" s="461"/>
      <c r="AF50" s="460"/>
      <c r="AG50" s="461"/>
      <c r="AV50" s="460"/>
      <c r="AW50" s="461"/>
      <c r="BL50" s="460"/>
      <c r="BM50" s="461"/>
      <c r="CB50" s="460"/>
      <c r="CC50" s="461"/>
      <c r="CR50" s="460"/>
      <c r="CS50" s="461"/>
      <c r="DH50" s="460"/>
      <c r="DI50" s="461"/>
      <c r="DX50" s="460"/>
      <c r="DY50" s="461"/>
      <c r="EN50" s="460"/>
      <c r="EO50" s="461"/>
      <c r="FD50" s="460"/>
      <c r="FE50" s="461"/>
      <c r="FT50" s="460"/>
      <c r="FU50" s="461"/>
      <c r="GJ50" s="460"/>
      <c r="GK50" s="461"/>
      <c r="GZ50" s="460"/>
      <c r="HA50" s="461"/>
      <c r="HP50" s="460"/>
      <c r="HQ50" s="461"/>
      <c r="IF50" s="460"/>
      <c r="IG50" s="461"/>
      <c r="IV50" s="460"/>
    </row>
    <row r="51" spans="1:256" s="455" customFormat="1" ht="4.5" customHeight="1">
      <c r="A51" s="393"/>
      <c r="B51" s="395"/>
      <c r="C51" s="396"/>
      <c r="D51" s="396"/>
      <c r="E51" s="396"/>
      <c r="F51" s="397"/>
      <c r="G51" s="396"/>
      <c r="H51" s="397"/>
      <c r="I51" s="396"/>
      <c r="J51" s="396"/>
      <c r="K51" s="396"/>
      <c r="L51" s="396"/>
      <c r="M51" s="396"/>
      <c r="N51" s="396"/>
      <c r="O51" s="398"/>
      <c r="P51" s="399"/>
      <c r="Q51" s="461"/>
      <c r="AF51" s="460"/>
      <c r="AG51" s="461"/>
      <c r="AV51" s="460"/>
      <c r="AW51" s="461"/>
      <c r="BL51" s="460"/>
      <c r="BM51" s="461"/>
      <c r="CB51" s="460"/>
      <c r="CC51" s="461"/>
      <c r="CR51" s="460"/>
      <c r="CS51" s="461"/>
      <c r="DH51" s="460"/>
      <c r="DI51" s="461"/>
      <c r="DX51" s="460"/>
      <c r="DY51" s="461"/>
      <c r="EN51" s="460"/>
      <c r="EO51" s="461"/>
      <c r="FD51" s="460"/>
      <c r="FE51" s="461"/>
      <c r="FT51" s="460"/>
      <c r="FU51" s="461"/>
      <c r="GJ51" s="460"/>
      <c r="GK51" s="461"/>
      <c r="GZ51" s="460"/>
      <c r="HA51" s="461"/>
      <c r="HP51" s="460"/>
      <c r="HQ51" s="461"/>
      <c r="IF51" s="460"/>
      <c r="IG51" s="461"/>
      <c r="IV51" s="460"/>
    </row>
    <row r="52" spans="1:256" s="455" customFormat="1" ht="9.75" customHeight="1">
      <c r="A52" s="75" t="s">
        <v>103</v>
      </c>
      <c r="B52" s="400"/>
      <c r="C52" s="400"/>
      <c r="D52" s="400"/>
      <c r="E52" s="400"/>
      <c r="F52" s="400"/>
      <c r="G52" s="400"/>
      <c r="H52" s="400"/>
      <c r="I52" s="462"/>
      <c r="J52" s="462"/>
      <c r="K52" s="462"/>
      <c r="L52" s="400"/>
      <c r="M52" s="462"/>
      <c r="N52" s="462"/>
      <c r="O52" s="462"/>
      <c r="P52" s="401" t="s">
        <v>209</v>
      </c>
      <c r="Q52" s="461"/>
      <c r="AF52" s="460"/>
      <c r="AG52" s="461"/>
      <c r="AV52" s="460"/>
      <c r="AW52" s="461"/>
      <c r="BL52" s="460"/>
      <c r="BM52" s="461"/>
      <c r="CB52" s="460"/>
      <c r="CC52" s="461"/>
      <c r="CR52" s="460"/>
      <c r="CS52" s="461"/>
      <c r="DH52" s="460"/>
      <c r="DI52" s="461"/>
      <c r="DX52" s="460"/>
      <c r="DY52" s="461"/>
      <c r="EN52" s="460"/>
      <c r="EO52" s="461"/>
      <c r="FD52" s="460"/>
      <c r="FE52" s="461"/>
      <c r="FT52" s="460"/>
      <c r="FU52" s="461"/>
      <c r="GJ52" s="460"/>
      <c r="GK52" s="461"/>
      <c r="GZ52" s="460"/>
      <c r="HA52" s="461"/>
      <c r="HP52" s="460"/>
      <c r="HQ52" s="461"/>
      <c r="IF52" s="460"/>
      <c r="IG52" s="461"/>
      <c r="IV52" s="460"/>
    </row>
    <row r="53" spans="1:256" s="455" customFormat="1" ht="15" customHeight="1">
      <c r="A53" s="1074" t="s">
        <v>188</v>
      </c>
      <c r="B53" s="1075"/>
      <c r="C53" s="1075"/>
      <c r="D53" s="1075"/>
      <c r="E53" s="1075"/>
      <c r="F53" s="1075"/>
      <c r="G53" s="1075"/>
      <c r="H53" s="1075"/>
      <c r="I53" s="1075"/>
      <c r="J53" s="1075"/>
      <c r="K53" s="1075"/>
      <c r="L53" s="1075"/>
      <c r="M53" s="1075"/>
      <c r="N53" s="1075"/>
      <c r="O53" s="1075"/>
      <c r="P53" s="1076"/>
      <c r="Q53" s="461"/>
      <c r="AF53" s="460"/>
      <c r="AG53" s="461"/>
      <c r="AV53" s="460"/>
      <c r="AW53" s="461"/>
      <c r="BL53" s="460"/>
      <c r="BM53" s="461"/>
      <c r="CB53" s="460"/>
      <c r="CC53" s="461"/>
      <c r="CR53" s="460"/>
      <c r="CS53" s="461"/>
      <c r="DH53" s="460"/>
      <c r="DI53" s="461"/>
      <c r="DX53" s="460"/>
      <c r="DY53" s="461"/>
      <c r="EN53" s="460"/>
      <c r="EO53" s="461"/>
      <c r="FD53" s="460"/>
      <c r="FE53" s="461"/>
      <c r="FT53" s="460"/>
      <c r="FU53" s="461"/>
      <c r="GJ53" s="460"/>
      <c r="GK53" s="461"/>
      <c r="GZ53" s="460"/>
      <c r="HA53" s="461"/>
      <c r="HP53" s="460"/>
      <c r="HQ53" s="461"/>
      <c r="IF53" s="460"/>
      <c r="IG53" s="461"/>
      <c r="IV53" s="460"/>
    </row>
    <row r="54" spans="1:256" s="455" customFormat="1" ht="4.5" customHeight="1">
      <c r="A54" s="404"/>
      <c r="B54" s="405"/>
      <c r="C54" s="406"/>
      <c r="D54" s="406"/>
      <c r="E54" s="407"/>
      <c r="F54" s="406"/>
      <c r="G54" s="406"/>
      <c r="H54" s="406"/>
      <c r="I54" s="406"/>
      <c r="J54" s="406"/>
      <c r="K54" s="406"/>
      <c r="L54" s="406"/>
      <c r="M54" s="406"/>
      <c r="N54" s="406"/>
      <c r="O54" s="408"/>
      <c r="P54" s="463"/>
      <c r="Q54" s="461"/>
      <c r="AF54" s="460"/>
      <c r="AG54" s="461"/>
      <c r="AV54" s="460"/>
      <c r="AW54" s="461"/>
      <c r="BL54" s="460"/>
      <c r="BM54" s="461"/>
      <c r="CB54" s="460"/>
      <c r="CC54" s="461"/>
      <c r="CR54" s="460"/>
      <c r="CS54" s="461"/>
      <c r="DH54" s="460"/>
      <c r="DI54" s="461"/>
      <c r="DX54" s="460"/>
      <c r="DY54" s="461"/>
      <c r="EN54" s="460"/>
      <c r="EO54" s="461"/>
      <c r="FD54" s="460"/>
      <c r="FE54" s="461"/>
      <c r="FT54" s="460"/>
      <c r="FU54" s="461"/>
      <c r="GJ54" s="460"/>
      <c r="GK54" s="461"/>
      <c r="GZ54" s="460"/>
      <c r="HA54" s="461"/>
      <c r="HP54" s="460"/>
      <c r="HQ54" s="461"/>
      <c r="IF54" s="460"/>
      <c r="IG54" s="461"/>
      <c r="IV54" s="460"/>
    </row>
    <row r="55" spans="1:256" s="455" customFormat="1" ht="9.75" customHeight="1">
      <c r="A55" s="412"/>
      <c r="B55" s="413"/>
      <c r="C55" s="90" t="s">
        <v>57</v>
      </c>
      <c r="D55" s="90" t="s">
        <v>58</v>
      </c>
      <c r="E55" s="91" t="s">
        <v>59</v>
      </c>
      <c r="F55" s="90" t="s">
        <v>60</v>
      </c>
      <c r="G55" s="90" t="s">
        <v>61</v>
      </c>
      <c r="H55" s="90" t="s">
        <v>62</v>
      </c>
      <c r="I55" s="90" t="s">
        <v>63</v>
      </c>
      <c r="J55" s="90" t="s">
        <v>64</v>
      </c>
      <c r="K55" s="90" t="s">
        <v>65</v>
      </c>
      <c r="L55" s="90" t="s">
        <v>66</v>
      </c>
      <c r="M55" s="90" t="s">
        <v>67</v>
      </c>
      <c r="N55" s="90" t="s">
        <v>68</v>
      </c>
      <c r="O55" s="414" t="s">
        <v>134</v>
      </c>
      <c r="P55" s="464" t="s">
        <v>70</v>
      </c>
      <c r="Q55" s="461"/>
      <c r="AF55" s="460"/>
      <c r="AG55" s="461"/>
      <c r="AV55" s="460"/>
      <c r="AW55" s="461"/>
      <c r="BL55" s="460"/>
      <c r="BM55" s="461"/>
      <c r="CB55" s="460"/>
      <c r="CC55" s="461"/>
      <c r="CR55" s="460"/>
      <c r="CS55" s="461"/>
      <c r="DH55" s="460"/>
      <c r="DI55" s="461"/>
      <c r="DX55" s="460"/>
      <c r="DY55" s="461"/>
      <c r="EN55" s="460"/>
      <c r="EO55" s="461"/>
      <c r="FD55" s="460"/>
      <c r="FE55" s="461"/>
      <c r="FT55" s="460"/>
      <c r="FU55" s="461"/>
      <c r="GJ55" s="460"/>
      <c r="GK55" s="461"/>
      <c r="GZ55" s="460"/>
      <c r="HA55" s="461"/>
      <c r="HP55" s="460"/>
      <c r="HQ55" s="461"/>
      <c r="IF55" s="460"/>
      <c r="IG55" s="461"/>
      <c r="IV55" s="460"/>
    </row>
    <row r="56" spans="1:256" s="455" customFormat="1" ht="4.5" customHeight="1">
      <c r="A56" s="418"/>
      <c r="B56" s="405"/>
      <c r="C56" s="419"/>
      <c r="D56" s="419"/>
      <c r="E56" s="420"/>
      <c r="F56" s="419"/>
      <c r="G56" s="419"/>
      <c r="H56" s="419"/>
      <c r="I56" s="419"/>
      <c r="J56" s="419"/>
      <c r="K56" s="419"/>
      <c r="L56" s="419"/>
      <c r="M56" s="419"/>
      <c r="N56" s="419"/>
      <c r="O56" s="408"/>
      <c r="P56" s="463"/>
      <c r="Q56" s="461"/>
      <c r="AF56" s="460"/>
      <c r="AG56" s="461"/>
      <c r="AV56" s="460"/>
      <c r="AW56" s="461"/>
      <c r="BL56" s="460"/>
      <c r="BM56" s="461"/>
      <c r="CB56" s="460"/>
      <c r="CC56" s="461"/>
      <c r="CR56" s="460"/>
      <c r="CS56" s="461"/>
      <c r="DH56" s="460"/>
      <c r="DI56" s="461"/>
      <c r="DX56" s="460"/>
      <c r="DY56" s="461"/>
      <c r="EN56" s="460"/>
      <c r="EO56" s="461"/>
      <c r="FD56" s="460"/>
      <c r="FE56" s="461"/>
      <c r="FT56" s="460"/>
      <c r="FU56" s="461"/>
      <c r="GJ56" s="460"/>
      <c r="GK56" s="461"/>
      <c r="GZ56" s="460"/>
      <c r="HA56" s="461"/>
      <c r="HP56" s="460"/>
      <c r="HQ56" s="461"/>
      <c r="IF56" s="460"/>
      <c r="IG56" s="461"/>
      <c r="IV56" s="460"/>
    </row>
    <row r="57" spans="1:256" s="455" customFormat="1" ht="9.75" customHeight="1">
      <c r="A57" s="418" t="s">
        <v>190</v>
      </c>
      <c r="B57" s="405"/>
      <c r="C57" s="419"/>
      <c r="D57" s="419"/>
      <c r="E57" s="420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65"/>
      <c r="Q57" s="461"/>
      <c r="AF57" s="460"/>
      <c r="AG57" s="461"/>
      <c r="AV57" s="460"/>
      <c r="AW57" s="461"/>
      <c r="BL57" s="460"/>
      <c r="BM57" s="461"/>
      <c r="CB57" s="460"/>
      <c r="CC57" s="461"/>
      <c r="CR57" s="460"/>
      <c r="CS57" s="461"/>
      <c r="DH57" s="460"/>
      <c r="DI57" s="461"/>
      <c r="DX57" s="460"/>
      <c r="DY57" s="461"/>
      <c r="EN57" s="460"/>
      <c r="EO57" s="461"/>
      <c r="FD57" s="460"/>
      <c r="FE57" s="461"/>
      <c r="FT57" s="460"/>
      <c r="FU57" s="461"/>
      <c r="GJ57" s="460"/>
      <c r="GK57" s="461"/>
      <c r="GZ57" s="460"/>
      <c r="HA57" s="461"/>
      <c r="HP57" s="460"/>
      <c r="HQ57" s="461"/>
      <c r="IF57" s="460"/>
      <c r="IG57" s="461"/>
      <c r="IV57" s="460"/>
    </row>
    <row r="58" spans="1:256" s="455" customFormat="1" ht="4.5" customHeight="1">
      <c r="A58" s="418"/>
      <c r="B58" s="405"/>
      <c r="C58" s="419"/>
      <c r="D58" s="419"/>
      <c r="E58" s="420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65"/>
      <c r="Q58" s="461"/>
      <c r="AF58" s="460"/>
      <c r="AG58" s="461"/>
      <c r="AV58" s="460"/>
      <c r="AW58" s="461"/>
      <c r="BL58" s="460"/>
      <c r="BM58" s="461"/>
      <c r="CB58" s="460"/>
      <c r="CC58" s="461"/>
      <c r="CR58" s="460"/>
      <c r="CS58" s="461"/>
      <c r="DH58" s="460"/>
      <c r="DI58" s="461"/>
      <c r="DX58" s="460"/>
      <c r="DY58" s="461"/>
      <c r="EN58" s="460"/>
      <c r="EO58" s="461"/>
      <c r="FD58" s="460"/>
      <c r="FE58" s="461"/>
      <c r="FT58" s="460"/>
      <c r="FU58" s="461"/>
      <c r="GJ58" s="460"/>
      <c r="GK58" s="461"/>
      <c r="GZ58" s="460"/>
      <c r="HA58" s="461"/>
      <c r="HP58" s="460"/>
      <c r="HQ58" s="461"/>
      <c r="IF58" s="460"/>
      <c r="IG58" s="461"/>
      <c r="IV58" s="460"/>
    </row>
    <row r="59" spans="1:256" s="455" customFormat="1" ht="9.75" customHeight="1">
      <c r="A59" s="424" t="s">
        <v>210</v>
      </c>
      <c r="B59" s="425">
        <v>2010</v>
      </c>
      <c r="C59" s="439" t="s">
        <v>8</v>
      </c>
      <c r="D59" s="439" t="s">
        <v>8</v>
      </c>
      <c r="E59" s="439" t="s">
        <v>8</v>
      </c>
      <c r="F59" s="439" t="s">
        <v>8</v>
      </c>
      <c r="G59" s="439" t="s">
        <v>8</v>
      </c>
      <c r="H59" s="439" t="s">
        <v>8</v>
      </c>
      <c r="I59" s="439" t="s">
        <v>8</v>
      </c>
      <c r="J59" s="439" t="s">
        <v>8</v>
      </c>
      <c r="K59" s="439" t="s">
        <v>8</v>
      </c>
      <c r="L59" s="439" t="s">
        <v>8</v>
      </c>
      <c r="M59" s="439" t="s">
        <v>8</v>
      </c>
      <c r="N59" s="439" t="s">
        <v>8</v>
      </c>
      <c r="O59" s="427" t="s">
        <v>8</v>
      </c>
      <c r="P59" s="466" t="s">
        <v>8</v>
      </c>
      <c r="Q59" s="461"/>
      <c r="AF59" s="460"/>
      <c r="AG59" s="461"/>
      <c r="AV59" s="460"/>
      <c r="AW59" s="461"/>
      <c r="BL59" s="460"/>
      <c r="BM59" s="461"/>
      <c r="CB59" s="460"/>
      <c r="CC59" s="461"/>
      <c r="CR59" s="460"/>
      <c r="CS59" s="461"/>
      <c r="DH59" s="460"/>
      <c r="DI59" s="461"/>
      <c r="DX59" s="460"/>
      <c r="DY59" s="461"/>
      <c r="EN59" s="460"/>
      <c r="EO59" s="461"/>
      <c r="FD59" s="460"/>
      <c r="FE59" s="461"/>
      <c r="FT59" s="460"/>
      <c r="FU59" s="461"/>
      <c r="GJ59" s="460"/>
      <c r="GK59" s="461"/>
      <c r="GZ59" s="460"/>
      <c r="HA59" s="461"/>
      <c r="HP59" s="460"/>
      <c r="HQ59" s="461"/>
      <c r="IF59" s="460"/>
      <c r="IG59" s="461"/>
      <c r="IV59" s="460"/>
    </row>
    <row r="60" spans="1:256" s="455" customFormat="1" ht="9.75" customHeight="1">
      <c r="A60" s="424" t="s">
        <v>211</v>
      </c>
      <c r="B60" s="425">
        <v>2011</v>
      </c>
      <c r="C60" s="439" t="s">
        <v>8</v>
      </c>
      <c r="D60" s="439" t="s">
        <v>8</v>
      </c>
      <c r="E60" s="439" t="s">
        <v>8</v>
      </c>
      <c r="F60" s="439" t="s">
        <v>8</v>
      </c>
      <c r="G60" s="439" t="s">
        <v>8</v>
      </c>
      <c r="H60" s="439" t="s">
        <v>8</v>
      </c>
      <c r="I60" s="439" t="s">
        <v>8</v>
      </c>
      <c r="J60" s="439" t="s">
        <v>8</v>
      </c>
      <c r="K60" s="439" t="s">
        <v>8</v>
      </c>
      <c r="L60" s="439" t="s">
        <v>8</v>
      </c>
      <c r="M60" s="439" t="s">
        <v>8</v>
      </c>
      <c r="N60" s="439" t="s">
        <v>8</v>
      </c>
      <c r="O60" s="427" t="s">
        <v>8</v>
      </c>
      <c r="P60" s="466" t="s">
        <v>8</v>
      </c>
      <c r="Q60" s="461"/>
      <c r="AF60" s="460"/>
      <c r="AG60" s="461"/>
      <c r="AV60" s="460"/>
      <c r="AW60" s="461"/>
      <c r="BL60" s="460"/>
      <c r="BM60" s="461"/>
      <c r="CB60" s="460"/>
      <c r="CC60" s="461"/>
      <c r="CR60" s="460"/>
      <c r="CS60" s="461"/>
      <c r="DH60" s="460"/>
      <c r="DI60" s="461"/>
      <c r="DX60" s="460"/>
      <c r="DY60" s="461"/>
      <c r="EN60" s="460"/>
      <c r="EO60" s="461"/>
      <c r="FD60" s="460"/>
      <c r="FE60" s="461"/>
      <c r="FT60" s="460"/>
      <c r="FU60" s="461"/>
      <c r="GJ60" s="460"/>
      <c r="GK60" s="461"/>
      <c r="GZ60" s="460"/>
      <c r="HA60" s="461"/>
      <c r="HP60" s="460"/>
      <c r="HQ60" s="461"/>
      <c r="IF60" s="460"/>
      <c r="IG60" s="461"/>
      <c r="IV60" s="460"/>
    </row>
    <row r="61" spans="1:256" s="455" customFormat="1" ht="9.75" customHeight="1">
      <c r="A61" s="429" t="s">
        <v>94</v>
      </c>
      <c r="B61" s="425">
        <v>2012</v>
      </c>
      <c r="C61" s="439" t="s">
        <v>8</v>
      </c>
      <c r="D61" s="439" t="s">
        <v>8</v>
      </c>
      <c r="E61" s="439" t="s">
        <v>8</v>
      </c>
      <c r="F61" s="439" t="s">
        <v>8</v>
      </c>
      <c r="G61" s="439" t="s">
        <v>8</v>
      </c>
      <c r="H61" s="439" t="s">
        <v>8</v>
      </c>
      <c r="I61" s="439" t="s">
        <v>8</v>
      </c>
      <c r="J61" s="439" t="s">
        <v>8</v>
      </c>
      <c r="K61" s="439" t="s">
        <v>8</v>
      </c>
      <c r="L61" s="439" t="s">
        <v>8</v>
      </c>
      <c r="M61" s="439" t="s">
        <v>8</v>
      </c>
      <c r="N61" s="440" t="s">
        <v>8</v>
      </c>
      <c r="O61" s="427" t="s">
        <v>8</v>
      </c>
      <c r="P61" s="466" t="s">
        <v>8</v>
      </c>
      <c r="Q61" s="461"/>
      <c r="AF61" s="460"/>
      <c r="AG61" s="461"/>
      <c r="AV61" s="460"/>
      <c r="AW61" s="461"/>
      <c r="BL61" s="460"/>
      <c r="BM61" s="461"/>
      <c r="CB61" s="460"/>
      <c r="CC61" s="461"/>
      <c r="CR61" s="460"/>
      <c r="CS61" s="461"/>
      <c r="DH61" s="460"/>
      <c r="DI61" s="461"/>
      <c r="DX61" s="460"/>
      <c r="DY61" s="461"/>
      <c r="EN61" s="460"/>
      <c r="EO61" s="461"/>
      <c r="FD61" s="460"/>
      <c r="FE61" s="461"/>
      <c r="FT61" s="460"/>
      <c r="FU61" s="461"/>
      <c r="GJ61" s="460"/>
      <c r="GK61" s="461"/>
      <c r="GZ61" s="460"/>
      <c r="HA61" s="461"/>
      <c r="HP61" s="460"/>
      <c r="HQ61" s="461"/>
      <c r="IF61" s="460"/>
      <c r="IG61" s="461"/>
      <c r="IV61" s="460"/>
    </row>
    <row r="62" spans="1:256" s="455" customFormat="1" ht="4.5" customHeight="1">
      <c r="A62" s="431"/>
      <c r="B62" s="405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67"/>
      <c r="P62" s="468"/>
      <c r="Q62" s="461"/>
      <c r="AF62" s="460"/>
      <c r="AG62" s="461"/>
      <c r="AV62" s="460"/>
      <c r="AW62" s="461"/>
      <c r="BL62" s="460"/>
      <c r="BM62" s="461"/>
      <c r="CB62" s="460"/>
      <c r="CC62" s="461"/>
      <c r="CR62" s="460"/>
      <c r="CS62" s="461"/>
      <c r="DH62" s="460"/>
      <c r="DI62" s="461"/>
      <c r="DX62" s="460"/>
      <c r="DY62" s="461"/>
      <c r="EN62" s="460"/>
      <c r="EO62" s="461"/>
      <c r="FD62" s="460"/>
      <c r="FE62" s="461"/>
      <c r="FT62" s="460"/>
      <c r="FU62" s="461"/>
      <c r="GJ62" s="460"/>
      <c r="GK62" s="461"/>
      <c r="GZ62" s="460"/>
      <c r="HA62" s="461"/>
      <c r="HP62" s="460"/>
      <c r="HQ62" s="461"/>
      <c r="IF62" s="460"/>
      <c r="IG62" s="461"/>
      <c r="IV62" s="460"/>
    </row>
    <row r="63" spans="1:256" s="455" customFormat="1" ht="9.75" customHeight="1">
      <c r="A63" s="424" t="s">
        <v>212</v>
      </c>
      <c r="B63" s="425">
        <v>2010</v>
      </c>
      <c r="C63" s="439" t="s">
        <v>8</v>
      </c>
      <c r="D63" s="439" t="s">
        <v>8</v>
      </c>
      <c r="E63" s="439" t="s">
        <v>8</v>
      </c>
      <c r="F63" s="439" t="s">
        <v>8</v>
      </c>
      <c r="G63" s="439" t="s">
        <v>8</v>
      </c>
      <c r="H63" s="439" t="s">
        <v>8</v>
      </c>
      <c r="I63" s="439" t="s">
        <v>8</v>
      </c>
      <c r="J63" s="439" t="s">
        <v>8</v>
      </c>
      <c r="K63" s="439" t="s">
        <v>8</v>
      </c>
      <c r="L63" s="439" t="s">
        <v>8</v>
      </c>
      <c r="M63" s="439" t="s">
        <v>8</v>
      </c>
      <c r="N63" s="439" t="s">
        <v>8</v>
      </c>
      <c r="O63" s="427" t="s">
        <v>8</v>
      </c>
      <c r="P63" s="466" t="s">
        <v>8</v>
      </c>
      <c r="Q63" s="461"/>
      <c r="AF63" s="460"/>
      <c r="AG63" s="461"/>
      <c r="AV63" s="460"/>
      <c r="AW63" s="461"/>
      <c r="BL63" s="460"/>
      <c r="BM63" s="461"/>
      <c r="CB63" s="460"/>
      <c r="CC63" s="461"/>
      <c r="CR63" s="460"/>
      <c r="CS63" s="461"/>
      <c r="DH63" s="460"/>
      <c r="DI63" s="461"/>
      <c r="DX63" s="460"/>
      <c r="DY63" s="461"/>
      <c r="EN63" s="460"/>
      <c r="EO63" s="461"/>
      <c r="FD63" s="460"/>
      <c r="FE63" s="461"/>
      <c r="FT63" s="460"/>
      <c r="FU63" s="461"/>
      <c r="GJ63" s="460"/>
      <c r="GK63" s="461"/>
      <c r="GZ63" s="460"/>
      <c r="HA63" s="461"/>
      <c r="HP63" s="460"/>
      <c r="HQ63" s="461"/>
      <c r="IF63" s="460"/>
      <c r="IG63" s="461"/>
      <c r="IV63" s="460"/>
    </row>
    <row r="64" spans="1:256" s="455" customFormat="1" ht="9.75" customHeight="1">
      <c r="A64" s="424" t="s">
        <v>213</v>
      </c>
      <c r="B64" s="425">
        <v>2011</v>
      </c>
      <c r="C64" s="439" t="s">
        <v>8</v>
      </c>
      <c r="D64" s="439" t="s">
        <v>8</v>
      </c>
      <c r="E64" s="439" t="s">
        <v>8</v>
      </c>
      <c r="F64" s="439" t="s">
        <v>8</v>
      </c>
      <c r="G64" s="439" t="s">
        <v>8</v>
      </c>
      <c r="H64" s="439" t="s">
        <v>8</v>
      </c>
      <c r="I64" s="439" t="s">
        <v>8</v>
      </c>
      <c r="J64" s="439" t="s">
        <v>8</v>
      </c>
      <c r="K64" s="439" t="s">
        <v>8</v>
      </c>
      <c r="L64" s="439" t="s">
        <v>8</v>
      </c>
      <c r="M64" s="439" t="s">
        <v>8</v>
      </c>
      <c r="N64" s="439" t="s">
        <v>8</v>
      </c>
      <c r="O64" s="427" t="s">
        <v>8</v>
      </c>
      <c r="P64" s="466" t="s">
        <v>8</v>
      </c>
      <c r="Q64" s="461"/>
      <c r="AF64" s="460"/>
      <c r="AG64" s="461"/>
      <c r="AV64" s="460"/>
      <c r="AW64" s="461"/>
      <c r="BL64" s="460"/>
      <c r="BM64" s="461"/>
      <c r="CB64" s="460"/>
      <c r="CC64" s="461"/>
      <c r="CR64" s="460"/>
      <c r="CS64" s="461"/>
      <c r="DH64" s="460"/>
      <c r="DI64" s="461"/>
      <c r="DX64" s="460"/>
      <c r="DY64" s="461"/>
      <c r="EN64" s="460"/>
      <c r="EO64" s="461"/>
      <c r="FD64" s="460"/>
      <c r="FE64" s="461"/>
      <c r="FT64" s="460"/>
      <c r="FU64" s="461"/>
      <c r="GJ64" s="460"/>
      <c r="GK64" s="461"/>
      <c r="GZ64" s="460"/>
      <c r="HA64" s="461"/>
      <c r="HP64" s="460"/>
      <c r="HQ64" s="461"/>
      <c r="IF64" s="460"/>
      <c r="IG64" s="461"/>
      <c r="IV64" s="460"/>
    </row>
    <row r="65" spans="1:256" s="455" customFormat="1" ht="9.75" customHeight="1">
      <c r="A65" s="429" t="s">
        <v>94</v>
      </c>
      <c r="B65" s="425">
        <v>2012</v>
      </c>
      <c r="C65" s="439" t="s">
        <v>8</v>
      </c>
      <c r="D65" s="439" t="s">
        <v>8</v>
      </c>
      <c r="E65" s="439" t="s">
        <v>8</v>
      </c>
      <c r="F65" s="439" t="s">
        <v>8</v>
      </c>
      <c r="G65" s="439" t="s">
        <v>8</v>
      </c>
      <c r="H65" s="439" t="s">
        <v>8</v>
      </c>
      <c r="I65" s="439" t="s">
        <v>8</v>
      </c>
      <c r="J65" s="439" t="s">
        <v>8</v>
      </c>
      <c r="K65" s="439" t="s">
        <v>8</v>
      </c>
      <c r="L65" s="439" t="s">
        <v>8</v>
      </c>
      <c r="M65" s="439" t="s">
        <v>8</v>
      </c>
      <c r="N65" s="440" t="s">
        <v>8</v>
      </c>
      <c r="O65" s="440" t="s">
        <v>8</v>
      </c>
      <c r="P65" s="466" t="s">
        <v>8</v>
      </c>
      <c r="Q65" s="461"/>
      <c r="AF65" s="460"/>
      <c r="AG65" s="461"/>
      <c r="AV65" s="460"/>
      <c r="AW65" s="461"/>
      <c r="BL65" s="460"/>
      <c r="BM65" s="461"/>
      <c r="CB65" s="460"/>
      <c r="CC65" s="461"/>
      <c r="CR65" s="460"/>
      <c r="CS65" s="461"/>
      <c r="DH65" s="460"/>
      <c r="DI65" s="461"/>
      <c r="DX65" s="460"/>
      <c r="DY65" s="461"/>
      <c r="EN65" s="460"/>
      <c r="EO65" s="461"/>
      <c r="FD65" s="460"/>
      <c r="FE65" s="461"/>
      <c r="FT65" s="460"/>
      <c r="FU65" s="461"/>
      <c r="GJ65" s="460"/>
      <c r="GK65" s="461"/>
      <c r="GZ65" s="460"/>
      <c r="HA65" s="461"/>
      <c r="HP65" s="460"/>
      <c r="HQ65" s="461"/>
      <c r="IF65" s="460"/>
      <c r="IG65" s="461"/>
      <c r="IV65" s="460"/>
    </row>
    <row r="66" spans="1:256" s="455" customFormat="1" ht="4.5" customHeight="1">
      <c r="A66" s="435"/>
      <c r="B66" s="446"/>
      <c r="C66" s="446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69"/>
      <c r="P66" s="470"/>
      <c r="Q66" s="461"/>
      <c r="AF66" s="460"/>
      <c r="AG66" s="461"/>
      <c r="AV66" s="460"/>
      <c r="AW66" s="461"/>
      <c r="BL66" s="460"/>
      <c r="BM66" s="461"/>
      <c r="CB66" s="460"/>
      <c r="CC66" s="461"/>
      <c r="CR66" s="460"/>
      <c r="CS66" s="461"/>
      <c r="DH66" s="460"/>
      <c r="DI66" s="461"/>
      <c r="DX66" s="460"/>
      <c r="DY66" s="461"/>
      <c r="EN66" s="460"/>
      <c r="EO66" s="461"/>
      <c r="FD66" s="460"/>
      <c r="FE66" s="461"/>
      <c r="FT66" s="460"/>
      <c r="FU66" s="461"/>
      <c r="GJ66" s="460"/>
      <c r="GK66" s="461"/>
      <c r="GZ66" s="460"/>
      <c r="HA66" s="461"/>
      <c r="HP66" s="460"/>
      <c r="HQ66" s="461"/>
      <c r="IF66" s="460"/>
      <c r="IG66" s="461"/>
      <c r="IV66" s="460"/>
    </row>
    <row r="67" spans="1:256" s="455" customFormat="1" ht="9.75" customHeight="1">
      <c r="A67" s="418" t="s">
        <v>198</v>
      </c>
      <c r="B67" s="405"/>
      <c r="C67" s="432"/>
      <c r="D67" s="432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67"/>
      <c r="P67" s="468"/>
      <c r="Q67" s="461"/>
      <c r="AF67" s="460"/>
      <c r="AG67" s="461"/>
      <c r="AV67" s="460"/>
      <c r="AW67" s="461"/>
      <c r="BL67" s="460"/>
      <c r="BM67" s="461"/>
      <c r="CB67" s="460"/>
      <c r="CC67" s="461"/>
      <c r="CR67" s="460"/>
      <c r="CS67" s="461"/>
      <c r="DH67" s="460"/>
      <c r="DI67" s="461"/>
      <c r="DX67" s="460"/>
      <c r="DY67" s="461"/>
      <c r="EN67" s="460"/>
      <c r="EO67" s="461"/>
      <c r="FD67" s="460"/>
      <c r="FE67" s="461"/>
      <c r="FT67" s="460"/>
      <c r="FU67" s="461"/>
      <c r="GJ67" s="460"/>
      <c r="GK67" s="461"/>
      <c r="GZ67" s="460"/>
      <c r="HA67" s="461"/>
      <c r="HP67" s="460"/>
      <c r="HQ67" s="461"/>
      <c r="IF67" s="460"/>
      <c r="IG67" s="461"/>
      <c r="IV67" s="460"/>
    </row>
    <row r="68" spans="1:256" s="455" customFormat="1" ht="4.5" customHeight="1">
      <c r="A68" s="418"/>
      <c r="B68" s="405"/>
      <c r="C68" s="432"/>
      <c r="D68" s="432"/>
      <c r="E68" s="432"/>
      <c r="F68" s="432"/>
      <c r="G68" s="432"/>
      <c r="H68" s="432"/>
      <c r="I68" s="432"/>
      <c r="J68" s="432"/>
      <c r="K68" s="432"/>
      <c r="L68" s="432"/>
      <c r="M68" s="432"/>
      <c r="N68" s="432"/>
      <c r="O68" s="467"/>
      <c r="P68" s="468"/>
      <c r="Q68" s="461"/>
      <c r="AF68" s="460"/>
      <c r="AG68" s="461"/>
      <c r="AV68" s="460"/>
      <c r="AW68" s="461"/>
      <c r="BL68" s="460"/>
      <c r="BM68" s="461"/>
      <c r="CB68" s="460"/>
      <c r="CC68" s="461"/>
      <c r="CR68" s="460"/>
      <c r="CS68" s="461"/>
      <c r="DH68" s="460"/>
      <c r="DI68" s="461"/>
      <c r="DX68" s="460"/>
      <c r="DY68" s="461"/>
      <c r="EN68" s="460"/>
      <c r="EO68" s="461"/>
      <c r="FD68" s="460"/>
      <c r="FE68" s="461"/>
      <c r="FT68" s="460"/>
      <c r="FU68" s="461"/>
      <c r="GJ68" s="460"/>
      <c r="GK68" s="461"/>
      <c r="GZ68" s="460"/>
      <c r="HA68" s="461"/>
      <c r="HP68" s="460"/>
      <c r="HQ68" s="461"/>
      <c r="IF68" s="460"/>
      <c r="IG68" s="461"/>
      <c r="IV68" s="460"/>
    </row>
    <row r="69" spans="1:256" s="455" customFormat="1" ht="9.75" customHeight="1">
      <c r="A69" s="424" t="s">
        <v>125</v>
      </c>
      <c r="B69" s="425">
        <v>2010</v>
      </c>
      <c r="C69" s="439">
        <v>981</v>
      </c>
      <c r="D69" s="439">
        <v>990</v>
      </c>
      <c r="E69" s="439">
        <v>996</v>
      </c>
      <c r="F69" s="439">
        <v>1006</v>
      </c>
      <c r="G69" s="439">
        <v>1007</v>
      </c>
      <c r="H69" s="439">
        <v>1010</v>
      </c>
      <c r="I69" s="439">
        <v>1013</v>
      </c>
      <c r="J69" s="439">
        <v>1012</v>
      </c>
      <c r="K69" s="439">
        <v>1018</v>
      </c>
      <c r="L69" s="439">
        <v>1018</v>
      </c>
      <c r="M69" s="439">
        <v>1020</v>
      </c>
      <c r="N69" s="439">
        <v>991</v>
      </c>
      <c r="O69" s="427">
        <f>AVERAGE(C69:N69)</f>
        <v>1005.1666666666666</v>
      </c>
      <c r="P69" s="466" t="s">
        <v>8</v>
      </c>
      <c r="Q69" s="461"/>
      <c r="AF69" s="460"/>
      <c r="AG69" s="461"/>
      <c r="AV69" s="460"/>
      <c r="AW69" s="461"/>
      <c r="BL69" s="460"/>
      <c r="BM69" s="461"/>
      <c r="CB69" s="460"/>
      <c r="CC69" s="461"/>
      <c r="CR69" s="460"/>
      <c r="CS69" s="461"/>
      <c r="DH69" s="460"/>
      <c r="DI69" s="461"/>
      <c r="DX69" s="460"/>
      <c r="DY69" s="461"/>
      <c r="EN69" s="460"/>
      <c r="EO69" s="461"/>
      <c r="FD69" s="460"/>
      <c r="FE69" s="461"/>
      <c r="FT69" s="460"/>
      <c r="FU69" s="461"/>
      <c r="GJ69" s="460"/>
      <c r="GK69" s="461"/>
      <c r="GZ69" s="460"/>
      <c r="HA69" s="461"/>
      <c r="HP69" s="460"/>
      <c r="HQ69" s="461"/>
      <c r="IF69" s="460"/>
      <c r="IG69" s="461"/>
      <c r="IV69" s="460"/>
    </row>
    <row r="70" spans="1:256" s="455" customFormat="1" ht="9.75" customHeight="1">
      <c r="A70" s="424" t="s">
        <v>211</v>
      </c>
      <c r="B70" s="425">
        <v>2011</v>
      </c>
      <c r="C70" s="439">
        <v>975</v>
      </c>
      <c r="D70" s="439">
        <v>972</v>
      </c>
      <c r="E70" s="439">
        <v>986</v>
      </c>
      <c r="F70" s="439">
        <v>989</v>
      </c>
      <c r="G70" s="439">
        <v>993</v>
      </c>
      <c r="H70" s="439">
        <v>994</v>
      </c>
      <c r="I70" s="439">
        <v>1000</v>
      </c>
      <c r="J70" s="439">
        <v>994</v>
      </c>
      <c r="K70" s="439">
        <v>996</v>
      </c>
      <c r="L70" s="439">
        <v>995</v>
      </c>
      <c r="M70" s="439">
        <v>998</v>
      </c>
      <c r="N70" s="439">
        <v>977</v>
      </c>
      <c r="O70" s="427">
        <f>AVERAGE(C70:N70)</f>
        <v>989.0833333333334</v>
      </c>
      <c r="P70" s="466" t="s">
        <v>8</v>
      </c>
      <c r="Q70" s="461"/>
      <c r="AF70" s="460"/>
      <c r="AG70" s="461"/>
      <c r="AV70" s="460"/>
      <c r="AW70" s="461"/>
      <c r="BL70" s="460"/>
      <c r="BM70" s="461"/>
      <c r="CB70" s="460"/>
      <c r="CC70" s="461"/>
      <c r="CR70" s="460"/>
      <c r="CS70" s="461"/>
      <c r="DH70" s="460"/>
      <c r="DI70" s="461"/>
      <c r="DX70" s="460"/>
      <c r="DY70" s="461"/>
      <c r="EN70" s="460"/>
      <c r="EO70" s="461"/>
      <c r="FD70" s="460"/>
      <c r="FE70" s="461"/>
      <c r="FT70" s="460"/>
      <c r="FU70" s="461"/>
      <c r="GJ70" s="460"/>
      <c r="GK70" s="461"/>
      <c r="GZ70" s="460"/>
      <c r="HA70" s="461"/>
      <c r="HP70" s="460"/>
      <c r="HQ70" s="461"/>
      <c r="IF70" s="460"/>
      <c r="IG70" s="461"/>
      <c r="IV70" s="460"/>
    </row>
    <row r="71" spans="1:256" s="455" customFormat="1" ht="9.75" customHeight="1">
      <c r="A71" s="429" t="s">
        <v>94</v>
      </c>
      <c r="B71" s="425">
        <v>2012</v>
      </c>
      <c r="C71" s="439">
        <v>961</v>
      </c>
      <c r="D71" s="439">
        <v>964</v>
      </c>
      <c r="E71" s="439">
        <v>965</v>
      </c>
      <c r="F71" s="439">
        <v>961</v>
      </c>
      <c r="G71" s="439">
        <v>951</v>
      </c>
      <c r="H71" s="439">
        <v>955</v>
      </c>
      <c r="I71" s="439">
        <v>952</v>
      </c>
      <c r="J71" s="439">
        <v>947</v>
      </c>
      <c r="K71" s="439">
        <v>950</v>
      </c>
      <c r="L71" s="439">
        <v>953</v>
      </c>
      <c r="M71" s="439">
        <v>958</v>
      </c>
      <c r="N71" s="440">
        <v>932</v>
      </c>
      <c r="O71" s="427" t="s">
        <v>8</v>
      </c>
      <c r="P71" s="466" t="s">
        <v>8</v>
      </c>
      <c r="Q71" s="461"/>
      <c r="AF71" s="460"/>
      <c r="AG71" s="461"/>
      <c r="AV71" s="460"/>
      <c r="AW71" s="461"/>
      <c r="BL71" s="460"/>
      <c r="BM71" s="461"/>
      <c r="CB71" s="460"/>
      <c r="CC71" s="461"/>
      <c r="CR71" s="460"/>
      <c r="CS71" s="461"/>
      <c r="DH71" s="460"/>
      <c r="DI71" s="461"/>
      <c r="DX71" s="460"/>
      <c r="DY71" s="461"/>
      <c r="EN71" s="460"/>
      <c r="EO71" s="461"/>
      <c r="FD71" s="460"/>
      <c r="FE71" s="461"/>
      <c r="FT71" s="460"/>
      <c r="FU71" s="461"/>
      <c r="GJ71" s="460"/>
      <c r="GK71" s="461"/>
      <c r="GZ71" s="460"/>
      <c r="HA71" s="461"/>
      <c r="HP71" s="460"/>
      <c r="HQ71" s="461"/>
      <c r="IF71" s="460"/>
      <c r="IG71" s="461"/>
      <c r="IV71" s="460"/>
    </row>
    <row r="72" spans="1:256" s="455" customFormat="1" ht="4.5" customHeight="1">
      <c r="A72" s="445"/>
      <c r="B72" s="446"/>
      <c r="C72" s="446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68"/>
      <c r="Q72" s="461"/>
      <c r="AF72" s="460"/>
      <c r="AG72" s="461"/>
      <c r="AV72" s="460"/>
      <c r="AW72" s="461"/>
      <c r="BL72" s="460"/>
      <c r="BM72" s="461"/>
      <c r="CB72" s="460"/>
      <c r="CC72" s="461"/>
      <c r="CR72" s="460"/>
      <c r="CS72" s="461"/>
      <c r="DH72" s="460"/>
      <c r="DI72" s="461"/>
      <c r="DX72" s="460"/>
      <c r="DY72" s="461"/>
      <c r="EN72" s="460"/>
      <c r="EO72" s="461"/>
      <c r="FD72" s="460"/>
      <c r="FE72" s="461"/>
      <c r="FT72" s="460"/>
      <c r="FU72" s="461"/>
      <c r="GJ72" s="460"/>
      <c r="GK72" s="461"/>
      <c r="GZ72" s="460"/>
      <c r="HA72" s="461"/>
      <c r="HP72" s="460"/>
      <c r="HQ72" s="461"/>
      <c r="IF72" s="460"/>
      <c r="IG72" s="461"/>
      <c r="IV72" s="460"/>
    </row>
    <row r="73" spans="1:256" s="455" customFormat="1" ht="9.75" customHeight="1">
      <c r="A73" s="424" t="s">
        <v>212</v>
      </c>
      <c r="B73" s="425">
        <v>2010</v>
      </c>
      <c r="C73" s="426">
        <v>12679</v>
      </c>
      <c r="D73" s="426">
        <v>12662</v>
      </c>
      <c r="E73" s="426">
        <v>12916</v>
      </c>
      <c r="F73" s="426">
        <v>13253</v>
      </c>
      <c r="G73" s="426">
        <v>13316</v>
      </c>
      <c r="H73" s="426">
        <v>13360</v>
      </c>
      <c r="I73" s="426">
        <v>13458</v>
      </c>
      <c r="J73" s="426">
        <v>13251</v>
      </c>
      <c r="K73" s="426">
        <v>13186</v>
      </c>
      <c r="L73" s="426">
        <v>13396</v>
      </c>
      <c r="M73" s="426">
        <v>13335</v>
      </c>
      <c r="N73" s="426">
        <v>12584</v>
      </c>
      <c r="O73" s="427">
        <f>AVERAGE(C73:N73)</f>
        <v>13116.333333333334</v>
      </c>
      <c r="P73" s="466" t="s">
        <v>8</v>
      </c>
      <c r="Q73" s="461"/>
      <c r="AF73" s="460"/>
      <c r="AG73" s="461"/>
      <c r="AV73" s="460"/>
      <c r="AW73" s="461"/>
      <c r="BL73" s="460"/>
      <c r="BM73" s="461"/>
      <c r="CB73" s="460"/>
      <c r="CC73" s="461"/>
      <c r="CR73" s="460"/>
      <c r="CS73" s="461"/>
      <c r="DH73" s="460"/>
      <c r="DI73" s="461"/>
      <c r="DX73" s="460"/>
      <c r="DY73" s="461"/>
      <c r="EN73" s="460"/>
      <c r="EO73" s="461"/>
      <c r="FD73" s="460"/>
      <c r="FE73" s="461"/>
      <c r="FT73" s="460"/>
      <c r="FU73" s="461"/>
      <c r="GJ73" s="460"/>
      <c r="GK73" s="461"/>
      <c r="GZ73" s="460"/>
      <c r="HA73" s="461"/>
      <c r="HP73" s="460"/>
      <c r="HQ73" s="461"/>
      <c r="IF73" s="460"/>
      <c r="IG73" s="461"/>
      <c r="IV73" s="460"/>
    </row>
    <row r="74" spans="1:256" s="455" customFormat="1" ht="9.75" customHeight="1">
      <c r="A74" s="424" t="s">
        <v>213</v>
      </c>
      <c r="B74" s="425">
        <v>2011</v>
      </c>
      <c r="C74" s="426">
        <v>12818</v>
      </c>
      <c r="D74" s="426">
        <v>12821</v>
      </c>
      <c r="E74" s="426">
        <v>12977</v>
      </c>
      <c r="F74" s="426">
        <v>13124</v>
      </c>
      <c r="G74" s="426">
        <v>13290</v>
      </c>
      <c r="H74" s="426">
        <v>13205</v>
      </c>
      <c r="I74" s="426">
        <v>13286</v>
      </c>
      <c r="J74" s="426">
        <v>13068</v>
      </c>
      <c r="K74" s="426">
        <v>12987</v>
      </c>
      <c r="L74" s="426">
        <v>13094</v>
      </c>
      <c r="M74" s="426">
        <v>13080</v>
      </c>
      <c r="N74" s="426">
        <v>12324</v>
      </c>
      <c r="O74" s="427">
        <f>AVERAGE(C74:N74)</f>
        <v>13006.166666666666</v>
      </c>
      <c r="P74" s="466" t="s">
        <v>8</v>
      </c>
      <c r="Q74" s="461"/>
      <c r="AF74" s="460"/>
      <c r="AG74" s="461"/>
      <c r="AV74" s="460"/>
      <c r="AW74" s="461"/>
      <c r="BL74" s="460"/>
      <c r="BM74" s="461"/>
      <c r="CB74" s="460"/>
      <c r="CC74" s="461"/>
      <c r="CR74" s="460"/>
      <c r="CS74" s="461"/>
      <c r="DH74" s="460"/>
      <c r="DI74" s="461"/>
      <c r="DX74" s="460"/>
      <c r="DY74" s="461"/>
      <c r="EN74" s="460"/>
      <c r="EO74" s="461"/>
      <c r="FD74" s="460"/>
      <c r="FE74" s="461"/>
      <c r="FT74" s="460"/>
      <c r="FU74" s="461"/>
      <c r="GJ74" s="460"/>
      <c r="GK74" s="461"/>
      <c r="GZ74" s="460"/>
      <c r="HA74" s="461"/>
      <c r="HP74" s="460"/>
      <c r="HQ74" s="461"/>
      <c r="IF74" s="460"/>
      <c r="IG74" s="461"/>
      <c r="IV74" s="460"/>
    </row>
    <row r="75" spans="1:256" s="455" customFormat="1" ht="9.75" customHeight="1">
      <c r="A75" s="429" t="s">
        <v>99</v>
      </c>
      <c r="B75" s="425">
        <v>2012</v>
      </c>
      <c r="C75" s="426">
        <v>12565</v>
      </c>
      <c r="D75" s="426">
        <v>12947</v>
      </c>
      <c r="E75" s="426">
        <v>12625</v>
      </c>
      <c r="F75" s="426">
        <v>12884</v>
      </c>
      <c r="G75" s="426">
        <v>12931</v>
      </c>
      <c r="H75" s="426">
        <v>12887</v>
      </c>
      <c r="I75" s="426">
        <v>13091</v>
      </c>
      <c r="J75" s="426">
        <v>12737</v>
      </c>
      <c r="K75" s="426">
        <v>12642</v>
      </c>
      <c r="L75" s="426">
        <v>12680</v>
      </c>
      <c r="M75" s="426">
        <v>12526</v>
      </c>
      <c r="N75" s="427">
        <v>11424</v>
      </c>
      <c r="O75" s="427">
        <f>AVERAGE(C75:N75)</f>
        <v>12661.583333333334</v>
      </c>
      <c r="P75" s="466" t="s">
        <v>8</v>
      </c>
      <c r="Q75" s="461"/>
      <c r="AF75" s="460"/>
      <c r="AG75" s="461"/>
      <c r="AV75" s="460"/>
      <c r="AW75" s="461"/>
      <c r="BL75" s="460"/>
      <c r="BM75" s="461"/>
      <c r="CB75" s="460"/>
      <c r="CC75" s="461"/>
      <c r="CR75" s="460"/>
      <c r="CS75" s="461"/>
      <c r="DH75" s="460"/>
      <c r="DI75" s="461"/>
      <c r="DX75" s="460"/>
      <c r="DY75" s="461"/>
      <c r="EN75" s="460"/>
      <c r="EO75" s="461"/>
      <c r="FD75" s="460"/>
      <c r="FE75" s="461"/>
      <c r="FT75" s="460"/>
      <c r="FU75" s="461"/>
      <c r="GJ75" s="460"/>
      <c r="GK75" s="461"/>
      <c r="GZ75" s="460"/>
      <c r="HA75" s="461"/>
      <c r="HP75" s="460"/>
      <c r="HQ75" s="461"/>
      <c r="IF75" s="460"/>
      <c r="IG75" s="461"/>
      <c r="IV75" s="460"/>
    </row>
    <row r="76" spans="1:256" s="455" customFormat="1" ht="4.5" customHeight="1">
      <c r="A76" s="424"/>
      <c r="B76" s="446"/>
      <c r="C76" s="1018"/>
      <c r="D76" s="446"/>
      <c r="E76" s="446"/>
      <c r="F76" s="446"/>
      <c r="G76" s="446"/>
      <c r="H76" s="446"/>
      <c r="I76" s="446"/>
      <c r="J76" s="1015"/>
      <c r="K76" s="446"/>
      <c r="L76" s="446"/>
      <c r="M76" s="446"/>
      <c r="N76" s="446"/>
      <c r="O76" s="446"/>
      <c r="P76" s="471"/>
      <c r="Q76" s="461"/>
      <c r="AF76" s="460"/>
      <c r="AG76" s="461"/>
      <c r="AV76" s="460"/>
      <c r="AW76" s="461"/>
      <c r="BL76" s="460"/>
      <c r="BM76" s="461"/>
      <c r="CB76" s="460"/>
      <c r="CC76" s="461"/>
      <c r="CR76" s="460"/>
      <c r="CS76" s="461"/>
      <c r="DH76" s="460"/>
      <c r="DI76" s="461"/>
      <c r="DX76" s="460"/>
      <c r="DY76" s="461"/>
      <c r="EN76" s="460"/>
      <c r="EO76" s="461"/>
      <c r="FD76" s="460"/>
      <c r="FE76" s="461"/>
      <c r="FT76" s="460"/>
      <c r="FU76" s="461"/>
      <c r="GJ76" s="460"/>
      <c r="GK76" s="461"/>
      <c r="GZ76" s="460"/>
      <c r="HA76" s="461"/>
      <c r="HP76" s="460"/>
      <c r="HQ76" s="461"/>
      <c r="IF76" s="460"/>
      <c r="IG76" s="461"/>
      <c r="IV76" s="460"/>
    </row>
    <row r="77" spans="1:256" s="455" customFormat="1" ht="9.75" customHeight="1">
      <c r="A77" s="418" t="s">
        <v>202</v>
      </c>
      <c r="B77" s="405"/>
      <c r="C77" s="419"/>
      <c r="D77" s="419"/>
      <c r="E77" s="420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65"/>
      <c r="Q77" s="461"/>
      <c r="AF77" s="460"/>
      <c r="AG77" s="461"/>
      <c r="AV77" s="460"/>
      <c r="AW77" s="461"/>
      <c r="BL77" s="460"/>
      <c r="BM77" s="461"/>
      <c r="CB77" s="460"/>
      <c r="CC77" s="461"/>
      <c r="CR77" s="460"/>
      <c r="CS77" s="461"/>
      <c r="DH77" s="460"/>
      <c r="DI77" s="461"/>
      <c r="DX77" s="460"/>
      <c r="DY77" s="461"/>
      <c r="EN77" s="460"/>
      <c r="EO77" s="461"/>
      <c r="FD77" s="460"/>
      <c r="FE77" s="461"/>
      <c r="FT77" s="460"/>
      <c r="FU77" s="461"/>
      <c r="GJ77" s="460"/>
      <c r="GK77" s="461"/>
      <c r="GZ77" s="460"/>
      <c r="HA77" s="461"/>
      <c r="HP77" s="460"/>
      <c r="HQ77" s="461"/>
      <c r="IF77" s="460"/>
      <c r="IG77" s="461"/>
      <c r="IV77" s="460"/>
    </row>
    <row r="78" spans="1:256" s="455" customFormat="1" ht="4.5" customHeight="1">
      <c r="A78" s="418"/>
      <c r="B78" s="405"/>
      <c r="C78" s="419"/>
      <c r="D78" s="419"/>
      <c r="E78" s="420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65"/>
      <c r="Q78" s="461"/>
      <c r="AF78" s="460"/>
      <c r="AG78" s="461"/>
      <c r="AV78" s="460"/>
      <c r="AW78" s="461"/>
      <c r="BL78" s="460"/>
      <c r="BM78" s="461"/>
      <c r="CB78" s="460"/>
      <c r="CC78" s="461"/>
      <c r="CR78" s="460"/>
      <c r="CS78" s="461"/>
      <c r="DH78" s="460"/>
      <c r="DI78" s="461"/>
      <c r="DX78" s="460"/>
      <c r="DY78" s="461"/>
      <c r="EN78" s="460"/>
      <c r="EO78" s="461"/>
      <c r="FD78" s="460"/>
      <c r="FE78" s="461"/>
      <c r="FT78" s="460"/>
      <c r="FU78" s="461"/>
      <c r="GJ78" s="460"/>
      <c r="GK78" s="461"/>
      <c r="GZ78" s="460"/>
      <c r="HA78" s="461"/>
      <c r="HP78" s="460"/>
      <c r="HQ78" s="461"/>
      <c r="IF78" s="460"/>
      <c r="IG78" s="461"/>
      <c r="IV78" s="460"/>
    </row>
    <row r="79" spans="1:256" s="455" customFormat="1" ht="9.75" customHeight="1">
      <c r="A79" s="424" t="s">
        <v>125</v>
      </c>
      <c r="B79" s="425">
        <v>2010</v>
      </c>
      <c r="C79" s="439">
        <v>223</v>
      </c>
      <c r="D79" s="439">
        <v>223</v>
      </c>
      <c r="E79" s="439">
        <v>224</v>
      </c>
      <c r="F79" s="439">
        <v>224</v>
      </c>
      <c r="G79" s="439">
        <v>225</v>
      </c>
      <c r="H79" s="439">
        <v>224</v>
      </c>
      <c r="I79" s="439">
        <v>225</v>
      </c>
      <c r="J79" s="439">
        <v>225</v>
      </c>
      <c r="K79" s="439">
        <v>227</v>
      </c>
      <c r="L79" s="439">
        <v>227</v>
      </c>
      <c r="M79" s="439">
        <v>228</v>
      </c>
      <c r="N79" s="439">
        <v>228</v>
      </c>
      <c r="O79" s="427">
        <f>AVERAGE(C79:N79)</f>
        <v>225.25</v>
      </c>
      <c r="P79" s="466" t="s">
        <v>8</v>
      </c>
      <c r="Q79" s="461"/>
      <c r="AF79" s="460"/>
      <c r="AG79" s="461"/>
      <c r="AV79" s="460"/>
      <c r="AW79" s="461"/>
      <c r="BL79" s="460"/>
      <c r="BM79" s="461"/>
      <c r="CB79" s="460"/>
      <c r="CC79" s="461"/>
      <c r="CR79" s="460"/>
      <c r="CS79" s="461"/>
      <c r="DH79" s="460"/>
      <c r="DI79" s="461"/>
      <c r="DX79" s="460"/>
      <c r="DY79" s="461"/>
      <c r="EN79" s="460"/>
      <c r="EO79" s="461"/>
      <c r="FD79" s="460"/>
      <c r="FE79" s="461"/>
      <c r="FT79" s="460"/>
      <c r="FU79" s="461"/>
      <c r="GJ79" s="460"/>
      <c r="GK79" s="461"/>
      <c r="GZ79" s="460"/>
      <c r="HA79" s="461"/>
      <c r="HP79" s="460"/>
      <c r="HQ79" s="461"/>
      <c r="IF79" s="460"/>
      <c r="IG79" s="461"/>
      <c r="IV79" s="460"/>
    </row>
    <row r="80" spans="1:256" s="455" customFormat="1" ht="9.75" customHeight="1">
      <c r="A80" s="424" t="s">
        <v>211</v>
      </c>
      <c r="B80" s="425">
        <v>2011</v>
      </c>
      <c r="C80" s="439">
        <v>229</v>
      </c>
      <c r="D80" s="439">
        <v>230</v>
      </c>
      <c r="E80" s="439">
        <v>231</v>
      </c>
      <c r="F80" s="439">
        <v>232</v>
      </c>
      <c r="G80" s="439">
        <v>235</v>
      </c>
      <c r="H80" s="439">
        <v>235</v>
      </c>
      <c r="I80" s="439">
        <v>236</v>
      </c>
      <c r="J80" s="439">
        <v>237</v>
      </c>
      <c r="K80" s="439">
        <v>237</v>
      </c>
      <c r="L80" s="439">
        <v>239</v>
      </c>
      <c r="M80" s="439">
        <v>240</v>
      </c>
      <c r="N80" s="439">
        <v>238</v>
      </c>
      <c r="O80" s="427">
        <f>AVERAGE(C80:N80)</f>
        <v>234.91666666666666</v>
      </c>
      <c r="P80" s="466" t="s">
        <v>8</v>
      </c>
      <c r="Q80" s="461"/>
      <c r="AF80" s="460"/>
      <c r="AG80" s="461"/>
      <c r="AV80" s="460"/>
      <c r="AW80" s="461"/>
      <c r="BL80" s="460"/>
      <c r="BM80" s="461"/>
      <c r="CB80" s="460"/>
      <c r="CC80" s="461"/>
      <c r="CR80" s="460"/>
      <c r="CS80" s="461"/>
      <c r="DH80" s="460"/>
      <c r="DI80" s="461"/>
      <c r="DX80" s="460"/>
      <c r="DY80" s="461"/>
      <c r="EN80" s="460"/>
      <c r="EO80" s="461"/>
      <c r="FD80" s="460"/>
      <c r="FE80" s="461"/>
      <c r="FT80" s="460"/>
      <c r="FU80" s="461"/>
      <c r="GJ80" s="460"/>
      <c r="GK80" s="461"/>
      <c r="GZ80" s="460"/>
      <c r="HA80" s="461"/>
      <c r="HP80" s="460"/>
      <c r="HQ80" s="461"/>
      <c r="IF80" s="460"/>
      <c r="IG80" s="461"/>
      <c r="IV80" s="460"/>
    </row>
    <row r="81" spans="1:256" s="455" customFormat="1" ht="9.75" customHeight="1">
      <c r="A81" s="429" t="s">
        <v>94</v>
      </c>
      <c r="B81" s="425">
        <v>2012</v>
      </c>
      <c r="C81" s="439">
        <v>248</v>
      </c>
      <c r="D81" s="439">
        <v>250</v>
      </c>
      <c r="E81" s="439">
        <v>250</v>
      </c>
      <c r="F81" s="439">
        <v>252</v>
      </c>
      <c r="G81" s="439">
        <v>253</v>
      </c>
      <c r="H81" s="439">
        <v>253</v>
      </c>
      <c r="I81" s="439">
        <v>253</v>
      </c>
      <c r="J81" s="439">
        <v>253</v>
      </c>
      <c r="K81" s="439">
        <v>254</v>
      </c>
      <c r="L81" s="439">
        <v>254</v>
      </c>
      <c r="M81" s="439">
        <v>253</v>
      </c>
      <c r="N81" s="440">
        <v>253</v>
      </c>
      <c r="O81" s="427">
        <f>AVERAGE(C81:N81)</f>
        <v>252.16666666666666</v>
      </c>
      <c r="P81" s="466" t="s">
        <v>8</v>
      </c>
      <c r="Q81" s="461"/>
      <c r="AF81" s="460"/>
      <c r="AG81" s="461"/>
      <c r="AV81" s="460"/>
      <c r="AW81" s="461"/>
      <c r="BL81" s="460"/>
      <c r="BM81" s="461"/>
      <c r="CB81" s="460"/>
      <c r="CC81" s="461"/>
      <c r="CR81" s="460"/>
      <c r="CS81" s="461"/>
      <c r="DH81" s="460"/>
      <c r="DI81" s="461"/>
      <c r="DX81" s="460"/>
      <c r="DY81" s="461"/>
      <c r="EN81" s="460"/>
      <c r="EO81" s="461"/>
      <c r="FD81" s="460"/>
      <c r="FE81" s="461"/>
      <c r="FT81" s="460"/>
      <c r="FU81" s="461"/>
      <c r="GJ81" s="460"/>
      <c r="GK81" s="461"/>
      <c r="GZ81" s="460"/>
      <c r="HA81" s="461"/>
      <c r="HP81" s="460"/>
      <c r="HQ81" s="461"/>
      <c r="IF81" s="460"/>
      <c r="IG81" s="461"/>
      <c r="IV81" s="460"/>
    </row>
    <row r="82" spans="1:256" s="455" customFormat="1" ht="4.5" customHeight="1">
      <c r="A82" s="429"/>
      <c r="B82" s="425"/>
      <c r="C82" s="426"/>
      <c r="D82" s="442"/>
      <c r="E82" s="442"/>
      <c r="F82" s="442"/>
      <c r="G82" s="442"/>
      <c r="H82" s="442"/>
      <c r="I82" s="442"/>
      <c r="J82" s="442"/>
      <c r="K82" s="443"/>
      <c r="L82" s="442"/>
      <c r="M82" s="442"/>
      <c r="N82" s="442"/>
      <c r="O82" s="443"/>
      <c r="P82" s="471"/>
      <c r="Q82" s="461"/>
      <c r="AF82" s="460"/>
      <c r="AG82" s="461"/>
      <c r="AV82" s="460"/>
      <c r="AW82" s="461"/>
      <c r="BL82" s="460"/>
      <c r="BM82" s="461"/>
      <c r="CB82" s="460"/>
      <c r="CC82" s="461"/>
      <c r="CR82" s="460"/>
      <c r="CS82" s="461"/>
      <c r="DH82" s="460"/>
      <c r="DI82" s="461"/>
      <c r="DX82" s="460"/>
      <c r="DY82" s="461"/>
      <c r="EN82" s="460"/>
      <c r="EO82" s="461"/>
      <c r="FD82" s="460"/>
      <c r="FE82" s="461"/>
      <c r="FT82" s="460"/>
      <c r="FU82" s="461"/>
      <c r="GJ82" s="460"/>
      <c r="GK82" s="461"/>
      <c r="GZ82" s="460"/>
      <c r="HA82" s="461"/>
      <c r="HP82" s="460"/>
      <c r="HQ82" s="461"/>
      <c r="IF82" s="460"/>
      <c r="IG82" s="461"/>
      <c r="IV82" s="460"/>
    </row>
    <row r="83" spans="1:256" s="455" customFormat="1" ht="9.75" customHeight="1">
      <c r="A83" s="424" t="s">
        <v>96</v>
      </c>
      <c r="B83" s="425">
        <v>2010</v>
      </c>
      <c r="C83" s="426" t="s">
        <v>8</v>
      </c>
      <c r="D83" s="426" t="s">
        <v>8</v>
      </c>
      <c r="E83" s="426" t="s">
        <v>8</v>
      </c>
      <c r="F83" s="426" t="s">
        <v>8</v>
      </c>
      <c r="G83" s="426" t="s">
        <v>8</v>
      </c>
      <c r="H83" s="426" t="s">
        <v>8</v>
      </c>
      <c r="I83" s="426" t="s">
        <v>8</v>
      </c>
      <c r="J83" s="426" t="s">
        <v>8</v>
      </c>
      <c r="K83" s="426" t="s">
        <v>8</v>
      </c>
      <c r="L83" s="426" t="s">
        <v>8</v>
      </c>
      <c r="M83" s="426" t="s">
        <v>8</v>
      </c>
      <c r="N83" s="426" t="s">
        <v>8</v>
      </c>
      <c r="O83" s="427" t="s">
        <v>8</v>
      </c>
      <c r="P83" s="466" t="s">
        <v>8</v>
      </c>
      <c r="Q83" s="461"/>
      <c r="AF83" s="460"/>
      <c r="AG83" s="461"/>
      <c r="AV83" s="460"/>
      <c r="AW83" s="461"/>
      <c r="BL83" s="460"/>
      <c r="BM83" s="461"/>
      <c r="CB83" s="460"/>
      <c r="CC83" s="461"/>
      <c r="CR83" s="460"/>
      <c r="CS83" s="461"/>
      <c r="DH83" s="460"/>
      <c r="DI83" s="461"/>
      <c r="DX83" s="460"/>
      <c r="DY83" s="461"/>
      <c r="EN83" s="460"/>
      <c r="EO83" s="461"/>
      <c r="FD83" s="460"/>
      <c r="FE83" s="461"/>
      <c r="FT83" s="460"/>
      <c r="FU83" s="461"/>
      <c r="GJ83" s="460"/>
      <c r="GK83" s="461"/>
      <c r="GZ83" s="460"/>
      <c r="HA83" s="461"/>
      <c r="HP83" s="460"/>
      <c r="HQ83" s="461"/>
      <c r="IF83" s="460"/>
      <c r="IG83" s="461"/>
      <c r="IV83" s="460"/>
    </row>
    <row r="84" spans="1:256" s="455" customFormat="1" ht="9.75" customHeight="1">
      <c r="A84" s="424" t="s">
        <v>213</v>
      </c>
      <c r="B84" s="425">
        <v>2011</v>
      </c>
      <c r="C84" s="426" t="s">
        <v>8</v>
      </c>
      <c r="D84" s="426" t="s">
        <v>8</v>
      </c>
      <c r="E84" s="426" t="s">
        <v>8</v>
      </c>
      <c r="F84" s="426" t="s">
        <v>8</v>
      </c>
      <c r="G84" s="426" t="s">
        <v>8</v>
      </c>
      <c r="H84" s="426" t="s">
        <v>8</v>
      </c>
      <c r="I84" s="426" t="s">
        <v>8</v>
      </c>
      <c r="J84" s="426" t="s">
        <v>8</v>
      </c>
      <c r="K84" s="426" t="s">
        <v>8</v>
      </c>
      <c r="L84" s="426" t="s">
        <v>8</v>
      </c>
      <c r="M84" s="426" t="s">
        <v>8</v>
      </c>
      <c r="N84" s="426" t="s">
        <v>8</v>
      </c>
      <c r="O84" s="427" t="s">
        <v>8</v>
      </c>
      <c r="P84" s="466" t="s">
        <v>8</v>
      </c>
      <c r="Q84" s="461"/>
      <c r="AF84" s="460"/>
      <c r="AG84" s="461"/>
      <c r="AV84" s="460"/>
      <c r="AW84" s="461"/>
      <c r="BL84" s="460"/>
      <c r="BM84" s="461"/>
      <c r="CB84" s="460"/>
      <c r="CC84" s="461"/>
      <c r="CR84" s="460"/>
      <c r="CS84" s="461"/>
      <c r="DH84" s="460"/>
      <c r="DI84" s="461"/>
      <c r="DX84" s="460"/>
      <c r="DY84" s="461"/>
      <c r="EN84" s="460"/>
      <c r="EO84" s="461"/>
      <c r="FD84" s="460"/>
      <c r="FE84" s="461"/>
      <c r="FT84" s="460"/>
      <c r="FU84" s="461"/>
      <c r="GJ84" s="460"/>
      <c r="GK84" s="461"/>
      <c r="GZ84" s="460"/>
      <c r="HA84" s="461"/>
      <c r="HP84" s="460"/>
      <c r="HQ84" s="461"/>
      <c r="IF84" s="460"/>
      <c r="IG84" s="461"/>
      <c r="IV84" s="460"/>
    </row>
    <row r="85" spans="1:256" s="455" customFormat="1" ht="9.75" customHeight="1">
      <c r="A85" s="429" t="s">
        <v>94</v>
      </c>
      <c r="B85" s="425">
        <v>2012</v>
      </c>
      <c r="C85" s="426" t="s">
        <v>8</v>
      </c>
      <c r="D85" s="426" t="s">
        <v>8</v>
      </c>
      <c r="E85" s="426" t="s">
        <v>8</v>
      </c>
      <c r="F85" s="426" t="s">
        <v>8</v>
      </c>
      <c r="G85" s="426" t="s">
        <v>8</v>
      </c>
      <c r="H85" s="426" t="s">
        <v>8</v>
      </c>
      <c r="I85" s="426" t="s">
        <v>8</v>
      </c>
      <c r="J85" s="426" t="s">
        <v>8</v>
      </c>
      <c r="K85" s="426" t="s">
        <v>8</v>
      </c>
      <c r="L85" s="426" t="s">
        <v>8</v>
      </c>
      <c r="M85" s="426" t="s">
        <v>8</v>
      </c>
      <c r="N85" s="427" t="s">
        <v>8</v>
      </c>
      <c r="O85" s="427" t="s">
        <v>8</v>
      </c>
      <c r="P85" s="466" t="s">
        <v>8</v>
      </c>
      <c r="Q85" s="461"/>
      <c r="AF85" s="460"/>
      <c r="AG85" s="461"/>
      <c r="AV85" s="460"/>
      <c r="AW85" s="461"/>
      <c r="BL85" s="460"/>
      <c r="BM85" s="461"/>
      <c r="CB85" s="460"/>
      <c r="CC85" s="461"/>
      <c r="CR85" s="460"/>
      <c r="CS85" s="461"/>
      <c r="DH85" s="460"/>
      <c r="DI85" s="461"/>
      <c r="DX85" s="460"/>
      <c r="DY85" s="461"/>
      <c r="EN85" s="460"/>
      <c r="EO85" s="461"/>
      <c r="FD85" s="460"/>
      <c r="FE85" s="461"/>
      <c r="FT85" s="460"/>
      <c r="FU85" s="461"/>
      <c r="GJ85" s="460"/>
      <c r="GK85" s="461"/>
      <c r="GZ85" s="460"/>
      <c r="HA85" s="461"/>
      <c r="HP85" s="460"/>
      <c r="HQ85" s="461"/>
      <c r="IF85" s="460"/>
      <c r="IG85" s="461"/>
      <c r="IV85" s="460"/>
    </row>
    <row r="86" spans="1:256" s="455" customFormat="1" ht="4.5" customHeight="1">
      <c r="A86" s="449"/>
      <c r="B86" s="450"/>
      <c r="C86" s="451"/>
      <c r="D86" s="451"/>
      <c r="E86" s="451"/>
      <c r="F86" s="451"/>
      <c r="G86" s="451"/>
      <c r="H86" s="451"/>
      <c r="I86" s="452"/>
      <c r="J86" s="451"/>
      <c r="K86" s="451"/>
      <c r="L86" s="451"/>
      <c r="M86" s="451"/>
      <c r="N86" s="451"/>
      <c r="O86" s="452"/>
      <c r="P86" s="472"/>
      <c r="Q86" s="461"/>
      <c r="AF86" s="460"/>
      <c r="AG86" s="461"/>
      <c r="AV86" s="460"/>
      <c r="AW86" s="461"/>
      <c r="BL86" s="460"/>
      <c r="BM86" s="461"/>
      <c r="CB86" s="460"/>
      <c r="CC86" s="461"/>
      <c r="CR86" s="460"/>
      <c r="CS86" s="461"/>
      <c r="DH86" s="460"/>
      <c r="DI86" s="461"/>
      <c r="DX86" s="460"/>
      <c r="DY86" s="461"/>
      <c r="EN86" s="460"/>
      <c r="EO86" s="461"/>
      <c r="FD86" s="460"/>
      <c r="FE86" s="461"/>
      <c r="FT86" s="460"/>
      <c r="FU86" s="461"/>
      <c r="GJ86" s="460"/>
      <c r="GK86" s="461"/>
      <c r="GZ86" s="460"/>
      <c r="HA86" s="461"/>
      <c r="HP86" s="460"/>
      <c r="HQ86" s="461"/>
      <c r="IF86" s="460"/>
      <c r="IG86" s="461"/>
      <c r="IV86" s="460"/>
    </row>
    <row r="87" spans="1:256" s="455" customFormat="1" ht="9" customHeight="1">
      <c r="A87" s="458" t="s">
        <v>214</v>
      </c>
      <c r="B87" s="473" t="s">
        <v>215</v>
      </c>
      <c r="C87" s="442"/>
      <c r="D87" s="442"/>
      <c r="E87" s="454" t="s">
        <v>161</v>
      </c>
      <c r="F87" s="442"/>
      <c r="G87" s="442"/>
      <c r="H87" s="442"/>
      <c r="I87" s="443"/>
      <c r="J87" s="442"/>
      <c r="K87" s="442"/>
      <c r="L87" s="442"/>
      <c r="M87" s="454"/>
      <c r="N87" s="442"/>
      <c r="O87" s="474"/>
      <c r="P87" s="457" t="s">
        <v>88</v>
      </c>
      <c r="Q87" s="461"/>
      <c r="AF87" s="460"/>
      <c r="AG87" s="461"/>
      <c r="AV87" s="460"/>
      <c r="AW87" s="461"/>
      <c r="BL87" s="460"/>
      <c r="BM87" s="461"/>
      <c r="CB87" s="460"/>
      <c r="CC87" s="461"/>
      <c r="CR87" s="460"/>
      <c r="CS87" s="461"/>
      <c r="DH87" s="460"/>
      <c r="DI87" s="461"/>
      <c r="DX87" s="460"/>
      <c r="DY87" s="461"/>
      <c r="EN87" s="460"/>
      <c r="EO87" s="461"/>
      <c r="FD87" s="460"/>
      <c r="FE87" s="461"/>
      <c r="FT87" s="460"/>
      <c r="FU87" s="461"/>
      <c r="GJ87" s="460"/>
      <c r="GK87" s="461"/>
      <c r="GZ87" s="460"/>
      <c r="HA87" s="461"/>
      <c r="HP87" s="460"/>
      <c r="HQ87" s="461"/>
      <c r="IF87" s="460"/>
      <c r="IG87" s="461"/>
      <c r="IV87" s="460"/>
    </row>
    <row r="88" spans="1:31" s="394" customFormat="1" ht="9" customHeight="1">
      <c r="A88" s="473"/>
      <c r="B88" s="425"/>
      <c r="C88" s="442"/>
      <c r="D88" s="442"/>
      <c r="E88" s="442"/>
      <c r="F88" s="442"/>
      <c r="G88" s="458"/>
      <c r="H88" s="442"/>
      <c r="I88" s="443"/>
      <c r="J88" s="442"/>
      <c r="K88" s="442"/>
      <c r="L88" s="442"/>
      <c r="M88" s="442"/>
      <c r="N88" s="455"/>
      <c r="O88" s="455"/>
      <c r="P88" s="460"/>
      <c r="Q88" s="391"/>
      <c r="R88" s="391"/>
      <c r="S88" s="391"/>
      <c r="T88" s="391"/>
      <c r="U88" s="391"/>
      <c r="V88" s="391"/>
      <c r="W88" s="391"/>
      <c r="X88" s="391"/>
      <c r="Y88" s="391"/>
      <c r="Z88" s="391"/>
      <c r="AA88" s="391"/>
      <c r="AB88" s="391"/>
      <c r="AC88" s="391"/>
      <c r="AD88" s="391"/>
      <c r="AE88" s="391"/>
    </row>
    <row r="89" spans="1:31" s="394" customFormat="1" ht="8.25" customHeight="1">
      <c r="A89" s="458"/>
      <c r="B89" s="425"/>
      <c r="C89" s="442"/>
      <c r="D89" s="442"/>
      <c r="E89" s="442"/>
      <c r="F89" s="442"/>
      <c r="G89" s="442"/>
      <c r="H89" s="442"/>
      <c r="I89" s="443"/>
      <c r="J89" s="442"/>
      <c r="K89" s="442"/>
      <c r="L89" s="442"/>
      <c r="M89" s="442"/>
      <c r="N89" s="455"/>
      <c r="O89" s="455"/>
      <c r="P89" s="460"/>
      <c r="Q89" s="391"/>
      <c r="R89" s="391"/>
      <c r="S89" s="391"/>
      <c r="T89" s="391"/>
      <c r="U89" s="391"/>
      <c r="V89" s="391"/>
      <c r="W89" s="391"/>
      <c r="X89" s="391"/>
      <c r="Y89" s="391"/>
      <c r="Z89" s="391"/>
      <c r="AA89" s="391"/>
      <c r="AB89" s="391"/>
      <c r="AC89" s="391"/>
      <c r="AD89" s="391"/>
      <c r="AE89" s="391"/>
    </row>
    <row r="90" spans="1:31" s="394" customFormat="1" ht="12.75" customHeight="1">
      <c r="A90" s="1077" t="s">
        <v>53</v>
      </c>
      <c r="B90" s="1077"/>
      <c r="C90" s="1077"/>
      <c r="D90" s="1077"/>
      <c r="E90" s="1077"/>
      <c r="F90" s="1077"/>
      <c r="G90" s="1077"/>
      <c r="H90" s="1077"/>
      <c r="I90" s="1077"/>
      <c r="J90" s="1077"/>
      <c r="K90" s="1077"/>
      <c r="L90" s="1077"/>
      <c r="M90" s="1077"/>
      <c r="N90" s="1077"/>
      <c r="O90" s="1077"/>
      <c r="P90" s="1077"/>
      <c r="Q90" s="391"/>
      <c r="R90" s="391"/>
      <c r="S90" s="391"/>
      <c r="T90" s="391"/>
      <c r="U90" s="391"/>
      <c r="V90" s="391"/>
      <c r="W90" s="391"/>
      <c r="X90" s="391"/>
      <c r="Y90" s="391"/>
      <c r="Z90" s="391"/>
      <c r="AA90" s="391"/>
      <c r="AB90" s="391"/>
      <c r="AC90" s="391"/>
      <c r="AD90" s="391"/>
      <c r="AE90" s="391"/>
    </row>
    <row r="91" spans="1:31" s="394" customFormat="1" ht="12" customHeight="1">
      <c r="A91" s="1072" t="s">
        <v>216</v>
      </c>
      <c r="B91" s="1072"/>
      <c r="C91" s="1072"/>
      <c r="D91" s="1072"/>
      <c r="E91" s="1072"/>
      <c r="F91" s="1072"/>
      <c r="G91" s="1072"/>
      <c r="H91" s="1072"/>
      <c r="I91" s="1072"/>
      <c r="J91" s="1072"/>
      <c r="K91" s="1072"/>
      <c r="L91" s="1072"/>
      <c r="M91" s="1072"/>
      <c r="N91" s="1072"/>
      <c r="O91" s="1072"/>
      <c r="P91" s="1072"/>
      <c r="Q91" s="391"/>
      <c r="R91" s="391"/>
      <c r="S91" s="391"/>
      <c r="T91" s="391"/>
      <c r="U91" s="391"/>
      <c r="V91" s="391"/>
      <c r="W91" s="391"/>
      <c r="X91" s="391"/>
      <c r="Y91" s="391"/>
      <c r="Z91" s="391"/>
      <c r="AA91" s="391"/>
      <c r="AB91" s="391"/>
      <c r="AC91" s="391"/>
      <c r="AD91" s="391"/>
      <c r="AE91" s="391"/>
    </row>
    <row r="92" spans="1:31" s="394" customFormat="1" ht="12.75" customHeight="1">
      <c r="A92" s="1073" t="s">
        <v>55</v>
      </c>
      <c r="B92" s="1073"/>
      <c r="C92" s="1073"/>
      <c r="D92" s="1073"/>
      <c r="E92" s="1073"/>
      <c r="F92" s="1073"/>
      <c r="G92" s="1073"/>
      <c r="H92" s="1073"/>
      <c r="I92" s="1073"/>
      <c r="J92" s="1073"/>
      <c r="K92" s="1073"/>
      <c r="L92" s="1073"/>
      <c r="M92" s="1073"/>
      <c r="N92" s="1073"/>
      <c r="O92" s="1073"/>
      <c r="P92" s="1073"/>
      <c r="Q92" s="391"/>
      <c r="R92" s="391"/>
      <c r="S92" s="391"/>
      <c r="T92" s="391"/>
      <c r="U92" s="391"/>
      <c r="V92" s="391"/>
      <c r="W92" s="391"/>
      <c r="X92" s="391"/>
      <c r="Y92" s="391"/>
      <c r="Z92" s="391"/>
      <c r="AA92" s="391"/>
      <c r="AB92" s="391"/>
      <c r="AC92" s="391"/>
      <c r="AD92" s="391"/>
      <c r="AE92" s="391"/>
    </row>
    <row r="93" spans="1:31" s="394" customFormat="1" ht="4.5" customHeight="1">
      <c r="A93" s="393"/>
      <c r="B93" s="395"/>
      <c r="C93" s="396"/>
      <c r="D93" s="396"/>
      <c r="E93" s="396"/>
      <c r="F93" s="397"/>
      <c r="G93" s="396"/>
      <c r="H93" s="397"/>
      <c r="I93" s="396"/>
      <c r="J93" s="396"/>
      <c r="K93" s="396"/>
      <c r="L93" s="396"/>
      <c r="M93" s="396"/>
      <c r="N93" s="396"/>
      <c r="O93" s="398"/>
      <c r="P93" s="399"/>
      <c r="Q93" s="391"/>
      <c r="R93" s="391"/>
      <c r="S93" s="391"/>
      <c r="T93" s="391"/>
      <c r="U93" s="391"/>
      <c r="V93" s="391"/>
      <c r="W93" s="391"/>
      <c r="X93" s="391"/>
      <c r="Y93" s="391"/>
      <c r="Z93" s="391"/>
      <c r="AA93" s="391"/>
      <c r="AB93" s="391"/>
      <c r="AC93" s="391"/>
      <c r="AD93" s="391"/>
      <c r="AE93" s="391"/>
    </row>
    <row r="94" spans="1:31" s="455" customFormat="1" ht="9.75" customHeight="1">
      <c r="A94" s="75" t="s">
        <v>103</v>
      </c>
      <c r="B94" s="400"/>
      <c r="C94" s="400"/>
      <c r="D94" s="400"/>
      <c r="E94" s="400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1" t="s">
        <v>189</v>
      </c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</row>
    <row r="95" spans="1:31" s="455" customFormat="1" ht="15" customHeight="1">
      <c r="A95" s="1074" t="s">
        <v>216</v>
      </c>
      <c r="B95" s="1075"/>
      <c r="C95" s="1075"/>
      <c r="D95" s="1075"/>
      <c r="E95" s="1075"/>
      <c r="F95" s="1075"/>
      <c r="G95" s="1075"/>
      <c r="H95" s="1075"/>
      <c r="I95" s="1075"/>
      <c r="J95" s="1075"/>
      <c r="K95" s="1075"/>
      <c r="L95" s="1075"/>
      <c r="M95" s="1075"/>
      <c r="N95" s="1075"/>
      <c r="O95" s="1075"/>
      <c r="P95" s="1076"/>
      <c r="Q95" s="475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</row>
    <row r="96" spans="1:31" s="394" customFormat="1" ht="3.75" customHeight="1">
      <c r="A96" s="404"/>
      <c r="B96" s="405"/>
      <c r="C96" s="406"/>
      <c r="D96" s="406"/>
      <c r="E96" s="407"/>
      <c r="F96" s="406"/>
      <c r="G96" s="406"/>
      <c r="H96" s="406"/>
      <c r="I96" s="406"/>
      <c r="J96" s="406"/>
      <c r="K96" s="406"/>
      <c r="L96" s="406"/>
      <c r="M96" s="406"/>
      <c r="N96" s="406"/>
      <c r="O96" s="408"/>
      <c r="P96" s="463"/>
      <c r="Q96" s="391"/>
      <c r="R96" s="391"/>
      <c r="S96" s="391"/>
      <c r="T96" s="391"/>
      <c r="U96" s="391"/>
      <c r="V96" s="391"/>
      <c r="W96" s="391"/>
      <c r="X96" s="391"/>
      <c r="Y96" s="391"/>
      <c r="Z96" s="391"/>
      <c r="AA96" s="391"/>
      <c r="AB96" s="391"/>
      <c r="AC96" s="391"/>
      <c r="AD96" s="391"/>
      <c r="AE96" s="391"/>
    </row>
    <row r="97" spans="1:31" s="394" customFormat="1" ht="9.75" customHeight="1">
      <c r="A97" s="412"/>
      <c r="B97" s="413"/>
      <c r="C97" s="90" t="s">
        <v>57</v>
      </c>
      <c r="D97" s="90" t="s">
        <v>58</v>
      </c>
      <c r="E97" s="91" t="s">
        <v>59</v>
      </c>
      <c r="F97" s="90" t="s">
        <v>60</v>
      </c>
      <c r="G97" s="90" t="s">
        <v>61</v>
      </c>
      <c r="H97" s="90" t="s">
        <v>62</v>
      </c>
      <c r="I97" s="90" t="s">
        <v>63</v>
      </c>
      <c r="J97" s="90" t="s">
        <v>64</v>
      </c>
      <c r="K97" s="90" t="s">
        <v>65</v>
      </c>
      <c r="L97" s="90" t="s">
        <v>66</v>
      </c>
      <c r="M97" s="90" t="s">
        <v>67</v>
      </c>
      <c r="N97" s="90" t="s">
        <v>68</v>
      </c>
      <c r="O97" s="414" t="s">
        <v>134</v>
      </c>
      <c r="P97" s="464" t="s">
        <v>70</v>
      </c>
      <c r="Q97" s="391"/>
      <c r="R97" s="391"/>
      <c r="S97" s="391"/>
      <c r="T97" s="391"/>
      <c r="U97" s="391"/>
      <c r="V97" s="391"/>
      <c r="W97" s="391"/>
      <c r="X97" s="391"/>
      <c r="Y97" s="391"/>
      <c r="Z97" s="391"/>
      <c r="AA97" s="391"/>
      <c r="AB97" s="391"/>
      <c r="AC97" s="391"/>
      <c r="AD97" s="391"/>
      <c r="AE97" s="391"/>
    </row>
    <row r="98" spans="1:31" s="394" customFormat="1" ht="3.75" customHeight="1">
      <c r="A98" s="412"/>
      <c r="B98" s="413"/>
      <c r="C98" s="476"/>
      <c r="D98" s="476"/>
      <c r="E98" s="477"/>
      <c r="F98" s="476"/>
      <c r="G98" s="478"/>
      <c r="H98" s="476"/>
      <c r="I98" s="476"/>
      <c r="J98" s="476"/>
      <c r="K98" s="476"/>
      <c r="L98" s="476"/>
      <c r="M98" s="476"/>
      <c r="N98" s="476"/>
      <c r="O98" s="477"/>
      <c r="P98" s="464"/>
      <c r="Q98" s="391"/>
      <c r="R98" s="391"/>
      <c r="S98" s="391"/>
      <c r="T98" s="391"/>
      <c r="U98" s="391"/>
      <c r="V98" s="391"/>
      <c r="W98" s="391"/>
      <c r="X98" s="391"/>
      <c r="Y98" s="391"/>
      <c r="Z98" s="391"/>
      <c r="AA98" s="391"/>
      <c r="AB98" s="391"/>
      <c r="AC98" s="391"/>
      <c r="AD98" s="391"/>
      <c r="AE98" s="391"/>
    </row>
    <row r="99" spans="1:31" s="394" customFormat="1" ht="9.75" customHeight="1">
      <c r="A99" s="1009" t="s">
        <v>403</v>
      </c>
      <c r="B99" s="405"/>
      <c r="C99" s="432"/>
      <c r="D99" s="432"/>
      <c r="E99" s="432"/>
      <c r="F99" s="432"/>
      <c r="G99" s="432"/>
      <c r="H99" s="432"/>
      <c r="I99" s="432"/>
      <c r="J99" s="432"/>
      <c r="K99" s="432"/>
      <c r="L99" s="432"/>
      <c r="M99" s="432"/>
      <c r="N99" s="432"/>
      <c r="O99" s="432"/>
      <c r="P99" s="479"/>
      <c r="Q99" s="391"/>
      <c r="R99" s="391"/>
      <c r="S99" s="391"/>
      <c r="T99" s="391"/>
      <c r="U99" s="391"/>
      <c r="V99" s="391"/>
      <c r="W99" s="391"/>
      <c r="X99" s="391"/>
      <c r="Y99" s="391"/>
      <c r="Z99" s="391"/>
      <c r="AA99" s="391"/>
      <c r="AB99" s="391"/>
      <c r="AC99" s="391"/>
      <c r="AD99" s="391"/>
      <c r="AE99" s="391"/>
    </row>
    <row r="100" spans="1:31" s="394" customFormat="1" ht="3.75" customHeight="1">
      <c r="A100" s="1009"/>
      <c r="B100" s="405"/>
      <c r="C100" s="432"/>
      <c r="D100" s="432"/>
      <c r="E100" s="432"/>
      <c r="F100" s="432"/>
      <c r="G100" s="432"/>
      <c r="H100" s="432"/>
      <c r="I100" s="432"/>
      <c r="J100" s="432"/>
      <c r="K100" s="432"/>
      <c r="L100" s="432"/>
      <c r="M100" s="432"/>
      <c r="N100" s="432"/>
      <c r="O100" s="432"/>
      <c r="P100" s="479"/>
      <c r="Q100" s="391"/>
      <c r="R100" s="391"/>
      <c r="S100" s="391"/>
      <c r="T100" s="391"/>
      <c r="U100" s="391"/>
      <c r="V100" s="391"/>
      <c r="W100" s="391"/>
      <c r="X100" s="391"/>
      <c r="Y100" s="391"/>
      <c r="Z100" s="391"/>
      <c r="AA100" s="391"/>
      <c r="AB100" s="391"/>
      <c r="AC100" s="391"/>
      <c r="AD100" s="391"/>
      <c r="AE100" s="391"/>
    </row>
    <row r="101" spans="1:31" s="394" customFormat="1" ht="9.75" customHeight="1">
      <c r="A101" s="429" t="s">
        <v>117</v>
      </c>
      <c r="B101" s="425">
        <v>2010</v>
      </c>
      <c r="C101" s="426">
        <v>288633</v>
      </c>
      <c r="D101" s="426">
        <v>286223</v>
      </c>
      <c r="E101" s="426">
        <v>290286</v>
      </c>
      <c r="F101" s="426">
        <v>297215</v>
      </c>
      <c r="G101" s="426">
        <v>296346</v>
      </c>
      <c r="H101" s="426">
        <v>296329</v>
      </c>
      <c r="I101" s="426">
        <v>303063</v>
      </c>
      <c r="J101" s="426">
        <v>301514</v>
      </c>
      <c r="K101" s="426">
        <v>297345</v>
      </c>
      <c r="L101" s="426">
        <v>290073</v>
      </c>
      <c r="M101" s="426">
        <v>287327</v>
      </c>
      <c r="N101" s="426">
        <v>290804</v>
      </c>
      <c r="O101" s="427">
        <f>AVERAGE(C101:N101)</f>
        <v>293763.1666666667</v>
      </c>
      <c r="P101" s="1010" t="s">
        <v>8</v>
      </c>
      <c r="Q101" s="391"/>
      <c r="R101" s="391"/>
      <c r="S101" s="391"/>
      <c r="T101" s="391"/>
      <c r="U101" s="391"/>
      <c r="V101" s="391"/>
      <c r="W101" s="391"/>
      <c r="X101" s="391"/>
      <c r="Y101" s="391"/>
      <c r="Z101" s="391"/>
      <c r="AA101" s="391"/>
      <c r="AB101" s="391"/>
      <c r="AC101" s="391"/>
      <c r="AD101" s="391"/>
      <c r="AE101" s="391"/>
    </row>
    <row r="102" spans="1:31" s="394" customFormat="1" ht="9.75" customHeight="1">
      <c r="A102" s="1011" t="s">
        <v>414</v>
      </c>
      <c r="B102" s="425">
        <v>2011</v>
      </c>
      <c r="C102" s="426">
        <v>280557</v>
      </c>
      <c r="D102" s="426">
        <v>280330</v>
      </c>
      <c r="E102" s="426">
        <v>283372</v>
      </c>
      <c r="F102" s="426">
        <v>290896</v>
      </c>
      <c r="G102" s="426">
        <v>287234</v>
      </c>
      <c r="H102" s="426">
        <v>287594</v>
      </c>
      <c r="I102" s="426">
        <v>296712</v>
      </c>
      <c r="J102" s="426">
        <v>293949</v>
      </c>
      <c r="K102" s="426">
        <v>291137</v>
      </c>
      <c r="L102" s="426">
        <v>284589</v>
      </c>
      <c r="M102" s="426">
        <v>282336</v>
      </c>
      <c r="N102" s="426">
        <v>281803</v>
      </c>
      <c r="O102" s="427">
        <f>AVERAGE(C102:N102)</f>
        <v>286709.0833333333</v>
      </c>
      <c r="P102" s="1010" t="s">
        <v>8</v>
      </c>
      <c r="Q102" s="391"/>
      <c r="R102" s="391"/>
      <c r="S102" s="391"/>
      <c r="T102" s="391"/>
      <c r="U102" s="391"/>
      <c r="V102" s="391"/>
      <c r="W102" s="391"/>
      <c r="X102" s="391"/>
      <c r="Y102" s="391"/>
      <c r="Z102" s="391"/>
      <c r="AA102" s="391"/>
      <c r="AB102" s="391"/>
      <c r="AC102" s="391"/>
      <c r="AD102" s="391"/>
      <c r="AE102" s="391"/>
    </row>
    <row r="103" spans="1:31" s="394" customFormat="1" ht="9.75" customHeight="1">
      <c r="A103" s="424" t="s">
        <v>173</v>
      </c>
      <c r="B103" s="425">
        <v>2012</v>
      </c>
      <c r="C103" s="439" t="s">
        <v>8</v>
      </c>
      <c r="D103" s="439" t="s">
        <v>8</v>
      </c>
      <c r="E103" s="439" t="s">
        <v>8</v>
      </c>
      <c r="F103" s="439" t="s">
        <v>8</v>
      </c>
      <c r="G103" s="439" t="s">
        <v>8</v>
      </c>
      <c r="H103" s="439" t="s">
        <v>8</v>
      </c>
      <c r="I103" s="439" t="s">
        <v>8</v>
      </c>
      <c r="J103" s="439" t="s">
        <v>8</v>
      </c>
      <c r="K103" s="439" t="s">
        <v>8</v>
      </c>
      <c r="L103" s="439" t="s">
        <v>8</v>
      </c>
      <c r="M103" s="439" t="s">
        <v>8</v>
      </c>
      <c r="N103" s="440" t="s">
        <v>8</v>
      </c>
      <c r="O103" s="427" t="s">
        <v>8</v>
      </c>
      <c r="P103" s="1010" t="s">
        <v>8</v>
      </c>
      <c r="Q103" s="391"/>
      <c r="R103" s="391"/>
      <c r="S103" s="391"/>
      <c r="T103" s="391"/>
      <c r="U103" s="391"/>
      <c r="V103" s="391"/>
      <c r="W103" s="391"/>
      <c r="X103" s="391"/>
      <c r="Y103" s="391"/>
      <c r="Z103" s="391"/>
      <c r="AA103" s="391"/>
      <c r="AB103" s="391"/>
      <c r="AC103" s="391"/>
      <c r="AD103" s="391"/>
      <c r="AE103" s="391"/>
    </row>
    <row r="104" spans="1:31" s="394" customFormat="1" ht="3.75" customHeight="1">
      <c r="A104" s="445"/>
      <c r="B104" s="446"/>
      <c r="C104" s="446"/>
      <c r="D104" s="446"/>
      <c r="E104" s="446"/>
      <c r="F104" s="446"/>
      <c r="G104" s="446"/>
      <c r="H104" s="446"/>
      <c r="I104" s="446"/>
      <c r="J104" s="446"/>
      <c r="K104" s="446"/>
      <c r="L104" s="446"/>
      <c r="M104" s="446"/>
      <c r="N104" s="446"/>
      <c r="O104" s="446"/>
      <c r="P104" s="470"/>
      <c r="Q104" s="391"/>
      <c r="R104" s="391"/>
      <c r="S104" s="391"/>
      <c r="T104" s="391"/>
      <c r="U104" s="391"/>
      <c r="V104" s="391"/>
      <c r="W104" s="391"/>
      <c r="X104" s="391"/>
      <c r="Y104" s="391"/>
      <c r="Z104" s="391"/>
      <c r="AA104" s="391"/>
      <c r="AB104" s="391"/>
      <c r="AC104" s="391"/>
      <c r="AD104" s="391"/>
      <c r="AE104" s="391"/>
    </row>
    <row r="105" spans="1:31" s="394" customFormat="1" ht="9.75" customHeight="1">
      <c r="A105" s="1011" t="s">
        <v>194</v>
      </c>
      <c r="B105" s="425">
        <v>2010</v>
      </c>
      <c r="C105" s="426">
        <v>19812.114</v>
      </c>
      <c r="D105" s="426">
        <v>19453.314</v>
      </c>
      <c r="E105" s="426">
        <v>21578.983</v>
      </c>
      <c r="F105" s="426">
        <v>20245.167</v>
      </c>
      <c r="G105" s="426">
        <v>19700.4</v>
      </c>
      <c r="H105" s="426">
        <v>21333.323</v>
      </c>
      <c r="I105" s="426">
        <v>20030.404</v>
      </c>
      <c r="J105" s="426">
        <v>19252.251</v>
      </c>
      <c r="K105" s="426">
        <v>20728.034</v>
      </c>
      <c r="L105" s="426">
        <v>20659.82</v>
      </c>
      <c r="M105" s="426">
        <v>20176.254</v>
      </c>
      <c r="N105" s="426">
        <v>20465.911</v>
      </c>
      <c r="O105" s="427">
        <f>SUM(C105:N105)</f>
        <v>243435.975</v>
      </c>
      <c r="P105" s="471" t="s">
        <v>7</v>
      </c>
      <c r="Q105" s="391"/>
      <c r="R105" s="391"/>
      <c r="S105" s="391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391"/>
    </row>
    <row r="106" spans="1:31" s="394" customFormat="1" ht="9.75" customHeight="1">
      <c r="A106" s="424" t="s">
        <v>217</v>
      </c>
      <c r="B106" s="425">
        <v>2011</v>
      </c>
      <c r="C106" s="426">
        <v>20230.987</v>
      </c>
      <c r="D106" s="426">
        <v>19476.847</v>
      </c>
      <c r="E106" s="426">
        <v>21312.768</v>
      </c>
      <c r="F106" s="426">
        <v>19703.47</v>
      </c>
      <c r="G106" s="426">
        <v>20964.603</v>
      </c>
      <c r="H106" s="426">
        <v>19974.306</v>
      </c>
      <c r="I106" s="426">
        <v>19286.72</v>
      </c>
      <c r="J106" s="426">
        <v>19153.015</v>
      </c>
      <c r="K106" s="426">
        <v>20712.687</v>
      </c>
      <c r="L106" s="426">
        <v>20469.906</v>
      </c>
      <c r="M106" s="426">
        <v>20060.308</v>
      </c>
      <c r="N106" s="426">
        <v>20079.519</v>
      </c>
      <c r="O106" s="427">
        <f>SUM(C106:N106)</f>
        <v>241425.136</v>
      </c>
      <c r="P106" s="471" t="s">
        <v>7</v>
      </c>
      <c r="Q106" s="391"/>
      <c r="R106" s="391"/>
      <c r="S106" s="391"/>
      <c r="T106" s="391"/>
      <c r="U106" s="391"/>
      <c r="V106" s="391"/>
      <c r="W106" s="391"/>
      <c r="X106" s="391"/>
      <c r="Y106" s="391"/>
      <c r="Z106" s="391"/>
      <c r="AA106" s="391"/>
      <c r="AB106" s="391"/>
      <c r="AC106" s="391"/>
      <c r="AD106" s="391"/>
      <c r="AE106" s="391"/>
    </row>
    <row r="107" spans="1:31" s="394" customFormat="1" ht="9.75" customHeight="1">
      <c r="A107" s="424" t="s">
        <v>218</v>
      </c>
      <c r="B107" s="425">
        <v>2012</v>
      </c>
      <c r="C107" s="439" t="s">
        <v>8</v>
      </c>
      <c r="D107" s="439" t="s">
        <v>8</v>
      </c>
      <c r="E107" s="439" t="s">
        <v>8</v>
      </c>
      <c r="F107" s="439" t="s">
        <v>8</v>
      </c>
      <c r="G107" s="439" t="s">
        <v>8</v>
      </c>
      <c r="H107" s="439" t="s">
        <v>8</v>
      </c>
      <c r="I107" s="439" t="s">
        <v>8</v>
      </c>
      <c r="J107" s="439" t="s">
        <v>8</v>
      </c>
      <c r="K107" s="439" t="s">
        <v>8</v>
      </c>
      <c r="L107" s="439" t="s">
        <v>8</v>
      </c>
      <c r="M107" s="439" t="s">
        <v>8</v>
      </c>
      <c r="N107" s="440" t="s">
        <v>8</v>
      </c>
      <c r="O107" s="427" t="s">
        <v>8</v>
      </c>
      <c r="P107" s="471" t="s">
        <v>7</v>
      </c>
      <c r="Q107" s="391"/>
      <c r="R107" s="391"/>
      <c r="S107" s="391"/>
      <c r="T107" s="391"/>
      <c r="U107" s="391"/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</row>
    <row r="108" spans="1:31" s="394" customFormat="1" ht="3.75" customHeight="1">
      <c r="A108" s="424"/>
      <c r="B108" s="425"/>
      <c r="C108" s="442"/>
      <c r="D108" s="442"/>
      <c r="E108" s="442"/>
      <c r="F108" s="442"/>
      <c r="G108" s="442"/>
      <c r="H108" s="442"/>
      <c r="I108" s="442"/>
      <c r="J108" s="442"/>
      <c r="K108" s="443"/>
      <c r="L108" s="442"/>
      <c r="M108" s="442"/>
      <c r="N108" s="442"/>
      <c r="O108" s="443"/>
      <c r="P108" s="471"/>
      <c r="Q108" s="391"/>
      <c r="R108" s="391"/>
      <c r="S108" s="391"/>
      <c r="T108" s="391"/>
      <c r="U108" s="391"/>
      <c r="V108" s="391"/>
      <c r="W108" s="391"/>
      <c r="X108" s="391"/>
      <c r="Y108" s="391"/>
      <c r="Z108" s="391"/>
      <c r="AA108" s="391"/>
      <c r="AB108" s="391"/>
      <c r="AC108" s="391"/>
      <c r="AD108" s="391"/>
      <c r="AE108" s="391"/>
    </row>
    <row r="109" spans="1:31" s="394" customFormat="1" ht="9.75" customHeight="1">
      <c r="A109" s="1009" t="s">
        <v>404</v>
      </c>
      <c r="B109" s="405"/>
      <c r="C109" s="432"/>
      <c r="D109" s="432"/>
      <c r="E109" s="432"/>
      <c r="F109" s="432"/>
      <c r="G109" s="432"/>
      <c r="H109" s="432"/>
      <c r="I109" s="432"/>
      <c r="J109" s="432"/>
      <c r="K109" s="432"/>
      <c r="L109" s="432"/>
      <c r="M109" s="432"/>
      <c r="N109" s="432"/>
      <c r="O109" s="432"/>
      <c r="P109" s="479"/>
      <c r="Q109" s="391"/>
      <c r="R109" s="391"/>
      <c r="S109" s="391"/>
      <c r="T109" s="391"/>
      <c r="U109" s="391"/>
      <c r="V109" s="391"/>
      <c r="W109" s="391"/>
      <c r="X109" s="391"/>
      <c r="Y109" s="391"/>
      <c r="Z109" s="391"/>
      <c r="AA109" s="391"/>
      <c r="AB109" s="391"/>
      <c r="AC109" s="391"/>
      <c r="AD109" s="391"/>
      <c r="AE109" s="391"/>
    </row>
    <row r="110" spans="1:31" s="394" customFormat="1" ht="3.75" customHeight="1">
      <c r="A110" s="1009"/>
      <c r="B110" s="405"/>
      <c r="C110" s="432"/>
      <c r="D110" s="432"/>
      <c r="E110" s="432"/>
      <c r="F110" s="432"/>
      <c r="G110" s="432"/>
      <c r="H110" s="432"/>
      <c r="I110" s="432"/>
      <c r="J110" s="432"/>
      <c r="K110" s="432"/>
      <c r="L110" s="432"/>
      <c r="M110" s="432"/>
      <c r="N110" s="432"/>
      <c r="O110" s="432"/>
      <c r="P110" s="479"/>
      <c r="Q110" s="391"/>
      <c r="R110" s="391"/>
      <c r="S110" s="391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391"/>
      <c r="AD110" s="391"/>
      <c r="AE110" s="391"/>
    </row>
    <row r="111" spans="1:31" s="394" customFormat="1" ht="9.75" customHeight="1">
      <c r="A111" s="429" t="s">
        <v>117</v>
      </c>
      <c r="B111" s="425">
        <v>2010</v>
      </c>
      <c r="C111" s="426">
        <v>129126</v>
      </c>
      <c r="D111" s="426">
        <v>126034</v>
      </c>
      <c r="E111" s="426">
        <v>125932</v>
      </c>
      <c r="F111" s="426">
        <v>126216</v>
      </c>
      <c r="G111" s="426">
        <v>126225</v>
      </c>
      <c r="H111" s="426">
        <v>125998</v>
      </c>
      <c r="I111" s="426">
        <v>127071</v>
      </c>
      <c r="J111" s="426">
        <v>127889</v>
      </c>
      <c r="K111" s="426">
        <v>124746</v>
      </c>
      <c r="L111" s="426">
        <v>121970</v>
      </c>
      <c r="M111" s="426">
        <v>120232</v>
      </c>
      <c r="N111" s="426">
        <v>121492</v>
      </c>
      <c r="O111" s="427">
        <f>AVERAGE(C111:N111)</f>
        <v>125244.25</v>
      </c>
      <c r="P111" s="1010" t="s">
        <v>8</v>
      </c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391"/>
      <c r="AD111" s="391"/>
      <c r="AE111" s="391"/>
    </row>
    <row r="112" spans="1:31" s="394" customFormat="1" ht="9.75" customHeight="1">
      <c r="A112" s="1011" t="s">
        <v>405</v>
      </c>
      <c r="B112" s="425">
        <v>2011</v>
      </c>
      <c r="C112" s="426">
        <v>115292</v>
      </c>
      <c r="D112" s="426">
        <v>114866</v>
      </c>
      <c r="E112" s="426">
        <v>112442</v>
      </c>
      <c r="F112" s="426">
        <v>115852</v>
      </c>
      <c r="G112" s="426">
        <v>111897</v>
      </c>
      <c r="H112" s="426">
        <v>112864</v>
      </c>
      <c r="I112" s="426">
        <v>114064</v>
      </c>
      <c r="J112" s="426">
        <v>115104</v>
      </c>
      <c r="K112" s="426">
        <v>115350</v>
      </c>
      <c r="L112" s="426">
        <v>112057</v>
      </c>
      <c r="M112" s="426">
        <v>111125</v>
      </c>
      <c r="N112" s="426">
        <v>112066</v>
      </c>
      <c r="O112" s="427">
        <f>AVERAGE(C112:N112)</f>
        <v>113581.58333333333</v>
      </c>
      <c r="P112" s="1010" t="s">
        <v>8</v>
      </c>
      <c r="Q112" s="391"/>
      <c r="R112" s="391"/>
      <c r="S112" s="391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391"/>
      <c r="AD112" s="391"/>
      <c r="AE112" s="391"/>
    </row>
    <row r="113" spans="1:31" s="394" customFormat="1" ht="9.75" customHeight="1">
      <c r="A113" s="424" t="s">
        <v>173</v>
      </c>
      <c r="B113" s="425">
        <v>2012</v>
      </c>
      <c r="C113" s="439" t="s">
        <v>8</v>
      </c>
      <c r="D113" s="439" t="s">
        <v>8</v>
      </c>
      <c r="E113" s="439" t="s">
        <v>8</v>
      </c>
      <c r="F113" s="439" t="s">
        <v>8</v>
      </c>
      <c r="G113" s="439" t="s">
        <v>8</v>
      </c>
      <c r="H113" s="439" t="s">
        <v>8</v>
      </c>
      <c r="I113" s="439" t="s">
        <v>8</v>
      </c>
      <c r="J113" s="439" t="s">
        <v>8</v>
      </c>
      <c r="K113" s="439" t="s">
        <v>8</v>
      </c>
      <c r="L113" s="439" t="s">
        <v>8</v>
      </c>
      <c r="M113" s="439" t="s">
        <v>8</v>
      </c>
      <c r="N113" s="440" t="s">
        <v>8</v>
      </c>
      <c r="O113" s="427" t="s">
        <v>8</v>
      </c>
      <c r="P113" s="1010" t="s">
        <v>8</v>
      </c>
      <c r="Q113" s="391"/>
      <c r="R113" s="391"/>
      <c r="S113" s="391"/>
      <c r="T113" s="391"/>
      <c r="U113" s="391"/>
      <c r="V113" s="391"/>
      <c r="W113" s="391"/>
      <c r="X113" s="391"/>
      <c r="Y113" s="391"/>
      <c r="Z113" s="391"/>
      <c r="AA113" s="391"/>
      <c r="AB113" s="391"/>
      <c r="AC113" s="391"/>
      <c r="AD113" s="391"/>
      <c r="AE113" s="391"/>
    </row>
    <row r="114" spans="1:31" s="394" customFormat="1" ht="3.75" customHeight="1">
      <c r="A114" s="431"/>
      <c r="B114" s="405"/>
      <c r="C114" s="432"/>
      <c r="D114" s="432"/>
      <c r="E114" s="432"/>
      <c r="F114" s="432"/>
      <c r="G114" s="432"/>
      <c r="H114" s="432"/>
      <c r="I114" s="432"/>
      <c r="J114" s="432"/>
      <c r="K114" s="432"/>
      <c r="L114" s="432"/>
      <c r="M114" s="432"/>
      <c r="N114" s="432"/>
      <c r="O114" s="480"/>
      <c r="P114" s="479"/>
      <c r="Q114" s="391"/>
      <c r="R114" s="391"/>
      <c r="S114" s="391"/>
      <c r="T114" s="391"/>
      <c r="U114" s="391"/>
      <c r="V114" s="391"/>
      <c r="W114" s="391"/>
      <c r="X114" s="391"/>
      <c r="Y114" s="391"/>
      <c r="Z114" s="391"/>
      <c r="AA114" s="391"/>
      <c r="AB114" s="391"/>
      <c r="AC114" s="391"/>
      <c r="AD114" s="391"/>
      <c r="AE114" s="391"/>
    </row>
    <row r="115" spans="1:31" s="394" customFormat="1" ht="9.75" customHeight="1">
      <c r="A115" s="1011" t="s">
        <v>194</v>
      </c>
      <c r="B115" s="425">
        <v>2010</v>
      </c>
      <c r="C115" s="426">
        <v>6177.565</v>
      </c>
      <c r="D115" s="426">
        <v>5903.786</v>
      </c>
      <c r="E115" s="426">
        <v>6349.853</v>
      </c>
      <c r="F115" s="426">
        <v>6041.619</v>
      </c>
      <c r="G115" s="426">
        <v>5992.39</v>
      </c>
      <c r="H115" s="426">
        <v>6165.287</v>
      </c>
      <c r="I115" s="426">
        <v>5867.436</v>
      </c>
      <c r="J115" s="426">
        <v>5613.503</v>
      </c>
      <c r="K115" s="426">
        <v>5878.319</v>
      </c>
      <c r="L115" s="426">
        <v>5870.653</v>
      </c>
      <c r="M115" s="426">
        <v>5754.466</v>
      </c>
      <c r="N115" s="426">
        <v>5792.887</v>
      </c>
      <c r="O115" s="427">
        <f>SUM(C115:N115)</f>
        <v>71407.76400000001</v>
      </c>
      <c r="P115" s="471" t="s">
        <v>7</v>
      </c>
      <c r="Q115" s="391"/>
      <c r="R115" s="391"/>
      <c r="S115" s="391"/>
      <c r="T115" s="391"/>
      <c r="U115" s="391"/>
      <c r="V115" s="391"/>
      <c r="W115" s="391"/>
      <c r="X115" s="391"/>
      <c r="Y115" s="391"/>
      <c r="Z115" s="391"/>
      <c r="AA115" s="391"/>
      <c r="AB115" s="391"/>
      <c r="AC115" s="391"/>
      <c r="AD115" s="391"/>
      <c r="AE115" s="391"/>
    </row>
    <row r="116" spans="1:31" s="394" customFormat="1" ht="9.75" customHeight="1">
      <c r="A116" s="424" t="s">
        <v>217</v>
      </c>
      <c r="B116" s="425">
        <v>2011</v>
      </c>
      <c r="C116" s="426">
        <v>5507.536</v>
      </c>
      <c r="D116" s="426">
        <v>5232.01</v>
      </c>
      <c r="E116" s="426">
        <v>5487.241</v>
      </c>
      <c r="F116" s="426">
        <v>5286.064</v>
      </c>
      <c r="G116" s="426">
        <v>5369.102</v>
      </c>
      <c r="H116" s="426">
        <v>5286.294</v>
      </c>
      <c r="I116" s="426">
        <v>5070.073</v>
      </c>
      <c r="J116" s="426">
        <v>5002.214</v>
      </c>
      <c r="K116" s="426">
        <v>5274.598</v>
      </c>
      <c r="L116" s="426">
        <v>5241.07</v>
      </c>
      <c r="M116" s="426">
        <v>5257.771</v>
      </c>
      <c r="N116" s="426">
        <v>5139.577</v>
      </c>
      <c r="O116" s="427">
        <f>SUM(C116:N116)</f>
        <v>63153.55</v>
      </c>
      <c r="P116" s="471" t="s">
        <v>7</v>
      </c>
      <c r="Q116" s="391"/>
      <c r="R116" s="391"/>
      <c r="S116" s="391"/>
      <c r="T116" s="391"/>
      <c r="U116" s="391"/>
      <c r="V116" s="391"/>
      <c r="W116" s="391"/>
      <c r="X116" s="391"/>
      <c r="Y116" s="391"/>
      <c r="Z116" s="391"/>
      <c r="AA116" s="391"/>
      <c r="AB116" s="391"/>
      <c r="AC116" s="391"/>
      <c r="AD116" s="391"/>
      <c r="AE116" s="391"/>
    </row>
    <row r="117" spans="1:31" s="394" customFormat="1" ht="9.75" customHeight="1">
      <c r="A117" s="424" t="s">
        <v>196</v>
      </c>
      <c r="B117" s="425">
        <v>2012</v>
      </c>
      <c r="C117" s="439" t="s">
        <v>8</v>
      </c>
      <c r="D117" s="439" t="s">
        <v>8</v>
      </c>
      <c r="E117" s="439" t="s">
        <v>8</v>
      </c>
      <c r="F117" s="439" t="s">
        <v>8</v>
      </c>
      <c r="G117" s="439" t="s">
        <v>8</v>
      </c>
      <c r="H117" s="439" t="s">
        <v>8</v>
      </c>
      <c r="I117" s="439" t="s">
        <v>8</v>
      </c>
      <c r="J117" s="439" t="s">
        <v>8</v>
      </c>
      <c r="K117" s="439" t="s">
        <v>8</v>
      </c>
      <c r="L117" s="439" t="s">
        <v>8</v>
      </c>
      <c r="M117" s="439" t="s">
        <v>8</v>
      </c>
      <c r="N117" s="440" t="s">
        <v>8</v>
      </c>
      <c r="O117" s="427" t="s">
        <v>8</v>
      </c>
      <c r="P117" s="471" t="s">
        <v>7</v>
      </c>
      <c r="Q117" s="391"/>
      <c r="R117" s="391"/>
      <c r="S117" s="391"/>
      <c r="T117" s="391"/>
      <c r="U117" s="391"/>
      <c r="V117" s="391"/>
      <c r="W117" s="391"/>
      <c r="X117" s="391"/>
      <c r="Y117" s="391"/>
      <c r="Z117" s="391"/>
      <c r="AA117" s="391"/>
      <c r="AB117" s="391"/>
      <c r="AC117" s="391"/>
      <c r="AD117" s="391"/>
      <c r="AE117" s="391"/>
    </row>
    <row r="118" spans="1:31" s="394" customFormat="1" ht="3.75" customHeight="1">
      <c r="A118" s="412"/>
      <c r="B118" s="425"/>
      <c r="C118" s="426"/>
      <c r="D118" s="427"/>
      <c r="E118" s="426"/>
      <c r="F118" s="426"/>
      <c r="G118" s="426"/>
      <c r="H118" s="426"/>
      <c r="I118" s="426"/>
      <c r="J118" s="426"/>
      <c r="K118" s="426"/>
      <c r="L118" s="426"/>
      <c r="M118" s="426"/>
      <c r="N118" s="426"/>
      <c r="O118" s="443"/>
      <c r="P118" s="471"/>
      <c r="Q118" s="391"/>
      <c r="R118" s="391"/>
      <c r="S118" s="391"/>
      <c r="T118" s="391"/>
      <c r="U118" s="391"/>
      <c r="V118" s="391"/>
      <c r="W118" s="391"/>
      <c r="X118" s="391"/>
      <c r="Y118" s="391"/>
      <c r="Z118" s="391"/>
      <c r="AA118" s="391"/>
      <c r="AB118" s="391"/>
      <c r="AC118" s="391"/>
      <c r="AD118" s="391"/>
      <c r="AE118" s="391"/>
    </row>
    <row r="119" spans="1:31" s="394" customFormat="1" ht="9.75" customHeight="1">
      <c r="A119" s="1009" t="s">
        <v>406</v>
      </c>
      <c r="B119" s="425"/>
      <c r="C119" s="426"/>
      <c r="D119" s="427"/>
      <c r="E119" s="426"/>
      <c r="F119" s="426"/>
      <c r="G119" s="426"/>
      <c r="H119" s="426"/>
      <c r="I119" s="426"/>
      <c r="J119" s="426"/>
      <c r="K119" s="426"/>
      <c r="L119" s="426"/>
      <c r="M119" s="426"/>
      <c r="N119" s="426"/>
      <c r="O119" s="443"/>
      <c r="P119" s="471"/>
      <c r="Q119" s="391"/>
      <c r="R119" s="391"/>
      <c r="S119" s="391"/>
      <c r="T119" s="391"/>
      <c r="U119" s="391"/>
      <c r="V119" s="391"/>
      <c r="W119" s="391"/>
      <c r="X119" s="391"/>
      <c r="Y119" s="391"/>
      <c r="Z119" s="391"/>
      <c r="AA119" s="391"/>
      <c r="AB119" s="391"/>
      <c r="AC119" s="391"/>
      <c r="AD119" s="391"/>
      <c r="AE119" s="391"/>
    </row>
    <row r="120" spans="1:31" s="394" customFormat="1" ht="3.75" customHeight="1">
      <c r="A120" s="1009"/>
      <c r="B120" s="425"/>
      <c r="C120" s="426"/>
      <c r="D120" s="427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43"/>
      <c r="P120" s="471"/>
      <c r="Q120" s="391"/>
      <c r="R120" s="391"/>
      <c r="S120" s="391"/>
      <c r="T120" s="391"/>
      <c r="U120" s="391"/>
      <c r="V120" s="391"/>
      <c r="W120" s="391"/>
      <c r="X120" s="391"/>
      <c r="Y120" s="391"/>
      <c r="Z120" s="391"/>
      <c r="AA120" s="391"/>
      <c r="AB120" s="391"/>
      <c r="AC120" s="391"/>
      <c r="AD120" s="391"/>
      <c r="AE120" s="391"/>
    </row>
    <row r="121" spans="1:31" s="394" customFormat="1" ht="9.75" customHeight="1">
      <c r="A121" s="429" t="s">
        <v>117</v>
      </c>
      <c r="B121" s="425">
        <v>2010</v>
      </c>
      <c r="C121" s="426">
        <v>79835</v>
      </c>
      <c r="D121" s="426">
        <v>81725</v>
      </c>
      <c r="E121" s="426">
        <v>85563</v>
      </c>
      <c r="F121" s="426">
        <v>87078</v>
      </c>
      <c r="G121" s="426">
        <v>88728</v>
      </c>
      <c r="H121" s="426">
        <v>90144</v>
      </c>
      <c r="I121" s="426">
        <v>85341</v>
      </c>
      <c r="J121" s="426">
        <v>80673</v>
      </c>
      <c r="K121" s="426">
        <v>92986</v>
      </c>
      <c r="L121" s="426">
        <v>95097</v>
      </c>
      <c r="M121" s="426">
        <v>96998</v>
      </c>
      <c r="N121" s="426">
        <v>97763</v>
      </c>
      <c r="O121" s="427">
        <f>AVERAGE(C121:N121)</f>
        <v>88494.25</v>
      </c>
      <c r="P121" s="1010" t="s">
        <v>8</v>
      </c>
      <c r="Q121" s="391"/>
      <c r="R121" s="391"/>
      <c r="S121" s="391"/>
      <c r="T121" s="391"/>
      <c r="U121" s="391"/>
      <c r="V121" s="391"/>
      <c r="W121" s="391"/>
      <c r="X121" s="391"/>
      <c r="Y121" s="391"/>
      <c r="Z121" s="391"/>
      <c r="AA121" s="391"/>
      <c r="AB121" s="391"/>
      <c r="AC121" s="391"/>
      <c r="AD121" s="391"/>
      <c r="AE121" s="391"/>
    </row>
    <row r="122" spans="1:31" s="394" customFormat="1" ht="9.75" customHeight="1">
      <c r="A122" s="1011" t="s">
        <v>414</v>
      </c>
      <c r="B122" s="425">
        <v>2011</v>
      </c>
      <c r="C122" s="426">
        <v>97184</v>
      </c>
      <c r="D122" s="426">
        <v>99107</v>
      </c>
      <c r="E122" s="426">
        <v>100542</v>
      </c>
      <c r="F122" s="426">
        <v>101886</v>
      </c>
      <c r="G122" s="426">
        <v>103167</v>
      </c>
      <c r="H122" s="426">
        <v>102823</v>
      </c>
      <c r="I122" s="426">
        <v>96703</v>
      </c>
      <c r="J122" s="426">
        <v>91864</v>
      </c>
      <c r="K122" s="426">
        <v>104901</v>
      </c>
      <c r="L122" s="426">
        <v>107008</v>
      </c>
      <c r="M122" s="426">
        <v>108415</v>
      </c>
      <c r="N122" s="426">
        <v>108554</v>
      </c>
      <c r="O122" s="427">
        <f>AVERAGE(C122:N122)</f>
        <v>101846.16666666667</v>
      </c>
      <c r="P122" s="1010" t="s">
        <v>8</v>
      </c>
      <c r="Q122" s="391"/>
      <c r="R122" s="391"/>
      <c r="S122" s="391"/>
      <c r="T122" s="391"/>
      <c r="U122" s="391"/>
      <c r="V122" s="391"/>
      <c r="W122" s="391"/>
      <c r="X122" s="391"/>
      <c r="Y122" s="391"/>
      <c r="Z122" s="391"/>
      <c r="AA122" s="391"/>
      <c r="AB122" s="391"/>
      <c r="AC122" s="391"/>
      <c r="AD122" s="391"/>
      <c r="AE122" s="391"/>
    </row>
    <row r="123" spans="1:31" s="394" customFormat="1" ht="9.75" customHeight="1">
      <c r="A123" s="424" t="s">
        <v>173</v>
      </c>
      <c r="B123" s="425">
        <v>2012</v>
      </c>
      <c r="C123" s="439" t="s">
        <v>8</v>
      </c>
      <c r="D123" s="439" t="s">
        <v>8</v>
      </c>
      <c r="E123" s="439" t="s">
        <v>8</v>
      </c>
      <c r="F123" s="439" t="s">
        <v>8</v>
      </c>
      <c r="G123" s="439" t="s">
        <v>8</v>
      </c>
      <c r="H123" s="439" t="s">
        <v>8</v>
      </c>
      <c r="I123" s="439" t="s">
        <v>8</v>
      </c>
      <c r="J123" s="439" t="s">
        <v>8</v>
      </c>
      <c r="K123" s="439" t="s">
        <v>8</v>
      </c>
      <c r="L123" s="439" t="s">
        <v>8</v>
      </c>
      <c r="M123" s="439" t="s">
        <v>8</v>
      </c>
      <c r="N123" s="440" t="s">
        <v>8</v>
      </c>
      <c r="O123" s="427" t="s">
        <v>8</v>
      </c>
      <c r="P123" s="1010" t="s">
        <v>8</v>
      </c>
      <c r="Q123" s="391"/>
      <c r="R123" s="391"/>
      <c r="S123" s="391"/>
      <c r="T123" s="391"/>
      <c r="U123" s="391"/>
      <c r="V123" s="391"/>
      <c r="W123" s="391"/>
      <c r="X123" s="391"/>
      <c r="Y123" s="391"/>
      <c r="Z123" s="391"/>
      <c r="AA123" s="391"/>
      <c r="AB123" s="391"/>
      <c r="AC123" s="391"/>
      <c r="AD123" s="391"/>
      <c r="AE123" s="391"/>
    </row>
    <row r="124" spans="1:31" s="394" customFormat="1" ht="3.75" customHeight="1">
      <c r="A124" s="445"/>
      <c r="B124" s="446"/>
      <c r="C124" s="446"/>
      <c r="D124" s="446"/>
      <c r="E124" s="446"/>
      <c r="F124" s="446"/>
      <c r="G124" s="446"/>
      <c r="H124" s="446"/>
      <c r="I124" s="446"/>
      <c r="J124" s="446"/>
      <c r="K124" s="446"/>
      <c r="L124" s="446"/>
      <c r="M124" s="446"/>
      <c r="N124" s="446"/>
      <c r="O124" s="446"/>
      <c r="P124" s="470"/>
      <c r="Q124" s="391"/>
      <c r="R124" s="391"/>
      <c r="S124" s="391"/>
      <c r="T124" s="391"/>
      <c r="U124" s="391"/>
      <c r="V124" s="391"/>
      <c r="W124" s="391"/>
      <c r="X124" s="391"/>
      <c r="Y124" s="391"/>
      <c r="Z124" s="391"/>
      <c r="AA124" s="391"/>
      <c r="AB124" s="391"/>
      <c r="AC124" s="391"/>
      <c r="AD124" s="391"/>
      <c r="AE124" s="391"/>
    </row>
    <row r="125" spans="1:31" s="394" customFormat="1" ht="9.75" customHeight="1">
      <c r="A125" s="1011" t="s">
        <v>194</v>
      </c>
      <c r="B125" s="425">
        <v>2010</v>
      </c>
      <c r="C125" s="426">
        <v>4506.348</v>
      </c>
      <c r="D125" s="426">
        <v>4431.13</v>
      </c>
      <c r="E125" s="426">
        <v>5247.063</v>
      </c>
      <c r="F125" s="426">
        <v>5000.347</v>
      </c>
      <c r="G125" s="426">
        <v>5046.821</v>
      </c>
      <c r="H125" s="426">
        <v>5531.98</v>
      </c>
      <c r="I125" s="426">
        <v>4821.116</v>
      </c>
      <c r="J125" s="426">
        <v>4252.717</v>
      </c>
      <c r="K125" s="426">
        <v>5474.223</v>
      </c>
      <c r="L125" s="426">
        <v>5623.186</v>
      </c>
      <c r="M125" s="426">
        <v>5689.669</v>
      </c>
      <c r="N125" s="426">
        <v>5547.799</v>
      </c>
      <c r="O125" s="427">
        <f>SUM(C125:N125)</f>
        <v>61172.399</v>
      </c>
      <c r="P125" s="471" t="s">
        <v>7</v>
      </c>
      <c r="Q125" s="391"/>
      <c r="R125" s="391"/>
      <c r="S125" s="391"/>
      <c r="T125" s="391"/>
      <c r="U125" s="391"/>
      <c r="V125" s="391"/>
      <c r="W125" s="391"/>
      <c r="X125" s="391"/>
      <c r="Y125" s="391"/>
      <c r="Z125" s="391"/>
      <c r="AA125" s="391"/>
      <c r="AB125" s="391"/>
      <c r="AC125" s="391"/>
      <c r="AD125" s="391"/>
      <c r="AE125" s="391"/>
    </row>
    <row r="126" spans="1:31" s="394" customFormat="1" ht="9.75" customHeight="1">
      <c r="A126" s="424" t="s">
        <v>217</v>
      </c>
      <c r="B126" s="425">
        <v>2011</v>
      </c>
      <c r="C126" s="426">
        <v>5601.335</v>
      </c>
      <c r="D126" s="426">
        <v>5398.722</v>
      </c>
      <c r="E126" s="426">
        <v>6152.936</v>
      </c>
      <c r="F126" s="426">
        <v>5753.352</v>
      </c>
      <c r="G126" s="426">
        <v>6310.86</v>
      </c>
      <c r="H126" s="426">
        <v>6015.27</v>
      </c>
      <c r="I126" s="426">
        <v>5304.05</v>
      </c>
      <c r="J126" s="426">
        <v>4852.962</v>
      </c>
      <c r="K126" s="426">
        <v>6261.335</v>
      </c>
      <c r="L126" s="426">
        <v>6312.847</v>
      </c>
      <c r="M126" s="426">
        <v>6381.498</v>
      </c>
      <c r="N126" s="426">
        <v>6191.478</v>
      </c>
      <c r="O126" s="427">
        <f>SUM(C126:N126)</f>
        <v>70536.645</v>
      </c>
      <c r="P126" s="471" t="s">
        <v>7</v>
      </c>
      <c r="Q126" s="391"/>
      <c r="R126" s="391"/>
      <c r="S126" s="391"/>
      <c r="T126" s="391"/>
      <c r="U126" s="391"/>
      <c r="V126" s="391"/>
      <c r="W126" s="391"/>
      <c r="X126" s="391"/>
      <c r="Y126" s="391"/>
      <c r="Z126" s="391"/>
      <c r="AA126" s="391"/>
      <c r="AB126" s="391"/>
      <c r="AC126" s="391"/>
      <c r="AD126" s="391"/>
      <c r="AE126" s="391"/>
    </row>
    <row r="127" spans="1:31" s="394" customFormat="1" ht="9.75" customHeight="1">
      <c r="A127" s="424" t="s">
        <v>218</v>
      </c>
      <c r="B127" s="425">
        <v>2012</v>
      </c>
      <c r="C127" s="439" t="s">
        <v>8</v>
      </c>
      <c r="D127" s="439" t="s">
        <v>8</v>
      </c>
      <c r="E127" s="439" t="s">
        <v>8</v>
      </c>
      <c r="F127" s="439" t="s">
        <v>8</v>
      </c>
      <c r="G127" s="439" t="s">
        <v>8</v>
      </c>
      <c r="H127" s="439" t="s">
        <v>8</v>
      </c>
      <c r="I127" s="439" t="s">
        <v>8</v>
      </c>
      <c r="J127" s="439" t="s">
        <v>8</v>
      </c>
      <c r="K127" s="439" t="s">
        <v>8</v>
      </c>
      <c r="L127" s="439" t="s">
        <v>8</v>
      </c>
      <c r="M127" s="439" t="s">
        <v>8</v>
      </c>
      <c r="N127" s="440" t="s">
        <v>8</v>
      </c>
      <c r="O127" s="427" t="s">
        <v>8</v>
      </c>
      <c r="P127" s="471" t="s">
        <v>7</v>
      </c>
      <c r="Q127" s="391"/>
      <c r="R127" s="391"/>
      <c r="S127" s="391"/>
      <c r="T127" s="391"/>
      <c r="U127" s="391"/>
      <c r="V127" s="391"/>
      <c r="W127" s="391"/>
      <c r="X127" s="391"/>
      <c r="Y127" s="391"/>
      <c r="Z127" s="391"/>
      <c r="AA127" s="391"/>
      <c r="AB127" s="391"/>
      <c r="AC127" s="391"/>
      <c r="AD127" s="391"/>
      <c r="AE127" s="391"/>
    </row>
    <row r="128" spans="1:31" s="434" customFormat="1" ht="3.75" customHeight="1">
      <c r="A128" s="412"/>
      <c r="B128" s="413"/>
      <c r="C128" s="481"/>
      <c r="D128" s="481"/>
      <c r="E128" s="482"/>
      <c r="F128" s="481"/>
      <c r="G128" s="483"/>
      <c r="H128" s="481"/>
      <c r="I128" s="481"/>
      <c r="J128" s="481"/>
      <c r="K128" s="481"/>
      <c r="L128" s="481"/>
      <c r="M128" s="481"/>
      <c r="N128" s="481"/>
      <c r="O128" s="484"/>
      <c r="P128" s="485"/>
      <c r="Q128" s="391"/>
      <c r="R128" s="391"/>
      <c r="S128" s="391"/>
      <c r="T128" s="391"/>
      <c r="U128" s="391"/>
      <c r="V128" s="391"/>
      <c r="W128" s="391"/>
      <c r="X128" s="391"/>
      <c r="Y128" s="391"/>
      <c r="Z128" s="391"/>
      <c r="AA128" s="391"/>
      <c r="AB128" s="391"/>
      <c r="AC128" s="391"/>
      <c r="AD128" s="391"/>
      <c r="AE128" s="391"/>
    </row>
    <row r="129" spans="1:31" s="394" customFormat="1" ht="9.75" customHeight="1">
      <c r="A129" s="1009" t="s">
        <v>407</v>
      </c>
      <c r="B129" s="405"/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32"/>
      <c r="O129" s="432"/>
      <c r="P129" s="479"/>
      <c r="Q129" s="391"/>
      <c r="R129" s="391"/>
      <c r="S129" s="391"/>
      <c r="T129" s="391"/>
      <c r="U129" s="391"/>
      <c r="V129" s="391"/>
      <c r="W129" s="391"/>
      <c r="X129" s="391"/>
      <c r="Y129" s="391"/>
      <c r="Z129" s="391"/>
      <c r="AA129" s="391"/>
      <c r="AB129" s="391"/>
      <c r="AC129" s="391"/>
      <c r="AD129" s="391"/>
      <c r="AE129" s="391"/>
    </row>
    <row r="130" spans="1:31" s="394" customFormat="1" ht="3.75" customHeight="1">
      <c r="A130" s="1009"/>
      <c r="B130" s="405"/>
      <c r="C130" s="432"/>
      <c r="D130" s="432"/>
      <c r="E130" s="432"/>
      <c r="F130" s="432"/>
      <c r="G130" s="432"/>
      <c r="H130" s="432"/>
      <c r="I130" s="432"/>
      <c r="J130" s="432"/>
      <c r="K130" s="432"/>
      <c r="L130" s="432"/>
      <c r="M130" s="432"/>
      <c r="N130" s="432"/>
      <c r="O130" s="432"/>
      <c r="P130" s="479"/>
      <c r="Q130" s="391"/>
      <c r="R130" s="391"/>
      <c r="S130" s="391"/>
      <c r="T130" s="391"/>
      <c r="U130" s="391"/>
      <c r="V130" s="391"/>
      <c r="W130" s="391"/>
      <c r="X130" s="391"/>
      <c r="Y130" s="391"/>
      <c r="Z130" s="391"/>
      <c r="AA130" s="391"/>
      <c r="AB130" s="391"/>
      <c r="AC130" s="391"/>
      <c r="AD130" s="391"/>
      <c r="AE130" s="391"/>
    </row>
    <row r="131" spans="1:31" s="394" customFormat="1" ht="9.75" customHeight="1">
      <c r="A131" s="429" t="s">
        <v>117</v>
      </c>
      <c r="B131" s="425">
        <v>2010</v>
      </c>
      <c r="C131" s="426">
        <v>35808</v>
      </c>
      <c r="D131" s="426">
        <v>39513</v>
      </c>
      <c r="E131" s="426">
        <v>41614</v>
      </c>
      <c r="F131" s="426">
        <v>42366</v>
      </c>
      <c r="G131" s="426">
        <v>42112</v>
      </c>
      <c r="H131" s="426">
        <v>41448</v>
      </c>
      <c r="I131" s="426">
        <v>21536</v>
      </c>
      <c r="J131" s="426">
        <v>15900</v>
      </c>
      <c r="K131" s="426">
        <v>23868</v>
      </c>
      <c r="L131" s="426">
        <v>30336</v>
      </c>
      <c r="M131" s="426">
        <v>34382</v>
      </c>
      <c r="N131" s="426">
        <v>36910</v>
      </c>
      <c r="O131" s="427">
        <f>AVERAGE(C131:N131)</f>
        <v>33816.083333333336</v>
      </c>
      <c r="P131" s="1010" t="s">
        <v>8</v>
      </c>
      <c r="Q131" s="391"/>
      <c r="R131" s="391"/>
      <c r="S131" s="391"/>
      <c r="T131" s="391"/>
      <c r="U131" s="391"/>
      <c r="V131" s="391"/>
      <c r="W131" s="391"/>
      <c r="X131" s="391"/>
      <c r="Y131" s="391"/>
      <c r="Z131" s="391"/>
      <c r="AA131" s="391"/>
      <c r="AB131" s="391"/>
      <c r="AC131" s="391"/>
      <c r="AD131" s="391"/>
      <c r="AE131" s="391"/>
    </row>
    <row r="132" spans="1:31" s="394" customFormat="1" ht="9.75" customHeight="1">
      <c r="A132" s="1011" t="s">
        <v>405</v>
      </c>
      <c r="B132" s="425">
        <v>2011</v>
      </c>
      <c r="C132" s="426">
        <v>36755</v>
      </c>
      <c r="D132" s="426">
        <v>39960</v>
      </c>
      <c r="E132" s="426">
        <v>41722</v>
      </c>
      <c r="F132" s="426">
        <v>42811</v>
      </c>
      <c r="G132" s="426">
        <v>44103</v>
      </c>
      <c r="H132" s="426">
        <v>37548</v>
      </c>
      <c r="I132" s="426">
        <v>22775</v>
      </c>
      <c r="J132" s="426">
        <v>17436</v>
      </c>
      <c r="K132" s="426">
        <v>27606</v>
      </c>
      <c r="L132" s="426">
        <v>34044</v>
      </c>
      <c r="M132" s="426">
        <v>37683</v>
      </c>
      <c r="N132" s="426">
        <v>38285</v>
      </c>
      <c r="O132" s="427">
        <f>AVERAGE(C132:N132)</f>
        <v>35060.666666666664</v>
      </c>
      <c r="P132" s="1010" t="s">
        <v>8</v>
      </c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</row>
    <row r="133" spans="1:18" ht="9.75" customHeight="1">
      <c r="A133" s="424" t="s">
        <v>173</v>
      </c>
      <c r="B133" s="425">
        <v>2012</v>
      </c>
      <c r="C133" s="439" t="s">
        <v>8</v>
      </c>
      <c r="D133" s="439" t="s">
        <v>8</v>
      </c>
      <c r="E133" s="439" t="s">
        <v>8</v>
      </c>
      <c r="F133" s="439" t="s">
        <v>8</v>
      </c>
      <c r="G133" s="439" t="s">
        <v>8</v>
      </c>
      <c r="H133" s="439" t="s">
        <v>8</v>
      </c>
      <c r="I133" s="439" t="s">
        <v>8</v>
      </c>
      <c r="J133" s="439" t="s">
        <v>8</v>
      </c>
      <c r="K133" s="439" t="s">
        <v>8</v>
      </c>
      <c r="L133" s="439" t="s">
        <v>8</v>
      </c>
      <c r="M133" s="439" t="s">
        <v>8</v>
      </c>
      <c r="N133" s="440" t="s">
        <v>8</v>
      </c>
      <c r="O133" s="427" t="s">
        <v>8</v>
      </c>
      <c r="P133" s="1010" t="s">
        <v>8</v>
      </c>
      <c r="R133" s="430"/>
    </row>
    <row r="134" spans="1:31" s="394" customFormat="1" ht="3.75" customHeight="1">
      <c r="A134" s="431"/>
      <c r="B134" s="446"/>
      <c r="C134" s="446"/>
      <c r="D134" s="446"/>
      <c r="E134" s="446"/>
      <c r="F134" s="446"/>
      <c r="G134" s="446"/>
      <c r="H134" s="446"/>
      <c r="I134" s="446"/>
      <c r="J134" s="446"/>
      <c r="K134" s="446"/>
      <c r="L134" s="446"/>
      <c r="M134" s="446"/>
      <c r="N134" s="446"/>
      <c r="O134" s="446"/>
      <c r="P134" s="470"/>
      <c r="Q134" s="391"/>
      <c r="R134" s="391"/>
      <c r="S134" s="391"/>
      <c r="T134" s="391"/>
      <c r="U134" s="391"/>
      <c r="V134" s="391"/>
      <c r="W134" s="391"/>
      <c r="X134" s="391"/>
      <c r="Y134" s="391"/>
      <c r="Z134" s="391"/>
      <c r="AA134" s="391"/>
      <c r="AB134" s="391"/>
      <c r="AC134" s="391"/>
      <c r="AD134" s="391"/>
      <c r="AE134" s="391"/>
    </row>
    <row r="135" spans="1:31" s="394" customFormat="1" ht="9.75" customHeight="1">
      <c r="A135" s="1011" t="s">
        <v>194</v>
      </c>
      <c r="B135" s="425">
        <v>2010</v>
      </c>
      <c r="C135" s="426">
        <v>805.563</v>
      </c>
      <c r="D135" s="426">
        <v>887.31</v>
      </c>
      <c r="E135" s="426">
        <v>957.721</v>
      </c>
      <c r="F135" s="426">
        <v>934.028</v>
      </c>
      <c r="G135" s="426">
        <v>957.088</v>
      </c>
      <c r="H135" s="426">
        <v>999.716</v>
      </c>
      <c r="I135" s="426">
        <v>582.135</v>
      </c>
      <c r="J135" s="426">
        <v>506.663</v>
      </c>
      <c r="K135" s="426">
        <v>699.543</v>
      </c>
      <c r="L135" s="426">
        <v>790.192</v>
      </c>
      <c r="M135" s="426">
        <v>867.441</v>
      </c>
      <c r="N135" s="426">
        <v>893.895</v>
      </c>
      <c r="O135" s="427">
        <f>SUM(C135:N135)</f>
        <v>9881.295</v>
      </c>
      <c r="P135" s="471" t="s">
        <v>7</v>
      </c>
      <c r="Q135" s="391"/>
      <c r="R135" s="391"/>
      <c r="S135" s="391"/>
      <c r="T135" s="391"/>
      <c r="U135" s="391"/>
      <c r="V135" s="391"/>
      <c r="W135" s="391"/>
      <c r="X135" s="391"/>
      <c r="Y135" s="391"/>
      <c r="Z135" s="391"/>
      <c r="AA135" s="391"/>
      <c r="AB135" s="391"/>
      <c r="AC135" s="391"/>
      <c r="AD135" s="391"/>
      <c r="AE135" s="391"/>
    </row>
    <row r="136" spans="1:31" s="434" customFormat="1" ht="9.75" customHeight="1">
      <c r="A136" s="424" t="s">
        <v>217</v>
      </c>
      <c r="B136" s="425">
        <v>2011</v>
      </c>
      <c r="C136" s="426">
        <v>850.916</v>
      </c>
      <c r="D136" s="426">
        <v>865.396</v>
      </c>
      <c r="E136" s="426">
        <v>937.936</v>
      </c>
      <c r="F136" s="426">
        <v>919.711</v>
      </c>
      <c r="G136" s="426">
        <v>1022.263</v>
      </c>
      <c r="H136" s="426">
        <v>928.456</v>
      </c>
      <c r="I136" s="426">
        <v>639.085</v>
      </c>
      <c r="J136" s="426">
        <v>552.577</v>
      </c>
      <c r="K136" s="426">
        <v>743.33</v>
      </c>
      <c r="L136" s="426">
        <v>829.914</v>
      </c>
      <c r="M136" s="426">
        <v>851.267</v>
      </c>
      <c r="N136" s="426">
        <v>982.327</v>
      </c>
      <c r="O136" s="427">
        <f>SUM(C136:N136)</f>
        <v>10123.178</v>
      </c>
      <c r="P136" s="471" t="s">
        <v>7</v>
      </c>
      <c r="Q136" s="391"/>
      <c r="R136" s="391"/>
      <c r="S136" s="391"/>
      <c r="T136" s="391"/>
      <c r="U136" s="391"/>
      <c r="V136" s="391"/>
      <c r="W136" s="391"/>
      <c r="X136" s="391"/>
      <c r="Y136" s="391"/>
      <c r="Z136" s="391"/>
      <c r="AA136" s="391"/>
      <c r="AB136" s="391"/>
      <c r="AC136" s="391"/>
      <c r="AD136" s="391"/>
      <c r="AE136" s="391"/>
    </row>
    <row r="137" spans="1:31" s="434" customFormat="1" ht="9.75" customHeight="1">
      <c r="A137" s="424" t="s">
        <v>196</v>
      </c>
      <c r="B137" s="425">
        <v>2012</v>
      </c>
      <c r="C137" s="439" t="s">
        <v>8</v>
      </c>
      <c r="D137" s="439" t="s">
        <v>8</v>
      </c>
      <c r="E137" s="439" t="s">
        <v>8</v>
      </c>
      <c r="F137" s="439" t="s">
        <v>8</v>
      </c>
      <c r="G137" s="439" t="s">
        <v>8</v>
      </c>
      <c r="H137" s="439" t="s">
        <v>8</v>
      </c>
      <c r="I137" s="439" t="s">
        <v>8</v>
      </c>
      <c r="J137" s="439" t="s">
        <v>8</v>
      </c>
      <c r="K137" s="439" t="s">
        <v>8</v>
      </c>
      <c r="L137" s="439" t="s">
        <v>8</v>
      </c>
      <c r="M137" s="439" t="s">
        <v>8</v>
      </c>
      <c r="N137" s="440" t="s">
        <v>8</v>
      </c>
      <c r="O137" s="427" t="s">
        <v>8</v>
      </c>
      <c r="P137" s="471" t="s">
        <v>7</v>
      </c>
      <c r="Q137" s="391"/>
      <c r="R137" s="391"/>
      <c r="S137" s="391"/>
      <c r="T137" s="391"/>
      <c r="U137" s="391"/>
      <c r="V137" s="391"/>
      <c r="W137" s="391"/>
      <c r="X137" s="391"/>
      <c r="Y137" s="391"/>
      <c r="Z137" s="391"/>
      <c r="AA137" s="391"/>
      <c r="AB137" s="391"/>
      <c r="AC137" s="391"/>
      <c r="AD137" s="391"/>
      <c r="AE137" s="391"/>
    </row>
    <row r="138" spans="1:31" s="434" customFormat="1" ht="3.75" customHeight="1">
      <c r="A138" s="424"/>
      <c r="B138" s="425"/>
      <c r="C138" s="426"/>
      <c r="D138" s="442"/>
      <c r="E138" s="442"/>
      <c r="F138" s="442"/>
      <c r="G138" s="442"/>
      <c r="H138" s="442"/>
      <c r="I138" s="442"/>
      <c r="J138" s="442"/>
      <c r="K138" s="442"/>
      <c r="L138" s="442"/>
      <c r="M138" s="442"/>
      <c r="N138" s="443"/>
      <c r="O138" s="443"/>
      <c r="P138" s="471"/>
      <c r="Q138" s="391"/>
      <c r="R138" s="391"/>
      <c r="S138" s="391"/>
      <c r="T138" s="391"/>
      <c r="U138" s="391"/>
      <c r="V138" s="391"/>
      <c r="W138" s="391"/>
      <c r="X138" s="391"/>
      <c r="Y138" s="391"/>
      <c r="Z138" s="391"/>
      <c r="AA138" s="391"/>
      <c r="AB138" s="391"/>
      <c r="AC138" s="391"/>
      <c r="AD138" s="391"/>
      <c r="AE138" s="391"/>
    </row>
    <row r="139" spans="1:31" s="434" customFormat="1" ht="9.75" customHeight="1">
      <c r="A139" s="1009" t="s">
        <v>408</v>
      </c>
      <c r="B139" s="405"/>
      <c r="C139" s="432"/>
      <c r="D139" s="432"/>
      <c r="E139" s="432"/>
      <c r="F139" s="432"/>
      <c r="G139" s="432"/>
      <c r="H139" s="432"/>
      <c r="I139" s="432"/>
      <c r="J139" s="432"/>
      <c r="K139" s="432"/>
      <c r="L139" s="432"/>
      <c r="M139" s="432"/>
      <c r="N139" s="432"/>
      <c r="O139" s="432"/>
      <c r="P139" s="479"/>
      <c r="Q139" s="391"/>
      <c r="R139" s="391"/>
      <c r="S139" s="391"/>
      <c r="T139" s="391"/>
      <c r="U139" s="391"/>
      <c r="V139" s="391"/>
      <c r="W139" s="391"/>
      <c r="X139" s="391"/>
      <c r="Y139" s="391"/>
      <c r="Z139" s="391"/>
      <c r="AA139" s="391"/>
      <c r="AB139" s="391"/>
      <c r="AC139" s="391"/>
      <c r="AD139" s="391"/>
      <c r="AE139" s="391"/>
    </row>
    <row r="140" spans="1:31" s="434" customFormat="1" ht="3.75" customHeight="1">
      <c r="A140" s="1009"/>
      <c r="B140" s="405"/>
      <c r="C140" s="432"/>
      <c r="D140" s="432"/>
      <c r="E140" s="432"/>
      <c r="F140" s="432"/>
      <c r="G140" s="432"/>
      <c r="H140" s="432"/>
      <c r="I140" s="432"/>
      <c r="J140" s="432"/>
      <c r="K140" s="432"/>
      <c r="L140" s="432"/>
      <c r="M140" s="432"/>
      <c r="N140" s="432"/>
      <c r="O140" s="432"/>
      <c r="P140" s="479"/>
      <c r="Q140" s="391"/>
      <c r="R140" s="391"/>
      <c r="S140" s="391"/>
      <c r="T140" s="391"/>
      <c r="U140" s="391"/>
      <c r="V140" s="391"/>
      <c r="W140" s="391"/>
      <c r="X140" s="391"/>
      <c r="Y140" s="391"/>
      <c r="Z140" s="391"/>
      <c r="AA140" s="391"/>
      <c r="AB140" s="391"/>
      <c r="AC140" s="391"/>
      <c r="AD140" s="391"/>
      <c r="AE140" s="391"/>
    </row>
    <row r="141" spans="1:31" s="434" customFormat="1" ht="9.75" customHeight="1">
      <c r="A141" s="429" t="s">
        <v>117</v>
      </c>
      <c r="B141" s="425">
        <v>2010</v>
      </c>
      <c r="C141" s="426">
        <f>C101+C121</f>
        <v>368468</v>
      </c>
      <c r="D141" s="426">
        <f aca="true" t="shared" si="0" ref="D141:N141">D101+D121</f>
        <v>367948</v>
      </c>
      <c r="E141" s="426">
        <f t="shared" si="0"/>
        <v>375849</v>
      </c>
      <c r="F141" s="426">
        <f t="shared" si="0"/>
        <v>384293</v>
      </c>
      <c r="G141" s="426">
        <f t="shared" si="0"/>
        <v>385074</v>
      </c>
      <c r="H141" s="426">
        <f t="shared" si="0"/>
        <v>386473</v>
      </c>
      <c r="I141" s="426">
        <f t="shared" si="0"/>
        <v>388404</v>
      </c>
      <c r="J141" s="426">
        <f t="shared" si="0"/>
        <v>382187</v>
      </c>
      <c r="K141" s="426">
        <f t="shared" si="0"/>
        <v>390331</v>
      </c>
      <c r="L141" s="426">
        <f t="shared" si="0"/>
        <v>385170</v>
      </c>
      <c r="M141" s="426">
        <f t="shared" si="0"/>
        <v>384325</v>
      </c>
      <c r="N141" s="426">
        <f t="shared" si="0"/>
        <v>388567</v>
      </c>
      <c r="O141" s="427">
        <f>AVERAGE(C141:N141)</f>
        <v>382257.4166666667</v>
      </c>
      <c r="P141" s="1010" t="s">
        <v>8</v>
      </c>
      <c r="Q141" s="391"/>
      <c r="R141" s="391"/>
      <c r="S141" s="391"/>
      <c r="T141" s="391"/>
      <c r="U141" s="391"/>
      <c r="V141" s="391"/>
      <c r="W141" s="391"/>
      <c r="X141" s="391"/>
      <c r="Y141" s="391"/>
      <c r="Z141" s="391"/>
      <c r="AA141" s="391"/>
      <c r="AB141" s="391"/>
      <c r="AC141" s="391"/>
      <c r="AD141" s="391"/>
      <c r="AE141" s="391"/>
    </row>
    <row r="142" spans="1:31" s="434" customFormat="1" ht="9.75" customHeight="1">
      <c r="A142" s="1011" t="s">
        <v>414</v>
      </c>
      <c r="B142" s="425">
        <v>2011</v>
      </c>
      <c r="C142" s="426">
        <f>C102+C122</f>
        <v>377741</v>
      </c>
      <c r="D142" s="426">
        <f aca="true" t="shared" si="1" ref="D142:N142">D102+D122</f>
        <v>379437</v>
      </c>
      <c r="E142" s="426">
        <f t="shared" si="1"/>
        <v>383914</v>
      </c>
      <c r="F142" s="426">
        <f t="shared" si="1"/>
        <v>392782</v>
      </c>
      <c r="G142" s="426">
        <f t="shared" si="1"/>
        <v>390401</v>
      </c>
      <c r="H142" s="426">
        <f t="shared" si="1"/>
        <v>390417</v>
      </c>
      <c r="I142" s="426">
        <f t="shared" si="1"/>
        <v>393415</v>
      </c>
      <c r="J142" s="426">
        <f t="shared" si="1"/>
        <v>385813</v>
      </c>
      <c r="K142" s="426">
        <f t="shared" si="1"/>
        <v>396038</v>
      </c>
      <c r="L142" s="426">
        <f t="shared" si="1"/>
        <v>391597</v>
      </c>
      <c r="M142" s="426">
        <f t="shared" si="1"/>
        <v>390751</v>
      </c>
      <c r="N142" s="426">
        <f t="shared" si="1"/>
        <v>390357</v>
      </c>
      <c r="O142" s="427">
        <f>AVERAGE(C142:N142)</f>
        <v>388555.25</v>
      </c>
      <c r="P142" s="1010" t="s">
        <v>8</v>
      </c>
      <c r="Q142" s="391"/>
      <c r="R142" s="391"/>
      <c r="S142" s="391"/>
      <c r="T142" s="391"/>
      <c r="U142" s="391"/>
      <c r="V142" s="391"/>
      <c r="W142" s="391"/>
      <c r="X142" s="391"/>
      <c r="Y142" s="391"/>
      <c r="Z142" s="391"/>
      <c r="AA142" s="391"/>
      <c r="AB142" s="391"/>
      <c r="AC142" s="391"/>
      <c r="AD142" s="391"/>
      <c r="AE142" s="391"/>
    </row>
    <row r="143" spans="1:31" s="434" customFormat="1" ht="9.75" customHeight="1">
      <c r="A143" s="424" t="s">
        <v>173</v>
      </c>
      <c r="B143" s="425">
        <v>2012</v>
      </c>
      <c r="C143" s="439" t="s">
        <v>8</v>
      </c>
      <c r="D143" s="439" t="s">
        <v>8</v>
      </c>
      <c r="E143" s="439" t="s">
        <v>8</v>
      </c>
      <c r="F143" s="439" t="s">
        <v>8</v>
      </c>
      <c r="G143" s="439" t="s">
        <v>8</v>
      </c>
      <c r="H143" s="439" t="s">
        <v>8</v>
      </c>
      <c r="I143" s="439" t="s">
        <v>8</v>
      </c>
      <c r="J143" s="439" t="s">
        <v>8</v>
      </c>
      <c r="K143" s="439" t="s">
        <v>8</v>
      </c>
      <c r="L143" s="439" t="s">
        <v>8</v>
      </c>
      <c r="M143" s="439" t="s">
        <v>8</v>
      </c>
      <c r="N143" s="440" t="s">
        <v>8</v>
      </c>
      <c r="O143" s="427" t="s">
        <v>8</v>
      </c>
      <c r="P143" s="1010" t="s">
        <v>8</v>
      </c>
      <c r="Q143" s="391"/>
      <c r="R143" s="391"/>
      <c r="S143" s="391"/>
      <c r="T143" s="391"/>
      <c r="U143" s="391"/>
      <c r="V143" s="391"/>
      <c r="W143" s="391"/>
      <c r="X143" s="391"/>
      <c r="Y143" s="391"/>
      <c r="Z143" s="391"/>
      <c r="AA143" s="391"/>
      <c r="AB143" s="391"/>
      <c r="AC143" s="391"/>
      <c r="AD143" s="391"/>
      <c r="AE143" s="391"/>
    </row>
    <row r="144" spans="1:31" s="434" customFormat="1" ht="3.75" customHeight="1">
      <c r="A144" s="445"/>
      <c r="B144" s="446"/>
      <c r="C144" s="446"/>
      <c r="D144" s="446"/>
      <c r="E144" s="446"/>
      <c r="F144" s="446"/>
      <c r="G144" s="446"/>
      <c r="H144" s="446"/>
      <c r="I144" s="446"/>
      <c r="J144" s="446"/>
      <c r="K144" s="446"/>
      <c r="L144" s="446"/>
      <c r="M144" s="446"/>
      <c r="N144" s="446"/>
      <c r="O144" s="446"/>
      <c r="P144" s="470"/>
      <c r="Q144" s="391"/>
      <c r="R144" s="391"/>
      <c r="S144" s="391"/>
      <c r="T144" s="391"/>
      <c r="U144" s="391"/>
      <c r="V144" s="391"/>
      <c r="W144" s="391"/>
      <c r="X144" s="391"/>
      <c r="Y144" s="391"/>
      <c r="Z144" s="391"/>
      <c r="AA144" s="391"/>
      <c r="AB144" s="391"/>
      <c r="AC144" s="391"/>
      <c r="AD144" s="391"/>
      <c r="AE144" s="391"/>
    </row>
    <row r="145" spans="1:31" s="434" customFormat="1" ht="9.75" customHeight="1">
      <c r="A145" s="1011" t="s">
        <v>194</v>
      </c>
      <c r="B145" s="425">
        <v>2010</v>
      </c>
      <c r="C145" s="426">
        <f>C105+C125</f>
        <v>24318.462</v>
      </c>
      <c r="D145" s="426">
        <f aca="true" t="shared" si="2" ref="D145:N145">D105+D125</f>
        <v>23884.444</v>
      </c>
      <c r="E145" s="426">
        <f t="shared" si="2"/>
        <v>26826.046000000002</v>
      </c>
      <c r="F145" s="426">
        <f t="shared" si="2"/>
        <v>25245.514000000003</v>
      </c>
      <c r="G145" s="426">
        <f t="shared" si="2"/>
        <v>24747.221</v>
      </c>
      <c r="H145" s="426">
        <f t="shared" si="2"/>
        <v>26865.303</v>
      </c>
      <c r="I145" s="426">
        <f t="shared" si="2"/>
        <v>24851.519999999997</v>
      </c>
      <c r="J145" s="426">
        <f t="shared" si="2"/>
        <v>23504.968</v>
      </c>
      <c r="K145" s="426">
        <f t="shared" si="2"/>
        <v>26202.256999999998</v>
      </c>
      <c r="L145" s="426">
        <f t="shared" si="2"/>
        <v>26283.006</v>
      </c>
      <c r="M145" s="426">
        <f t="shared" si="2"/>
        <v>25865.923000000003</v>
      </c>
      <c r="N145" s="426">
        <f t="shared" si="2"/>
        <v>26013.71</v>
      </c>
      <c r="O145" s="427">
        <f>SUM(C145:N145)</f>
        <v>304608.374</v>
      </c>
      <c r="P145" s="471" t="s">
        <v>7</v>
      </c>
      <c r="Q145" s="391"/>
      <c r="R145" s="391"/>
      <c r="S145" s="391"/>
      <c r="T145" s="391"/>
      <c r="U145" s="391"/>
      <c r="V145" s="391"/>
      <c r="W145" s="391"/>
      <c r="X145" s="391"/>
      <c r="Y145" s="391"/>
      <c r="Z145" s="391"/>
      <c r="AA145" s="391"/>
      <c r="AB145" s="391"/>
      <c r="AC145" s="391"/>
      <c r="AD145" s="391"/>
      <c r="AE145" s="391"/>
    </row>
    <row r="146" spans="1:31" s="394" customFormat="1" ht="9.75" customHeight="1">
      <c r="A146" s="424" t="s">
        <v>217</v>
      </c>
      <c r="B146" s="425">
        <v>2011</v>
      </c>
      <c r="C146" s="426">
        <f>C106+C126</f>
        <v>25832.322</v>
      </c>
      <c r="D146" s="426">
        <f aca="true" t="shared" si="3" ref="D146:N146">D106+D126</f>
        <v>24875.569000000003</v>
      </c>
      <c r="E146" s="426">
        <f t="shared" si="3"/>
        <v>27465.703999999998</v>
      </c>
      <c r="F146" s="426">
        <f t="shared" si="3"/>
        <v>25456.822</v>
      </c>
      <c r="G146" s="426">
        <f t="shared" si="3"/>
        <v>27275.463</v>
      </c>
      <c r="H146" s="426">
        <f t="shared" si="3"/>
        <v>25989.576</v>
      </c>
      <c r="I146" s="426">
        <f t="shared" si="3"/>
        <v>24590.77</v>
      </c>
      <c r="J146" s="426">
        <f t="shared" si="3"/>
        <v>24005.977</v>
      </c>
      <c r="K146" s="426">
        <f t="shared" si="3"/>
        <v>26974.022</v>
      </c>
      <c r="L146" s="426">
        <f t="shared" si="3"/>
        <v>26782.752999999997</v>
      </c>
      <c r="M146" s="426">
        <f t="shared" si="3"/>
        <v>26441.806</v>
      </c>
      <c r="N146" s="426">
        <f t="shared" si="3"/>
        <v>26270.997</v>
      </c>
      <c r="O146" s="427">
        <f>SUM(C146:N146)</f>
        <v>311961.78099999996</v>
      </c>
      <c r="P146" s="471" t="s">
        <v>7</v>
      </c>
      <c r="Q146" s="391"/>
      <c r="R146" s="391"/>
      <c r="S146" s="391"/>
      <c r="T146" s="391"/>
      <c r="U146" s="391"/>
      <c r="V146" s="391"/>
      <c r="W146" s="391"/>
      <c r="X146" s="391"/>
      <c r="Y146" s="391"/>
      <c r="Z146" s="391"/>
      <c r="AA146" s="391"/>
      <c r="AB146" s="391"/>
      <c r="AC146" s="391"/>
      <c r="AD146" s="391"/>
      <c r="AE146" s="391"/>
    </row>
    <row r="147" spans="1:31" s="394" customFormat="1" ht="9.75" customHeight="1">
      <c r="A147" s="424" t="s">
        <v>218</v>
      </c>
      <c r="B147" s="425">
        <v>2012</v>
      </c>
      <c r="C147" s="439" t="s">
        <v>8</v>
      </c>
      <c r="D147" s="439" t="s">
        <v>8</v>
      </c>
      <c r="E147" s="439" t="s">
        <v>8</v>
      </c>
      <c r="F147" s="439" t="s">
        <v>8</v>
      </c>
      <c r="G147" s="439" t="s">
        <v>8</v>
      </c>
      <c r="H147" s="439" t="s">
        <v>8</v>
      </c>
      <c r="I147" s="439" t="s">
        <v>8</v>
      </c>
      <c r="J147" s="439" t="s">
        <v>8</v>
      </c>
      <c r="K147" s="439" t="s">
        <v>8</v>
      </c>
      <c r="L147" s="439" t="s">
        <v>8</v>
      </c>
      <c r="M147" s="439" t="s">
        <v>8</v>
      </c>
      <c r="N147" s="440" t="s">
        <v>8</v>
      </c>
      <c r="O147" s="427" t="s">
        <v>8</v>
      </c>
      <c r="P147" s="471" t="s">
        <v>7</v>
      </c>
      <c r="Q147" s="391"/>
      <c r="R147" s="391"/>
      <c r="S147" s="391"/>
      <c r="T147" s="391"/>
      <c r="U147" s="391"/>
      <c r="V147" s="391"/>
      <c r="W147" s="391"/>
      <c r="X147" s="391"/>
      <c r="Y147" s="391"/>
      <c r="Z147" s="391"/>
      <c r="AA147" s="391"/>
      <c r="AB147" s="391"/>
      <c r="AC147" s="391"/>
      <c r="AD147" s="391"/>
      <c r="AE147" s="391"/>
    </row>
    <row r="148" spans="1:31" s="394" customFormat="1" ht="3.75" customHeight="1">
      <c r="A148" s="424"/>
      <c r="B148" s="425"/>
      <c r="C148" s="442"/>
      <c r="D148" s="442"/>
      <c r="E148" s="442"/>
      <c r="F148" s="442"/>
      <c r="G148" s="442"/>
      <c r="H148" s="442"/>
      <c r="I148" s="442"/>
      <c r="J148" s="442"/>
      <c r="K148" s="443"/>
      <c r="L148" s="442"/>
      <c r="M148" s="442"/>
      <c r="N148" s="442"/>
      <c r="O148" s="443"/>
      <c r="P148" s="1010"/>
      <c r="Q148" s="391"/>
      <c r="R148" s="391"/>
      <c r="S148" s="391"/>
      <c r="T148" s="391"/>
      <c r="U148" s="391"/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</row>
    <row r="149" spans="1:31" s="394" customFormat="1" ht="9.75" customHeight="1">
      <c r="A149" s="1009" t="s">
        <v>409</v>
      </c>
      <c r="B149" s="405"/>
      <c r="C149" s="432"/>
      <c r="D149" s="432"/>
      <c r="E149" s="432"/>
      <c r="F149" s="432"/>
      <c r="G149" s="432"/>
      <c r="H149" s="432"/>
      <c r="I149" s="442"/>
      <c r="J149" s="442"/>
      <c r="K149" s="443"/>
      <c r="L149" s="442"/>
      <c r="M149" s="442"/>
      <c r="N149" s="442"/>
      <c r="O149" s="443"/>
      <c r="P149" s="1010"/>
      <c r="Q149" s="391"/>
      <c r="R149" s="391"/>
      <c r="S149" s="391"/>
      <c r="T149" s="391"/>
      <c r="U149" s="391"/>
      <c r="V149" s="391"/>
      <c r="W149" s="391"/>
      <c r="X149" s="391"/>
      <c r="Y149" s="391"/>
      <c r="Z149" s="391"/>
      <c r="AA149" s="391"/>
      <c r="AB149" s="391"/>
      <c r="AC149" s="391"/>
      <c r="AD149" s="391"/>
      <c r="AE149" s="391"/>
    </row>
    <row r="150" spans="1:31" s="403" customFormat="1" ht="4.5" customHeight="1">
      <c r="A150" s="424"/>
      <c r="B150" s="425"/>
      <c r="C150" s="442"/>
      <c r="D150" s="442"/>
      <c r="E150" s="442"/>
      <c r="F150" s="442"/>
      <c r="G150" s="442"/>
      <c r="H150" s="442"/>
      <c r="I150" s="442"/>
      <c r="J150" s="442"/>
      <c r="K150" s="443"/>
      <c r="L150" s="442"/>
      <c r="M150" s="442"/>
      <c r="N150" s="442"/>
      <c r="O150" s="443"/>
      <c r="P150" s="1010"/>
      <c r="Q150" s="391"/>
      <c r="R150" s="486"/>
      <c r="S150" s="391"/>
      <c r="T150" s="391"/>
      <c r="U150" s="391"/>
      <c r="V150" s="391"/>
      <c r="W150" s="391"/>
      <c r="X150" s="391"/>
      <c r="Y150" s="391"/>
      <c r="Z150" s="391"/>
      <c r="AA150" s="391"/>
      <c r="AB150" s="391"/>
      <c r="AC150" s="391"/>
      <c r="AD150" s="391"/>
      <c r="AE150" s="391"/>
    </row>
    <row r="151" spans="1:31" s="403" customFormat="1" ht="9.75" customHeight="1">
      <c r="A151" s="429" t="s">
        <v>117</v>
      </c>
      <c r="B151" s="425">
        <v>2010</v>
      </c>
      <c r="C151" s="426">
        <f>C111+C131</f>
        <v>164934</v>
      </c>
      <c r="D151" s="426">
        <f aca="true" t="shared" si="4" ref="D151:N151">D111+D131</f>
        <v>165547</v>
      </c>
      <c r="E151" s="426">
        <f t="shared" si="4"/>
        <v>167546</v>
      </c>
      <c r="F151" s="426">
        <f t="shared" si="4"/>
        <v>168582</v>
      </c>
      <c r="G151" s="426">
        <f t="shared" si="4"/>
        <v>168337</v>
      </c>
      <c r="H151" s="426">
        <f t="shared" si="4"/>
        <v>167446</v>
      </c>
      <c r="I151" s="426">
        <f t="shared" si="4"/>
        <v>148607</v>
      </c>
      <c r="J151" s="426">
        <f t="shared" si="4"/>
        <v>143789</v>
      </c>
      <c r="K151" s="426">
        <f t="shared" si="4"/>
        <v>148614</v>
      </c>
      <c r="L151" s="426">
        <f t="shared" si="4"/>
        <v>152306</v>
      </c>
      <c r="M151" s="426">
        <f t="shared" si="4"/>
        <v>154614</v>
      </c>
      <c r="N151" s="426">
        <f t="shared" si="4"/>
        <v>158402</v>
      </c>
      <c r="O151" s="427">
        <f>AVERAGE(C151:N151)</f>
        <v>159060.33333333334</v>
      </c>
      <c r="P151" s="1010" t="s">
        <v>8</v>
      </c>
      <c r="Q151" s="391"/>
      <c r="R151" s="486"/>
      <c r="S151" s="391"/>
      <c r="T151" s="391"/>
      <c r="U151" s="391"/>
      <c r="V151" s="391"/>
      <c r="W151" s="391"/>
      <c r="X151" s="391"/>
      <c r="Y151" s="391"/>
      <c r="Z151" s="391"/>
      <c r="AA151" s="391"/>
      <c r="AB151" s="391"/>
      <c r="AC151" s="391"/>
      <c r="AD151" s="391"/>
      <c r="AE151" s="391"/>
    </row>
    <row r="152" spans="1:31" s="403" customFormat="1" ht="9.75" customHeight="1">
      <c r="A152" s="1011" t="s">
        <v>405</v>
      </c>
      <c r="B152" s="425">
        <v>2011</v>
      </c>
      <c r="C152" s="426">
        <f>C112+C132</f>
        <v>152047</v>
      </c>
      <c r="D152" s="426">
        <f aca="true" t="shared" si="5" ref="D152:N152">D112+D132</f>
        <v>154826</v>
      </c>
      <c r="E152" s="426">
        <f t="shared" si="5"/>
        <v>154164</v>
      </c>
      <c r="F152" s="426">
        <f t="shared" si="5"/>
        <v>158663</v>
      </c>
      <c r="G152" s="426">
        <f t="shared" si="5"/>
        <v>156000</v>
      </c>
      <c r="H152" s="426">
        <f t="shared" si="5"/>
        <v>150412</v>
      </c>
      <c r="I152" s="426">
        <f t="shared" si="5"/>
        <v>136839</v>
      </c>
      <c r="J152" s="426">
        <f t="shared" si="5"/>
        <v>132540</v>
      </c>
      <c r="K152" s="426">
        <f t="shared" si="5"/>
        <v>142956</v>
      </c>
      <c r="L152" s="426">
        <f t="shared" si="5"/>
        <v>146101</v>
      </c>
      <c r="M152" s="426">
        <f t="shared" si="5"/>
        <v>148808</v>
      </c>
      <c r="N152" s="426">
        <f t="shared" si="5"/>
        <v>150351</v>
      </c>
      <c r="O152" s="427">
        <f>AVERAGE(C152:N152)</f>
        <v>148642.25</v>
      </c>
      <c r="P152" s="1010" t="s">
        <v>8</v>
      </c>
      <c r="Q152" s="391"/>
      <c r="R152" s="486"/>
      <c r="S152" s="391"/>
      <c r="T152" s="391"/>
      <c r="U152" s="391"/>
      <c r="V152" s="391"/>
      <c r="W152" s="391"/>
      <c r="X152" s="391"/>
      <c r="Y152" s="391"/>
      <c r="Z152" s="391"/>
      <c r="AA152" s="391"/>
      <c r="AB152" s="391"/>
      <c r="AC152" s="391"/>
      <c r="AD152" s="391"/>
      <c r="AE152" s="391"/>
    </row>
    <row r="153" spans="1:31" s="403" customFormat="1" ht="9.75" customHeight="1">
      <c r="A153" s="424" t="s">
        <v>173</v>
      </c>
      <c r="B153" s="425">
        <v>2012</v>
      </c>
      <c r="C153" s="439" t="s">
        <v>8</v>
      </c>
      <c r="D153" s="439" t="s">
        <v>8</v>
      </c>
      <c r="E153" s="439" t="s">
        <v>8</v>
      </c>
      <c r="F153" s="439" t="s">
        <v>8</v>
      </c>
      <c r="G153" s="439" t="s">
        <v>8</v>
      </c>
      <c r="H153" s="439" t="s">
        <v>8</v>
      </c>
      <c r="I153" s="439" t="s">
        <v>8</v>
      </c>
      <c r="J153" s="439" t="s">
        <v>8</v>
      </c>
      <c r="K153" s="439" t="s">
        <v>8</v>
      </c>
      <c r="L153" s="439" t="s">
        <v>8</v>
      </c>
      <c r="M153" s="439" t="s">
        <v>8</v>
      </c>
      <c r="N153" s="440" t="s">
        <v>8</v>
      </c>
      <c r="O153" s="427" t="s">
        <v>8</v>
      </c>
      <c r="P153" s="1010" t="s">
        <v>8</v>
      </c>
      <c r="Q153" s="391"/>
      <c r="R153" s="486"/>
      <c r="S153" s="391"/>
      <c r="T153" s="391"/>
      <c r="U153" s="391"/>
      <c r="V153" s="391"/>
      <c r="W153" s="391"/>
      <c r="X153" s="391"/>
      <c r="Y153" s="391"/>
      <c r="Z153" s="391"/>
      <c r="AA153" s="391"/>
      <c r="AB153" s="391"/>
      <c r="AC153" s="391"/>
      <c r="AD153" s="391"/>
      <c r="AE153" s="391"/>
    </row>
    <row r="154" spans="1:31" s="403" customFormat="1" ht="3.75" customHeight="1">
      <c r="A154" s="431"/>
      <c r="B154" s="405"/>
      <c r="C154" s="432"/>
      <c r="D154" s="432"/>
      <c r="E154" s="432"/>
      <c r="F154" s="432"/>
      <c r="G154" s="432"/>
      <c r="H154" s="432"/>
      <c r="I154" s="432"/>
      <c r="J154" s="432"/>
      <c r="K154" s="432"/>
      <c r="L154" s="432"/>
      <c r="M154" s="432"/>
      <c r="N154" s="432"/>
      <c r="O154" s="480"/>
      <c r="P154" s="479"/>
      <c r="Q154" s="391"/>
      <c r="R154" s="486"/>
      <c r="S154" s="391"/>
      <c r="T154" s="391"/>
      <c r="U154" s="391"/>
      <c r="V154" s="391"/>
      <c r="W154" s="391"/>
      <c r="X154" s="391"/>
      <c r="Y154" s="391"/>
      <c r="Z154" s="391"/>
      <c r="AA154" s="391"/>
      <c r="AB154" s="391"/>
      <c r="AC154" s="391"/>
      <c r="AD154" s="391"/>
      <c r="AE154" s="391"/>
    </row>
    <row r="155" spans="1:31" s="403" customFormat="1" ht="9.75" customHeight="1">
      <c r="A155" s="1011" t="s">
        <v>194</v>
      </c>
      <c r="B155" s="425">
        <v>2010</v>
      </c>
      <c r="C155" s="426">
        <f>C115+C135</f>
        <v>6983.128</v>
      </c>
      <c r="D155" s="426">
        <f aca="true" t="shared" si="6" ref="D155:N155">D115+D135</f>
        <v>6791.096</v>
      </c>
      <c r="E155" s="426">
        <f t="shared" si="6"/>
        <v>7307.5740000000005</v>
      </c>
      <c r="F155" s="426">
        <f t="shared" si="6"/>
        <v>6975.647</v>
      </c>
      <c r="G155" s="426">
        <f t="shared" si="6"/>
        <v>6949.478</v>
      </c>
      <c r="H155" s="426">
        <f t="shared" si="6"/>
        <v>7165.003000000001</v>
      </c>
      <c r="I155" s="426">
        <f t="shared" si="6"/>
        <v>6449.571</v>
      </c>
      <c r="J155" s="426">
        <f t="shared" si="6"/>
        <v>6120.165999999999</v>
      </c>
      <c r="K155" s="426">
        <f t="shared" si="6"/>
        <v>6577.862</v>
      </c>
      <c r="L155" s="426">
        <f t="shared" si="6"/>
        <v>6660.845</v>
      </c>
      <c r="M155" s="426">
        <f t="shared" si="6"/>
        <v>6621.907</v>
      </c>
      <c r="N155" s="426">
        <f t="shared" si="6"/>
        <v>6686.781999999999</v>
      </c>
      <c r="O155" s="427">
        <f>SUM(C155:N155)</f>
        <v>81289.05900000001</v>
      </c>
      <c r="P155" s="471" t="s">
        <v>7</v>
      </c>
      <c r="Q155" s="391"/>
      <c r="R155" s="486"/>
      <c r="S155" s="391"/>
      <c r="T155" s="391"/>
      <c r="U155" s="391"/>
      <c r="V155" s="391"/>
      <c r="W155" s="391"/>
      <c r="X155" s="391"/>
      <c r="Y155" s="391"/>
      <c r="Z155" s="391"/>
      <c r="AA155" s="391"/>
      <c r="AB155" s="391"/>
      <c r="AC155" s="391"/>
      <c r="AD155" s="391"/>
      <c r="AE155" s="391"/>
    </row>
    <row r="156" spans="1:31" s="403" customFormat="1" ht="9.75" customHeight="1">
      <c r="A156" s="424" t="s">
        <v>217</v>
      </c>
      <c r="B156" s="425">
        <v>2011</v>
      </c>
      <c r="C156" s="426">
        <f>C116+C136</f>
        <v>6358.452</v>
      </c>
      <c r="D156" s="426">
        <f aca="true" t="shared" si="7" ref="D156:N156">D116+D136</f>
        <v>6097.406</v>
      </c>
      <c r="E156" s="426">
        <f t="shared" si="7"/>
        <v>6425.177</v>
      </c>
      <c r="F156" s="426">
        <f t="shared" si="7"/>
        <v>6205.775000000001</v>
      </c>
      <c r="G156" s="426">
        <f t="shared" si="7"/>
        <v>6391.365</v>
      </c>
      <c r="H156" s="426">
        <f t="shared" si="7"/>
        <v>6214.75</v>
      </c>
      <c r="I156" s="426">
        <f t="shared" si="7"/>
        <v>5709.158</v>
      </c>
      <c r="J156" s="426">
        <f t="shared" si="7"/>
        <v>5554.791</v>
      </c>
      <c r="K156" s="426">
        <f t="shared" si="7"/>
        <v>6017.928</v>
      </c>
      <c r="L156" s="426">
        <f t="shared" si="7"/>
        <v>6070.9839999999995</v>
      </c>
      <c r="M156" s="426">
        <f t="shared" si="7"/>
        <v>6109.038</v>
      </c>
      <c r="N156" s="426">
        <f t="shared" si="7"/>
        <v>6121.904</v>
      </c>
      <c r="O156" s="427">
        <f>SUM(C156:N156)</f>
        <v>73276.72799999999</v>
      </c>
      <c r="P156" s="471" t="s">
        <v>7</v>
      </c>
      <c r="Q156" s="391"/>
      <c r="R156" s="486"/>
      <c r="S156" s="391"/>
      <c r="T156" s="391"/>
      <c r="U156" s="391"/>
      <c r="V156" s="391"/>
      <c r="W156" s="391"/>
      <c r="X156" s="391"/>
      <c r="Y156" s="391"/>
      <c r="Z156" s="391"/>
      <c r="AA156" s="391"/>
      <c r="AB156" s="391"/>
      <c r="AC156" s="391"/>
      <c r="AD156" s="391"/>
      <c r="AE156" s="391"/>
    </row>
    <row r="157" spans="1:31" s="394" customFormat="1" ht="9.75" customHeight="1">
      <c r="A157" s="424" t="s">
        <v>196</v>
      </c>
      <c r="B157" s="425">
        <v>2012</v>
      </c>
      <c r="C157" s="439" t="s">
        <v>8</v>
      </c>
      <c r="D157" s="439" t="s">
        <v>8</v>
      </c>
      <c r="E157" s="439" t="s">
        <v>8</v>
      </c>
      <c r="F157" s="439" t="s">
        <v>8</v>
      </c>
      <c r="G157" s="439" t="s">
        <v>8</v>
      </c>
      <c r="H157" s="439" t="s">
        <v>8</v>
      </c>
      <c r="I157" s="439" t="s">
        <v>8</v>
      </c>
      <c r="J157" s="439" t="s">
        <v>8</v>
      </c>
      <c r="K157" s="439" t="s">
        <v>8</v>
      </c>
      <c r="L157" s="439" t="s">
        <v>8</v>
      </c>
      <c r="M157" s="439" t="s">
        <v>8</v>
      </c>
      <c r="N157" s="440" t="s">
        <v>8</v>
      </c>
      <c r="O157" s="427" t="s">
        <v>8</v>
      </c>
      <c r="P157" s="471" t="s">
        <v>7</v>
      </c>
      <c r="Q157" s="391"/>
      <c r="R157" s="391"/>
      <c r="S157" s="391"/>
      <c r="T157" s="391"/>
      <c r="U157" s="391"/>
      <c r="V157" s="391"/>
      <c r="W157" s="391"/>
      <c r="X157" s="391"/>
      <c r="Y157" s="391"/>
      <c r="Z157" s="391"/>
      <c r="AA157" s="391"/>
      <c r="AB157" s="391"/>
      <c r="AC157" s="391"/>
      <c r="AD157" s="391"/>
      <c r="AE157" s="391"/>
    </row>
    <row r="158" spans="1:31" s="394" customFormat="1" ht="3.75" customHeight="1">
      <c r="A158" s="487"/>
      <c r="B158" s="450"/>
      <c r="C158" s="488"/>
      <c r="D158" s="451"/>
      <c r="E158" s="451"/>
      <c r="F158" s="451"/>
      <c r="G158" s="451"/>
      <c r="H158" s="451"/>
      <c r="I158" s="451"/>
      <c r="J158" s="451"/>
      <c r="K158" s="451"/>
      <c r="L158" s="451"/>
      <c r="M158" s="451"/>
      <c r="N158" s="452"/>
      <c r="O158" s="452"/>
      <c r="P158" s="472"/>
      <c r="Q158" s="391"/>
      <c r="R158" s="391"/>
      <c r="S158" s="391"/>
      <c r="T158" s="391"/>
      <c r="U158" s="391"/>
      <c r="V158" s="391"/>
      <c r="W158" s="391"/>
      <c r="X158" s="391"/>
      <c r="Y158" s="391"/>
      <c r="Z158" s="391"/>
      <c r="AA158" s="391"/>
      <c r="AB158" s="391"/>
      <c r="AC158" s="391"/>
      <c r="AD158" s="391"/>
      <c r="AE158" s="391"/>
    </row>
    <row r="159" spans="1:31" s="394" customFormat="1" ht="9.75" customHeight="1">
      <c r="A159" s="461" t="s">
        <v>161</v>
      </c>
      <c r="B159" s="458" t="s">
        <v>219</v>
      </c>
      <c r="C159" s="462"/>
      <c r="D159" s="455"/>
      <c r="E159" s="455"/>
      <c r="F159" s="455"/>
      <c r="G159" s="455"/>
      <c r="H159" s="455"/>
      <c r="I159" s="461" t="s">
        <v>410</v>
      </c>
      <c r="J159" s="455"/>
      <c r="K159" s="455"/>
      <c r="L159" s="455"/>
      <c r="M159" s="455"/>
      <c r="N159" s="455"/>
      <c r="O159" s="456"/>
      <c r="P159" s="457" t="s">
        <v>88</v>
      </c>
      <c r="Q159" s="489"/>
      <c r="R159" s="391"/>
      <c r="S159" s="391"/>
      <c r="T159" s="391"/>
      <c r="U159" s="391"/>
      <c r="V159" s="391"/>
      <c r="W159" s="391"/>
      <c r="X159" s="391"/>
      <c r="Y159" s="391"/>
      <c r="Z159" s="391"/>
      <c r="AA159" s="391"/>
      <c r="AB159" s="391"/>
      <c r="AC159" s="391"/>
      <c r="AD159" s="391"/>
      <c r="AE159" s="391"/>
    </row>
    <row r="160" spans="1:31" s="411" customFormat="1" ht="8.25" customHeight="1">
      <c r="A160" s="458"/>
      <c r="B160" s="462"/>
      <c r="C160" s="426"/>
      <c r="D160" s="442"/>
      <c r="E160" s="442"/>
      <c r="F160" s="442"/>
      <c r="G160" s="442"/>
      <c r="H160" s="442"/>
      <c r="I160" s="442"/>
      <c r="J160" s="442"/>
      <c r="K160" s="442"/>
      <c r="L160" s="442"/>
      <c r="M160" s="442"/>
      <c r="N160" s="443"/>
      <c r="O160" s="443"/>
      <c r="P160" s="490"/>
      <c r="Q160" s="391"/>
      <c r="R160" s="391"/>
      <c r="S160" s="391"/>
      <c r="T160" s="391"/>
      <c r="U160" s="391"/>
      <c r="V160" s="391"/>
      <c r="W160" s="391"/>
      <c r="X160" s="391"/>
      <c r="Y160" s="391"/>
      <c r="Z160" s="391"/>
      <c r="AA160" s="391"/>
      <c r="AB160" s="391"/>
      <c r="AC160" s="391"/>
      <c r="AD160" s="391"/>
      <c r="AE160" s="391"/>
    </row>
    <row r="161" spans="1:31" s="394" customFormat="1" ht="15" customHeight="1">
      <c r="A161" s="1072" t="s">
        <v>220</v>
      </c>
      <c r="B161" s="1072"/>
      <c r="C161" s="1072"/>
      <c r="D161" s="1072"/>
      <c r="E161" s="1072"/>
      <c r="F161" s="1072"/>
      <c r="G161" s="1072"/>
      <c r="H161" s="1072"/>
      <c r="I161" s="1072"/>
      <c r="J161" s="1072"/>
      <c r="K161" s="1072"/>
      <c r="L161" s="1072"/>
      <c r="M161" s="1072"/>
      <c r="N161" s="1072"/>
      <c r="O161" s="1072"/>
      <c r="P161" s="1072"/>
      <c r="Q161" s="391"/>
      <c r="R161" s="391"/>
      <c r="S161" s="391"/>
      <c r="T161" s="391"/>
      <c r="U161" s="391"/>
      <c r="V161" s="391"/>
      <c r="W161" s="391"/>
      <c r="X161" s="391"/>
      <c r="Y161" s="391"/>
      <c r="Z161" s="391"/>
      <c r="AA161" s="391"/>
      <c r="AB161" s="391"/>
      <c r="AC161" s="391"/>
      <c r="AD161" s="391"/>
      <c r="AE161" s="391"/>
    </row>
    <row r="162" spans="1:31" s="394" customFormat="1" ht="12.75" customHeight="1">
      <c r="A162" s="1073" t="s">
        <v>165</v>
      </c>
      <c r="B162" s="1073"/>
      <c r="C162" s="1073"/>
      <c r="D162" s="1073"/>
      <c r="E162" s="1073"/>
      <c r="F162" s="1073"/>
      <c r="G162" s="1073"/>
      <c r="H162" s="1073"/>
      <c r="I162" s="1073"/>
      <c r="J162" s="1073"/>
      <c r="K162" s="1073"/>
      <c r="L162" s="1073"/>
      <c r="M162" s="1073"/>
      <c r="N162" s="1073"/>
      <c r="O162" s="1073"/>
      <c r="P162" s="1073"/>
      <c r="Q162" s="391"/>
      <c r="R162" s="391"/>
      <c r="S162" s="391"/>
      <c r="T162" s="391"/>
      <c r="U162" s="391"/>
      <c r="V162" s="391"/>
      <c r="W162" s="391"/>
      <c r="X162" s="391"/>
      <c r="Y162" s="391"/>
      <c r="Z162" s="391"/>
      <c r="AA162" s="391"/>
      <c r="AB162" s="391"/>
      <c r="AC162" s="391"/>
      <c r="AD162" s="391"/>
      <c r="AE162" s="391"/>
    </row>
    <row r="163" spans="1:31" s="394" customFormat="1" ht="4.5" customHeight="1">
      <c r="A163" s="393"/>
      <c r="B163" s="395"/>
      <c r="C163" s="396"/>
      <c r="D163" s="396"/>
      <c r="E163" s="396"/>
      <c r="F163" s="397"/>
      <c r="G163" s="396"/>
      <c r="H163" s="397"/>
      <c r="I163" s="396"/>
      <c r="J163" s="396"/>
      <c r="K163" s="396"/>
      <c r="L163" s="396"/>
      <c r="M163" s="396"/>
      <c r="N163" s="396"/>
      <c r="O163" s="398"/>
      <c r="P163" s="399"/>
      <c r="Q163" s="391"/>
      <c r="R163" s="391"/>
      <c r="S163" s="391"/>
      <c r="T163" s="391"/>
      <c r="U163" s="391"/>
      <c r="V163" s="391"/>
      <c r="W163" s="391"/>
      <c r="X163" s="391"/>
      <c r="Y163" s="391"/>
      <c r="Z163" s="391"/>
      <c r="AA163" s="391"/>
      <c r="AB163" s="391"/>
      <c r="AC163" s="391"/>
      <c r="AD163" s="391"/>
      <c r="AE163" s="391"/>
    </row>
    <row r="164" spans="1:16" ht="9.75" customHeight="1">
      <c r="A164" s="75" t="s">
        <v>103</v>
      </c>
      <c r="B164" s="400"/>
      <c r="C164" s="400"/>
      <c r="D164" s="400"/>
      <c r="E164" s="400"/>
      <c r="F164" s="400"/>
      <c r="G164" s="400"/>
      <c r="H164" s="400"/>
      <c r="I164" s="400"/>
      <c r="J164" s="462"/>
      <c r="K164" s="462"/>
      <c r="L164" s="462"/>
      <c r="M164" s="462"/>
      <c r="N164" s="462"/>
      <c r="O164" s="462"/>
      <c r="P164" s="401" t="s">
        <v>209</v>
      </c>
    </row>
    <row r="165" spans="1:31" s="491" customFormat="1" ht="15" customHeight="1">
      <c r="A165" s="1074" t="s">
        <v>216</v>
      </c>
      <c r="B165" s="1075"/>
      <c r="C165" s="1075"/>
      <c r="D165" s="1075"/>
      <c r="E165" s="1075"/>
      <c r="F165" s="1075"/>
      <c r="G165" s="1075"/>
      <c r="H165" s="1075"/>
      <c r="I165" s="1075"/>
      <c r="J165" s="1075"/>
      <c r="K165" s="1075"/>
      <c r="L165" s="1075"/>
      <c r="M165" s="1075"/>
      <c r="N165" s="1075"/>
      <c r="O165" s="1075"/>
      <c r="P165" s="1076"/>
      <c r="Q165" s="400"/>
      <c r="R165" s="400"/>
      <c r="S165" s="400"/>
      <c r="T165" s="400"/>
      <c r="U165" s="400"/>
      <c r="V165" s="400"/>
      <c r="W165" s="400"/>
      <c r="X165" s="400"/>
      <c r="Y165" s="400"/>
      <c r="Z165" s="400"/>
      <c r="AA165" s="400"/>
      <c r="AB165" s="400"/>
      <c r="AC165" s="400"/>
      <c r="AD165" s="400"/>
      <c r="AE165" s="400"/>
    </row>
    <row r="166" spans="1:31" s="492" customFormat="1" ht="3.75" customHeight="1">
      <c r="A166" s="404"/>
      <c r="B166" s="405"/>
      <c r="C166" s="406"/>
      <c r="D166" s="406"/>
      <c r="E166" s="407"/>
      <c r="F166" s="406"/>
      <c r="G166" s="406"/>
      <c r="H166" s="406"/>
      <c r="I166" s="406"/>
      <c r="J166" s="406"/>
      <c r="K166" s="406"/>
      <c r="L166" s="406"/>
      <c r="M166" s="406"/>
      <c r="N166" s="406"/>
      <c r="O166" s="408"/>
      <c r="P166" s="463"/>
      <c r="Q166" s="391"/>
      <c r="R166" s="391"/>
      <c r="S166" s="391"/>
      <c r="T166" s="391"/>
      <c r="U166" s="391"/>
      <c r="V166" s="391"/>
      <c r="W166" s="391"/>
      <c r="X166" s="391"/>
      <c r="Y166" s="391"/>
      <c r="Z166" s="391"/>
      <c r="AA166" s="391"/>
      <c r="AB166" s="391"/>
      <c r="AC166" s="391"/>
      <c r="AD166" s="391"/>
      <c r="AE166" s="391"/>
    </row>
    <row r="167" spans="1:31" s="492" customFormat="1" ht="9.75" customHeight="1">
      <c r="A167" s="412"/>
      <c r="B167" s="413"/>
      <c r="C167" s="90" t="s">
        <v>57</v>
      </c>
      <c r="D167" s="90" t="s">
        <v>58</v>
      </c>
      <c r="E167" s="91" t="s">
        <v>59</v>
      </c>
      <c r="F167" s="90" t="s">
        <v>60</v>
      </c>
      <c r="G167" s="90" t="s">
        <v>61</v>
      </c>
      <c r="H167" s="90" t="s">
        <v>62</v>
      </c>
      <c r="I167" s="90" t="s">
        <v>63</v>
      </c>
      <c r="J167" s="90" t="s">
        <v>64</v>
      </c>
      <c r="K167" s="90" t="s">
        <v>65</v>
      </c>
      <c r="L167" s="90" t="s">
        <v>66</v>
      </c>
      <c r="M167" s="90" t="s">
        <v>67</v>
      </c>
      <c r="N167" s="90" t="s">
        <v>68</v>
      </c>
      <c r="O167" s="414" t="s">
        <v>134</v>
      </c>
      <c r="P167" s="464" t="s">
        <v>70</v>
      </c>
      <c r="Q167" s="391"/>
      <c r="R167" s="391"/>
      <c r="S167" s="391"/>
      <c r="T167" s="391"/>
      <c r="U167" s="391"/>
      <c r="V167" s="391"/>
      <c r="W167" s="391"/>
      <c r="X167" s="391"/>
      <c r="Y167" s="391"/>
      <c r="Z167" s="391"/>
      <c r="AA167" s="391"/>
      <c r="AB167" s="391"/>
      <c r="AC167" s="391"/>
      <c r="AD167" s="391"/>
      <c r="AE167" s="391"/>
    </row>
    <row r="168" spans="1:16" ht="9.75" customHeight="1">
      <c r="A168" s="418" t="s">
        <v>221</v>
      </c>
      <c r="B168" s="405"/>
      <c r="C168" s="432"/>
      <c r="D168" s="432"/>
      <c r="E168" s="432"/>
      <c r="F168" s="432"/>
      <c r="G168" s="432"/>
      <c r="H168" s="432"/>
      <c r="I168" s="432"/>
      <c r="J168" s="432"/>
      <c r="K168" s="432"/>
      <c r="L168" s="432"/>
      <c r="M168" s="432"/>
      <c r="N168" s="432"/>
      <c r="O168" s="432"/>
      <c r="P168" s="479"/>
    </row>
    <row r="169" spans="1:16" ht="3.75" customHeight="1">
      <c r="A169" s="418"/>
      <c r="B169" s="405"/>
      <c r="C169" s="432"/>
      <c r="D169" s="432"/>
      <c r="E169" s="432"/>
      <c r="F169" s="432"/>
      <c r="G169" s="432"/>
      <c r="H169" s="432"/>
      <c r="I169" s="432"/>
      <c r="J169" s="432"/>
      <c r="K169" s="432"/>
      <c r="L169" s="432"/>
      <c r="M169" s="432"/>
      <c r="N169" s="432"/>
      <c r="O169" s="432"/>
      <c r="P169" s="479"/>
    </row>
    <row r="170" spans="1:16" ht="9.75" customHeight="1">
      <c r="A170" s="424" t="s">
        <v>222</v>
      </c>
      <c r="B170" s="425">
        <v>2010</v>
      </c>
      <c r="C170" s="426">
        <v>7737</v>
      </c>
      <c r="D170" s="426">
        <v>7751</v>
      </c>
      <c r="E170" s="426">
        <v>7751</v>
      </c>
      <c r="F170" s="426">
        <v>7761</v>
      </c>
      <c r="G170" s="426">
        <v>7758</v>
      </c>
      <c r="H170" s="426">
        <v>7774</v>
      </c>
      <c r="I170" s="426">
        <v>7790</v>
      </c>
      <c r="J170" s="426">
        <v>7803</v>
      </c>
      <c r="K170" s="426">
        <v>7819</v>
      </c>
      <c r="L170" s="426">
        <v>7805</v>
      </c>
      <c r="M170" s="426">
        <v>7795</v>
      </c>
      <c r="N170" s="426">
        <v>7717</v>
      </c>
      <c r="O170" s="427">
        <f>AVERAGE(C170:N170)</f>
        <v>7771.75</v>
      </c>
      <c r="P170" s="466" t="s">
        <v>7</v>
      </c>
    </row>
    <row r="171" spans="1:31" s="492" customFormat="1" ht="9.75" customHeight="1">
      <c r="A171" s="424" t="s">
        <v>211</v>
      </c>
      <c r="B171" s="425">
        <v>2011</v>
      </c>
      <c r="C171" s="426">
        <v>7763</v>
      </c>
      <c r="D171" s="426">
        <v>7745</v>
      </c>
      <c r="E171" s="426">
        <v>7747</v>
      </c>
      <c r="F171" s="426">
        <v>7746</v>
      </c>
      <c r="G171" s="426">
        <v>7737</v>
      </c>
      <c r="H171" s="426">
        <v>7721</v>
      </c>
      <c r="I171" s="426">
        <v>7726</v>
      </c>
      <c r="J171" s="426">
        <v>7697</v>
      </c>
      <c r="K171" s="426">
        <v>7682</v>
      </c>
      <c r="L171" s="426">
        <v>7674</v>
      </c>
      <c r="M171" s="426">
        <v>7650</v>
      </c>
      <c r="N171" s="426">
        <v>5828</v>
      </c>
      <c r="O171" s="427">
        <f>AVERAGE(C171:N171)</f>
        <v>7559.666666666667</v>
      </c>
      <c r="P171" s="466" t="s">
        <v>7</v>
      </c>
      <c r="Q171" s="391"/>
      <c r="R171" s="391"/>
      <c r="S171" s="391"/>
      <c r="T171" s="391"/>
      <c r="U171" s="391"/>
      <c r="V171" s="391"/>
      <c r="W171" s="391"/>
      <c r="X171" s="391"/>
      <c r="Y171" s="391"/>
      <c r="Z171" s="391"/>
      <c r="AA171" s="391"/>
      <c r="AB171" s="391"/>
      <c r="AC171" s="391"/>
      <c r="AD171" s="391"/>
      <c r="AE171" s="391"/>
    </row>
    <row r="172" spans="1:31" s="492" customFormat="1" ht="9.75" customHeight="1">
      <c r="A172" s="429" t="s">
        <v>99</v>
      </c>
      <c r="B172" s="425">
        <v>2012</v>
      </c>
      <c r="C172" s="426">
        <v>7656</v>
      </c>
      <c r="D172" s="426">
        <v>7667</v>
      </c>
      <c r="E172" s="426">
        <v>7694</v>
      </c>
      <c r="F172" s="426">
        <v>7720</v>
      </c>
      <c r="G172" s="426">
        <v>7738</v>
      </c>
      <c r="H172" s="426">
        <v>7748</v>
      </c>
      <c r="I172" s="426">
        <v>7751</v>
      </c>
      <c r="J172" s="426">
        <v>7755</v>
      </c>
      <c r="K172" s="426">
        <v>7776</v>
      </c>
      <c r="L172" s="426">
        <v>7799</v>
      </c>
      <c r="M172" s="426" t="s">
        <v>8</v>
      </c>
      <c r="N172" s="427" t="s">
        <v>8</v>
      </c>
      <c r="O172" s="427" t="s">
        <v>8</v>
      </c>
      <c r="P172" s="466" t="s">
        <v>7</v>
      </c>
      <c r="Q172" s="391"/>
      <c r="R172" s="391"/>
      <c r="S172" s="391"/>
      <c r="T172" s="391"/>
      <c r="U172" s="391"/>
      <c r="V172" s="391"/>
      <c r="W172" s="391"/>
      <c r="X172" s="391"/>
      <c r="Y172" s="391"/>
      <c r="Z172" s="391"/>
      <c r="AA172" s="391"/>
      <c r="AB172" s="391"/>
      <c r="AC172" s="391"/>
      <c r="AD172" s="391"/>
      <c r="AE172" s="391"/>
    </row>
    <row r="173" spans="1:16" ht="3.75" customHeight="1">
      <c r="A173" s="429"/>
      <c r="B173" s="425"/>
      <c r="C173" s="426"/>
      <c r="D173" s="442"/>
      <c r="E173" s="442"/>
      <c r="F173" s="442"/>
      <c r="G173" s="442"/>
      <c r="H173" s="442"/>
      <c r="I173" s="442"/>
      <c r="J173" s="442"/>
      <c r="K173" s="442"/>
      <c r="L173" s="442"/>
      <c r="M173" s="442"/>
      <c r="N173" s="443"/>
      <c r="O173" s="427"/>
      <c r="P173" s="466"/>
    </row>
    <row r="174" spans="1:16" ht="9.75" customHeight="1">
      <c r="A174" s="418" t="s">
        <v>223</v>
      </c>
      <c r="B174" s="405"/>
      <c r="C174" s="432"/>
      <c r="D174" s="432"/>
      <c r="E174" s="432"/>
      <c r="F174" s="432"/>
      <c r="G174" s="432"/>
      <c r="H174" s="432"/>
      <c r="I174" s="432"/>
      <c r="J174" s="432"/>
      <c r="K174" s="432"/>
      <c r="L174" s="432"/>
      <c r="M174" s="432"/>
      <c r="N174" s="432"/>
      <c r="O174" s="432"/>
      <c r="P174" s="479"/>
    </row>
    <row r="175" spans="1:16" ht="3.75" customHeight="1">
      <c r="A175" s="418"/>
      <c r="B175" s="405"/>
      <c r="C175" s="432"/>
      <c r="D175" s="432"/>
      <c r="E175" s="432"/>
      <c r="F175" s="432"/>
      <c r="G175" s="432"/>
      <c r="H175" s="432"/>
      <c r="I175" s="432"/>
      <c r="J175" s="432"/>
      <c r="K175" s="432"/>
      <c r="L175" s="432"/>
      <c r="M175" s="432"/>
      <c r="N175" s="432"/>
      <c r="O175" s="432"/>
      <c r="P175" s="479"/>
    </row>
    <row r="176" spans="1:16" ht="9.75" customHeight="1">
      <c r="A176" s="424" t="s">
        <v>125</v>
      </c>
      <c r="B176" s="425">
        <v>2010</v>
      </c>
      <c r="C176" s="426">
        <v>12329</v>
      </c>
      <c r="D176" s="426">
        <v>12809</v>
      </c>
      <c r="E176" s="426">
        <v>13467</v>
      </c>
      <c r="F176" s="426">
        <v>14017</v>
      </c>
      <c r="G176" s="426">
        <v>14371</v>
      </c>
      <c r="H176" s="426">
        <v>14851</v>
      </c>
      <c r="I176" s="426">
        <v>15078</v>
      </c>
      <c r="J176" s="426">
        <v>15385</v>
      </c>
      <c r="K176" s="426">
        <v>15756</v>
      </c>
      <c r="L176" s="426">
        <v>16034</v>
      </c>
      <c r="M176" s="426">
        <v>16289</v>
      </c>
      <c r="N176" s="426">
        <v>16262</v>
      </c>
      <c r="O176" s="427">
        <f>AVERAGE(C176:N176)</f>
        <v>14720.666666666666</v>
      </c>
      <c r="P176" s="466" t="s">
        <v>7</v>
      </c>
    </row>
    <row r="177" spans="1:16" ht="9.75" customHeight="1">
      <c r="A177" s="424" t="s">
        <v>211</v>
      </c>
      <c r="B177" s="425">
        <v>2011</v>
      </c>
      <c r="C177" s="426">
        <v>16510</v>
      </c>
      <c r="D177" s="426">
        <v>16719</v>
      </c>
      <c r="E177" s="426">
        <v>16952</v>
      </c>
      <c r="F177" s="426">
        <v>17233</v>
      </c>
      <c r="G177" s="426">
        <v>17429</v>
      </c>
      <c r="H177" s="426">
        <v>17569</v>
      </c>
      <c r="I177" s="426">
        <v>17714</v>
      </c>
      <c r="J177" s="426">
        <v>17872</v>
      </c>
      <c r="K177" s="426">
        <v>18053</v>
      </c>
      <c r="L177" s="426">
        <v>18234</v>
      </c>
      <c r="M177" s="426">
        <v>18442</v>
      </c>
      <c r="N177" s="426">
        <v>18555</v>
      </c>
      <c r="O177" s="427">
        <f>AVERAGE(C177:N177)</f>
        <v>17606.833333333332</v>
      </c>
      <c r="P177" s="466" t="s">
        <v>7</v>
      </c>
    </row>
    <row r="178" spans="1:16" ht="9.75" customHeight="1">
      <c r="A178" s="429" t="s">
        <v>94</v>
      </c>
      <c r="B178" s="425">
        <v>2012</v>
      </c>
      <c r="C178" s="426">
        <v>19204</v>
      </c>
      <c r="D178" s="426">
        <v>19558</v>
      </c>
      <c r="E178" s="426">
        <v>19974</v>
      </c>
      <c r="F178" s="426">
        <v>20315</v>
      </c>
      <c r="G178" s="426">
        <v>20600</v>
      </c>
      <c r="H178" s="426">
        <v>20886</v>
      </c>
      <c r="I178" s="426">
        <v>21140</v>
      </c>
      <c r="J178" s="426">
        <v>21397</v>
      </c>
      <c r="K178" s="426">
        <v>21672</v>
      </c>
      <c r="L178" s="426">
        <v>22010</v>
      </c>
      <c r="M178" s="426" t="s">
        <v>8</v>
      </c>
      <c r="N178" s="427" t="s">
        <v>8</v>
      </c>
      <c r="O178" s="427" t="s">
        <v>8</v>
      </c>
      <c r="P178" s="466" t="s">
        <v>7</v>
      </c>
    </row>
    <row r="179" spans="1:16" ht="3.75" customHeight="1">
      <c r="A179" s="429"/>
      <c r="B179" s="425"/>
      <c r="C179" s="426"/>
      <c r="D179" s="426"/>
      <c r="E179" s="426"/>
      <c r="F179" s="426"/>
      <c r="G179" s="427"/>
      <c r="H179" s="426"/>
      <c r="I179" s="426"/>
      <c r="J179" s="426"/>
      <c r="K179" s="426"/>
      <c r="L179" s="426"/>
      <c r="M179" s="426"/>
      <c r="N179" s="426"/>
      <c r="O179" s="427"/>
      <c r="P179" s="466"/>
    </row>
    <row r="180" spans="1:16" ht="9.75" customHeight="1">
      <c r="A180" s="418" t="s">
        <v>411</v>
      </c>
      <c r="B180" s="405"/>
      <c r="C180" s="432"/>
      <c r="D180" s="432"/>
      <c r="E180" s="432"/>
      <c r="F180" s="426"/>
      <c r="G180" s="427"/>
      <c r="H180" s="426"/>
      <c r="I180" s="426"/>
      <c r="J180" s="426"/>
      <c r="K180" s="426"/>
      <c r="L180" s="426"/>
      <c r="M180" s="426"/>
      <c r="N180" s="426"/>
      <c r="O180" s="427"/>
      <c r="P180" s="466"/>
    </row>
    <row r="181" spans="1:16" ht="3.75" customHeight="1">
      <c r="A181" s="429"/>
      <c r="B181" s="425"/>
      <c r="C181" s="426"/>
      <c r="D181" s="426"/>
      <c r="E181" s="426"/>
      <c r="F181" s="426"/>
      <c r="G181" s="427"/>
      <c r="H181" s="426"/>
      <c r="I181" s="426"/>
      <c r="J181" s="426"/>
      <c r="K181" s="426"/>
      <c r="L181" s="426"/>
      <c r="M181" s="426"/>
      <c r="N181" s="426"/>
      <c r="O181" s="427"/>
      <c r="P181" s="466"/>
    </row>
    <row r="182" spans="1:16" ht="9.75" customHeight="1">
      <c r="A182" s="424" t="s">
        <v>412</v>
      </c>
      <c r="B182" s="425">
        <v>2010</v>
      </c>
      <c r="C182" s="426">
        <f>C170+C176</f>
        <v>20066</v>
      </c>
      <c r="D182" s="426">
        <f aca="true" t="shared" si="8" ref="D182:N184">D170+D176</f>
        <v>20560</v>
      </c>
      <c r="E182" s="426">
        <f t="shared" si="8"/>
        <v>21218</v>
      </c>
      <c r="F182" s="426">
        <f t="shared" si="8"/>
        <v>21778</v>
      </c>
      <c r="G182" s="426">
        <f t="shared" si="8"/>
        <v>22129</v>
      </c>
      <c r="H182" s="426">
        <f t="shared" si="8"/>
        <v>22625</v>
      </c>
      <c r="I182" s="426">
        <f t="shared" si="8"/>
        <v>22868</v>
      </c>
      <c r="J182" s="426">
        <f t="shared" si="8"/>
        <v>23188</v>
      </c>
      <c r="K182" s="426">
        <f t="shared" si="8"/>
        <v>23575</v>
      </c>
      <c r="L182" s="426">
        <f t="shared" si="8"/>
        <v>23839</v>
      </c>
      <c r="M182" s="426">
        <f t="shared" si="8"/>
        <v>24084</v>
      </c>
      <c r="N182" s="426">
        <f t="shared" si="8"/>
        <v>23979</v>
      </c>
      <c r="O182" s="427">
        <f>AVERAGE(C182:N182)</f>
        <v>22492.416666666668</v>
      </c>
      <c r="P182" s="466" t="s">
        <v>7</v>
      </c>
    </row>
    <row r="183" spans="1:16" ht="9.75" customHeight="1">
      <c r="A183" s="424" t="s">
        <v>413</v>
      </c>
      <c r="B183" s="425">
        <v>2011</v>
      </c>
      <c r="C183" s="426">
        <f>C171+C177</f>
        <v>24273</v>
      </c>
      <c r="D183" s="426">
        <f t="shared" si="8"/>
        <v>24464</v>
      </c>
      <c r="E183" s="426">
        <f t="shared" si="8"/>
        <v>24699</v>
      </c>
      <c r="F183" s="426">
        <f t="shared" si="8"/>
        <v>24979</v>
      </c>
      <c r="G183" s="426">
        <f t="shared" si="8"/>
        <v>25166</v>
      </c>
      <c r="H183" s="426">
        <f t="shared" si="8"/>
        <v>25290</v>
      </c>
      <c r="I183" s="426">
        <f t="shared" si="8"/>
        <v>25440</v>
      </c>
      <c r="J183" s="426">
        <f t="shared" si="8"/>
        <v>25569</v>
      </c>
      <c r="K183" s="426">
        <f t="shared" si="8"/>
        <v>25735</v>
      </c>
      <c r="L183" s="426">
        <f t="shared" si="8"/>
        <v>25908</v>
      </c>
      <c r="M183" s="426">
        <f t="shared" si="8"/>
        <v>26092</v>
      </c>
      <c r="N183" s="426">
        <f t="shared" si="8"/>
        <v>24383</v>
      </c>
      <c r="O183" s="427">
        <f>AVERAGE(C183:N183)</f>
        <v>25166.5</v>
      </c>
      <c r="P183" s="466" t="s">
        <v>7</v>
      </c>
    </row>
    <row r="184" spans="1:16" ht="9.75" customHeight="1">
      <c r="A184" s="429" t="s">
        <v>94</v>
      </c>
      <c r="B184" s="425">
        <v>2012</v>
      </c>
      <c r="C184" s="426">
        <f>C172+C178</f>
        <v>26860</v>
      </c>
      <c r="D184" s="426">
        <f t="shared" si="8"/>
        <v>27225</v>
      </c>
      <c r="E184" s="426">
        <f t="shared" si="8"/>
        <v>27668</v>
      </c>
      <c r="F184" s="426">
        <f t="shared" si="8"/>
        <v>28035</v>
      </c>
      <c r="G184" s="426">
        <f t="shared" si="8"/>
        <v>28338</v>
      </c>
      <c r="H184" s="426">
        <f t="shared" si="8"/>
        <v>28634</v>
      </c>
      <c r="I184" s="426">
        <f t="shared" si="8"/>
        <v>28891</v>
      </c>
      <c r="J184" s="426">
        <f t="shared" si="8"/>
        <v>29152</v>
      </c>
      <c r="K184" s="426">
        <f t="shared" si="8"/>
        <v>29448</v>
      </c>
      <c r="L184" s="426">
        <f t="shared" si="8"/>
        <v>29809</v>
      </c>
      <c r="M184" s="426" t="s">
        <v>8</v>
      </c>
      <c r="N184" s="427" t="s">
        <v>8</v>
      </c>
      <c r="O184" s="427" t="s">
        <v>8</v>
      </c>
      <c r="P184" s="466" t="s">
        <v>7</v>
      </c>
    </row>
    <row r="185" spans="1:16" ht="3.75" customHeight="1">
      <c r="A185" s="449"/>
      <c r="B185" s="450"/>
      <c r="C185" s="493"/>
      <c r="D185" s="494"/>
      <c r="E185" s="493"/>
      <c r="F185" s="493"/>
      <c r="G185" s="493"/>
      <c r="H185" s="493"/>
      <c r="I185" s="493"/>
      <c r="J185" s="493"/>
      <c r="K185" s="493"/>
      <c r="L185" s="493"/>
      <c r="M185" s="493"/>
      <c r="N185" s="493"/>
      <c r="O185" s="494"/>
      <c r="P185" s="495"/>
    </row>
    <row r="186" spans="1:16" ht="9">
      <c r="A186" s="473" t="s">
        <v>102</v>
      </c>
      <c r="B186" s="455"/>
      <c r="C186" s="455"/>
      <c r="D186" s="496"/>
      <c r="E186" s="455"/>
      <c r="F186" s="461" t="s">
        <v>161</v>
      </c>
      <c r="G186" s="461"/>
      <c r="H186" s="455"/>
      <c r="I186" s="455"/>
      <c r="J186" s="455" t="s">
        <v>224</v>
      </c>
      <c r="K186" s="455"/>
      <c r="L186" s="455"/>
      <c r="M186" s="455"/>
      <c r="N186" s="455"/>
      <c r="O186" s="456"/>
      <c r="P186" s="457" t="s">
        <v>88</v>
      </c>
    </row>
    <row r="187" spans="1:16" ht="9">
      <c r="A187" s="454"/>
      <c r="B187" s="455"/>
      <c r="C187" s="455"/>
      <c r="D187" s="455"/>
      <c r="E187" s="455"/>
      <c r="F187" s="455"/>
      <c r="G187" s="455"/>
      <c r="H187" s="455"/>
      <c r="I187" s="455"/>
      <c r="J187" s="455"/>
      <c r="K187" s="455"/>
      <c r="L187" s="455"/>
      <c r="M187" s="455"/>
      <c r="N187" s="455"/>
      <c r="O187" s="455"/>
      <c r="P187" s="460"/>
    </row>
    <row r="188" spans="1:16" ht="9">
      <c r="A188" s="454"/>
      <c r="B188" s="455"/>
      <c r="C188" s="455"/>
      <c r="D188" s="455"/>
      <c r="E188" s="455"/>
      <c r="F188" s="455"/>
      <c r="G188" s="455"/>
      <c r="H188" s="455"/>
      <c r="I188" s="497"/>
      <c r="J188" s="455"/>
      <c r="K188" s="455"/>
      <c r="L188" s="455"/>
      <c r="M188" s="455"/>
      <c r="N188" s="455"/>
      <c r="O188" s="455"/>
      <c r="P188" s="460"/>
    </row>
  </sheetData>
  <sheetProtection/>
  <mergeCells count="15">
    <mergeCell ref="A48:P48"/>
    <mergeCell ref="A49:P49"/>
    <mergeCell ref="A50:P50"/>
    <mergeCell ref="A53:P53"/>
    <mergeCell ref="A1:P1"/>
    <mergeCell ref="A2:P2"/>
    <mergeCell ref="A3:P3"/>
    <mergeCell ref="A6:P6"/>
    <mergeCell ref="A161:P161"/>
    <mergeCell ref="A162:P162"/>
    <mergeCell ref="A165:P165"/>
    <mergeCell ref="A90:P90"/>
    <mergeCell ref="A91:P91"/>
    <mergeCell ref="A92:P92"/>
    <mergeCell ref="A95:P95"/>
  </mergeCells>
  <printOptions horizontalCentered="1" verticalCentered="1"/>
  <pageMargins left="0.31496062992125984" right="0.31496062992125984" top="0.5905511811023623" bottom="0.5905511811023623" header="0" footer="0"/>
  <pageSetup firstPageNumber="6" useFirstPageNumber="1" fitToHeight="2" horizontalDpi="300" verticalDpi="300" orientation="portrait" paperSize="9" scale="94" r:id="rId1"/>
  <headerFooter alignWithMargins="0">
    <oddHeader>&amp;C&amp;"Arial,Gras"&amp;16POLITIQUE D'EMPLOI</oddHeader>
    <oddFooter>&amp;L&amp;7DARES - Tableau de bord des politiques d'emploi&amp;C&amp;P&amp;R&amp;7Décembre 2012</oddFooter>
  </headerFooter>
  <rowBreaks count="1" manualBreakCount="1">
    <brk id="8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185"/>
  <sheetViews>
    <sheetView showGridLines="0" defaultGridColor="0" zoomScaleSheetLayoutView="100" zoomScalePageLayoutView="0" colorId="9" workbookViewId="0" topLeftCell="A1">
      <selection activeCell="A1" sqref="A1:P1"/>
    </sheetView>
  </sheetViews>
  <sheetFormatPr defaultColWidth="5.7109375" defaultRowHeight="12.75"/>
  <cols>
    <col min="1" max="1" width="16.421875" style="586" customWidth="1"/>
    <col min="2" max="2" width="4.28125" style="587" customWidth="1"/>
    <col min="3" max="3" width="8.421875" style="586" customWidth="1"/>
    <col min="4" max="4" width="5.28125" style="586" customWidth="1"/>
    <col min="5" max="5" width="5.28125" style="588" customWidth="1"/>
    <col min="6" max="11" width="5.28125" style="586" customWidth="1"/>
    <col min="12" max="12" width="5.421875" style="586" customWidth="1"/>
    <col min="13" max="13" width="5.28125" style="586" customWidth="1"/>
    <col min="14" max="14" width="6.28125" style="586" customWidth="1"/>
    <col min="15" max="15" width="6.57421875" style="589" customWidth="1"/>
    <col min="16" max="16" width="4.28125" style="589" customWidth="1"/>
    <col min="17" max="16384" width="5.7109375" style="586" customWidth="1"/>
  </cols>
  <sheetData>
    <row r="1" spans="1:16" s="503" customFormat="1" ht="15" customHeight="1">
      <c r="A1" s="1078" t="s">
        <v>225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  <c r="P1" s="1078"/>
    </row>
    <row r="2" spans="1:16" s="504" customFormat="1" ht="15" customHeight="1">
      <c r="A2" s="1079" t="s">
        <v>226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</row>
    <row r="3" spans="1:16" s="506" customFormat="1" ht="15" customHeight="1">
      <c r="A3" s="1080" t="s">
        <v>55</v>
      </c>
      <c r="B3" s="1080"/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</row>
    <row r="4" spans="1:16" s="509" customFormat="1" ht="4.5" customHeight="1">
      <c r="A4" s="505"/>
      <c r="B4" s="505"/>
      <c r="C4" s="507"/>
      <c r="D4" s="507"/>
      <c r="E4" s="507"/>
      <c r="F4" s="508"/>
      <c r="G4" s="507"/>
      <c r="H4" s="508"/>
      <c r="I4" s="507"/>
      <c r="J4" s="507"/>
      <c r="K4" s="507"/>
      <c r="L4" s="507"/>
      <c r="M4" s="507"/>
      <c r="N4" s="507"/>
      <c r="O4" s="505"/>
      <c r="P4" s="505"/>
    </row>
    <row r="5" spans="1:16" s="509" customFormat="1" ht="9.75" customHeight="1">
      <c r="A5" s="75" t="s">
        <v>103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1" t="s">
        <v>56</v>
      </c>
    </row>
    <row r="6" spans="1:256" s="512" customFormat="1" ht="15" customHeight="1">
      <c r="A6" s="1082" t="s">
        <v>226</v>
      </c>
      <c r="B6" s="1082"/>
      <c r="C6" s="1082"/>
      <c r="D6" s="1082"/>
      <c r="E6" s="1082"/>
      <c r="F6" s="1082"/>
      <c r="G6" s="1082"/>
      <c r="H6" s="1082"/>
      <c r="I6" s="1082"/>
      <c r="J6" s="1082"/>
      <c r="K6" s="1082"/>
      <c r="L6" s="1082"/>
      <c r="M6" s="1082"/>
      <c r="N6" s="1082"/>
      <c r="O6" s="1082"/>
      <c r="P6" s="1082"/>
      <c r="IR6" s="503"/>
      <c r="IS6" s="503"/>
      <c r="IT6" s="503"/>
      <c r="IU6" s="503"/>
      <c r="IV6" s="503"/>
    </row>
    <row r="7" spans="1:256" s="519" customFormat="1" ht="4.5" customHeight="1">
      <c r="A7" s="513"/>
      <c r="B7" s="514"/>
      <c r="C7" s="515"/>
      <c r="D7" s="515"/>
      <c r="E7" s="516"/>
      <c r="F7" s="515"/>
      <c r="G7" s="515"/>
      <c r="H7" s="515"/>
      <c r="I7" s="515"/>
      <c r="J7" s="515"/>
      <c r="K7" s="515"/>
      <c r="L7" s="515"/>
      <c r="M7" s="515"/>
      <c r="N7" s="515"/>
      <c r="O7" s="517"/>
      <c r="P7" s="518"/>
      <c r="IR7" s="520"/>
      <c r="IS7" s="520"/>
      <c r="IT7" s="520"/>
      <c r="IU7" s="520"/>
      <c r="IV7" s="520"/>
    </row>
    <row r="8" spans="1:16" s="525" customFormat="1" ht="9.75" customHeight="1">
      <c r="A8" s="521"/>
      <c r="B8" s="522"/>
      <c r="C8" s="90" t="s">
        <v>57</v>
      </c>
      <c r="D8" s="90" t="s">
        <v>58</v>
      </c>
      <c r="E8" s="91" t="s">
        <v>59</v>
      </c>
      <c r="F8" s="90" t="s">
        <v>60</v>
      </c>
      <c r="G8" s="90" t="s">
        <v>61</v>
      </c>
      <c r="H8" s="90" t="s">
        <v>62</v>
      </c>
      <c r="I8" s="90" t="s">
        <v>63</v>
      </c>
      <c r="J8" s="90" t="s">
        <v>64</v>
      </c>
      <c r="K8" s="90" t="s">
        <v>65</v>
      </c>
      <c r="L8" s="90" t="s">
        <v>66</v>
      </c>
      <c r="M8" s="90" t="s">
        <v>67</v>
      </c>
      <c r="N8" s="90" t="s">
        <v>68</v>
      </c>
      <c r="O8" s="523" t="s">
        <v>69</v>
      </c>
      <c r="P8" s="524" t="s">
        <v>70</v>
      </c>
    </row>
    <row r="9" spans="1:16" s="525" customFormat="1" ht="4.5" customHeight="1">
      <c r="A9" s="521"/>
      <c r="B9" s="522"/>
      <c r="C9" s="90"/>
      <c r="D9" s="90"/>
      <c r="E9" s="91"/>
      <c r="F9" s="90"/>
      <c r="G9" s="90"/>
      <c r="H9" s="90"/>
      <c r="I9" s="90"/>
      <c r="J9" s="90"/>
      <c r="K9" s="90"/>
      <c r="L9" s="90"/>
      <c r="M9" s="90"/>
      <c r="N9" s="90"/>
      <c r="O9" s="523"/>
      <c r="P9" s="524"/>
    </row>
    <row r="10" spans="1:16" s="525" customFormat="1" ht="9.75" customHeight="1">
      <c r="A10" s="562" t="s">
        <v>428</v>
      </c>
      <c r="B10" s="522"/>
      <c r="C10" s="90"/>
      <c r="D10" s="90"/>
      <c r="E10" s="91"/>
      <c r="F10" s="90"/>
      <c r="G10" s="90"/>
      <c r="H10" s="90"/>
      <c r="I10" s="90"/>
      <c r="J10" s="90"/>
      <c r="K10" s="90"/>
      <c r="L10" s="90"/>
      <c r="M10" s="90"/>
      <c r="N10" s="90"/>
      <c r="O10" s="523"/>
      <c r="P10" s="524"/>
    </row>
    <row r="11" spans="1:16" s="525" customFormat="1" ht="4.5" customHeight="1">
      <c r="A11" s="521"/>
      <c r="B11" s="522"/>
      <c r="C11" s="90"/>
      <c r="D11" s="90"/>
      <c r="E11" s="91"/>
      <c r="F11" s="90"/>
      <c r="G11" s="90"/>
      <c r="H11" s="90"/>
      <c r="I11" s="90"/>
      <c r="J11" s="90"/>
      <c r="K11" s="90"/>
      <c r="L11" s="90"/>
      <c r="M11" s="90"/>
      <c r="N11" s="90"/>
      <c r="O11" s="523"/>
      <c r="P11" s="524"/>
    </row>
    <row r="12" spans="1:16" s="525" customFormat="1" ht="9.75" customHeight="1">
      <c r="A12" s="533" t="s">
        <v>228</v>
      </c>
      <c r="B12" s="1025">
        <v>2012</v>
      </c>
      <c r="C12" s="99" t="s">
        <v>7</v>
      </c>
      <c r="D12" s="99" t="s">
        <v>7</v>
      </c>
      <c r="E12" s="99" t="s">
        <v>7</v>
      </c>
      <c r="F12" s="99" t="s">
        <v>7</v>
      </c>
      <c r="G12" s="99" t="s">
        <v>7</v>
      </c>
      <c r="H12" s="99" t="s">
        <v>7</v>
      </c>
      <c r="I12" s="99" t="s">
        <v>7</v>
      </c>
      <c r="J12" s="99" t="s">
        <v>7</v>
      </c>
      <c r="K12" s="99" t="s">
        <v>7</v>
      </c>
      <c r="L12" s="99" t="s">
        <v>7</v>
      </c>
      <c r="M12" s="99">
        <v>219</v>
      </c>
      <c r="N12" s="99" t="s">
        <v>456</v>
      </c>
      <c r="O12" s="536">
        <v>1220</v>
      </c>
      <c r="P12" s="537" t="s">
        <v>8</v>
      </c>
    </row>
    <row r="13" spans="1:16" s="525" customFormat="1" ht="9.75" customHeight="1">
      <c r="A13" s="533" t="s">
        <v>423</v>
      </c>
      <c r="B13" s="1025">
        <v>2013</v>
      </c>
      <c r="C13" s="100" t="s">
        <v>8</v>
      </c>
      <c r="D13" s="111"/>
      <c r="E13" s="112"/>
      <c r="F13" s="111"/>
      <c r="G13" s="111"/>
      <c r="H13" s="111"/>
      <c r="I13" s="111"/>
      <c r="J13" s="111"/>
      <c r="K13" s="111"/>
      <c r="L13" s="111"/>
      <c r="M13" s="111"/>
      <c r="N13" s="111"/>
      <c r="O13" s="536" t="s">
        <v>8</v>
      </c>
      <c r="P13" s="537" t="s">
        <v>8</v>
      </c>
    </row>
    <row r="14" spans="1:16" s="525" customFormat="1" ht="9.75" customHeight="1">
      <c r="A14" s="526" t="s">
        <v>229</v>
      </c>
      <c r="B14" s="522"/>
      <c r="C14" s="111"/>
      <c r="D14" s="111"/>
      <c r="E14" s="112"/>
      <c r="F14" s="111"/>
      <c r="G14" s="111"/>
      <c r="H14" s="111"/>
      <c r="I14" s="111"/>
      <c r="J14" s="111"/>
      <c r="K14" s="111"/>
      <c r="L14" s="111"/>
      <c r="M14" s="111"/>
      <c r="N14" s="111"/>
      <c r="O14" s="1033"/>
      <c r="P14" s="524"/>
    </row>
    <row r="15" spans="1:16" s="525" customFormat="1" ht="9.75" customHeight="1">
      <c r="A15" s="533" t="s">
        <v>175</v>
      </c>
      <c r="B15" s="1025">
        <v>2012</v>
      </c>
      <c r="C15" s="99" t="s">
        <v>7</v>
      </c>
      <c r="D15" s="99" t="s">
        <v>7</v>
      </c>
      <c r="E15" s="99" t="s">
        <v>7</v>
      </c>
      <c r="F15" s="99" t="s">
        <v>7</v>
      </c>
      <c r="G15" s="99" t="s">
        <v>7</v>
      </c>
      <c r="H15" s="99" t="s">
        <v>7</v>
      </c>
      <c r="I15" s="99" t="s">
        <v>7</v>
      </c>
      <c r="J15" s="99" t="s">
        <v>7</v>
      </c>
      <c r="K15" s="99" t="s">
        <v>7</v>
      </c>
      <c r="L15" s="99" t="s">
        <v>7</v>
      </c>
      <c r="M15" s="99">
        <v>219</v>
      </c>
      <c r="N15" s="100" t="s">
        <v>8</v>
      </c>
      <c r="O15" s="536" t="s">
        <v>8</v>
      </c>
      <c r="P15" s="537" t="s">
        <v>8</v>
      </c>
    </row>
    <row r="16" spans="1:16" s="525" customFormat="1" ht="9.75" customHeight="1">
      <c r="A16" s="533" t="s">
        <v>230</v>
      </c>
      <c r="B16" s="1025">
        <v>2013</v>
      </c>
      <c r="C16" s="111" t="s">
        <v>8</v>
      </c>
      <c r="D16" s="111"/>
      <c r="E16" s="112"/>
      <c r="F16" s="111"/>
      <c r="G16" s="111"/>
      <c r="H16" s="111"/>
      <c r="I16" s="111"/>
      <c r="J16" s="111"/>
      <c r="K16" s="111"/>
      <c r="L16" s="111"/>
      <c r="M16" s="111"/>
      <c r="N16" s="111"/>
      <c r="O16" s="536" t="s">
        <v>8</v>
      </c>
      <c r="P16" s="537" t="s">
        <v>8</v>
      </c>
    </row>
    <row r="17" spans="1:16" s="525" customFormat="1" ht="4.5" customHeight="1">
      <c r="A17" s="521"/>
      <c r="B17" s="522"/>
      <c r="C17" s="111"/>
      <c r="D17" s="111"/>
      <c r="E17" s="112"/>
      <c r="F17" s="111"/>
      <c r="G17" s="111"/>
      <c r="H17" s="111"/>
      <c r="I17" s="111"/>
      <c r="J17" s="111"/>
      <c r="K17" s="111"/>
      <c r="L17" s="111"/>
      <c r="M17" s="111"/>
      <c r="N17" s="111"/>
      <c r="O17" s="1033"/>
      <c r="P17" s="524"/>
    </row>
    <row r="18" spans="1:16" s="525" customFormat="1" ht="9.75" customHeight="1">
      <c r="A18" s="533" t="s">
        <v>231</v>
      </c>
      <c r="B18" s="1025">
        <v>2012</v>
      </c>
      <c r="C18" s="99" t="s">
        <v>7</v>
      </c>
      <c r="D18" s="99" t="s">
        <v>7</v>
      </c>
      <c r="E18" s="99" t="s">
        <v>7</v>
      </c>
      <c r="F18" s="99" t="s">
        <v>7</v>
      </c>
      <c r="G18" s="99" t="s">
        <v>7</v>
      </c>
      <c r="H18" s="99" t="s">
        <v>7</v>
      </c>
      <c r="I18" s="99" t="s">
        <v>7</v>
      </c>
      <c r="J18" s="99" t="s">
        <v>7</v>
      </c>
      <c r="K18" s="99" t="s">
        <v>7</v>
      </c>
      <c r="L18" s="99" t="s">
        <v>7</v>
      </c>
      <c r="M18" s="99" t="s">
        <v>7</v>
      </c>
      <c r="N18" s="100" t="s">
        <v>8</v>
      </c>
      <c r="O18" s="536" t="s">
        <v>8</v>
      </c>
      <c r="P18" s="537" t="s">
        <v>8</v>
      </c>
    </row>
    <row r="19" spans="1:16" s="525" customFormat="1" ht="9.75" customHeight="1">
      <c r="A19" s="533" t="s">
        <v>232</v>
      </c>
      <c r="B19" s="1025">
        <v>2013</v>
      </c>
      <c r="C19" s="111" t="s">
        <v>8</v>
      </c>
      <c r="D19" s="111"/>
      <c r="E19" s="112"/>
      <c r="F19" s="111"/>
      <c r="G19" s="111"/>
      <c r="H19" s="111"/>
      <c r="I19" s="111"/>
      <c r="J19" s="111"/>
      <c r="K19" s="111"/>
      <c r="L19" s="111"/>
      <c r="M19" s="111"/>
      <c r="N19" s="111"/>
      <c r="O19" s="536" t="s">
        <v>8</v>
      </c>
      <c r="P19" s="537" t="s">
        <v>8</v>
      </c>
    </row>
    <row r="20" spans="1:16" s="531" customFormat="1" ht="4.5" customHeight="1">
      <c r="A20" s="526"/>
      <c r="B20" s="527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9"/>
      <c r="P20" s="530"/>
    </row>
    <row r="21" spans="1:16" s="531" customFormat="1" ht="9.75" customHeight="1">
      <c r="A21" s="562" t="s">
        <v>457</v>
      </c>
      <c r="B21" s="522"/>
      <c r="C21" s="111"/>
      <c r="D21" s="111"/>
      <c r="E21" s="112"/>
      <c r="F21" s="528"/>
      <c r="G21" s="528"/>
      <c r="H21" s="528"/>
      <c r="I21" s="528"/>
      <c r="J21" s="528"/>
      <c r="K21" s="528"/>
      <c r="L21" s="528"/>
      <c r="M21" s="528"/>
      <c r="N21" s="528"/>
      <c r="O21" s="529"/>
      <c r="P21" s="530"/>
    </row>
    <row r="22" spans="1:16" s="531" customFormat="1" ht="4.5" customHeight="1">
      <c r="A22" s="521"/>
      <c r="B22" s="522"/>
      <c r="C22" s="111"/>
      <c r="D22" s="111"/>
      <c r="E22" s="112"/>
      <c r="F22" s="528"/>
      <c r="G22" s="528"/>
      <c r="H22" s="528"/>
      <c r="I22" s="528"/>
      <c r="J22" s="528"/>
      <c r="K22" s="528"/>
      <c r="L22" s="528"/>
      <c r="M22" s="528"/>
      <c r="N22" s="528"/>
      <c r="O22" s="529"/>
      <c r="P22" s="530"/>
    </row>
    <row r="23" spans="1:16" s="531" customFormat="1" ht="9.75" customHeight="1">
      <c r="A23" s="533" t="s">
        <v>437</v>
      </c>
      <c r="B23" s="1025">
        <v>2012</v>
      </c>
      <c r="C23" s="1030" t="s">
        <v>7</v>
      </c>
      <c r="D23" s="1030" t="s">
        <v>7</v>
      </c>
      <c r="E23" s="1030" t="s">
        <v>7</v>
      </c>
      <c r="F23" s="1030" t="s">
        <v>7</v>
      </c>
      <c r="G23" s="1030" t="s">
        <v>7</v>
      </c>
      <c r="H23" s="1030" t="s">
        <v>7</v>
      </c>
      <c r="I23" s="1030" t="s">
        <v>7</v>
      </c>
      <c r="J23" s="1030" t="s">
        <v>7</v>
      </c>
      <c r="K23" s="1030" t="s">
        <v>7</v>
      </c>
      <c r="L23" s="1030" t="s">
        <v>7</v>
      </c>
      <c r="M23" s="542" t="s">
        <v>8</v>
      </c>
      <c r="N23" s="542" t="s">
        <v>8</v>
      </c>
      <c r="O23" s="536" t="s">
        <v>8</v>
      </c>
      <c r="P23" s="537" t="s">
        <v>8</v>
      </c>
    </row>
    <row r="24" spans="1:16" s="531" customFormat="1" ht="9.75" customHeight="1">
      <c r="A24" s="533" t="s">
        <v>458</v>
      </c>
      <c r="B24" s="1025">
        <v>2013</v>
      </c>
      <c r="C24" s="543" t="s">
        <v>8</v>
      </c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36" t="s">
        <v>8</v>
      </c>
      <c r="P24" s="537" t="s">
        <v>8</v>
      </c>
    </row>
    <row r="25" spans="1:16" s="531" customFormat="1" ht="4.5" customHeight="1">
      <c r="A25" s="526"/>
      <c r="B25" s="1025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9"/>
      <c r="P25" s="530"/>
    </row>
    <row r="26" spans="1:16" s="531" customFormat="1" ht="9.75" customHeight="1">
      <c r="A26" s="526" t="s">
        <v>227</v>
      </c>
      <c r="B26" s="527"/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9"/>
      <c r="P26" s="530"/>
    </row>
    <row r="27" spans="1:16" s="531" customFormat="1" ht="4.5" customHeight="1">
      <c r="A27" s="532"/>
      <c r="B27" s="527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9"/>
      <c r="P27" s="530"/>
    </row>
    <row r="28" spans="1:16" s="506" customFormat="1" ht="9" customHeight="1">
      <c r="A28" s="533" t="s">
        <v>228</v>
      </c>
      <c r="B28" s="534">
        <v>2011</v>
      </c>
      <c r="C28" s="535">
        <v>31253</v>
      </c>
      <c r="D28" s="535">
        <v>27838</v>
      </c>
      <c r="E28" s="535">
        <v>40623</v>
      </c>
      <c r="F28" s="535">
        <v>33369</v>
      </c>
      <c r="G28" s="535">
        <v>25662</v>
      </c>
      <c r="H28" s="535">
        <v>20833</v>
      </c>
      <c r="I28" s="535">
        <v>30878</v>
      </c>
      <c r="J28" s="535">
        <v>25144</v>
      </c>
      <c r="K28" s="535">
        <v>53760</v>
      </c>
      <c r="L28" s="535">
        <v>37835</v>
      </c>
      <c r="M28" s="535">
        <v>32716</v>
      </c>
      <c r="N28" s="535">
        <v>31828</v>
      </c>
      <c r="O28" s="536">
        <f>SUM(C28:N28)</f>
        <v>391739</v>
      </c>
      <c r="P28" s="537" t="s">
        <v>8</v>
      </c>
    </row>
    <row r="29" spans="1:16" s="506" customFormat="1" ht="9" customHeight="1">
      <c r="A29" s="533" t="s">
        <v>423</v>
      </c>
      <c r="B29" s="534">
        <v>2012</v>
      </c>
      <c r="C29" s="535">
        <v>41765</v>
      </c>
      <c r="D29" s="535">
        <v>33288</v>
      </c>
      <c r="E29" s="535">
        <v>47397</v>
      </c>
      <c r="F29" s="535">
        <v>40673</v>
      </c>
      <c r="G29" s="535">
        <v>31843</v>
      </c>
      <c r="H29" s="535">
        <v>28809</v>
      </c>
      <c r="I29" s="535">
        <v>38047</v>
      </c>
      <c r="J29" s="535">
        <v>26975</v>
      </c>
      <c r="K29" s="535">
        <v>52700</v>
      </c>
      <c r="L29" s="535">
        <v>37061</v>
      </c>
      <c r="M29" s="535">
        <v>30081</v>
      </c>
      <c r="N29" s="535" t="s">
        <v>471</v>
      </c>
      <c r="O29" s="536">
        <v>435851</v>
      </c>
      <c r="P29" s="537" t="s">
        <v>8</v>
      </c>
    </row>
    <row r="30" spans="1:16" s="506" customFormat="1" ht="9" customHeight="1">
      <c r="A30" s="533"/>
      <c r="B30" s="534">
        <v>2013</v>
      </c>
      <c r="C30" s="536" t="s">
        <v>472</v>
      </c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6">
        <v>32128</v>
      </c>
      <c r="P30" s="537" t="s">
        <v>8</v>
      </c>
    </row>
    <row r="31" spans="1:16" s="506" customFormat="1" ht="9" customHeight="1">
      <c r="A31" s="526" t="s">
        <v>229</v>
      </c>
      <c r="B31" s="534"/>
      <c r="C31" s="535"/>
      <c r="D31" s="535"/>
      <c r="E31" s="536"/>
      <c r="F31" s="535"/>
      <c r="G31" s="535"/>
      <c r="H31" s="535"/>
      <c r="I31" s="535"/>
      <c r="J31" s="535"/>
      <c r="K31" s="536"/>
      <c r="L31" s="535"/>
      <c r="M31" s="535"/>
      <c r="N31" s="536"/>
      <c r="O31" s="536"/>
      <c r="P31" s="537"/>
    </row>
    <row r="32" spans="1:16" s="506" customFormat="1" ht="9" customHeight="1">
      <c r="A32" s="533" t="s">
        <v>175</v>
      </c>
      <c r="B32" s="534">
        <v>2011</v>
      </c>
      <c r="C32" s="535">
        <v>17753</v>
      </c>
      <c r="D32" s="535">
        <v>19283</v>
      </c>
      <c r="E32" s="535">
        <v>22403</v>
      </c>
      <c r="F32" s="535">
        <v>20174</v>
      </c>
      <c r="G32" s="535">
        <v>16169</v>
      </c>
      <c r="H32" s="535">
        <v>13392</v>
      </c>
      <c r="I32" s="535">
        <v>13734</v>
      </c>
      <c r="J32" s="535">
        <v>12727</v>
      </c>
      <c r="K32" s="535">
        <v>31833</v>
      </c>
      <c r="L32" s="535">
        <v>22407</v>
      </c>
      <c r="M32" s="535">
        <v>20887</v>
      </c>
      <c r="N32" s="535">
        <v>22439</v>
      </c>
      <c r="O32" s="536">
        <f>SUM(C32:N32)</f>
        <v>233201</v>
      </c>
      <c r="P32" s="537" t="s">
        <v>8</v>
      </c>
    </row>
    <row r="33" spans="1:16" s="506" customFormat="1" ht="9" customHeight="1">
      <c r="A33" s="533" t="s">
        <v>230</v>
      </c>
      <c r="B33" s="534">
        <v>2012</v>
      </c>
      <c r="C33" s="535">
        <v>26143</v>
      </c>
      <c r="D33" s="535">
        <v>19099</v>
      </c>
      <c r="E33" s="535">
        <v>22783</v>
      </c>
      <c r="F33" s="535">
        <v>21701</v>
      </c>
      <c r="G33" s="535">
        <v>16222</v>
      </c>
      <c r="H33" s="535">
        <v>14847</v>
      </c>
      <c r="I33" s="535">
        <v>14359</v>
      </c>
      <c r="J33" s="535">
        <v>11976</v>
      </c>
      <c r="K33" s="535">
        <v>26259</v>
      </c>
      <c r="L33" s="535">
        <v>19328</v>
      </c>
      <c r="M33" s="535">
        <v>15451</v>
      </c>
      <c r="N33" s="535" t="s">
        <v>8</v>
      </c>
      <c r="O33" s="536" t="s">
        <v>8</v>
      </c>
      <c r="P33" s="537" t="s">
        <v>8</v>
      </c>
    </row>
    <row r="34" spans="1:16" s="506" customFormat="1" ht="9" customHeight="1">
      <c r="A34" s="533"/>
      <c r="B34" s="534">
        <v>2013</v>
      </c>
      <c r="C34" s="536" t="s">
        <v>8</v>
      </c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6" t="s">
        <v>8</v>
      </c>
      <c r="P34" s="537" t="s">
        <v>8</v>
      </c>
    </row>
    <row r="35" spans="1:16" s="506" customFormat="1" ht="4.5" customHeight="1">
      <c r="A35" s="533"/>
      <c r="B35" s="534"/>
      <c r="C35" s="535"/>
      <c r="D35" s="535"/>
      <c r="E35" s="536"/>
      <c r="F35" s="535"/>
      <c r="G35" s="535"/>
      <c r="H35" s="535"/>
      <c r="I35" s="535"/>
      <c r="J35" s="535"/>
      <c r="K35" s="536"/>
      <c r="L35" s="535"/>
      <c r="M35" s="535"/>
      <c r="N35" s="536"/>
      <c r="O35" s="536"/>
      <c r="P35" s="537"/>
    </row>
    <row r="36" spans="1:16" s="506" customFormat="1" ht="9" customHeight="1">
      <c r="A36" s="533" t="s">
        <v>231</v>
      </c>
      <c r="B36" s="534">
        <v>2011</v>
      </c>
      <c r="C36" s="535">
        <v>13500</v>
      </c>
      <c r="D36" s="535">
        <v>8555</v>
      </c>
      <c r="E36" s="535">
        <v>18220</v>
      </c>
      <c r="F36" s="535">
        <v>13195</v>
      </c>
      <c r="G36" s="535">
        <v>9493</v>
      </c>
      <c r="H36" s="535">
        <v>7441</v>
      </c>
      <c r="I36" s="535">
        <v>17144</v>
      </c>
      <c r="J36" s="535">
        <v>12417</v>
      </c>
      <c r="K36" s="535">
        <v>21927</v>
      </c>
      <c r="L36" s="535">
        <v>15428</v>
      </c>
      <c r="M36" s="535">
        <v>11829</v>
      </c>
      <c r="N36" s="535">
        <v>9389</v>
      </c>
      <c r="O36" s="536">
        <f>SUM(C36:N36)</f>
        <v>158538</v>
      </c>
      <c r="P36" s="537" t="s">
        <v>8</v>
      </c>
    </row>
    <row r="37" spans="1:16" s="506" customFormat="1" ht="9" customHeight="1">
      <c r="A37" s="533" t="s">
        <v>232</v>
      </c>
      <c r="B37" s="534">
        <v>2012</v>
      </c>
      <c r="C37" s="535">
        <v>15622</v>
      </c>
      <c r="D37" s="535">
        <v>14189</v>
      </c>
      <c r="E37" s="535">
        <v>24614</v>
      </c>
      <c r="F37" s="535">
        <v>18972</v>
      </c>
      <c r="G37" s="535">
        <v>15621</v>
      </c>
      <c r="H37" s="535">
        <v>13962</v>
      </c>
      <c r="I37" s="535">
        <v>23688</v>
      </c>
      <c r="J37" s="535">
        <v>14999</v>
      </c>
      <c r="K37" s="535">
        <v>26441</v>
      </c>
      <c r="L37" s="535">
        <v>17733</v>
      </c>
      <c r="M37" s="535">
        <v>14630</v>
      </c>
      <c r="N37" s="535" t="s">
        <v>8</v>
      </c>
      <c r="O37" s="536" t="s">
        <v>8</v>
      </c>
      <c r="P37" s="537" t="s">
        <v>8</v>
      </c>
    </row>
    <row r="38" spans="1:16" s="506" customFormat="1" ht="9" customHeight="1">
      <c r="A38" s="533"/>
      <c r="B38" s="534">
        <v>2013</v>
      </c>
      <c r="C38" s="536" t="s">
        <v>8</v>
      </c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6" t="s">
        <v>8</v>
      </c>
      <c r="P38" s="537" t="s">
        <v>8</v>
      </c>
    </row>
    <row r="39" spans="1:16" s="541" customFormat="1" ht="4.5" customHeight="1">
      <c r="A39" s="532"/>
      <c r="B39" s="52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9"/>
      <c r="P39" s="540"/>
    </row>
    <row r="40" spans="1:16" s="541" customFormat="1" ht="9.75" customHeight="1">
      <c r="A40" s="526" t="s">
        <v>233</v>
      </c>
      <c r="B40" s="52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9"/>
      <c r="P40" s="540"/>
    </row>
    <row r="41" spans="1:16" s="541" customFormat="1" ht="4.5" customHeight="1">
      <c r="A41" s="532"/>
      <c r="B41" s="52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9"/>
      <c r="P41" s="540"/>
    </row>
    <row r="42" spans="1:16" s="541" customFormat="1" ht="9.75" customHeight="1">
      <c r="A42" s="533" t="s">
        <v>73</v>
      </c>
      <c r="B42" s="534">
        <v>2011</v>
      </c>
      <c r="C42" s="542">
        <v>12</v>
      </c>
      <c r="D42" s="542">
        <v>11</v>
      </c>
      <c r="E42" s="542" t="s">
        <v>7</v>
      </c>
      <c r="F42" s="542" t="s">
        <v>7</v>
      </c>
      <c r="G42" s="542" t="s">
        <v>7</v>
      </c>
      <c r="H42" s="542" t="s">
        <v>7</v>
      </c>
      <c r="I42" s="542" t="s">
        <v>7</v>
      </c>
      <c r="J42" s="542" t="s">
        <v>7</v>
      </c>
      <c r="K42" s="542" t="s">
        <v>7</v>
      </c>
      <c r="L42" s="542" t="s">
        <v>7</v>
      </c>
      <c r="M42" s="542" t="s">
        <v>7</v>
      </c>
      <c r="N42" s="543" t="s">
        <v>7</v>
      </c>
      <c r="O42" s="536">
        <f>SUM(C42:N42)</f>
        <v>23</v>
      </c>
      <c r="P42" s="537" t="s">
        <v>8</v>
      </c>
    </row>
    <row r="43" spans="1:16" s="541" customFormat="1" ht="9.75" customHeight="1">
      <c r="A43" s="533" t="s">
        <v>236</v>
      </c>
      <c r="B43" s="534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3"/>
      <c r="O43" s="536"/>
      <c r="P43" s="537"/>
    </row>
    <row r="44" spans="1:16" s="541" customFormat="1" ht="9.75" customHeight="1">
      <c r="A44" s="526" t="s">
        <v>229</v>
      </c>
      <c r="B44" s="527"/>
      <c r="C44" s="544"/>
      <c r="D44" s="544"/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39"/>
      <c r="P44" s="540"/>
    </row>
    <row r="45" spans="1:16" s="541" customFormat="1" ht="9.75" customHeight="1">
      <c r="A45" s="533" t="s">
        <v>175</v>
      </c>
      <c r="B45" s="534">
        <v>2011</v>
      </c>
      <c r="C45" s="542">
        <v>1</v>
      </c>
      <c r="D45" s="542" t="s">
        <v>7</v>
      </c>
      <c r="E45" s="542" t="s">
        <v>7</v>
      </c>
      <c r="F45" s="542" t="s">
        <v>7</v>
      </c>
      <c r="G45" s="542" t="s">
        <v>7</v>
      </c>
      <c r="H45" s="542" t="s">
        <v>7</v>
      </c>
      <c r="I45" s="542" t="s">
        <v>7</v>
      </c>
      <c r="J45" s="542" t="s">
        <v>7</v>
      </c>
      <c r="K45" s="542" t="s">
        <v>7</v>
      </c>
      <c r="L45" s="542" t="s">
        <v>7</v>
      </c>
      <c r="M45" s="542" t="s">
        <v>7</v>
      </c>
      <c r="N45" s="543" t="s">
        <v>7</v>
      </c>
      <c r="O45" s="536">
        <f>SUM(C45:N45)</f>
        <v>1</v>
      </c>
      <c r="P45" s="537" t="s">
        <v>8</v>
      </c>
    </row>
    <row r="46" spans="1:16" s="541" customFormat="1" ht="9.75" customHeight="1">
      <c r="A46" s="533" t="s">
        <v>230</v>
      </c>
      <c r="B46" s="534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3"/>
      <c r="O46" s="536"/>
      <c r="P46" s="537"/>
    </row>
    <row r="47" spans="1:16" s="541" customFormat="1" ht="4.5" customHeight="1">
      <c r="A47" s="533"/>
      <c r="B47" s="534"/>
      <c r="C47" s="543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3"/>
      <c r="O47" s="536"/>
      <c r="P47" s="537"/>
    </row>
    <row r="48" spans="1:16" s="541" customFormat="1" ht="9" customHeight="1">
      <c r="A48" s="533" t="s">
        <v>234</v>
      </c>
      <c r="B48" s="534">
        <v>2011</v>
      </c>
      <c r="C48" s="542">
        <v>11</v>
      </c>
      <c r="D48" s="542">
        <v>11</v>
      </c>
      <c r="E48" s="542" t="s">
        <v>7</v>
      </c>
      <c r="F48" s="542" t="s">
        <v>7</v>
      </c>
      <c r="G48" s="542" t="s">
        <v>7</v>
      </c>
      <c r="H48" s="542" t="s">
        <v>7</v>
      </c>
      <c r="I48" s="542" t="s">
        <v>7</v>
      </c>
      <c r="J48" s="542" t="s">
        <v>7</v>
      </c>
      <c r="K48" s="542" t="s">
        <v>7</v>
      </c>
      <c r="L48" s="542" t="s">
        <v>7</v>
      </c>
      <c r="M48" s="542" t="s">
        <v>7</v>
      </c>
      <c r="N48" s="543" t="s">
        <v>7</v>
      </c>
      <c r="O48" s="536">
        <f>SUM(C48:N48)</f>
        <v>22</v>
      </c>
      <c r="P48" s="537" t="s">
        <v>8</v>
      </c>
    </row>
    <row r="49" spans="1:16" s="541" customFormat="1" ht="9" customHeight="1">
      <c r="A49" s="533" t="s">
        <v>232</v>
      </c>
      <c r="B49" s="534"/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3"/>
      <c r="O49" s="536"/>
      <c r="P49" s="537"/>
    </row>
    <row r="50" spans="1:16" s="541" customFormat="1" ht="3.75" customHeight="1">
      <c r="A50" s="532"/>
      <c r="B50" s="527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39"/>
      <c r="P50" s="540"/>
    </row>
    <row r="51" spans="1:16" s="541" customFormat="1" ht="9.75" customHeight="1">
      <c r="A51" s="526" t="s">
        <v>235</v>
      </c>
      <c r="B51" s="527"/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39"/>
      <c r="P51" s="540"/>
    </row>
    <row r="52" spans="1:16" s="541" customFormat="1" ht="3.75" customHeight="1">
      <c r="A52" s="532"/>
      <c r="B52" s="527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39"/>
      <c r="P52" s="540"/>
    </row>
    <row r="53" spans="1:16" s="541" customFormat="1" ht="9" customHeight="1">
      <c r="A53" s="533" t="s">
        <v>73</v>
      </c>
      <c r="B53" s="545">
        <v>2011</v>
      </c>
      <c r="C53" s="542" t="s">
        <v>7</v>
      </c>
      <c r="D53" s="542">
        <v>1</v>
      </c>
      <c r="E53" s="542" t="s">
        <v>7</v>
      </c>
      <c r="F53" s="542" t="s">
        <v>7</v>
      </c>
      <c r="G53" s="542" t="s">
        <v>7</v>
      </c>
      <c r="H53" s="542" t="s">
        <v>7</v>
      </c>
      <c r="I53" s="542" t="s">
        <v>7</v>
      </c>
      <c r="J53" s="542" t="s">
        <v>7</v>
      </c>
      <c r="K53" s="542">
        <v>1</v>
      </c>
      <c r="L53" s="542" t="s">
        <v>7</v>
      </c>
      <c r="M53" s="542" t="s">
        <v>7</v>
      </c>
      <c r="N53" s="543" t="s">
        <v>7</v>
      </c>
      <c r="O53" s="536">
        <f>SUM(C53:N53)</f>
        <v>2</v>
      </c>
      <c r="P53" s="537" t="s">
        <v>8</v>
      </c>
    </row>
    <row r="54" spans="1:16" s="541" customFormat="1" ht="9" customHeight="1">
      <c r="A54" s="533" t="s">
        <v>236</v>
      </c>
      <c r="B54" s="545"/>
      <c r="C54" s="542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3"/>
      <c r="O54" s="536"/>
      <c r="P54" s="537"/>
    </row>
    <row r="55" spans="1:16" s="541" customFormat="1" ht="9.75" customHeight="1">
      <c r="A55" s="526" t="s">
        <v>229</v>
      </c>
      <c r="B55" s="527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39"/>
      <c r="P55" s="540"/>
    </row>
    <row r="56" spans="1:16" s="541" customFormat="1" ht="9" customHeight="1">
      <c r="A56" s="533" t="s">
        <v>175</v>
      </c>
      <c r="B56" s="545">
        <v>2011</v>
      </c>
      <c r="C56" s="542" t="s">
        <v>7</v>
      </c>
      <c r="D56" s="542" t="s">
        <v>7</v>
      </c>
      <c r="E56" s="542" t="s">
        <v>7</v>
      </c>
      <c r="F56" s="542" t="s">
        <v>7</v>
      </c>
      <c r="G56" s="542" t="s">
        <v>7</v>
      </c>
      <c r="H56" s="542" t="s">
        <v>7</v>
      </c>
      <c r="I56" s="542" t="s">
        <v>7</v>
      </c>
      <c r="J56" s="542" t="s">
        <v>7</v>
      </c>
      <c r="K56" s="542" t="s">
        <v>7</v>
      </c>
      <c r="L56" s="542" t="s">
        <v>7</v>
      </c>
      <c r="M56" s="542" t="s">
        <v>7</v>
      </c>
      <c r="N56" s="543" t="s">
        <v>7</v>
      </c>
      <c r="O56" s="536" t="s">
        <v>7</v>
      </c>
      <c r="P56" s="537" t="s">
        <v>8</v>
      </c>
    </row>
    <row r="57" spans="1:16" s="541" customFormat="1" ht="9" customHeight="1">
      <c r="A57" s="533" t="s">
        <v>230</v>
      </c>
      <c r="B57" s="545"/>
      <c r="C57" s="542"/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3"/>
      <c r="O57" s="536"/>
      <c r="P57" s="537"/>
    </row>
    <row r="58" spans="1:16" s="541" customFormat="1" ht="4.5" customHeight="1">
      <c r="A58" s="533"/>
      <c r="B58" s="545"/>
      <c r="C58" s="542"/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3"/>
      <c r="O58" s="536"/>
      <c r="P58" s="537"/>
    </row>
    <row r="59" spans="1:16" s="541" customFormat="1" ht="9" customHeight="1">
      <c r="A59" s="533" t="s">
        <v>234</v>
      </c>
      <c r="B59" s="545">
        <v>2011</v>
      </c>
      <c r="C59" s="542" t="s">
        <v>7</v>
      </c>
      <c r="D59" s="542">
        <v>1</v>
      </c>
      <c r="E59" s="542" t="s">
        <v>7</v>
      </c>
      <c r="F59" s="542" t="s">
        <v>7</v>
      </c>
      <c r="G59" s="542" t="s">
        <v>7</v>
      </c>
      <c r="H59" s="542" t="s">
        <v>7</v>
      </c>
      <c r="I59" s="542" t="s">
        <v>7</v>
      </c>
      <c r="J59" s="542" t="s">
        <v>7</v>
      </c>
      <c r="K59" s="542">
        <v>1</v>
      </c>
      <c r="L59" s="542" t="s">
        <v>7</v>
      </c>
      <c r="M59" s="542" t="s">
        <v>7</v>
      </c>
      <c r="N59" s="543" t="s">
        <v>7</v>
      </c>
      <c r="O59" s="536">
        <f>SUM(C59:N59)</f>
        <v>2</v>
      </c>
      <c r="P59" s="537" t="s">
        <v>8</v>
      </c>
    </row>
    <row r="60" spans="1:16" s="541" customFormat="1" ht="9" customHeight="1">
      <c r="A60" s="533" t="s">
        <v>232</v>
      </c>
      <c r="B60" s="545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3"/>
      <c r="O60" s="536"/>
      <c r="P60" s="537"/>
    </row>
    <row r="61" spans="1:16" s="541" customFormat="1" ht="3.75" customHeight="1">
      <c r="A61" s="532"/>
      <c r="B61" s="527"/>
      <c r="C61" s="538"/>
      <c r="D61" s="538"/>
      <c r="E61" s="538"/>
      <c r="F61" s="538"/>
      <c r="G61" s="538"/>
      <c r="H61" s="538"/>
      <c r="I61" s="538"/>
      <c r="J61" s="538"/>
      <c r="K61" s="538"/>
      <c r="L61" s="538"/>
      <c r="M61" s="538"/>
      <c r="N61" s="538"/>
      <c r="O61" s="539"/>
      <c r="P61" s="540"/>
    </row>
    <row r="62" spans="1:16" s="541" customFormat="1" ht="9.75" customHeight="1">
      <c r="A62" s="546" t="s">
        <v>237</v>
      </c>
      <c r="B62" s="527"/>
      <c r="C62" s="538"/>
      <c r="D62" s="538"/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9"/>
      <c r="P62" s="540"/>
    </row>
    <row r="63" spans="1:16" s="541" customFormat="1" ht="3.75" customHeight="1">
      <c r="A63" s="546"/>
      <c r="B63" s="527"/>
      <c r="C63" s="538"/>
      <c r="D63" s="538"/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9"/>
      <c r="P63" s="540"/>
    </row>
    <row r="64" spans="1:16" s="541" customFormat="1" ht="9" customHeight="1">
      <c r="A64" s="533" t="s">
        <v>156</v>
      </c>
      <c r="B64" s="545">
        <v>2011</v>
      </c>
      <c r="C64" s="547">
        <v>39</v>
      </c>
      <c r="D64" s="547">
        <v>31</v>
      </c>
      <c r="E64" s="542">
        <v>1</v>
      </c>
      <c r="F64" s="542">
        <v>11</v>
      </c>
      <c r="G64" s="542">
        <v>6</v>
      </c>
      <c r="H64" s="542">
        <v>6</v>
      </c>
      <c r="I64" s="542">
        <v>8</v>
      </c>
      <c r="J64" s="542">
        <v>6</v>
      </c>
      <c r="K64" s="542">
        <v>21</v>
      </c>
      <c r="L64" s="542">
        <v>23</v>
      </c>
      <c r="M64" s="542">
        <v>38</v>
      </c>
      <c r="N64" s="542">
        <v>70</v>
      </c>
      <c r="O64" s="536">
        <f>SUM(C64:N64)</f>
        <v>260</v>
      </c>
      <c r="P64" s="537" t="s">
        <v>8</v>
      </c>
    </row>
    <row r="65" spans="1:16" s="541" customFormat="1" ht="9" customHeight="1">
      <c r="A65" s="533" t="s">
        <v>157</v>
      </c>
      <c r="B65" s="545">
        <v>2012</v>
      </c>
      <c r="C65" s="547">
        <v>57</v>
      </c>
      <c r="D65" s="547">
        <v>12</v>
      </c>
      <c r="E65" s="547">
        <v>11</v>
      </c>
      <c r="F65" s="547">
        <v>9</v>
      </c>
      <c r="G65" s="547">
        <v>1</v>
      </c>
      <c r="H65" s="547">
        <v>2</v>
      </c>
      <c r="I65" s="547">
        <v>3</v>
      </c>
      <c r="J65" s="547">
        <v>5</v>
      </c>
      <c r="K65" s="547">
        <v>20</v>
      </c>
      <c r="L65" s="547">
        <v>23</v>
      </c>
      <c r="M65" s="547">
        <v>12</v>
      </c>
      <c r="N65" s="547">
        <v>55</v>
      </c>
      <c r="O65" s="536">
        <f>SUM(C65:N65)</f>
        <v>210</v>
      </c>
      <c r="P65" s="537" t="s">
        <v>8</v>
      </c>
    </row>
    <row r="66" spans="1:16" s="541" customFormat="1" ht="9.75" customHeight="1">
      <c r="A66" s="533" t="s">
        <v>238</v>
      </c>
      <c r="B66" s="545">
        <v>2013</v>
      </c>
      <c r="C66" s="548">
        <v>38</v>
      </c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36">
        <f>SUM(C66:N66)</f>
        <v>38</v>
      </c>
      <c r="P66" s="537" t="s">
        <v>8</v>
      </c>
    </row>
    <row r="67" spans="1:16" s="541" customFormat="1" ht="3.75" customHeight="1">
      <c r="A67" s="532"/>
      <c r="B67" s="527"/>
      <c r="C67" s="538"/>
      <c r="D67" s="538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39"/>
      <c r="P67" s="540"/>
    </row>
    <row r="68" spans="1:16" s="541" customFormat="1" ht="9.75" customHeight="1">
      <c r="A68" s="526" t="s">
        <v>239</v>
      </c>
      <c r="B68" s="527"/>
      <c r="C68" s="538"/>
      <c r="D68" s="538"/>
      <c r="E68" s="538"/>
      <c r="F68" s="538"/>
      <c r="G68" s="538"/>
      <c r="H68" s="538"/>
      <c r="I68" s="538"/>
      <c r="J68" s="538"/>
      <c r="K68" s="538"/>
      <c r="L68" s="538"/>
      <c r="M68" s="538"/>
      <c r="N68" s="538"/>
      <c r="O68" s="539"/>
      <c r="P68" s="540"/>
    </row>
    <row r="69" spans="1:16" s="541" customFormat="1" ht="3.75" customHeight="1">
      <c r="A69" s="526"/>
      <c r="B69" s="527"/>
      <c r="C69" s="538"/>
      <c r="D69" s="538"/>
      <c r="E69" s="538"/>
      <c r="F69" s="538"/>
      <c r="G69" s="538"/>
      <c r="H69" s="538"/>
      <c r="I69" s="538"/>
      <c r="J69" s="538"/>
      <c r="K69" s="538"/>
      <c r="L69" s="538"/>
      <c r="M69" s="538"/>
      <c r="N69" s="538"/>
      <c r="O69" s="539"/>
      <c r="P69" s="540"/>
    </row>
    <row r="70" spans="1:16" s="506" customFormat="1" ht="9" customHeight="1">
      <c r="A70" s="533" t="s">
        <v>156</v>
      </c>
      <c r="B70" s="534">
        <v>2011</v>
      </c>
      <c r="C70" s="535">
        <v>555</v>
      </c>
      <c r="D70" s="535">
        <v>509</v>
      </c>
      <c r="E70" s="535">
        <v>284</v>
      </c>
      <c r="F70" s="535">
        <v>114</v>
      </c>
      <c r="G70" s="535">
        <v>139</v>
      </c>
      <c r="H70" s="535">
        <v>115</v>
      </c>
      <c r="I70" s="535">
        <v>308</v>
      </c>
      <c r="J70" s="535">
        <v>688</v>
      </c>
      <c r="K70" s="535">
        <v>2141</v>
      </c>
      <c r="L70" s="535">
        <v>1932</v>
      </c>
      <c r="M70" s="535">
        <v>1545</v>
      </c>
      <c r="N70" s="535">
        <v>890</v>
      </c>
      <c r="O70" s="536">
        <f>SUM(C70:N70)</f>
        <v>9220</v>
      </c>
      <c r="P70" s="537" t="s">
        <v>8</v>
      </c>
    </row>
    <row r="71" spans="1:16" s="506" customFormat="1" ht="9" customHeight="1">
      <c r="A71" s="533" t="s">
        <v>240</v>
      </c>
      <c r="B71" s="534">
        <v>2012</v>
      </c>
      <c r="C71" s="535">
        <v>665</v>
      </c>
      <c r="D71" s="535">
        <v>305</v>
      </c>
      <c r="E71" s="535">
        <v>368</v>
      </c>
      <c r="F71" s="535">
        <v>137</v>
      </c>
      <c r="G71" s="535">
        <v>110</v>
      </c>
      <c r="H71" s="535">
        <v>114</v>
      </c>
      <c r="I71" s="535">
        <v>397</v>
      </c>
      <c r="J71" s="535">
        <v>463</v>
      </c>
      <c r="K71" s="535">
        <v>2402</v>
      </c>
      <c r="L71" s="535">
        <v>2594</v>
      </c>
      <c r="M71" s="535">
        <v>1373</v>
      </c>
      <c r="N71" s="535">
        <v>803</v>
      </c>
      <c r="O71" s="536">
        <f>SUM(C71:N71)</f>
        <v>9731</v>
      </c>
      <c r="P71" s="537" t="s">
        <v>8</v>
      </c>
    </row>
    <row r="72" spans="1:16" s="506" customFormat="1" ht="9" customHeight="1">
      <c r="A72" s="549" t="s">
        <v>241</v>
      </c>
      <c r="B72" s="534">
        <v>2013</v>
      </c>
      <c r="C72" s="536">
        <v>484</v>
      </c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6">
        <f>SUM(C72:N72)</f>
        <v>484</v>
      </c>
      <c r="P72" s="537" t="s">
        <v>8</v>
      </c>
    </row>
    <row r="73" spans="1:16" s="541" customFormat="1" ht="3.75" customHeight="1">
      <c r="A73" s="552"/>
      <c r="B73" s="553"/>
      <c r="C73" s="553"/>
      <c r="D73" s="553"/>
      <c r="E73" s="554"/>
      <c r="F73" s="553"/>
      <c r="G73" s="553"/>
      <c r="H73" s="553"/>
      <c r="I73" s="553"/>
      <c r="J73" s="553"/>
      <c r="K73" s="553"/>
      <c r="L73" s="553"/>
      <c r="M73" s="553"/>
      <c r="N73" s="553"/>
      <c r="O73" s="554"/>
      <c r="P73" s="555"/>
    </row>
    <row r="74" spans="1:16" s="506" customFormat="1" ht="9" customHeight="1">
      <c r="A74" s="556" t="s">
        <v>161</v>
      </c>
      <c r="B74" s="1029" t="s">
        <v>442</v>
      </c>
      <c r="C74" s="556"/>
      <c r="D74" s="557"/>
      <c r="E74" s="557"/>
      <c r="F74" s="557"/>
      <c r="G74" s="557"/>
      <c r="H74" s="557"/>
      <c r="I74" s="557"/>
      <c r="J74" s="557"/>
      <c r="K74" s="557"/>
      <c r="L74" s="557"/>
      <c r="M74" s="557"/>
      <c r="N74" s="557"/>
      <c r="O74" s="558"/>
      <c r="P74" s="559" t="s">
        <v>88</v>
      </c>
    </row>
    <row r="75" spans="1:16" s="506" customFormat="1" ht="9" customHeight="1">
      <c r="A75" s="556" t="s">
        <v>459</v>
      </c>
      <c r="B75" s="557"/>
      <c r="C75" s="122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510"/>
      <c r="P75" s="560"/>
    </row>
    <row r="76" spans="1:16" s="506" customFormat="1" ht="15" customHeight="1">
      <c r="A76" s="1078" t="s">
        <v>225</v>
      </c>
      <c r="B76" s="1078"/>
      <c r="C76" s="1078"/>
      <c r="D76" s="1078"/>
      <c r="E76" s="1078"/>
      <c r="F76" s="1078"/>
      <c r="G76" s="1078"/>
      <c r="H76" s="1078"/>
      <c r="I76" s="1078"/>
      <c r="J76" s="1078"/>
      <c r="K76" s="1078"/>
      <c r="L76" s="1078"/>
      <c r="M76" s="1078"/>
      <c r="N76" s="1078"/>
      <c r="O76" s="1078"/>
      <c r="P76" s="1078"/>
    </row>
    <row r="77" spans="1:16" s="506" customFormat="1" ht="15" customHeight="1">
      <c r="A77" s="1079" t="s">
        <v>242</v>
      </c>
      <c r="B77" s="1079"/>
      <c r="C77" s="1079"/>
      <c r="D77" s="1079"/>
      <c r="E77" s="1079"/>
      <c r="F77" s="1079"/>
      <c r="G77" s="1079"/>
      <c r="H77" s="1079"/>
      <c r="I77" s="1079"/>
      <c r="J77" s="1079"/>
      <c r="K77" s="1079"/>
      <c r="L77" s="1079"/>
      <c r="M77" s="1079"/>
      <c r="N77" s="1079"/>
      <c r="O77" s="1079"/>
      <c r="P77" s="1079"/>
    </row>
    <row r="78" spans="1:16" s="506" customFormat="1" ht="15" customHeight="1">
      <c r="A78" s="1080" t="s">
        <v>55</v>
      </c>
      <c r="B78" s="1080"/>
      <c r="C78" s="1080"/>
      <c r="D78" s="1080"/>
      <c r="E78" s="1080"/>
      <c r="F78" s="1080"/>
      <c r="G78" s="1080"/>
      <c r="H78" s="1080"/>
      <c r="I78" s="1080"/>
      <c r="J78" s="1080"/>
      <c r="K78" s="1080"/>
      <c r="L78" s="1080"/>
      <c r="M78" s="1080"/>
      <c r="N78" s="1080"/>
      <c r="O78" s="1080"/>
      <c r="P78" s="1080"/>
    </row>
    <row r="79" spans="1:16" s="506" customFormat="1" ht="4.5" customHeight="1">
      <c r="A79" s="561"/>
      <c r="B79" s="561"/>
      <c r="C79" s="561"/>
      <c r="D79" s="561"/>
      <c r="E79" s="561"/>
      <c r="F79" s="561"/>
      <c r="G79" s="561"/>
      <c r="H79" s="561"/>
      <c r="I79" s="561"/>
      <c r="J79" s="561"/>
      <c r="K79" s="561"/>
      <c r="L79" s="561"/>
      <c r="M79" s="561"/>
      <c r="N79" s="561"/>
      <c r="O79" s="561"/>
      <c r="P79" s="561"/>
    </row>
    <row r="80" spans="1:16" s="506" customFormat="1" ht="9.75" customHeight="1">
      <c r="A80" s="75" t="s">
        <v>103</v>
      </c>
      <c r="B80" s="557"/>
      <c r="C80" s="557"/>
      <c r="D80" s="557"/>
      <c r="E80" s="557"/>
      <c r="F80" s="557"/>
      <c r="G80" s="557"/>
      <c r="H80" s="557"/>
      <c r="I80" s="557"/>
      <c r="J80" s="557"/>
      <c r="K80" s="557"/>
      <c r="L80" s="557"/>
      <c r="M80" s="557"/>
      <c r="N80" s="557"/>
      <c r="O80" s="510"/>
      <c r="P80" s="511" t="s">
        <v>56</v>
      </c>
    </row>
    <row r="81" spans="1:16" s="506" customFormat="1" ht="15" customHeight="1">
      <c r="A81" s="1081" t="s">
        <v>242</v>
      </c>
      <c r="B81" s="1081"/>
      <c r="C81" s="1081"/>
      <c r="D81" s="1081"/>
      <c r="E81" s="1081"/>
      <c r="F81" s="1081"/>
      <c r="G81" s="1081"/>
      <c r="H81" s="1081"/>
      <c r="I81" s="1081"/>
      <c r="J81" s="1081"/>
      <c r="K81" s="1081"/>
      <c r="L81" s="1081"/>
      <c r="M81" s="1081"/>
      <c r="N81" s="1081"/>
      <c r="O81" s="1081"/>
      <c r="P81" s="1081"/>
    </row>
    <row r="82" spans="1:16" s="506" customFormat="1" ht="4.5" customHeight="1">
      <c r="A82" s="513"/>
      <c r="B82" s="514"/>
      <c r="C82" s="515"/>
      <c r="D82" s="515"/>
      <c r="E82" s="516"/>
      <c r="F82" s="515"/>
      <c r="G82" s="515"/>
      <c r="H82" s="515"/>
      <c r="I82" s="515"/>
      <c r="J82" s="515"/>
      <c r="K82" s="515"/>
      <c r="L82" s="515"/>
      <c r="M82" s="515"/>
      <c r="N82" s="515"/>
      <c r="O82" s="517"/>
      <c r="P82" s="518"/>
    </row>
    <row r="83" spans="1:16" s="506" customFormat="1" ht="9.75" customHeight="1">
      <c r="A83" s="521"/>
      <c r="B83" s="522"/>
      <c r="C83" s="90" t="s">
        <v>57</v>
      </c>
      <c r="D83" s="90" t="s">
        <v>58</v>
      </c>
      <c r="E83" s="91" t="s">
        <v>59</v>
      </c>
      <c r="F83" s="90" t="s">
        <v>60</v>
      </c>
      <c r="G83" s="90" t="s">
        <v>61</v>
      </c>
      <c r="H83" s="90" t="s">
        <v>62</v>
      </c>
      <c r="I83" s="90" t="s">
        <v>63</v>
      </c>
      <c r="J83" s="90" t="s">
        <v>64</v>
      </c>
      <c r="K83" s="90" t="s">
        <v>65</v>
      </c>
      <c r="L83" s="90" t="s">
        <v>66</v>
      </c>
      <c r="M83" s="90" t="s">
        <v>67</v>
      </c>
      <c r="N83" s="90" t="s">
        <v>68</v>
      </c>
      <c r="O83" s="523" t="s">
        <v>69</v>
      </c>
      <c r="P83" s="524" t="s">
        <v>70</v>
      </c>
    </row>
    <row r="84" spans="1:16" s="506" customFormat="1" ht="4.5" customHeight="1">
      <c r="A84" s="562"/>
      <c r="B84" s="563"/>
      <c r="C84" s="564"/>
      <c r="D84" s="564"/>
      <c r="E84" s="565"/>
      <c r="F84" s="564"/>
      <c r="G84" s="564"/>
      <c r="H84" s="564"/>
      <c r="I84" s="564"/>
      <c r="J84" s="564"/>
      <c r="K84" s="564"/>
      <c r="L84" s="564"/>
      <c r="M84" s="564"/>
      <c r="N84" s="564"/>
      <c r="O84" s="566"/>
      <c r="P84" s="567"/>
    </row>
    <row r="85" spans="1:16" s="506" customFormat="1" ht="9" customHeight="1">
      <c r="A85" s="526" t="s">
        <v>243</v>
      </c>
      <c r="B85" s="527"/>
      <c r="C85" s="550"/>
      <c r="D85" s="550"/>
      <c r="E85" s="551"/>
      <c r="F85" s="550"/>
      <c r="G85" s="550"/>
      <c r="H85" s="550"/>
      <c r="I85" s="550"/>
      <c r="J85" s="550"/>
      <c r="K85" s="550"/>
      <c r="L85" s="550"/>
      <c r="M85" s="550"/>
      <c r="N85" s="550"/>
      <c r="O85" s="551"/>
      <c r="P85" s="540"/>
    </row>
    <row r="86" spans="1:16" s="506" customFormat="1" ht="4.5" customHeight="1">
      <c r="A86" s="526"/>
      <c r="B86" s="527"/>
      <c r="C86" s="1017"/>
      <c r="D86" s="568"/>
      <c r="E86" s="569"/>
      <c r="F86" s="568"/>
      <c r="G86" s="568"/>
      <c r="H86" s="568"/>
      <c r="I86" s="568"/>
      <c r="J86" s="1014"/>
      <c r="K86" s="568"/>
      <c r="L86" s="568"/>
      <c r="M86" s="568"/>
      <c r="N86" s="568"/>
      <c r="O86" s="570"/>
      <c r="P86" s="530"/>
    </row>
    <row r="87" spans="1:16" s="506" customFormat="1" ht="9.75" customHeight="1">
      <c r="A87" s="533" t="s">
        <v>390</v>
      </c>
      <c r="B87" s="545">
        <v>2011</v>
      </c>
      <c r="C87" s="571" t="s">
        <v>8</v>
      </c>
      <c r="D87" s="571" t="s">
        <v>8</v>
      </c>
      <c r="E87" s="571" t="s">
        <v>8</v>
      </c>
      <c r="F87" s="571" t="s">
        <v>8</v>
      </c>
      <c r="G87" s="571" t="s">
        <v>8</v>
      </c>
      <c r="H87" s="571" t="s">
        <v>8</v>
      </c>
      <c r="I87" s="571" t="s">
        <v>8</v>
      </c>
      <c r="J87" s="571" t="s">
        <v>8</v>
      </c>
      <c r="K87" s="571" t="s">
        <v>8</v>
      </c>
      <c r="L87" s="571" t="s">
        <v>8</v>
      </c>
      <c r="M87" s="571" t="s">
        <v>8</v>
      </c>
      <c r="N87" s="571" t="s">
        <v>8</v>
      </c>
      <c r="O87" s="536" t="s">
        <v>8</v>
      </c>
      <c r="P87" s="537" t="s">
        <v>8</v>
      </c>
    </row>
    <row r="88" spans="1:16" s="506" customFormat="1" ht="9.75" customHeight="1">
      <c r="A88" s="533" t="s">
        <v>391</v>
      </c>
      <c r="B88" s="545">
        <v>2012</v>
      </c>
      <c r="C88" s="571" t="s">
        <v>8</v>
      </c>
      <c r="D88" s="571" t="s">
        <v>8</v>
      </c>
      <c r="E88" s="571" t="s">
        <v>8</v>
      </c>
      <c r="F88" s="571" t="s">
        <v>8</v>
      </c>
      <c r="G88" s="571" t="s">
        <v>8</v>
      </c>
      <c r="H88" s="571" t="s">
        <v>8</v>
      </c>
      <c r="I88" s="571" t="s">
        <v>8</v>
      </c>
      <c r="J88" s="571" t="s">
        <v>8</v>
      </c>
      <c r="K88" s="571" t="s">
        <v>8</v>
      </c>
      <c r="L88" s="571" t="s">
        <v>8</v>
      </c>
      <c r="M88" s="571" t="s">
        <v>8</v>
      </c>
      <c r="N88" s="571" t="s">
        <v>8</v>
      </c>
      <c r="O88" s="536" t="s">
        <v>8</v>
      </c>
      <c r="P88" s="537" t="s">
        <v>8</v>
      </c>
    </row>
    <row r="89" spans="1:16" s="506" customFormat="1" ht="9.75" customHeight="1">
      <c r="A89" s="533" t="s">
        <v>244</v>
      </c>
      <c r="B89" s="545">
        <v>2013</v>
      </c>
      <c r="C89" s="572" t="s">
        <v>8</v>
      </c>
      <c r="D89" s="571"/>
      <c r="E89" s="571"/>
      <c r="F89" s="571"/>
      <c r="G89" s="571"/>
      <c r="H89" s="571"/>
      <c r="I89" s="571"/>
      <c r="J89" s="571"/>
      <c r="K89" s="571"/>
      <c r="L89" s="571"/>
      <c r="M89" s="571"/>
      <c r="N89" s="571"/>
      <c r="O89" s="536" t="s">
        <v>8</v>
      </c>
      <c r="P89" s="537" t="s">
        <v>8</v>
      </c>
    </row>
    <row r="90" spans="1:16" s="506" customFormat="1" ht="4.5" customHeight="1">
      <c r="A90" s="526"/>
      <c r="B90" s="527"/>
      <c r="C90" s="568"/>
      <c r="D90" s="568"/>
      <c r="E90" s="569"/>
      <c r="F90" s="568"/>
      <c r="G90" s="568"/>
      <c r="H90" s="568"/>
      <c r="I90" s="568"/>
      <c r="J90" s="568"/>
      <c r="K90" s="568"/>
      <c r="L90" s="568"/>
      <c r="M90" s="568"/>
      <c r="N90" s="568"/>
      <c r="O90" s="570"/>
      <c r="P90" s="530"/>
    </row>
    <row r="91" spans="1:16" s="506" customFormat="1" ht="9.75" customHeight="1">
      <c r="A91" s="533" t="s">
        <v>392</v>
      </c>
      <c r="B91" s="545">
        <v>2011</v>
      </c>
      <c r="C91" s="571" t="s">
        <v>8</v>
      </c>
      <c r="D91" s="571" t="s">
        <v>8</v>
      </c>
      <c r="E91" s="571" t="s">
        <v>8</v>
      </c>
      <c r="F91" s="571" t="s">
        <v>8</v>
      </c>
      <c r="G91" s="571" t="s">
        <v>8</v>
      </c>
      <c r="H91" s="571" t="s">
        <v>8</v>
      </c>
      <c r="I91" s="571" t="s">
        <v>8</v>
      </c>
      <c r="J91" s="571" t="s">
        <v>8</v>
      </c>
      <c r="K91" s="571" t="s">
        <v>8</v>
      </c>
      <c r="L91" s="571" t="s">
        <v>8</v>
      </c>
      <c r="M91" s="571" t="s">
        <v>8</v>
      </c>
      <c r="N91" s="571" t="s">
        <v>8</v>
      </c>
      <c r="O91" s="536" t="s">
        <v>8</v>
      </c>
      <c r="P91" s="537" t="s">
        <v>8</v>
      </c>
    </row>
    <row r="92" spans="1:16" s="506" customFormat="1" ht="9.75" customHeight="1">
      <c r="A92" s="533" t="s">
        <v>391</v>
      </c>
      <c r="B92" s="545">
        <v>2012</v>
      </c>
      <c r="C92" s="571" t="s">
        <v>8</v>
      </c>
      <c r="D92" s="571" t="s">
        <v>8</v>
      </c>
      <c r="E92" s="571" t="s">
        <v>8</v>
      </c>
      <c r="F92" s="571" t="s">
        <v>8</v>
      </c>
      <c r="G92" s="571" t="s">
        <v>8</v>
      </c>
      <c r="H92" s="571" t="s">
        <v>8</v>
      </c>
      <c r="I92" s="571" t="s">
        <v>8</v>
      </c>
      <c r="J92" s="571" t="s">
        <v>8</v>
      </c>
      <c r="K92" s="571" t="s">
        <v>8</v>
      </c>
      <c r="L92" s="571" t="s">
        <v>8</v>
      </c>
      <c r="M92" s="571" t="s">
        <v>8</v>
      </c>
      <c r="N92" s="571" t="s">
        <v>8</v>
      </c>
      <c r="O92" s="536" t="s">
        <v>8</v>
      </c>
      <c r="P92" s="537" t="s">
        <v>8</v>
      </c>
    </row>
    <row r="93" spans="1:16" s="506" customFormat="1" ht="9.75" customHeight="1">
      <c r="A93" s="533" t="s">
        <v>244</v>
      </c>
      <c r="B93" s="545">
        <v>2013</v>
      </c>
      <c r="C93" s="572" t="s">
        <v>8</v>
      </c>
      <c r="D93" s="571"/>
      <c r="E93" s="571"/>
      <c r="F93" s="571"/>
      <c r="G93" s="571"/>
      <c r="H93" s="571"/>
      <c r="I93" s="571"/>
      <c r="J93" s="571"/>
      <c r="K93" s="571"/>
      <c r="L93" s="571"/>
      <c r="M93" s="571"/>
      <c r="N93" s="571"/>
      <c r="O93" s="536" t="s">
        <v>8</v>
      </c>
      <c r="P93" s="537" t="s">
        <v>8</v>
      </c>
    </row>
    <row r="94" spans="1:16" s="506" customFormat="1" ht="4.5" customHeight="1">
      <c r="A94" s="573"/>
      <c r="B94" s="574"/>
      <c r="C94" s="575"/>
      <c r="D94" s="575"/>
      <c r="E94" s="575"/>
      <c r="F94" s="575"/>
      <c r="G94" s="575"/>
      <c r="H94" s="575"/>
      <c r="I94" s="575"/>
      <c r="J94" s="575"/>
      <c r="K94" s="575"/>
      <c r="L94" s="575"/>
      <c r="M94" s="576"/>
      <c r="N94" s="575"/>
      <c r="O94" s="576"/>
      <c r="P94" s="577"/>
    </row>
    <row r="95" spans="1:16" s="506" customFormat="1" ht="9" customHeight="1">
      <c r="A95" s="578" t="s">
        <v>161</v>
      </c>
      <c r="B95" s="557"/>
      <c r="C95" s="557" t="s">
        <v>246</v>
      </c>
      <c r="D95" s="557"/>
      <c r="E95" s="557"/>
      <c r="F95" s="557"/>
      <c r="G95" s="557"/>
      <c r="H95" s="557"/>
      <c r="I95" s="557"/>
      <c r="J95" s="557"/>
      <c r="K95" s="557"/>
      <c r="L95" s="557"/>
      <c r="M95" s="557"/>
      <c r="N95" s="557"/>
      <c r="O95" s="558"/>
      <c r="P95" s="559" t="s">
        <v>88</v>
      </c>
    </row>
    <row r="96" spans="1:16" s="506" customFormat="1" ht="9" customHeight="1">
      <c r="A96" s="578"/>
      <c r="B96" s="557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10"/>
      <c r="P96" s="560"/>
    </row>
    <row r="97" spans="1:16" s="506" customFormat="1" ht="15" customHeight="1">
      <c r="A97" s="1078" t="s">
        <v>225</v>
      </c>
      <c r="B97" s="1078"/>
      <c r="C97" s="1078"/>
      <c r="D97" s="1078"/>
      <c r="E97" s="1078"/>
      <c r="F97" s="1078"/>
      <c r="G97" s="1078"/>
      <c r="H97" s="1078"/>
      <c r="I97" s="1078"/>
      <c r="J97" s="1078"/>
      <c r="K97" s="1078"/>
      <c r="L97" s="1078"/>
      <c r="M97" s="1078"/>
      <c r="N97" s="1078"/>
      <c r="O97" s="1078"/>
      <c r="P97" s="1078"/>
    </row>
    <row r="98" spans="1:16" s="506" customFormat="1" ht="15" customHeight="1">
      <c r="A98" s="1079" t="s">
        <v>226</v>
      </c>
      <c r="B98" s="1079"/>
      <c r="C98" s="1079"/>
      <c r="D98" s="1079"/>
      <c r="E98" s="1079"/>
      <c r="F98" s="1079"/>
      <c r="G98" s="1079"/>
      <c r="H98" s="1079"/>
      <c r="I98" s="1079"/>
      <c r="J98" s="1079"/>
      <c r="K98" s="1079"/>
      <c r="L98" s="1079"/>
      <c r="M98" s="1079"/>
      <c r="N98" s="1079"/>
      <c r="O98" s="1079"/>
      <c r="P98" s="1079"/>
    </row>
    <row r="99" spans="1:16" s="506" customFormat="1" ht="15" customHeight="1">
      <c r="A99" s="1080" t="s">
        <v>165</v>
      </c>
      <c r="B99" s="1080"/>
      <c r="C99" s="1080"/>
      <c r="D99" s="1080"/>
      <c r="E99" s="1080"/>
      <c r="F99" s="1080"/>
      <c r="G99" s="1080"/>
      <c r="H99" s="1080"/>
      <c r="I99" s="1080"/>
      <c r="J99" s="1080"/>
      <c r="K99" s="1080"/>
      <c r="L99" s="1080"/>
      <c r="M99" s="1080"/>
      <c r="N99" s="1080"/>
      <c r="O99" s="1080"/>
      <c r="P99" s="1080"/>
    </row>
    <row r="100" spans="1:16" s="506" customFormat="1" ht="4.5" customHeight="1">
      <c r="A100" s="505"/>
      <c r="B100" s="505"/>
      <c r="C100" s="507"/>
      <c r="D100" s="507"/>
      <c r="E100" s="507"/>
      <c r="F100" s="508"/>
      <c r="G100" s="507"/>
      <c r="H100" s="508"/>
      <c r="I100" s="507"/>
      <c r="J100" s="507"/>
      <c r="K100" s="507"/>
      <c r="L100" s="507"/>
      <c r="M100" s="507"/>
      <c r="N100" s="507"/>
      <c r="O100" s="505"/>
      <c r="P100" s="505"/>
    </row>
    <row r="101" spans="1:16" s="506" customFormat="1" ht="9.75" customHeight="1">
      <c r="A101" s="75" t="s">
        <v>103</v>
      </c>
      <c r="B101" s="579"/>
      <c r="C101" s="579"/>
      <c r="D101" s="579"/>
      <c r="E101" s="579"/>
      <c r="F101" s="579"/>
      <c r="G101" s="579"/>
      <c r="H101" s="579"/>
      <c r="I101" s="579"/>
      <c r="J101" s="579"/>
      <c r="K101" s="557"/>
      <c r="L101" s="557"/>
      <c r="M101" s="557"/>
      <c r="N101" s="557"/>
      <c r="O101" s="510"/>
      <c r="P101" s="511" t="s">
        <v>90</v>
      </c>
    </row>
    <row r="102" spans="1:256" s="512" customFormat="1" ht="15" customHeight="1">
      <c r="A102" s="1082" t="s">
        <v>226</v>
      </c>
      <c r="B102" s="1082"/>
      <c r="C102" s="1082"/>
      <c r="D102" s="1082"/>
      <c r="E102" s="1082"/>
      <c r="F102" s="1082"/>
      <c r="G102" s="1082"/>
      <c r="H102" s="1082"/>
      <c r="I102" s="1082"/>
      <c r="J102" s="1082"/>
      <c r="K102" s="1082"/>
      <c r="L102" s="1082"/>
      <c r="M102" s="1082"/>
      <c r="N102" s="1082"/>
      <c r="O102" s="1082"/>
      <c r="P102" s="1082"/>
      <c r="IR102" s="503"/>
      <c r="IS102" s="503"/>
      <c r="IT102" s="503"/>
      <c r="IU102" s="503"/>
      <c r="IV102" s="503"/>
    </row>
    <row r="103" spans="1:256" s="519" customFormat="1" ht="4.5" customHeight="1">
      <c r="A103" s="513"/>
      <c r="B103" s="514"/>
      <c r="C103" s="515"/>
      <c r="D103" s="515"/>
      <c r="E103" s="516"/>
      <c r="F103" s="515"/>
      <c r="G103" s="515"/>
      <c r="H103" s="515"/>
      <c r="I103" s="515"/>
      <c r="J103" s="515"/>
      <c r="K103" s="515"/>
      <c r="L103" s="515"/>
      <c r="M103" s="515"/>
      <c r="N103" s="515"/>
      <c r="O103" s="517"/>
      <c r="P103" s="518"/>
      <c r="IR103" s="520"/>
      <c r="IS103" s="520"/>
      <c r="IT103" s="520"/>
      <c r="IU103" s="520"/>
      <c r="IV103" s="520"/>
    </row>
    <row r="104" spans="1:16" s="525" customFormat="1" ht="9.75" customHeight="1">
      <c r="A104" s="521"/>
      <c r="B104" s="522"/>
      <c r="C104" s="90" t="s">
        <v>57</v>
      </c>
      <c r="D104" s="90" t="s">
        <v>58</v>
      </c>
      <c r="E104" s="91" t="s">
        <v>59</v>
      </c>
      <c r="F104" s="90" t="s">
        <v>60</v>
      </c>
      <c r="G104" s="90" t="s">
        <v>61</v>
      </c>
      <c r="H104" s="90" t="s">
        <v>62</v>
      </c>
      <c r="I104" s="90" t="s">
        <v>63</v>
      </c>
      <c r="J104" s="90" t="s">
        <v>64</v>
      </c>
      <c r="K104" s="90" t="s">
        <v>65</v>
      </c>
      <c r="L104" s="90" t="s">
        <v>66</v>
      </c>
      <c r="M104" s="90" t="s">
        <v>67</v>
      </c>
      <c r="N104" s="90" t="s">
        <v>68</v>
      </c>
      <c r="O104" s="1034" t="s">
        <v>448</v>
      </c>
      <c r="P104" s="524" t="s">
        <v>70</v>
      </c>
    </row>
    <row r="105" spans="1:16" s="531" customFormat="1" ht="4.5" customHeight="1">
      <c r="A105" s="532"/>
      <c r="B105" s="527"/>
      <c r="C105" s="528"/>
      <c r="D105" s="528"/>
      <c r="E105" s="528"/>
      <c r="F105" s="528"/>
      <c r="G105" s="528"/>
      <c r="H105" s="528"/>
      <c r="I105" s="528"/>
      <c r="J105" s="528"/>
      <c r="K105" s="528"/>
      <c r="L105" s="528"/>
      <c r="M105" s="528"/>
      <c r="N105" s="528"/>
      <c r="O105" s="529"/>
      <c r="P105" s="580"/>
    </row>
    <row r="106" spans="1:16" s="531" customFormat="1" ht="9.75" customHeight="1">
      <c r="A106" s="546" t="s">
        <v>428</v>
      </c>
      <c r="B106" s="527"/>
      <c r="C106" s="528"/>
      <c r="D106" s="528"/>
      <c r="E106" s="528"/>
      <c r="F106" s="528"/>
      <c r="G106" s="528"/>
      <c r="H106" s="528"/>
      <c r="I106" s="528"/>
      <c r="J106" s="528"/>
      <c r="K106" s="528"/>
      <c r="L106" s="528"/>
      <c r="M106" s="528"/>
      <c r="N106" s="528"/>
      <c r="O106" s="529"/>
      <c r="P106" s="580"/>
    </row>
    <row r="107" spans="1:16" s="531" customFormat="1" ht="4.5" customHeight="1">
      <c r="A107" s="532"/>
      <c r="B107" s="527"/>
      <c r="C107" s="528"/>
      <c r="D107" s="528"/>
      <c r="E107" s="528"/>
      <c r="F107" s="528"/>
      <c r="G107" s="528"/>
      <c r="H107" s="528"/>
      <c r="I107" s="528"/>
      <c r="J107" s="528"/>
      <c r="K107" s="528"/>
      <c r="L107" s="528"/>
      <c r="M107" s="528"/>
      <c r="N107" s="528"/>
      <c r="O107" s="529"/>
      <c r="P107" s="580"/>
    </row>
    <row r="108" spans="1:16" s="531" customFormat="1" ht="9.75" customHeight="1">
      <c r="A108" s="533" t="s">
        <v>93</v>
      </c>
      <c r="B108" s="545">
        <v>2012</v>
      </c>
      <c r="C108" s="535" t="s">
        <v>7</v>
      </c>
      <c r="D108" s="535" t="s">
        <v>7</v>
      </c>
      <c r="E108" s="535" t="s">
        <v>7</v>
      </c>
      <c r="F108" s="535" t="s">
        <v>7</v>
      </c>
      <c r="G108" s="535" t="s">
        <v>7</v>
      </c>
      <c r="H108" s="535" t="s">
        <v>7</v>
      </c>
      <c r="I108" s="535" t="s">
        <v>7</v>
      </c>
      <c r="J108" s="535" t="s">
        <v>7</v>
      </c>
      <c r="K108" s="535" t="s">
        <v>7</v>
      </c>
      <c r="L108" s="535" t="s">
        <v>7</v>
      </c>
      <c r="M108" s="535">
        <v>220</v>
      </c>
      <c r="N108" s="535" t="s">
        <v>460</v>
      </c>
      <c r="O108" s="536" t="s">
        <v>8</v>
      </c>
      <c r="P108" s="581" t="s">
        <v>8</v>
      </c>
    </row>
    <row r="109" spans="1:16" s="531" customFormat="1" ht="9.75" customHeight="1">
      <c r="A109" s="533" t="s">
        <v>98</v>
      </c>
      <c r="B109" s="545">
        <v>2013</v>
      </c>
      <c r="C109" s="543" t="s">
        <v>8</v>
      </c>
      <c r="D109" s="547"/>
      <c r="E109" s="547"/>
      <c r="F109" s="547"/>
      <c r="G109" s="547"/>
      <c r="H109" s="547"/>
      <c r="I109" s="547"/>
      <c r="J109" s="547"/>
      <c r="K109" s="547"/>
      <c r="L109" s="547"/>
      <c r="M109" s="547"/>
      <c r="N109" s="547"/>
      <c r="O109" s="529"/>
      <c r="P109" s="580"/>
    </row>
    <row r="110" spans="1:16" s="531" customFormat="1" ht="4.5" customHeight="1">
      <c r="A110" s="532"/>
      <c r="B110" s="527"/>
      <c r="C110" s="528"/>
      <c r="D110" s="528"/>
      <c r="E110" s="528"/>
      <c r="F110" s="528"/>
      <c r="G110" s="528"/>
      <c r="H110" s="528"/>
      <c r="I110" s="528"/>
      <c r="J110" s="528"/>
      <c r="K110" s="528"/>
      <c r="L110" s="528"/>
      <c r="M110" s="528"/>
      <c r="N110" s="528"/>
      <c r="O110" s="529"/>
      <c r="P110" s="580"/>
    </row>
    <row r="111" spans="1:16" s="531" customFormat="1" ht="9.75" customHeight="1">
      <c r="A111" s="582" t="s">
        <v>247</v>
      </c>
      <c r="B111" s="534"/>
      <c r="C111" s="535"/>
      <c r="D111" s="535"/>
      <c r="E111" s="535"/>
      <c r="F111" s="535"/>
      <c r="G111" s="535"/>
      <c r="H111" s="535"/>
      <c r="I111" s="535"/>
      <c r="J111" s="535"/>
      <c r="K111" s="535"/>
      <c r="L111" s="535"/>
      <c r="M111" s="535"/>
      <c r="N111" s="536"/>
      <c r="O111" s="536"/>
      <c r="P111" s="581"/>
    </row>
    <row r="112" spans="1:16" s="531" customFormat="1" ht="4.5" customHeight="1">
      <c r="A112" s="533"/>
      <c r="B112" s="534"/>
      <c r="C112" s="535"/>
      <c r="D112" s="535"/>
      <c r="E112" s="535"/>
      <c r="F112" s="535"/>
      <c r="G112" s="535"/>
      <c r="H112" s="535"/>
      <c r="I112" s="535"/>
      <c r="J112" s="535"/>
      <c r="K112" s="535"/>
      <c r="L112" s="535"/>
      <c r="M112" s="535"/>
      <c r="N112" s="536"/>
      <c r="O112" s="536"/>
      <c r="P112" s="581"/>
    </row>
    <row r="113" spans="1:16" s="531" customFormat="1" ht="9.75" customHeight="1">
      <c r="A113" s="533" t="s">
        <v>93</v>
      </c>
      <c r="B113" s="534">
        <v>2011</v>
      </c>
      <c r="C113" s="535">
        <v>238511</v>
      </c>
      <c r="D113" s="535">
        <v>243184</v>
      </c>
      <c r="E113" s="535">
        <v>240481</v>
      </c>
      <c r="F113" s="535">
        <v>238877</v>
      </c>
      <c r="G113" s="535">
        <v>237620</v>
      </c>
      <c r="H113" s="535">
        <v>236339</v>
      </c>
      <c r="I113" s="535">
        <v>218808</v>
      </c>
      <c r="J113" s="535">
        <v>213205</v>
      </c>
      <c r="K113" s="535">
        <v>210074</v>
      </c>
      <c r="L113" s="535">
        <v>211468</v>
      </c>
      <c r="M113" s="535">
        <v>217918</v>
      </c>
      <c r="N113" s="535">
        <v>228022</v>
      </c>
      <c r="O113" s="536">
        <f>AVERAGE(C113:N113)</f>
        <v>227875.58333333334</v>
      </c>
      <c r="P113" s="581" t="s">
        <v>8</v>
      </c>
    </row>
    <row r="114" spans="1:16" s="531" customFormat="1" ht="9.75" customHeight="1">
      <c r="A114" s="533" t="s">
        <v>98</v>
      </c>
      <c r="B114" s="534">
        <v>2012</v>
      </c>
      <c r="C114" s="535">
        <v>237589</v>
      </c>
      <c r="D114" s="535">
        <v>241465</v>
      </c>
      <c r="E114" s="535">
        <v>246208</v>
      </c>
      <c r="F114" s="535">
        <v>251771</v>
      </c>
      <c r="G114" s="535">
        <v>253204</v>
      </c>
      <c r="H114" s="535">
        <v>253450</v>
      </c>
      <c r="I114" s="535">
        <v>240493</v>
      </c>
      <c r="J114" s="535">
        <v>233284</v>
      </c>
      <c r="K114" s="535">
        <v>227849</v>
      </c>
      <c r="L114" s="535">
        <v>223718</v>
      </c>
      <c r="M114" s="535">
        <v>222645</v>
      </c>
      <c r="N114" s="535" t="s">
        <v>473</v>
      </c>
      <c r="O114" s="536">
        <v>237417</v>
      </c>
      <c r="P114" s="581" t="s">
        <v>8</v>
      </c>
    </row>
    <row r="115" spans="1:16" s="531" customFormat="1" ht="9.75" customHeight="1">
      <c r="A115" s="533"/>
      <c r="B115" s="534">
        <v>2013</v>
      </c>
      <c r="C115" s="536" t="s">
        <v>474</v>
      </c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6" t="s">
        <v>8</v>
      </c>
      <c r="P115" s="581" t="s">
        <v>8</v>
      </c>
    </row>
    <row r="116" spans="1:16" s="531" customFormat="1" ht="4.5" customHeight="1">
      <c r="A116" s="549"/>
      <c r="B116" s="534"/>
      <c r="C116" s="535"/>
      <c r="D116" s="535"/>
      <c r="E116" s="536"/>
      <c r="F116" s="535"/>
      <c r="G116" s="535"/>
      <c r="H116" s="535"/>
      <c r="I116" s="535"/>
      <c r="J116" s="535"/>
      <c r="K116" s="535"/>
      <c r="L116" s="535"/>
      <c r="M116" s="535"/>
      <c r="N116" s="535"/>
      <c r="O116" s="536"/>
      <c r="P116" s="537"/>
    </row>
    <row r="117" spans="1:16" s="531" customFormat="1" ht="9.75" customHeight="1">
      <c r="A117" s="582" t="s">
        <v>233</v>
      </c>
      <c r="B117" s="534"/>
      <c r="C117" s="535"/>
      <c r="D117" s="535"/>
      <c r="E117" s="536"/>
      <c r="F117" s="535"/>
      <c r="G117" s="535"/>
      <c r="H117" s="535"/>
      <c r="I117" s="535"/>
      <c r="J117" s="535"/>
      <c r="K117" s="535"/>
      <c r="L117" s="535"/>
      <c r="M117" s="535"/>
      <c r="N117" s="535"/>
      <c r="O117" s="536"/>
      <c r="P117" s="537"/>
    </row>
    <row r="118" spans="1:16" s="531" customFormat="1" ht="4.5" customHeight="1">
      <c r="A118" s="549"/>
      <c r="B118" s="534"/>
      <c r="C118" s="535"/>
      <c r="D118" s="535"/>
      <c r="E118" s="536"/>
      <c r="F118" s="535"/>
      <c r="G118" s="535"/>
      <c r="H118" s="535"/>
      <c r="I118" s="535"/>
      <c r="J118" s="535"/>
      <c r="K118" s="535"/>
      <c r="L118" s="535"/>
      <c r="M118" s="535"/>
      <c r="N118" s="535"/>
      <c r="O118" s="536"/>
      <c r="P118" s="537"/>
    </row>
    <row r="119" spans="1:16" s="531" customFormat="1" ht="9.75" customHeight="1">
      <c r="A119" s="533" t="s">
        <v>93</v>
      </c>
      <c r="B119" s="534">
        <v>2011</v>
      </c>
      <c r="C119" s="535">
        <v>24394</v>
      </c>
      <c r="D119" s="535">
        <v>19727</v>
      </c>
      <c r="E119" s="535">
        <v>16928</v>
      </c>
      <c r="F119" s="535">
        <v>14568</v>
      </c>
      <c r="G119" s="535">
        <v>12024</v>
      </c>
      <c r="H119" s="535">
        <v>8551</v>
      </c>
      <c r="I119" s="535">
        <v>7549</v>
      </c>
      <c r="J119" s="535">
        <v>5404</v>
      </c>
      <c r="K119" s="535">
        <v>3961</v>
      </c>
      <c r="L119" s="535">
        <v>2776</v>
      </c>
      <c r="M119" s="535">
        <v>1200</v>
      </c>
      <c r="N119" s="535">
        <v>185</v>
      </c>
      <c r="O119" s="536">
        <f>AVERAGE(C119:N119)</f>
        <v>9772.25</v>
      </c>
      <c r="P119" s="581" t="s">
        <v>8</v>
      </c>
    </row>
    <row r="120" spans="1:16" s="531" customFormat="1" ht="9.75" customHeight="1">
      <c r="A120" s="549" t="s">
        <v>98</v>
      </c>
      <c r="B120" s="534">
        <v>2012</v>
      </c>
      <c r="C120" s="535">
        <v>150</v>
      </c>
      <c r="D120" s="535">
        <v>126</v>
      </c>
      <c r="E120" s="535">
        <v>109</v>
      </c>
      <c r="F120" s="535">
        <v>87</v>
      </c>
      <c r="G120" s="535">
        <v>73</v>
      </c>
      <c r="H120" s="535">
        <v>54</v>
      </c>
      <c r="I120" s="535">
        <v>43</v>
      </c>
      <c r="J120" s="535">
        <v>8</v>
      </c>
      <c r="K120" s="535">
        <v>6</v>
      </c>
      <c r="L120" s="535">
        <v>1</v>
      </c>
      <c r="M120" s="535" t="s">
        <v>7</v>
      </c>
      <c r="N120" s="536" t="s">
        <v>7</v>
      </c>
      <c r="O120" s="536">
        <f>AVERAGE(C120:N120)</f>
        <v>65.7</v>
      </c>
      <c r="P120" s="581" t="s">
        <v>8</v>
      </c>
    </row>
    <row r="121" spans="1:16" s="531" customFormat="1" ht="4.5" customHeight="1">
      <c r="A121" s="549"/>
      <c r="B121" s="534"/>
      <c r="C121" s="535"/>
      <c r="D121" s="535"/>
      <c r="E121" s="536"/>
      <c r="F121" s="535"/>
      <c r="G121" s="535"/>
      <c r="H121" s="535"/>
      <c r="I121" s="535"/>
      <c r="J121" s="535"/>
      <c r="K121" s="535"/>
      <c r="L121" s="535"/>
      <c r="M121" s="535"/>
      <c r="N121" s="535"/>
      <c r="O121" s="536"/>
      <c r="P121" s="537"/>
    </row>
    <row r="122" spans="1:16" s="531" customFormat="1" ht="9.75" customHeight="1">
      <c r="A122" s="526" t="s">
        <v>235</v>
      </c>
      <c r="B122" s="534"/>
      <c r="C122" s="535"/>
      <c r="D122" s="535"/>
      <c r="E122" s="536"/>
      <c r="F122" s="535"/>
      <c r="G122" s="535"/>
      <c r="H122" s="535"/>
      <c r="I122" s="535"/>
      <c r="J122" s="535"/>
      <c r="K122" s="535"/>
      <c r="L122" s="535"/>
      <c r="M122" s="535"/>
      <c r="N122" s="535"/>
      <c r="O122" s="536"/>
      <c r="P122" s="537"/>
    </row>
    <row r="123" spans="1:16" s="531" customFormat="1" ht="4.5" customHeight="1">
      <c r="A123" s="549"/>
      <c r="B123" s="534"/>
      <c r="C123" s="535"/>
      <c r="D123" s="535"/>
      <c r="E123" s="536"/>
      <c r="F123" s="535"/>
      <c r="G123" s="535"/>
      <c r="H123" s="535"/>
      <c r="I123" s="535"/>
      <c r="J123" s="535"/>
      <c r="K123" s="535"/>
      <c r="L123" s="535"/>
      <c r="M123" s="535"/>
      <c r="N123" s="535"/>
      <c r="O123" s="536"/>
      <c r="P123" s="537"/>
    </row>
    <row r="124" spans="1:16" s="531" customFormat="1" ht="9.75" customHeight="1">
      <c r="A124" s="533" t="s">
        <v>96</v>
      </c>
      <c r="B124" s="534">
        <v>2011</v>
      </c>
      <c r="C124" s="535">
        <v>5384</v>
      </c>
      <c r="D124" s="535">
        <v>4826</v>
      </c>
      <c r="E124" s="535">
        <v>4086</v>
      </c>
      <c r="F124" s="535">
        <v>3589</v>
      </c>
      <c r="G124" s="535">
        <v>3138</v>
      </c>
      <c r="H124" s="535">
        <v>2620</v>
      </c>
      <c r="I124" s="535">
        <v>2361</v>
      </c>
      <c r="J124" s="535">
        <v>1841</v>
      </c>
      <c r="K124" s="535">
        <v>1403</v>
      </c>
      <c r="L124" s="535">
        <v>1083</v>
      </c>
      <c r="M124" s="535">
        <v>675</v>
      </c>
      <c r="N124" s="535">
        <v>475</v>
      </c>
      <c r="O124" s="536">
        <f>AVERAGE(C124:N124)</f>
        <v>2623.4166666666665</v>
      </c>
      <c r="P124" s="581" t="s">
        <v>8</v>
      </c>
    </row>
    <row r="125" spans="1:16" s="531" customFormat="1" ht="9.75" customHeight="1">
      <c r="A125" s="533" t="s">
        <v>167</v>
      </c>
      <c r="B125" s="534">
        <v>2012</v>
      </c>
      <c r="C125" s="535">
        <v>444</v>
      </c>
      <c r="D125" s="535">
        <v>408</v>
      </c>
      <c r="E125" s="535">
        <v>366</v>
      </c>
      <c r="F125" s="535">
        <v>325</v>
      </c>
      <c r="G125" s="535">
        <v>284</v>
      </c>
      <c r="H125" s="535">
        <v>262</v>
      </c>
      <c r="I125" s="535">
        <v>241</v>
      </c>
      <c r="J125" s="535">
        <v>176</v>
      </c>
      <c r="K125" s="535">
        <v>117</v>
      </c>
      <c r="L125" s="535">
        <v>66</v>
      </c>
      <c r="M125" s="535">
        <v>27</v>
      </c>
      <c r="N125" s="535">
        <v>12</v>
      </c>
      <c r="O125" s="536">
        <f>AVERAGE(C125:N125)</f>
        <v>227.33333333333334</v>
      </c>
      <c r="P125" s="581" t="s">
        <v>8</v>
      </c>
    </row>
    <row r="126" spans="1:16" s="531" customFormat="1" ht="9.75" customHeight="1">
      <c r="A126" s="549" t="s">
        <v>98</v>
      </c>
      <c r="B126" s="534">
        <v>2013</v>
      </c>
      <c r="C126" s="536">
        <v>8</v>
      </c>
      <c r="D126" s="535"/>
      <c r="E126" s="535"/>
      <c r="F126" s="535"/>
      <c r="G126" s="535"/>
      <c r="H126" s="535"/>
      <c r="I126" s="535"/>
      <c r="J126" s="535"/>
      <c r="K126" s="535"/>
      <c r="L126" s="535"/>
      <c r="M126" s="535"/>
      <c r="N126" s="535"/>
      <c r="O126" s="536" t="s">
        <v>8</v>
      </c>
      <c r="P126" s="581" t="s">
        <v>8</v>
      </c>
    </row>
    <row r="127" spans="1:16" s="531" customFormat="1" ht="4.5" customHeight="1">
      <c r="A127" s="549"/>
      <c r="B127" s="534"/>
      <c r="C127" s="535"/>
      <c r="D127" s="535"/>
      <c r="E127" s="536"/>
      <c r="F127" s="535"/>
      <c r="G127" s="535"/>
      <c r="H127" s="535"/>
      <c r="I127" s="535"/>
      <c r="J127" s="535"/>
      <c r="K127" s="535"/>
      <c r="L127" s="535"/>
      <c r="M127" s="535"/>
      <c r="N127" s="535"/>
      <c r="O127" s="536"/>
      <c r="P127" s="537"/>
    </row>
    <row r="128" spans="1:16" s="531" customFormat="1" ht="9.75" customHeight="1">
      <c r="A128" s="546" t="s">
        <v>237</v>
      </c>
      <c r="B128" s="527"/>
      <c r="C128" s="535"/>
      <c r="D128" s="535"/>
      <c r="E128" s="536"/>
      <c r="F128" s="535"/>
      <c r="G128" s="535"/>
      <c r="H128" s="535"/>
      <c r="I128" s="535"/>
      <c r="J128" s="535"/>
      <c r="K128" s="535"/>
      <c r="L128" s="535"/>
      <c r="M128" s="535"/>
      <c r="N128" s="535"/>
      <c r="O128" s="536"/>
      <c r="P128" s="537"/>
    </row>
    <row r="129" spans="1:16" s="531" customFormat="1" ht="4.5" customHeight="1">
      <c r="A129" s="546"/>
      <c r="B129" s="527"/>
      <c r="C129" s="535"/>
      <c r="D129" s="535"/>
      <c r="E129" s="536"/>
      <c r="F129" s="535"/>
      <c r="G129" s="535"/>
      <c r="H129" s="535"/>
      <c r="I129" s="535"/>
      <c r="J129" s="535"/>
      <c r="K129" s="535"/>
      <c r="L129" s="535"/>
      <c r="M129" s="535"/>
      <c r="N129" s="535"/>
      <c r="O129" s="536"/>
      <c r="P129" s="537"/>
    </row>
    <row r="130" spans="1:16" s="531" customFormat="1" ht="9.75" customHeight="1">
      <c r="A130" s="533" t="s">
        <v>96</v>
      </c>
      <c r="B130" s="534">
        <v>2011</v>
      </c>
      <c r="C130" s="535" t="s">
        <v>8</v>
      </c>
      <c r="D130" s="535" t="s">
        <v>8</v>
      </c>
      <c r="E130" s="535" t="s">
        <v>8</v>
      </c>
      <c r="F130" s="535" t="s">
        <v>8</v>
      </c>
      <c r="G130" s="535" t="s">
        <v>8</v>
      </c>
      <c r="H130" s="535" t="s">
        <v>8</v>
      </c>
      <c r="I130" s="535" t="s">
        <v>8</v>
      </c>
      <c r="J130" s="535" t="s">
        <v>8</v>
      </c>
      <c r="K130" s="535" t="s">
        <v>8</v>
      </c>
      <c r="L130" s="535" t="s">
        <v>8</v>
      </c>
      <c r="M130" s="535" t="s">
        <v>8</v>
      </c>
      <c r="N130" s="535" t="s">
        <v>8</v>
      </c>
      <c r="O130" s="536" t="s">
        <v>8</v>
      </c>
      <c r="P130" s="581" t="s">
        <v>8</v>
      </c>
    </row>
    <row r="131" spans="1:16" s="531" customFormat="1" ht="9.75" customHeight="1">
      <c r="A131" s="533" t="s">
        <v>97</v>
      </c>
      <c r="B131" s="534">
        <v>2012</v>
      </c>
      <c r="C131" s="535" t="s">
        <v>8</v>
      </c>
      <c r="D131" s="535" t="s">
        <v>8</v>
      </c>
      <c r="E131" s="535" t="s">
        <v>8</v>
      </c>
      <c r="F131" s="535" t="s">
        <v>8</v>
      </c>
      <c r="G131" s="535" t="s">
        <v>8</v>
      </c>
      <c r="H131" s="535" t="s">
        <v>8</v>
      </c>
      <c r="I131" s="535" t="s">
        <v>8</v>
      </c>
      <c r="J131" s="535" t="s">
        <v>8</v>
      </c>
      <c r="K131" s="535" t="s">
        <v>8</v>
      </c>
      <c r="L131" s="535" t="s">
        <v>8</v>
      </c>
      <c r="M131" s="535" t="s">
        <v>8</v>
      </c>
      <c r="N131" s="535" t="s">
        <v>8</v>
      </c>
      <c r="O131" s="536" t="s">
        <v>8</v>
      </c>
      <c r="P131" s="581" t="s">
        <v>8</v>
      </c>
    </row>
    <row r="132" spans="1:16" s="531" customFormat="1" ht="9.75" customHeight="1">
      <c r="A132" s="549" t="s">
        <v>99</v>
      </c>
      <c r="B132" s="534">
        <v>2013</v>
      </c>
      <c r="C132" s="536" t="s">
        <v>8</v>
      </c>
      <c r="D132" s="535"/>
      <c r="E132" s="535"/>
      <c r="F132" s="535"/>
      <c r="G132" s="535"/>
      <c r="H132" s="535"/>
      <c r="I132" s="535"/>
      <c r="J132" s="535"/>
      <c r="K132" s="535"/>
      <c r="L132" s="535"/>
      <c r="M132" s="535"/>
      <c r="N132" s="535"/>
      <c r="O132" s="536" t="s">
        <v>8</v>
      </c>
      <c r="P132" s="581" t="s">
        <v>8</v>
      </c>
    </row>
    <row r="133" spans="1:16" s="531" customFormat="1" ht="4.5" customHeight="1">
      <c r="A133" s="549"/>
      <c r="B133" s="534"/>
      <c r="C133" s="535"/>
      <c r="D133" s="535"/>
      <c r="E133" s="536"/>
      <c r="F133" s="535"/>
      <c r="G133" s="535"/>
      <c r="H133" s="535"/>
      <c r="I133" s="536"/>
      <c r="J133" s="535"/>
      <c r="K133" s="535"/>
      <c r="L133" s="535"/>
      <c r="M133" s="535"/>
      <c r="N133" s="535"/>
      <c r="O133" s="536"/>
      <c r="P133" s="537"/>
    </row>
    <row r="134" spans="1:16" s="531" customFormat="1" ht="9.75" customHeight="1">
      <c r="A134" s="526" t="s">
        <v>239</v>
      </c>
      <c r="B134" s="527"/>
      <c r="C134" s="538"/>
      <c r="D134" s="538"/>
      <c r="E134" s="538"/>
      <c r="F134" s="538"/>
      <c r="G134" s="538"/>
      <c r="H134" s="538"/>
      <c r="I134" s="538"/>
      <c r="J134" s="538"/>
      <c r="K134" s="538"/>
      <c r="L134" s="538"/>
      <c r="M134" s="538"/>
      <c r="N134" s="538"/>
      <c r="O134" s="539"/>
      <c r="P134" s="580"/>
    </row>
    <row r="135" spans="1:16" s="531" customFormat="1" ht="4.5" customHeight="1">
      <c r="A135" s="526"/>
      <c r="B135" s="527"/>
      <c r="C135" s="538"/>
      <c r="D135" s="538"/>
      <c r="E135" s="538"/>
      <c r="F135" s="538"/>
      <c r="G135" s="538"/>
      <c r="H135" s="538"/>
      <c r="I135" s="538"/>
      <c r="J135" s="538"/>
      <c r="K135" s="538"/>
      <c r="L135" s="538"/>
      <c r="M135" s="538"/>
      <c r="N135" s="538"/>
      <c r="O135" s="539"/>
      <c r="P135" s="580"/>
    </row>
    <row r="136" spans="1:16" s="506" customFormat="1" ht="9.75" customHeight="1">
      <c r="A136" s="533" t="s">
        <v>212</v>
      </c>
      <c r="B136" s="534">
        <v>2011</v>
      </c>
      <c r="C136" s="535" t="s">
        <v>8</v>
      </c>
      <c r="D136" s="535" t="s">
        <v>8</v>
      </c>
      <c r="E136" s="535" t="s">
        <v>8</v>
      </c>
      <c r="F136" s="535" t="s">
        <v>8</v>
      </c>
      <c r="G136" s="535" t="s">
        <v>8</v>
      </c>
      <c r="H136" s="535" t="s">
        <v>8</v>
      </c>
      <c r="I136" s="535" t="s">
        <v>8</v>
      </c>
      <c r="J136" s="535" t="s">
        <v>8</v>
      </c>
      <c r="K136" s="535" t="s">
        <v>8</v>
      </c>
      <c r="L136" s="535" t="s">
        <v>8</v>
      </c>
      <c r="M136" s="535" t="s">
        <v>8</v>
      </c>
      <c r="N136" s="535" t="s">
        <v>8</v>
      </c>
      <c r="O136" s="536" t="s">
        <v>8</v>
      </c>
      <c r="P136" s="581" t="s">
        <v>8</v>
      </c>
    </row>
    <row r="137" spans="1:16" s="506" customFormat="1" ht="9.75" customHeight="1">
      <c r="A137" s="533" t="s">
        <v>167</v>
      </c>
      <c r="B137" s="534">
        <v>2012</v>
      </c>
      <c r="C137" s="535" t="s">
        <v>8</v>
      </c>
      <c r="D137" s="535" t="s">
        <v>8</v>
      </c>
      <c r="E137" s="535" t="s">
        <v>8</v>
      </c>
      <c r="F137" s="535" t="s">
        <v>8</v>
      </c>
      <c r="G137" s="535" t="s">
        <v>8</v>
      </c>
      <c r="H137" s="535" t="s">
        <v>8</v>
      </c>
      <c r="I137" s="535" t="s">
        <v>8</v>
      </c>
      <c r="J137" s="535" t="s">
        <v>8</v>
      </c>
      <c r="K137" s="535" t="s">
        <v>8</v>
      </c>
      <c r="L137" s="535" t="s">
        <v>8</v>
      </c>
      <c r="M137" s="535" t="s">
        <v>8</v>
      </c>
      <c r="N137" s="535" t="s">
        <v>8</v>
      </c>
      <c r="O137" s="536" t="s">
        <v>8</v>
      </c>
      <c r="P137" s="581" t="s">
        <v>8</v>
      </c>
    </row>
    <row r="138" spans="1:16" s="541" customFormat="1" ht="9.75" customHeight="1">
      <c r="A138" s="549" t="s">
        <v>99</v>
      </c>
      <c r="B138" s="534">
        <v>2013</v>
      </c>
      <c r="C138" s="536" t="s">
        <v>8</v>
      </c>
      <c r="D138" s="535"/>
      <c r="E138" s="535"/>
      <c r="F138" s="535"/>
      <c r="G138" s="535"/>
      <c r="H138" s="535"/>
      <c r="I138" s="535"/>
      <c r="J138" s="535"/>
      <c r="K138" s="535"/>
      <c r="L138" s="535"/>
      <c r="M138" s="535"/>
      <c r="N138" s="535"/>
      <c r="O138" s="536" t="s">
        <v>8</v>
      </c>
      <c r="P138" s="581" t="s">
        <v>8</v>
      </c>
    </row>
    <row r="139" spans="1:16" s="506" customFormat="1" ht="4.5" customHeight="1">
      <c r="A139" s="552"/>
      <c r="B139" s="553"/>
      <c r="C139" s="553"/>
      <c r="D139" s="553"/>
      <c r="E139" s="554"/>
      <c r="F139" s="553"/>
      <c r="G139" s="553"/>
      <c r="H139" s="553"/>
      <c r="I139" s="553"/>
      <c r="J139" s="553"/>
      <c r="K139" s="553"/>
      <c r="L139" s="553"/>
      <c r="M139" s="553"/>
      <c r="N139" s="553"/>
      <c r="O139" s="554"/>
      <c r="P139" s="555"/>
    </row>
    <row r="140" spans="1:16" s="509" customFormat="1" ht="9">
      <c r="A140" s="556" t="s">
        <v>248</v>
      </c>
      <c r="B140" s="583" t="s">
        <v>30</v>
      </c>
      <c r="C140" s="557"/>
      <c r="D140" s="557"/>
      <c r="E140" s="557"/>
      <c r="F140" s="557"/>
      <c r="G140" s="557"/>
      <c r="H140" s="557"/>
      <c r="I140" s="557"/>
      <c r="J140" s="557"/>
      <c r="K140" s="557"/>
      <c r="L140" s="557"/>
      <c r="M140" s="557"/>
      <c r="N140" s="557"/>
      <c r="O140" s="558"/>
      <c r="P140" s="559" t="s">
        <v>88</v>
      </c>
    </row>
    <row r="141" spans="1:16" s="509" customFormat="1" ht="9">
      <c r="A141" s="122"/>
      <c r="B141" s="583" t="s">
        <v>445</v>
      </c>
      <c r="C141" s="557"/>
      <c r="D141" s="557"/>
      <c r="E141" s="557"/>
      <c r="F141" s="557"/>
      <c r="G141" s="557"/>
      <c r="H141" s="557"/>
      <c r="I141" s="557"/>
      <c r="J141" s="557"/>
      <c r="K141" s="557"/>
      <c r="L141" s="557"/>
      <c r="M141" s="557"/>
      <c r="N141" s="557"/>
      <c r="O141" s="510"/>
      <c r="P141" s="560"/>
    </row>
    <row r="142" spans="1:16" s="509" customFormat="1" ht="9">
      <c r="A142" s="583"/>
      <c r="B142" s="557"/>
      <c r="C142" s="557"/>
      <c r="D142" s="557"/>
      <c r="E142" s="557"/>
      <c r="F142" s="557"/>
      <c r="G142" s="557"/>
      <c r="H142" s="557"/>
      <c r="I142" s="557"/>
      <c r="J142" s="557"/>
      <c r="K142" s="557"/>
      <c r="L142" s="557"/>
      <c r="M142" s="557"/>
      <c r="N142" s="557"/>
      <c r="O142" s="510"/>
      <c r="P142" s="560"/>
    </row>
    <row r="143" spans="1:16" s="561" customFormat="1" ht="15" customHeight="1">
      <c r="A143" s="1078" t="s">
        <v>225</v>
      </c>
      <c r="B143" s="1078"/>
      <c r="C143" s="1078"/>
      <c r="D143" s="1078"/>
      <c r="E143" s="1078"/>
      <c r="F143" s="1078"/>
      <c r="G143" s="1078"/>
      <c r="H143" s="1078"/>
      <c r="I143" s="1078"/>
      <c r="J143" s="1078"/>
      <c r="K143" s="1078"/>
      <c r="L143" s="1078"/>
      <c r="M143" s="1078"/>
      <c r="N143" s="1078"/>
      <c r="O143" s="1078"/>
      <c r="P143" s="1078"/>
    </row>
    <row r="144" spans="1:16" s="561" customFormat="1" ht="15" customHeight="1">
      <c r="A144" s="1079" t="s">
        <v>242</v>
      </c>
      <c r="B144" s="1079"/>
      <c r="C144" s="1079"/>
      <c r="D144" s="1079"/>
      <c r="E144" s="1079"/>
      <c r="F144" s="1079"/>
      <c r="G144" s="1079"/>
      <c r="H144" s="1079"/>
      <c r="I144" s="1079"/>
      <c r="J144" s="1079"/>
      <c r="K144" s="1079"/>
      <c r="L144" s="1079"/>
      <c r="M144" s="1079"/>
      <c r="N144" s="1079"/>
      <c r="O144" s="1079"/>
      <c r="P144" s="1079"/>
    </row>
    <row r="145" spans="1:16" s="561" customFormat="1" ht="15" customHeight="1">
      <c r="A145" s="1080" t="s">
        <v>165</v>
      </c>
      <c r="B145" s="1080"/>
      <c r="C145" s="1080"/>
      <c r="D145" s="1080"/>
      <c r="E145" s="1080"/>
      <c r="F145" s="1080"/>
      <c r="G145" s="1080"/>
      <c r="H145" s="1080"/>
      <c r="I145" s="1080"/>
      <c r="J145" s="1080"/>
      <c r="K145" s="1080"/>
      <c r="L145" s="1080"/>
      <c r="M145" s="1080"/>
      <c r="N145" s="1080"/>
      <c r="O145" s="1080"/>
      <c r="P145" s="1080"/>
    </row>
    <row r="146" s="561" customFormat="1" ht="4.5" customHeight="1"/>
    <row r="147" spans="1:16" s="561" customFormat="1" ht="9" customHeight="1">
      <c r="A147" s="75" t="s">
        <v>103</v>
      </c>
      <c r="B147" s="557"/>
      <c r="C147" s="557"/>
      <c r="D147" s="557"/>
      <c r="E147" s="557"/>
      <c r="F147" s="557"/>
      <c r="G147" s="557"/>
      <c r="H147" s="557"/>
      <c r="I147" s="557"/>
      <c r="J147" s="557"/>
      <c r="K147" s="557"/>
      <c r="L147" s="557"/>
      <c r="M147" s="557"/>
      <c r="N147" s="557"/>
      <c r="O147" s="510"/>
      <c r="P147" s="511" t="s">
        <v>90</v>
      </c>
    </row>
    <row r="148" spans="1:16" s="561" customFormat="1" ht="15" customHeight="1">
      <c r="A148" s="1081" t="s">
        <v>242</v>
      </c>
      <c r="B148" s="1081"/>
      <c r="C148" s="1081"/>
      <c r="D148" s="1081"/>
      <c r="E148" s="1081"/>
      <c r="F148" s="1081"/>
      <c r="G148" s="1081"/>
      <c r="H148" s="1081"/>
      <c r="I148" s="1081"/>
      <c r="J148" s="1081"/>
      <c r="K148" s="1081"/>
      <c r="L148" s="1081"/>
      <c r="M148" s="1081"/>
      <c r="N148" s="1081"/>
      <c r="O148" s="1081"/>
      <c r="P148" s="1081"/>
    </row>
    <row r="149" spans="1:16" s="561" customFormat="1" ht="4.5" customHeight="1">
      <c r="A149" s="513"/>
      <c r="B149" s="514"/>
      <c r="C149" s="515"/>
      <c r="D149" s="515"/>
      <c r="E149" s="516"/>
      <c r="F149" s="515"/>
      <c r="G149" s="515"/>
      <c r="H149" s="515"/>
      <c r="I149" s="515"/>
      <c r="J149" s="515"/>
      <c r="K149" s="515"/>
      <c r="L149" s="515"/>
      <c r="M149" s="515"/>
      <c r="N149" s="515"/>
      <c r="O149" s="517"/>
      <c r="P149" s="518"/>
    </row>
    <row r="150" spans="1:16" s="561" customFormat="1" ht="9.75" customHeight="1">
      <c r="A150" s="521"/>
      <c r="B150" s="522"/>
      <c r="C150" s="90" t="s">
        <v>57</v>
      </c>
      <c r="D150" s="90" t="s">
        <v>58</v>
      </c>
      <c r="E150" s="91" t="s">
        <v>59</v>
      </c>
      <c r="F150" s="90" t="s">
        <v>60</v>
      </c>
      <c r="G150" s="90" t="s">
        <v>61</v>
      </c>
      <c r="H150" s="90" t="s">
        <v>62</v>
      </c>
      <c r="I150" s="90" t="s">
        <v>63</v>
      </c>
      <c r="J150" s="90" t="s">
        <v>64</v>
      </c>
      <c r="K150" s="90" t="s">
        <v>65</v>
      </c>
      <c r="L150" s="90" t="s">
        <v>66</v>
      </c>
      <c r="M150" s="90" t="s">
        <v>67</v>
      </c>
      <c r="N150" s="90" t="s">
        <v>68</v>
      </c>
      <c r="O150" s="584" t="s">
        <v>249</v>
      </c>
      <c r="P150" s="524"/>
    </row>
    <row r="151" spans="1:16" s="561" customFormat="1" ht="4.5" customHeight="1">
      <c r="A151" s="562"/>
      <c r="B151" s="563"/>
      <c r="C151" s="564"/>
      <c r="D151" s="564"/>
      <c r="E151" s="565"/>
      <c r="F151" s="564"/>
      <c r="G151" s="564"/>
      <c r="H151" s="564"/>
      <c r="I151" s="564"/>
      <c r="J151" s="564"/>
      <c r="K151" s="564"/>
      <c r="L151" s="564"/>
      <c r="M151" s="564"/>
      <c r="N151" s="564"/>
      <c r="O151" s="566"/>
      <c r="P151" s="567"/>
    </row>
    <row r="152" spans="1:16" s="561" customFormat="1" ht="11.25" customHeight="1">
      <c r="A152" s="526" t="s">
        <v>243</v>
      </c>
      <c r="B152" s="527"/>
      <c r="C152" s="550"/>
      <c r="D152" s="550"/>
      <c r="E152" s="551"/>
      <c r="F152" s="550"/>
      <c r="G152" s="550"/>
      <c r="H152" s="550"/>
      <c r="I152" s="550"/>
      <c r="J152" s="550"/>
      <c r="K152" s="550"/>
      <c r="L152" s="550"/>
      <c r="M152" s="550"/>
      <c r="N152" s="550"/>
      <c r="O152" s="551"/>
      <c r="P152" s="540"/>
    </row>
    <row r="153" spans="1:16" s="561" customFormat="1" ht="3.75" customHeight="1">
      <c r="A153" s="526"/>
      <c r="B153" s="527"/>
      <c r="C153" s="568"/>
      <c r="D153" s="568"/>
      <c r="E153" s="569"/>
      <c r="F153" s="568"/>
      <c r="G153" s="568"/>
      <c r="H153" s="568"/>
      <c r="I153" s="568"/>
      <c r="J153" s="568"/>
      <c r="K153" s="568"/>
      <c r="L153" s="568"/>
      <c r="M153" s="568"/>
      <c r="N153" s="568"/>
      <c r="O153" s="570"/>
      <c r="P153" s="530"/>
    </row>
    <row r="154" spans="1:16" s="561" customFormat="1" ht="9" customHeight="1">
      <c r="A154" s="533" t="s">
        <v>250</v>
      </c>
      <c r="B154" s="545">
        <v>2011</v>
      </c>
      <c r="C154" s="571" t="s">
        <v>8</v>
      </c>
      <c r="D154" s="571" t="s">
        <v>8</v>
      </c>
      <c r="E154" s="571" t="s">
        <v>8</v>
      </c>
      <c r="F154" s="571" t="s">
        <v>8</v>
      </c>
      <c r="G154" s="571" t="s">
        <v>8</v>
      </c>
      <c r="H154" s="571" t="s">
        <v>8</v>
      </c>
      <c r="I154" s="571" t="s">
        <v>8</v>
      </c>
      <c r="J154" s="571" t="s">
        <v>8</v>
      </c>
      <c r="K154" s="571" t="s">
        <v>8</v>
      </c>
      <c r="L154" s="571" t="s">
        <v>8</v>
      </c>
      <c r="M154" s="571" t="s">
        <v>8</v>
      </c>
      <c r="N154" s="571" t="s">
        <v>8</v>
      </c>
      <c r="O154" s="536" t="s">
        <v>8</v>
      </c>
      <c r="P154" s="530"/>
    </row>
    <row r="155" spans="1:16" s="561" customFormat="1" ht="9" customHeight="1">
      <c r="A155" s="533" t="s">
        <v>94</v>
      </c>
      <c r="B155" s="545">
        <v>2012</v>
      </c>
      <c r="C155" s="571" t="s">
        <v>8</v>
      </c>
      <c r="D155" s="571" t="s">
        <v>8</v>
      </c>
      <c r="E155" s="571" t="s">
        <v>8</v>
      </c>
      <c r="F155" s="571" t="s">
        <v>8</v>
      </c>
      <c r="G155" s="571" t="s">
        <v>8</v>
      </c>
      <c r="H155" s="571" t="s">
        <v>8</v>
      </c>
      <c r="I155" s="571" t="s">
        <v>8</v>
      </c>
      <c r="J155" s="571" t="s">
        <v>8</v>
      </c>
      <c r="K155" s="571" t="s">
        <v>8</v>
      </c>
      <c r="L155" s="571" t="s">
        <v>8</v>
      </c>
      <c r="M155" s="571" t="s">
        <v>8</v>
      </c>
      <c r="N155" s="571" t="s">
        <v>8</v>
      </c>
      <c r="O155" s="536" t="s">
        <v>8</v>
      </c>
      <c r="P155" s="530"/>
    </row>
    <row r="156" spans="1:16" s="561" customFormat="1" ht="9" customHeight="1">
      <c r="A156" s="533"/>
      <c r="B156" s="545">
        <v>2013</v>
      </c>
      <c r="C156" s="572" t="s">
        <v>8</v>
      </c>
      <c r="D156" s="571"/>
      <c r="E156" s="571"/>
      <c r="F156" s="571"/>
      <c r="G156" s="571"/>
      <c r="H156" s="571"/>
      <c r="I156" s="571"/>
      <c r="J156" s="571"/>
      <c r="K156" s="571"/>
      <c r="L156" s="571"/>
      <c r="M156" s="571"/>
      <c r="N156" s="571"/>
      <c r="O156" s="536" t="s">
        <v>8</v>
      </c>
      <c r="P156" s="530"/>
    </row>
    <row r="157" spans="1:16" s="561" customFormat="1" ht="3.75" customHeight="1">
      <c r="A157" s="526"/>
      <c r="B157" s="527"/>
      <c r="C157" s="568"/>
      <c r="D157" s="568"/>
      <c r="E157" s="569"/>
      <c r="F157" s="568"/>
      <c r="G157" s="568"/>
      <c r="H157" s="568"/>
      <c r="I157" s="568"/>
      <c r="J157" s="568"/>
      <c r="K157" s="568"/>
      <c r="L157" s="568"/>
      <c r="M157" s="568"/>
      <c r="N157" s="568"/>
      <c r="O157" s="570"/>
      <c r="P157" s="530"/>
    </row>
    <row r="158" spans="1:16" s="561" customFormat="1" ht="9" customHeight="1">
      <c r="A158" s="533" t="s">
        <v>251</v>
      </c>
      <c r="B158" s="545">
        <v>2011</v>
      </c>
      <c r="C158" s="571" t="s">
        <v>8</v>
      </c>
      <c r="D158" s="571" t="s">
        <v>8</v>
      </c>
      <c r="E158" s="571" t="s">
        <v>8</v>
      </c>
      <c r="F158" s="571" t="s">
        <v>8</v>
      </c>
      <c r="G158" s="571" t="s">
        <v>8</v>
      </c>
      <c r="H158" s="571" t="s">
        <v>8</v>
      </c>
      <c r="I158" s="571" t="s">
        <v>8</v>
      </c>
      <c r="J158" s="571" t="s">
        <v>8</v>
      </c>
      <c r="K158" s="571" t="s">
        <v>8</v>
      </c>
      <c r="L158" s="571" t="s">
        <v>8</v>
      </c>
      <c r="M158" s="571" t="s">
        <v>8</v>
      </c>
      <c r="N158" s="571" t="s">
        <v>8</v>
      </c>
      <c r="O158" s="536" t="s">
        <v>8</v>
      </c>
      <c r="P158" s="530"/>
    </row>
    <row r="159" spans="1:16" s="561" customFormat="1" ht="9" customHeight="1">
      <c r="A159" s="533" t="s">
        <v>94</v>
      </c>
      <c r="B159" s="545">
        <v>2012</v>
      </c>
      <c r="C159" s="571" t="s">
        <v>8</v>
      </c>
      <c r="D159" s="571" t="s">
        <v>8</v>
      </c>
      <c r="E159" s="571" t="s">
        <v>8</v>
      </c>
      <c r="F159" s="571" t="s">
        <v>8</v>
      </c>
      <c r="G159" s="571" t="s">
        <v>8</v>
      </c>
      <c r="H159" s="571" t="s">
        <v>8</v>
      </c>
      <c r="I159" s="571" t="s">
        <v>8</v>
      </c>
      <c r="J159" s="571" t="s">
        <v>8</v>
      </c>
      <c r="K159" s="571" t="s">
        <v>8</v>
      </c>
      <c r="L159" s="571" t="s">
        <v>8</v>
      </c>
      <c r="M159" s="571" t="s">
        <v>8</v>
      </c>
      <c r="N159" s="571" t="s">
        <v>8</v>
      </c>
      <c r="O159" s="536" t="s">
        <v>8</v>
      </c>
      <c r="P159" s="530"/>
    </row>
    <row r="160" spans="1:16" s="561" customFormat="1" ht="9" customHeight="1">
      <c r="A160" s="533"/>
      <c r="B160" s="545">
        <v>2013</v>
      </c>
      <c r="C160" s="572" t="s">
        <v>8</v>
      </c>
      <c r="D160" s="571"/>
      <c r="E160" s="571"/>
      <c r="F160" s="571"/>
      <c r="G160" s="571"/>
      <c r="H160" s="571"/>
      <c r="I160" s="571"/>
      <c r="J160" s="571"/>
      <c r="K160" s="571"/>
      <c r="L160" s="571"/>
      <c r="M160" s="571"/>
      <c r="N160" s="571"/>
      <c r="O160" s="536" t="s">
        <v>8</v>
      </c>
      <c r="P160" s="530"/>
    </row>
    <row r="161" spans="1:16" s="561" customFormat="1" ht="3.75" customHeight="1">
      <c r="A161" s="526"/>
      <c r="B161" s="527"/>
      <c r="C161" s="568"/>
      <c r="D161" s="568"/>
      <c r="E161" s="569"/>
      <c r="F161" s="568"/>
      <c r="G161" s="568"/>
      <c r="H161" s="568"/>
      <c r="I161" s="568"/>
      <c r="J161" s="568"/>
      <c r="K161" s="568"/>
      <c r="L161" s="568"/>
      <c r="M161" s="568"/>
      <c r="N161" s="568"/>
      <c r="O161" s="570"/>
      <c r="P161" s="530"/>
    </row>
    <row r="162" spans="1:16" s="561" customFormat="1" ht="9" customHeight="1">
      <c r="A162" s="533" t="s">
        <v>252</v>
      </c>
      <c r="B162" s="545">
        <v>2011</v>
      </c>
      <c r="C162" s="547">
        <v>24</v>
      </c>
      <c r="D162" s="547">
        <v>22</v>
      </c>
      <c r="E162" s="547">
        <v>22</v>
      </c>
      <c r="F162" s="547">
        <v>22</v>
      </c>
      <c r="G162" s="547">
        <v>22</v>
      </c>
      <c r="H162" s="547">
        <v>20</v>
      </c>
      <c r="I162" s="547">
        <v>19</v>
      </c>
      <c r="J162" s="547">
        <v>17</v>
      </c>
      <c r="K162" s="547">
        <v>14</v>
      </c>
      <c r="L162" s="547">
        <v>7</v>
      </c>
      <c r="M162" s="547">
        <v>2</v>
      </c>
      <c r="N162" s="542" t="s">
        <v>7</v>
      </c>
      <c r="O162" s="536">
        <f>AVERAGE(C162:N162)</f>
        <v>17.363636363636363</v>
      </c>
      <c r="P162" s="537"/>
    </row>
    <row r="163" spans="1:16" s="561" customFormat="1" ht="9" customHeight="1">
      <c r="A163" s="533" t="s">
        <v>99</v>
      </c>
      <c r="B163" s="545">
        <v>2012</v>
      </c>
      <c r="C163" s="542" t="s">
        <v>7</v>
      </c>
      <c r="D163" s="542" t="s">
        <v>7</v>
      </c>
      <c r="E163" s="542" t="s">
        <v>7</v>
      </c>
      <c r="F163" s="542" t="s">
        <v>7</v>
      </c>
      <c r="G163" s="542" t="s">
        <v>7</v>
      </c>
      <c r="H163" s="542" t="s">
        <v>7</v>
      </c>
      <c r="I163" s="542" t="s">
        <v>7</v>
      </c>
      <c r="J163" s="542" t="s">
        <v>7</v>
      </c>
      <c r="K163" s="542" t="s">
        <v>7</v>
      </c>
      <c r="L163" s="542" t="s">
        <v>7</v>
      </c>
      <c r="M163" s="542" t="s">
        <v>7</v>
      </c>
      <c r="N163" s="543" t="s">
        <v>7</v>
      </c>
      <c r="O163" s="536" t="s">
        <v>7</v>
      </c>
      <c r="P163" s="537"/>
    </row>
    <row r="164" spans="1:16" s="561" customFormat="1" ht="9" customHeight="1">
      <c r="A164" s="533" t="s">
        <v>253</v>
      </c>
      <c r="B164" s="545"/>
      <c r="C164" s="542"/>
      <c r="D164" s="542"/>
      <c r="E164" s="542"/>
      <c r="F164" s="542"/>
      <c r="G164" s="542"/>
      <c r="H164" s="542"/>
      <c r="I164" s="542"/>
      <c r="J164" s="542"/>
      <c r="K164" s="542"/>
      <c r="L164" s="542"/>
      <c r="M164" s="542"/>
      <c r="N164" s="543"/>
      <c r="O164" s="536"/>
      <c r="P164" s="537"/>
    </row>
    <row r="165" spans="1:16" s="561" customFormat="1" ht="3.75" customHeight="1">
      <c r="A165" s="549"/>
      <c r="B165" s="545"/>
      <c r="C165" s="547"/>
      <c r="D165" s="547"/>
      <c r="E165" s="547"/>
      <c r="F165" s="547"/>
      <c r="G165" s="547"/>
      <c r="H165" s="547"/>
      <c r="I165" s="547"/>
      <c r="J165" s="547"/>
      <c r="K165" s="547"/>
      <c r="L165" s="547"/>
      <c r="M165" s="548"/>
      <c r="N165" s="547"/>
      <c r="O165" s="585"/>
      <c r="P165" s="537"/>
    </row>
    <row r="166" spans="1:16" s="561" customFormat="1" ht="9" customHeight="1">
      <c r="A166" s="533" t="s">
        <v>254</v>
      </c>
      <c r="B166" s="545">
        <v>2011</v>
      </c>
      <c r="C166" s="547">
        <v>1450</v>
      </c>
      <c r="D166" s="547">
        <v>1353</v>
      </c>
      <c r="E166" s="547">
        <v>1264</v>
      </c>
      <c r="F166" s="547">
        <v>1087</v>
      </c>
      <c r="G166" s="547">
        <v>940</v>
      </c>
      <c r="H166" s="547">
        <v>616</v>
      </c>
      <c r="I166" s="547">
        <v>525</v>
      </c>
      <c r="J166" s="547">
        <v>433</v>
      </c>
      <c r="K166" s="547">
        <v>362</v>
      </c>
      <c r="L166" s="547">
        <v>252</v>
      </c>
      <c r="M166" s="547">
        <v>183</v>
      </c>
      <c r="N166" s="547">
        <v>17</v>
      </c>
      <c r="O166" s="536">
        <f>AVERAGE(C166:N166)</f>
        <v>706.8333333333334</v>
      </c>
      <c r="P166" s="537"/>
    </row>
    <row r="167" spans="1:16" s="561" customFormat="1" ht="9" customHeight="1">
      <c r="A167" s="533" t="s">
        <v>99</v>
      </c>
      <c r="B167" s="545">
        <v>2012</v>
      </c>
      <c r="C167" s="547">
        <v>14</v>
      </c>
      <c r="D167" s="547">
        <v>13</v>
      </c>
      <c r="E167" s="547">
        <v>12</v>
      </c>
      <c r="F167" s="547">
        <v>10</v>
      </c>
      <c r="G167" s="547">
        <v>10</v>
      </c>
      <c r="H167" s="547">
        <v>9</v>
      </c>
      <c r="I167" s="547">
        <v>7</v>
      </c>
      <c r="J167" s="542" t="s">
        <v>7</v>
      </c>
      <c r="K167" s="542" t="s">
        <v>7</v>
      </c>
      <c r="L167" s="542" t="s">
        <v>7</v>
      </c>
      <c r="M167" s="542" t="s">
        <v>7</v>
      </c>
      <c r="N167" s="543" t="s">
        <v>7</v>
      </c>
      <c r="O167" s="536">
        <f>AVERAGE(C167:N167)</f>
        <v>10.714285714285714</v>
      </c>
      <c r="P167" s="537"/>
    </row>
    <row r="168" spans="1:16" s="561" customFormat="1" ht="9" customHeight="1">
      <c r="A168" s="533" t="s">
        <v>253</v>
      </c>
      <c r="B168" s="545"/>
      <c r="C168" s="547"/>
      <c r="D168" s="547"/>
      <c r="E168" s="547"/>
      <c r="F168" s="547"/>
      <c r="G168" s="547"/>
      <c r="H168" s="547"/>
      <c r="I168" s="547"/>
      <c r="J168" s="542"/>
      <c r="K168" s="542"/>
      <c r="L168" s="542"/>
      <c r="M168" s="542"/>
      <c r="N168" s="543"/>
      <c r="O168" s="536"/>
      <c r="P168" s="537"/>
    </row>
    <row r="169" spans="1:16" s="561" customFormat="1" ht="3.75" customHeight="1">
      <c r="A169" s="549"/>
      <c r="B169" s="545"/>
      <c r="C169" s="547"/>
      <c r="D169" s="547"/>
      <c r="E169" s="547"/>
      <c r="F169" s="547"/>
      <c r="G169" s="547"/>
      <c r="H169" s="547"/>
      <c r="I169" s="547"/>
      <c r="J169" s="547"/>
      <c r="K169" s="547"/>
      <c r="L169" s="547"/>
      <c r="M169" s="548"/>
      <c r="N169" s="547"/>
      <c r="O169" s="585"/>
      <c r="P169" s="537"/>
    </row>
    <row r="170" spans="1:16" s="561" customFormat="1" ht="9" customHeight="1">
      <c r="A170" s="533" t="s">
        <v>245</v>
      </c>
      <c r="B170" s="545">
        <v>2011</v>
      </c>
      <c r="C170" s="547">
        <v>199</v>
      </c>
      <c r="D170" s="547">
        <v>175</v>
      </c>
      <c r="E170" s="547">
        <v>150</v>
      </c>
      <c r="F170" s="547">
        <v>126</v>
      </c>
      <c r="G170" s="547">
        <v>107</v>
      </c>
      <c r="H170" s="547">
        <v>93</v>
      </c>
      <c r="I170" s="547">
        <v>81</v>
      </c>
      <c r="J170" s="547">
        <v>47</v>
      </c>
      <c r="K170" s="547">
        <v>38</v>
      </c>
      <c r="L170" s="547">
        <v>27</v>
      </c>
      <c r="M170" s="547">
        <v>18</v>
      </c>
      <c r="N170" s="547">
        <v>16</v>
      </c>
      <c r="O170" s="536">
        <f>AVERAGE(C170:N170)</f>
        <v>89.75</v>
      </c>
      <c r="P170" s="537"/>
    </row>
    <row r="171" spans="1:16" s="561" customFormat="1" ht="9" customHeight="1">
      <c r="A171" s="533" t="s">
        <v>255</v>
      </c>
      <c r="B171" s="545">
        <v>2012</v>
      </c>
      <c r="C171" s="547">
        <v>13</v>
      </c>
      <c r="D171" s="547">
        <v>11</v>
      </c>
      <c r="E171" s="547">
        <v>10</v>
      </c>
      <c r="F171" s="547">
        <v>8</v>
      </c>
      <c r="G171" s="547">
        <v>7</v>
      </c>
      <c r="H171" s="547">
        <v>6</v>
      </c>
      <c r="I171" s="547">
        <v>6</v>
      </c>
      <c r="J171" s="547">
        <v>6</v>
      </c>
      <c r="K171" s="547">
        <v>5</v>
      </c>
      <c r="L171" s="547">
        <v>3</v>
      </c>
      <c r="M171" s="547">
        <v>2</v>
      </c>
      <c r="N171" s="547">
        <v>2</v>
      </c>
      <c r="O171" s="536">
        <f>AVERAGE(C171:N171)</f>
        <v>6.583333333333333</v>
      </c>
      <c r="P171" s="537"/>
    </row>
    <row r="172" spans="1:16" s="561" customFormat="1" ht="9" customHeight="1">
      <c r="A172" s="533" t="s">
        <v>253</v>
      </c>
      <c r="B172" s="545">
        <v>2013</v>
      </c>
      <c r="C172" s="548">
        <v>2</v>
      </c>
      <c r="D172" s="547"/>
      <c r="E172" s="547"/>
      <c r="F172" s="547"/>
      <c r="G172" s="547"/>
      <c r="H172" s="547"/>
      <c r="I172" s="547"/>
      <c r="J172" s="547"/>
      <c r="K172" s="547"/>
      <c r="L172" s="547"/>
      <c r="M172" s="547"/>
      <c r="N172" s="547"/>
      <c r="O172" s="536" t="s">
        <v>8</v>
      </c>
      <c r="P172" s="537"/>
    </row>
    <row r="173" spans="1:16" s="561" customFormat="1" ht="3.75" customHeight="1">
      <c r="A173" s="533"/>
      <c r="B173" s="545"/>
      <c r="C173" s="547"/>
      <c r="D173" s="547"/>
      <c r="E173" s="547"/>
      <c r="F173" s="547"/>
      <c r="G173" s="547"/>
      <c r="H173" s="547"/>
      <c r="I173" s="547"/>
      <c r="J173" s="547"/>
      <c r="K173" s="547"/>
      <c r="L173" s="547"/>
      <c r="M173" s="547"/>
      <c r="N173" s="548"/>
      <c r="O173" s="536"/>
      <c r="P173" s="537"/>
    </row>
    <row r="174" spans="1:16" s="561" customFormat="1" ht="9" customHeight="1">
      <c r="A174" s="533" t="s">
        <v>256</v>
      </c>
      <c r="B174" s="545">
        <v>2011</v>
      </c>
      <c r="C174" s="542" t="s">
        <v>8</v>
      </c>
      <c r="D174" s="542" t="s">
        <v>8</v>
      </c>
      <c r="E174" s="542" t="s">
        <v>8</v>
      </c>
      <c r="F174" s="542" t="s">
        <v>8</v>
      </c>
      <c r="G174" s="542" t="s">
        <v>8</v>
      </c>
      <c r="H174" s="542" t="s">
        <v>8</v>
      </c>
      <c r="I174" s="542" t="s">
        <v>8</v>
      </c>
      <c r="J174" s="542" t="s">
        <v>8</v>
      </c>
      <c r="K174" s="542" t="s">
        <v>8</v>
      </c>
      <c r="L174" s="542" t="s">
        <v>8</v>
      </c>
      <c r="M174" s="542" t="s">
        <v>8</v>
      </c>
      <c r="N174" s="542" t="s">
        <v>8</v>
      </c>
      <c r="O174" s="536" t="s">
        <v>8</v>
      </c>
      <c r="P174" s="537"/>
    </row>
    <row r="175" spans="1:16" s="561" customFormat="1" ht="9" customHeight="1">
      <c r="A175" s="533" t="s">
        <v>257</v>
      </c>
      <c r="B175" s="545">
        <v>2012</v>
      </c>
      <c r="C175" s="542" t="s">
        <v>8</v>
      </c>
      <c r="D175" s="542" t="s">
        <v>8</v>
      </c>
      <c r="E175" s="542" t="s">
        <v>8</v>
      </c>
      <c r="F175" s="542" t="s">
        <v>8</v>
      </c>
      <c r="G175" s="542" t="s">
        <v>8</v>
      </c>
      <c r="H175" s="542" t="s">
        <v>8</v>
      </c>
      <c r="I175" s="542" t="s">
        <v>8</v>
      </c>
      <c r="J175" s="542" t="s">
        <v>8</v>
      </c>
      <c r="K175" s="542" t="s">
        <v>8</v>
      </c>
      <c r="L175" s="542" t="s">
        <v>8</v>
      </c>
      <c r="M175" s="542" t="s">
        <v>8</v>
      </c>
      <c r="N175" s="542" t="s">
        <v>8</v>
      </c>
      <c r="O175" s="536" t="s">
        <v>8</v>
      </c>
      <c r="P175" s="537"/>
    </row>
    <row r="176" spans="1:16" s="561" customFormat="1" ht="9" customHeight="1">
      <c r="A176" s="533" t="s">
        <v>253</v>
      </c>
      <c r="B176" s="545"/>
      <c r="C176" s="543"/>
      <c r="D176" s="542"/>
      <c r="E176" s="542"/>
      <c r="F176" s="542"/>
      <c r="G176" s="542"/>
      <c r="H176" s="542"/>
      <c r="I176" s="542"/>
      <c r="J176" s="542"/>
      <c r="K176" s="542"/>
      <c r="L176" s="542"/>
      <c r="M176" s="542"/>
      <c r="N176" s="542"/>
      <c r="O176" s="536"/>
      <c r="P176" s="537"/>
    </row>
    <row r="177" spans="1:16" s="561" customFormat="1" ht="3.75" customHeight="1">
      <c r="A177" s="533"/>
      <c r="B177" s="545"/>
      <c r="C177" s="542"/>
      <c r="D177" s="542"/>
      <c r="E177" s="542"/>
      <c r="F177" s="542"/>
      <c r="G177" s="542"/>
      <c r="H177" s="542"/>
      <c r="I177" s="542"/>
      <c r="J177" s="542"/>
      <c r="K177" s="542"/>
      <c r="L177" s="542"/>
      <c r="M177" s="542"/>
      <c r="N177" s="543"/>
      <c r="O177" s="536"/>
      <c r="P177" s="537"/>
    </row>
    <row r="178" spans="1:16" s="561" customFormat="1" ht="9" customHeight="1">
      <c r="A178" s="533" t="s">
        <v>258</v>
      </c>
      <c r="B178" s="545">
        <v>2011</v>
      </c>
      <c r="C178" s="542" t="s">
        <v>8</v>
      </c>
      <c r="D178" s="542" t="s">
        <v>8</v>
      </c>
      <c r="E178" s="542" t="s">
        <v>8</v>
      </c>
      <c r="F178" s="542" t="s">
        <v>8</v>
      </c>
      <c r="G178" s="542" t="s">
        <v>8</v>
      </c>
      <c r="H178" s="542" t="s">
        <v>8</v>
      </c>
      <c r="I178" s="542" t="s">
        <v>8</v>
      </c>
      <c r="J178" s="542" t="s">
        <v>8</v>
      </c>
      <c r="K178" s="542" t="s">
        <v>8</v>
      </c>
      <c r="L178" s="542" t="s">
        <v>8</v>
      </c>
      <c r="M178" s="542" t="s">
        <v>8</v>
      </c>
      <c r="N178" s="542" t="s">
        <v>8</v>
      </c>
      <c r="O178" s="536" t="s">
        <v>8</v>
      </c>
      <c r="P178" s="537"/>
    </row>
    <row r="179" spans="1:16" s="561" customFormat="1" ht="9" customHeight="1">
      <c r="A179" s="533" t="s">
        <v>257</v>
      </c>
      <c r="B179" s="545">
        <v>2012</v>
      </c>
      <c r="C179" s="542" t="s">
        <v>8</v>
      </c>
      <c r="D179" s="542" t="s">
        <v>8</v>
      </c>
      <c r="E179" s="542" t="s">
        <v>8</v>
      </c>
      <c r="F179" s="542" t="s">
        <v>8</v>
      </c>
      <c r="G179" s="542" t="s">
        <v>8</v>
      </c>
      <c r="H179" s="542" t="s">
        <v>8</v>
      </c>
      <c r="I179" s="542" t="s">
        <v>8</v>
      </c>
      <c r="J179" s="542" t="s">
        <v>8</v>
      </c>
      <c r="K179" s="542" t="s">
        <v>8</v>
      </c>
      <c r="L179" s="542" t="s">
        <v>8</v>
      </c>
      <c r="M179" s="542" t="s">
        <v>8</v>
      </c>
      <c r="N179" s="542" t="s">
        <v>8</v>
      </c>
      <c r="O179" s="536" t="s">
        <v>8</v>
      </c>
      <c r="P179" s="537"/>
    </row>
    <row r="180" spans="1:16" s="561" customFormat="1" ht="9" customHeight="1">
      <c r="A180" s="533" t="s">
        <v>253</v>
      </c>
      <c r="B180" s="545"/>
      <c r="C180" s="543"/>
      <c r="D180" s="542"/>
      <c r="E180" s="542"/>
      <c r="F180" s="542"/>
      <c r="G180" s="542"/>
      <c r="H180" s="542"/>
      <c r="I180" s="542"/>
      <c r="J180" s="542"/>
      <c r="K180" s="542"/>
      <c r="L180" s="542"/>
      <c r="M180" s="542"/>
      <c r="N180" s="542"/>
      <c r="O180" s="536"/>
      <c r="P180" s="537"/>
    </row>
    <row r="181" spans="1:16" s="561" customFormat="1" ht="3.75" customHeight="1">
      <c r="A181" s="573"/>
      <c r="B181" s="574"/>
      <c r="C181" s="575"/>
      <c r="D181" s="575"/>
      <c r="E181" s="575"/>
      <c r="F181" s="575"/>
      <c r="G181" s="575"/>
      <c r="H181" s="575"/>
      <c r="I181" s="575"/>
      <c r="J181" s="575"/>
      <c r="K181" s="575"/>
      <c r="L181" s="575"/>
      <c r="M181" s="576"/>
      <c r="N181" s="575"/>
      <c r="O181" s="576"/>
      <c r="P181" s="577"/>
    </row>
    <row r="182" spans="1:16" s="561" customFormat="1" ht="11.25" customHeight="1">
      <c r="A182" s="578" t="s">
        <v>161</v>
      </c>
      <c r="B182" s="583" t="s">
        <v>102</v>
      </c>
      <c r="C182" s="557"/>
      <c r="D182" s="557"/>
      <c r="E182" s="557"/>
      <c r="F182" s="557"/>
      <c r="G182" s="557"/>
      <c r="H182" s="583"/>
      <c r="I182" s="557"/>
      <c r="J182" s="557"/>
      <c r="K182" s="557"/>
      <c r="L182" s="557"/>
      <c r="M182" s="557"/>
      <c r="N182" s="557"/>
      <c r="O182" s="558"/>
      <c r="P182" s="559" t="s">
        <v>88</v>
      </c>
    </row>
    <row r="183" spans="1:16" s="561" customFormat="1" ht="9.75" customHeight="1">
      <c r="A183" s="557" t="s">
        <v>259</v>
      </c>
      <c r="B183" s="557"/>
      <c r="C183" s="557"/>
      <c r="D183" s="557"/>
      <c r="E183" s="557"/>
      <c r="F183" s="557"/>
      <c r="G183" s="557"/>
      <c r="H183" s="557"/>
      <c r="I183" s="557"/>
      <c r="J183" s="557"/>
      <c r="K183" s="557"/>
      <c r="L183" s="557"/>
      <c r="M183" s="557"/>
      <c r="N183" s="557"/>
      <c r="O183" s="510"/>
      <c r="P183" s="560"/>
    </row>
    <row r="184" spans="1:16" s="561" customFormat="1" ht="9.75" customHeight="1">
      <c r="A184" s="557"/>
      <c r="B184" s="557"/>
      <c r="C184" s="557"/>
      <c r="D184" s="557"/>
      <c r="E184" s="557"/>
      <c r="F184" s="557"/>
      <c r="G184" s="557"/>
      <c r="H184" s="557"/>
      <c r="I184" s="557"/>
      <c r="J184" s="557"/>
      <c r="K184" s="557"/>
      <c r="L184" s="557"/>
      <c r="M184" s="557"/>
      <c r="N184" s="557"/>
      <c r="O184" s="510"/>
      <c r="P184" s="560"/>
    </row>
    <row r="185" spans="1:16" ht="9">
      <c r="A185" s="578"/>
      <c r="B185" s="557"/>
      <c r="C185" s="557"/>
      <c r="D185" s="557"/>
      <c r="E185" s="557"/>
      <c r="F185" s="557"/>
      <c r="G185" s="557"/>
      <c r="H185" s="557"/>
      <c r="I185" s="557"/>
      <c r="J185" s="557"/>
      <c r="K185" s="557"/>
      <c r="L185" s="557"/>
      <c r="M185" s="557"/>
      <c r="N185" s="557"/>
      <c r="O185" s="510"/>
      <c r="P185" s="560"/>
    </row>
  </sheetData>
  <sheetProtection/>
  <mergeCells count="16">
    <mergeCell ref="A76:P76"/>
    <mergeCell ref="A77:P77"/>
    <mergeCell ref="A78:P78"/>
    <mergeCell ref="A81:P81"/>
    <mergeCell ref="A1:P1"/>
    <mergeCell ref="A2:P2"/>
    <mergeCell ref="A3:P3"/>
    <mergeCell ref="A6:P6"/>
    <mergeCell ref="A143:P143"/>
    <mergeCell ref="A144:P144"/>
    <mergeCell ref="A145:P145"/>
    <mergeCell ref="A148:P148"/>
    <mergeCell ref="A97:P97"/>
    <mergeCell ref="A98:P98"/>
    <mergeCell ref="A99:P99"/>
    <mergeCell ref="A102:P102"/>
  </mergeCells>
  <printOptions horizontalCentered="1" verticalCentered="1"/>
  <pageMargins left="0.31527777777777777" right="0.31527777777777777" top="0.5902777777777778" bottom="0.5902777777777778" header="0" footer="0"/>
  <pageSetup firstPageNumber="8" useFirstPageNumber="1" horizontalDpi="300" verticalDpi="300" orientation="portrait" paperSize="9" scale="88" r:id="rId1"/>
  <headerFooter alignWithMargins="0">
    <oddHeader>&amp;C&amp;"Arial,Gras"&amp;16POLITIQUE D'EMPLOI</oddHeader>
    <oddFooter>&amp;L&amp;7DARES - Tableau de bord des politiques d'emploi&amp;C&amp;P&amp;R&amp;7Janvier 2013</oddFooter>
  </headerFooter>
  <rowBreaks count="1" manualBreakCount="1">
    <brk id="96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showGridLines="0" defaultGridColor="0" zoomScalePageLayoutView="0" colorId="9" workbookViewId="0" topLeftCell="A1">
      <selection activeCell="A1" sqref="A1:P1"/>
    </sheetView>
  </sheetViews>
  <sheetFormatPr defaultColWidth="5.7109375" defaultRowHeight="12.75"/>
  <cols>
    <col min="1" max="1" width="15.7109375" style="621" customWidth="1"/>
    <col min="2" max="2" width="4.140625" style="664" customWidth="1"/>
    <col min="3" max="3" width="5.57421875" style="621" customWidth="1"/>
    <col min="4" max="4" width="5.28125" style="621" customWidth="1"/>
    <col min="5" max="5" width="5.28125" style="665" customWidth="1"/>
    <col min="6" max="14" width="5.28125" style="621" customWidth="1"/>
    <col min="15" max="15" width="6.57421875" style="666" customWidth="1"/>
    <col min="16" max="16" width="3.7109375" style="666" customWidth="1"/>
    <col min="17" max="17" width="8.7109375" style="621" customWidth="1"/>
    <col min="18" max="18" width="6.140625" style="621" customWidth="1"/>
    <col min="19" max="16384" width="5.7109375" style="621" customWidth="1"/>
  </cols>
  <sheetData>
    <row r="1" spans="1:16" s="591" customFormat="1" ht="15" customHeight="1">
      <c r="A1" s="1086" t="s">
        <v>31</v>
      </c>
      <c r="B1" s="1086"/>
      <c r="C1" s="1086"/>
      <c r="D1" s="1086"/>
      <c r="E1" s="1086"/>
      <c r="F1" s="1086"/>
      <c r="G1" s="1086"/>
      <c r="H1" s="1086"/>
      <c r="I1" s="1086"/>
      <c r="J1" s="1086"/>
      <c r="K1" s="1086"/>
      <c r="L1" s="1086"/>
      <c r="M1" s="1086"/>
      <c r="N1" s="1086"/>
      <c r="O1" s="1086"/>
      <c r="P1" s="1086"/>
    </row>
    <row r="2" spans="1:16" s="592" customFormat="1" ht="15" customHeight="1">
      <c r="A2" s="1087" t="s">
        <v>260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</row>
    <row r="3" spans="1:16" s="594" customFormat="1" ht="9.75" customHeight="1">
      <c r="A3" s="1088"/>
      <c r="B3" s="1088"/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1088"/>
      <c r="N3" s="1088"/>
      <c r="O3" s="1088"/>
      <c r="P3" s="1088"/>
    </row>
    <row r="4" spans="1:16" s="594" customFormat="1" ht="4.5" customHeight="1">
      <c r="A4" s="593"/>
      <c r="B4" s="593"/>
      <c r="C4" s="595"/>
      <c r="D4" s="595"/>
      <c r="E4" s="595"/>
      <c r="F4" s="596"/>
      <c r="G4" s="595"/>
      <c r="H4" s="596"/>
      <c r="I4" s="595"/>
      <c r="J4" s="595"/>
      <c r="K4" s="595"/>
      <c r="L4" s="595"/>
      <c r="M4" s="595"/>
      <c r="N4" s="595"/>
      <c r="O4" s="593"/>
      <c r="P4" s="593"/>
    </row>
    <row r="5" spans="1:16" s="599" customFormat="1" ht="9.75" customHeight="1">
      <c r="A5" s="75" t="s">
        <v>103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8" t="s">
        <v>56</v>
      </c>
    </row>
    <row r="6" spans="1:256" s="600" customFormat="1" ht="15" customHeight="1">
      <c r="A6" s="1083" t="s">
        <v>261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1083"/>
      <c r="O6" s="1083"/>
      <c r="P6" s="1083"/>
      <c r="IV6" s="591"/>
    </row>
    <row r="7" spans="1:256" s="607" customFormat="1" ht="4.5" customHeight="1">
      <c r="A7" s="601"/>
      <c r="B7" s="602"/>
      <c r="C7" s="603"/>
      <c r="D7" s="603"/>
      <c r="E7" s="604"/>
      <c r="F7" s="603"/>
      <c r="G7" s="603"/>
      <c r="H7" s="603"/>
      <c r="I7" s="603"/>
      <c r="J7" s="603"/>
      <c r="K7" s="603"/>
      <c r="L7" s="603"/>
      <c r="M7" s="603"/>
      <c r="N7" s="603"/>
      <c r="O7" s="605"/>
      <c r="P7" s="606"/>
      <c r="IV7" s="608"/>
    </row>
    <row r="8" spans="1:16" s="610" customFormat="1" ht="9.75" customHeight="1">
      <c r="A8" s="349"/>
      <c r="B8" s="609"/>
      <c r="C8" s="90" t="s">
        <v>57</v>
      </c>
      <c r="D8" s="90" t="s">
        <v>58</v>
      </c>
      <c r="E8" s="91" t="s">
        <v>59</v>
      </c>
      <c r="F8" s="90" t="s">
        <v>60</v>
      </c>
      <c r="G8" s="90" t="s">
        <v>61</v>
      </c>
      <c r="H8" s="90" t="s">
        <v>62</v>
      </c>
      <c r="I8" s="90" t="s">
        <v>63</v>
      </c>
      <c r="J8" s="90" t="s">
        <v>64</v>
      </c>
      <c r="K8" s="90" t="s">
        <v>65</v>
      </c>
      <c r="L8" s="90" t="s">
        <v>66</v>
      </c>
      <c r="M8" s="90" t="s">
        <v>67</v>
      </c>
      <c r="N8" s="90" t="s">
        <v>68</v>
      </c>
      <c r="O8" s="353" t="s">
        <v>69</v>
      </c>
      <c r="P8" s="354" t="s">
        <v>70</v>
      </c>
    </row>
    <row r="9" spans="1:16" s="610" customFormat="1" ht="4.5" customHeight="1">
      <c r="A9" s="349"/>
      <c r="B9" s="609"/>
      <c r="C9" s="351"/>
      <c r="D9" s="351"/>
      <c r="E9" s="352"/>
      <c r="F9" s="351"/>
      <c r="G9" s="351"/>
      <c r="H9" s="351"/>
      <c r="I9" s="351"/>
      <c r="J9" s="351"/>
      <c r="K9" s="351"/>
      <c r="L9" s="351"/>
      <c r="M9" s="351"/>
      <c r="N9" s="351"/>
      <c r="O9" s="361"/>
      <c r="P9" s="354"/>
    </row>
    <row r="10" spans="1:16" s="594" customFormat="1" ht="9.75" customHeight="1">
      <c r="A10" s="611" t="s">
        <v>262</v>
      </c>
      <c r="B10" s="602"/>
      <c r="C10" s="612"/>
      <c r="D10" s="612"/>
      <c r="E10" s="612"/>
      <c r="F10" s="612"/>
      <c r="G10" s="612"/>
      <c r="H10" s="613"/>
      <c r="I10" s="612"/>
      <c r="J10" s="612"/>
      <c r="K10" s="612"/>
      <c r="L10" s="612"/>
      <c r="M10" s="614"/>
      <c r="N10" s="614"/>
      <c r="O10" s="612"/>
      <c r="P10" s="615"/>
    </row>
    <row r="11" spans="1:16" s="594" customFormat="1" ht="4.5" customHeight="1">
      <c r="A11" s="611"/>
      <c r="B11" s="60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4"/>
      <c r="N11" s="614"/>
      <c r="O11" s="612"/>
      <c r="P11" s="615"/>
    </row>
    <row r="12" spans="1:16" s="594" customFormat="1" ht="9.75" customHeight="1">
      <c r="A12" s="616" t="s">
        <v>117</v>
      </c>
      <c r="B12" s="350">
        <v>2011</v>
      </c>
      <c r="C12" s="356">
        <v>9168.655667572744</v>
      </c>
      <c r="D12" s="356">
        <v>6503.938914312585</v>
      </c>
      <c r="E12" s="356">
        <v>7919.421842204865</v>
      </c>
      <c r="F12" s="356">
        <v>6600.172728211128</v>
      </c>
      <c r="G12" s="356">
        <v>9223.379589168359</v>
      </c>
      <c r="H12" s="356">
        <v>7565.142162428746</v>
      </c>
      <c r="I12" s="356">
        <v>2856.5728704309026</v>
      </c>
      <c r="J12" s="356">
        <v>4914.231164481758</v>
      </c>
      <c r="K12" s="356">
        <v>13902.171902418882</v>
      </c>
      <c r="L12" s="356">
        <v>9904.574739932788</v>
      </c>
      <c r="M12" s="356">
        <v>5433.274335065204</v>
      </c>
      <c r="N12" s="356">
        <v>5484.464083772035</v>
      </c>
      <c r="O12" s="359">
        <f>SUM(C12:N12)</f>
        <v>89475.99999999999</v>
      </c>
      <c r="P12" s="358" t="s">
        <v>8</v>
      </c>
    </row>
    <row r="13" spans="1:17" s="594" customFormat="1" ht="9.75" customHeight="1">
      <c r="A13" s="616" t="s">
        <v>263</v>
      </c>
      <c r="B13" s="350">
        <v>2012</v>
      </c>
      <c r="C13" s="356" t="s">
        <v>8</v>
      </c>
      <c r="D13" s="356" t="s">
        <v>8</v>
      </c>
      <c r="E13" s="356" t="s">
        <v>8</v>
      </c>
      <c r="F13" s="356" t="s">
        <v>8</v>
      </c>
      <c r="G13" s="356" t="s">
        <v>8</v>
      </c>
      <c r="H13" s="356" t="s">
        <v>8</v>
      </c>
      <c r="I13" s="356" t="s">
        <v>8</v>
      </c>
      <c r="J13" s="356" t="s">
        <v>8</v>
      </c>
      <c r="K13" s="356" t="s">
        <v>8</v>
      </c>
      <c r="L13" s="356" t="s">
        <v>8</v>
      </c>
      <c r="M13" s="356" t="s">
        <v>8</v>
      </c>
      <c r="N13" s="356" t="s">
        <v>8</v>
      </c>
      <c r="O13" s="359" t="s">
        <v>8</v>
      </c>
      <c r="P13" s="358" t="s">
        <v>8</v>
      </c>
      <c r="Q13" s="617"/>
    </row>
    <row r="14" spans="1:16" s="594" customFormat="1" ht="9.75" customHeight="1">
      <c r="A14" s="618" t="s">
        <v>264</v>
      </c>
      <c r="B14" s="350">
        <v>2013</v>
      </c>
      <c r="C14" s="359" t="s">
        <v>8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9" t="s">
        <v>8</v>
      </c>
      <c r="P14" s="358" t="s">
        <v>8</v>
      </c>
    </row>
    <row r="15" spans="1:16" s="594" customFormat="1" ht="4.5" customHeight="1">
      <c r="A15" s="618"/>
      <c r="B15" s="350"/>
      <c r="C15" s="356"/>
      <c r="D15" s="356"/>
      <c r="E15" s="356"/>
      <c r="F15" s="356"/>
      <c r="G15" s="356"/>
      <c r="H15" s="356"/>
      <c r="I15" s="356"/>
      <c r="J15" s="356"/>
      <c r="K15" s="359"/>
      <c r="L15" s="356"/>
      <c r="M15" s="356"/>
      <c r="N15" s="356"/>
      <c r="O15" s="359"/>
      <c r="P15" s="358"/>
    </row>
    <row r="16" spans="1:16" s="594" customFormat="1" ht="9.75" customHeight="1">
      <c r="A16" s="611" t="s">
        <v>265</v>
      </c>
      <c r="B16" s="602"/>
      <c r="C16" s="612"/>
      <c r="D16" s="612"/>
      <c r="E16" s="612"/>
      <c r="F16" s="356"/>
      <c r="G16" s="356"/>
      <c r="H16" s="356"/>
      <c r="I16" s="356"/>
      <c r="J16" s="356"/>
      <c r="K16" s="359"/>
      <c r="L16" s="356"/>
      <c r="M16" s="356"/>
      <c r="N16" s="356"/>
      <c r="O16" s="359"/>
      <c r="P16" s="358"/>
    </row>
    <row r="17" spans="1:16" s="594" customFormat="1" ht="4.5" customHeight="1">
      <c r="A17" s="618"/>
      <c r="B17" s="350"/>
      <c r="C17" s="356"/>
      <c r="D17" s="356"/>
      <c r="E17" s="356"/>
      <c r="F17" s="356"/>
      <c r="G17" s="356"/>
      <c r="H17" s="356"/>
      <c r="I17" s="356"/>
      <c r="J17" s="356"/>
      <c r="K17" s="359"/>
      <c r="L17" s="356"/>
      <c r="M17" s="356"/>
      <c r="N17" s="356"/>
      <c r="O17" s="359"/>
      <c r="P17" s="358"/>
    </row>
    <row r="18" spans="1:16" s="594" customFormat="1" ht="9.75" customHeight="1">
      <c r="A18" s="616" t="s">
        <v>117</v>
      </c>
      <c r="B18" s="350">
        <v>2011</v>
      </c>
      <c r="C18" s="356">
        <v>4825.421763427506</v>
      </c>
      <c r="D18" s="356">
        <v>4856.43102556142</v>
      </c>
      <c r="E18" s="356">
        <v>4640.250595053295</v>
      </c>
      <c r="F18" s="356">
        <v>4252.584859774397</v>
      </c>
      <c r="G18" s="356">
        <v>4376.469678153782</v>
      </c>
      <c r="H18" s="356">
        <v>3304.305339956535</v>
      </c>
      <c r="I18" s="356">
        <v>2490.8288833695538</v>
      </c>
      <c r="J18" s="356">
        <v>2562.713701748939</v>
      </c>
      <c r="K18" s="356">
        <v>3601.1196833281588</v>
      </c>
      <c r="L18" s="356">
        <v>3245.314602090448</v>
      </c>
      <c r="M18" s="356">
        <v>1665.140587809169</v>
      </c>
      <c r="N18" s="356">
        <v>1481.4192797267929</v>
      </c>
      <c r="O18" s="359">
        <f>SUM(C18:N18)</f>
        <v>41301.99999999999</v>
      </c>
      <c r="P18" s="358" t="s">
        <v>8</v>
      </c>
    </row>
    <row r="19" spans="1:16" s="594" customFormat="1" ht="9.75" customHeight="1">
      <c r="A19" s="616" t="s">
        <v>266</v>
      </c>
      <c r="B19" s="350">
        <v>2012</v>
      </c>
      <c r="C19" s="356" t="s">
        <v>8</v>
      </c>
      <c r="D19" s="356" t="s">
        <v>8</v>
      </c>
      <c r="E19" s="356" t="s">
        <v>8</v>
      </c>
      <c r="F19" s="356" t="s">
        <v>8</v>
      </c>
      <c r="G19" s="356" t="s">
        <v>8</v>
      </c>
      <c r="H19" s="356" t="s">
        <v>8</v>
      </c>
      <c r="I19" s="356" t="s">
        <v>8</v>
      </c>
      <c r="J19" s="356" t="s">
        <v>8</v>
      </c>
      <c r="K19" s="356" t="s">
        <v>8</v>
      </c>
      <c r="L19" s="356" t="s">
        <v>8</v>
      </c>
      <c r="M19" s="356" t="s">
        <v>8</v>
      </c>
      <c r="N19" s="356" t="s">
        <v>8</v>
      </c>
      <c r="O19" s="359" t="s">
        <v>8</v>
      </c>
      <c r="P19" s="358" t="s">
        <v>8</v>
      </c>
    </row>
    <row r="20" spans="1:16" s="594" customFormat="1" ht="9.75" customHeight="1">
      <c r="A20" s="616"/>
      <c r="B20" s="350">
        <v>2013</v>
      </c>
      <c r="C20" s="359" t="s">
        <v>8</v>
      </c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9" t="s">
        <v>8</v>
      </c>
      <c r="P20" s="358" t="s">
        <v>8</v>
      </c>
    </row>
    <row r="21" spans="1:16" s="594" customFormat="1" ht="4.5" customHeight="1">
      <c r="A21" s="618"/>
      <c r="B21" s="350"/>
      <c r="C21" s="619"/>
      <c r="D21" s="619"/>
      <c r="E21" s="619"/>
      <c r="F21" s="619"/>
      <c r="G21" s="619"/>
      <c r="H21" s="619"/>
      <c r="I21" s="619"/>
      <c r="J21" s="619"/>
      <c r="K21" s="619"/>
      <c r="L21" s="357"/>
      <c r="M21" s="619"/>
      <c r="N21" s="619"/>
      <c r="O21" s="357"/>
      <c r="P21" s="620"/>
    </row>
    <row r="22" spans="1:16" ht="9.75" customHeight="1">
      <c r="A22" s="611" t="s">
        <v>268</v>
      </c>
      <c r="B22" s="602"/>
      <c r="C22" s="612"/>
      <c r="D22" s="612"/>
      <c r="E22" s="612"/>
      <c r="F22" s="612"/>
      <c r="G22" s="356"/>
      <c r="H22" s="356"/>
      <c r="I22" s="356"/>
      <c r="J22" s="356"/>
      <c r="K22" s="356"/>
      <c r="L22" s="356"/>
      <c r="M22" s="356"/>
      <c r="N22" s="356"/>
      <c r="O22" s="359"/>
      <c r="P22" s="358"/>
    </row>
    <row r="23" spans="1:16" ht="4.5" customHeight="1">
      <c r="A23" s="616"/>
      <c r="B23" s="350"/>
      <c r="C23" s="359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9"/>
      <c r="P23" s="358"/>
    </row>
    <row r="24" spans="1:16" ht="9.75" customHeight="1">
      <c r="A24" s="616" t="s">
        <v>269</v>
      </c>
      <c r="B24" s="350">
        <v>2011</v>
      </c>
      <c r="C24" s="356">
        <v>339</v>
      </c>
      <c r="D24" s="356">
        <v>308</v>
      </c>
      <c r="E24" s="356">
        <v>160</v>
      </c>
      <c r="F24" s="356">
        <v>387</v>
      </c>
      <c r="G24" s="356">
        <v>29</v>
      </c>
      <c r="H24" s="356">
        <v>531</v>
      </c>
      <c r="I24" s="356">
        <v>17</v>
      </c>
      <c r="J24" s="356">
        <v>21</v>
      </c>
      <c r="K24" s="356">
        <v>338</v>
      </c>
      <c r="L24" s="356">
        <v>835</v>
      </c>
      <c r="M24" s="356">
        <v>301</v>
      </c>
      <c r="N24" s="356">
        <v>328</v>
      </c>
      <c r="O24" s="359">
        <f>SUM(C24:N24)</f>
        <v>3594</v>
      </c>
      <c r="P24" s="358" t="s">
        <v>8</v>
      </c>
    </row>
    <row r="25" spans="1:16" ht="9.75" customHeight="1">
      <c r="A25" s="616" t="s">
        <v>270</v>
      </c>
      <c r="B25" s="350">
        <v>2012</v>
      </c>
      <c r="C25" s="356">
        <v>104</v>
      </c>
      <c r="D25" s="356">
        <v>456</v>
      </c>
      <c r="E25" s="356">
        <v>25</v>
      </c>
      <c r="F25" s="356">
        <v>524</v>
      </c>
      <c r="G25" s="356">
        <v>18</v>
      </c>
      <c r="H25" s="356">
        <v>454</v>
      </c>
      <c r="I25" s="356">
        <v>2</v>
      </c>
      <c r="J25" s="356">
        <v>160</v>
      </c>
      <c r="K25" s="356">
        <v>213</v>
      </c>
      <c r="L25" s="356">
        <v>754</v>
      </c>
      <c r="M25" s="356">
        <v>94</v>
      </c>
      <c r="N25" s="356">
        <v>473</v>
      </c>
      <c r="O25" s="359">
        <f>SUM(C25:N25)</f>
        <v>3277</v>
      </c>
      <c r="P25" s="358" t="s">
        <v>8</v>
      </c>
    </row>
    <row r="26" spans="1:16" ht="9.75" customHeight="1">
      <c r="A26" s="616" t="s">
        <v>271</v>
      </c>
      <c r="B26" s="350">
        <v>2013</v>
      </c>
      <c r="C26" s="359">
        <v>35</v>
      </c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9">
        <f>SUM(C26:N26)</f>
        <v>35</v>
      </c>
      <c r="P26" s="358" t="s">
        <v>8</v>
      </c>
    </row>
    <row r="27" spans="1:16" s="594" customFormat="1" ht="4.5" customHeight="1">
      <c r="A27" s="622"/>
      <c r="B27" s="623"/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5"/>
      <c r="N27" s="625"/>
      <c r="O27" s="624"/>
      <c r="P27" s="626"/>
    </row>
    <row r="28" spans="1:16" s="608" customFormat="1" ht="9.75" customHeight="1">
      <c r="A28" s="627" t="s">
        <v>161</v>
      </c>
      <c r="B28" s="628" t="s">
        <v>272</v>
      </c>
      <c r="C28" s="628"/>
      <c r="D28" s="629"/>
      <c r="E28" s="627" t="s">
        <v>273</v>
      </c>
      <c r="F28" s="628"/>
      <c r="G28" s="629"/>
      <c r="H28" s="630" t="s">
        <v>274</v>
      </c>
      <c r="I28" s="629"/>
      <c r="J28" s="629"/>
      <c r="K28" s="629"/>
      <c r="L28" s="629"/>
      <c r="M28" s="629"/>
      <c r="N28" s="629"/>
      <c r="O28" s="631"/>
      <c r="P28" s="632" t="s">
        <v>50</v>
      </c>
    </row>
    <row r="29" spans="1:16" s="636" customFormat="1" ht="9.75" customHeight="1">
      <c r="A29" s="628"/>
      <c r="B29" s="614"/>
      <c r="C29" s="633"/>
      <c r="D29" s="634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5"/>
      <c r="P29" s="635"/>
    </row>
    <row r="30" spans="1:16" s="599" customFormat="1" ht="9.75" customHeight="1">
      <c r="A30" s="75" t="s">
        <v>103</v>
      </c>
      <c r="B30" s="637"/>
      <c r="C30" s="637"/>
      <c r="D30" s="637"/>
      <c r="E30" s="637"/>
      <c r="F30" s="637"/>
      <c r="G30" s="597"/>
      <c r="H30" s="597"/>
      <c r="I30" s="597"/>
      <c r="J30" s="597"/>
      <c r="K30" s="597"/>
      <c r="L30" s="597"/>
      <c r="M30" s="597"/>
      <c r="N30" s="597"/>
      <c r="O30" s="597"/>
      <c r="P30" s="598" t="s">
        <v>275</v>
      </c>
    </row>
    <row r="31" spans="1:256" s="600" customFormat="1" ht="15" customHeight="1">
      <c r="A31" s="1084" t="s">
        <v>276</v>
      </c>
      <c r="B31" s="1085"/>
      <c r="C31" s="1085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IV31" s="591"/>
    </row>
    <row r="32" spans="1:256" s="607" customFormat="1" ht="4.5" customHeight="1">
      <c r="A32" s="638"/>
      <c r="B32" s="602"/>
      <c r="C32" s="603"/>
      <c r="D32" s="603"/>
      <c r="E32" s="604"/>
      <c r="F32" s="603"/>
      <c r="G32" s="603"/>
      <c r="H32" s="603"/>
      <c r="I32" s="603"/>
      <c r="J32" s="603"/>
      <c r="K32" s="603"/>
      <c r="L32" s="603"/>
      <c r="M32" s="603"/>
      <c r="N32" s="603"/>
      <c r="O32" s="605"/>
      <c r="P32" s="606"/>
      <c r="IV32" s="608"/>
    </row>
    <row r="33" spans="1:16" s="610" customFormat="1" ht="9.75" customHeight="1">
      <c r="A33" s="639"/>
      <c r="B33" s="609"/>
      <c r="C33" s="90" t="s">
        <v>57</v>
      </c>
      <c r="D33" s="90" t="s">
        <v>58</v>
      </c>
      <c r="E33" s="91" t="s">
        <v>59</v>
      </c>
      <c r="F33" s="90" t="s">
        <v>60</v>
      </c>
      <c r="G33" s="90" t="s">
        <v>61</v>
      </c>
      <c r="H33" s="90" t="s">
        <v>62</v>
      </c>
      <c r="I33" s="90" t="s">
        <v>63</v>
      </c>
      <c r="J33" s="90" t="s">
        <v>64</v>
      </c>
      <c r="K33" s="90" t="s">
        <v>65</v>
      </c>
      <c r="L33" s="90" t="s">
        <v>66</v>
      </c>
      <c r="M33" s="90" t="s">
        <v>67</v>
      </c>
      <c r="N33" s="90" t="s">
        <v>68</v>
      </c>
      <c r="O33" s="353" t="s">
        <v>69</v>
      </c>
      <c r="P33" s="354" t="s">
        <v>70</v>
      </c>
    </row>
    <row r="34" spans="1:16" s="594" customFormat="1" ht="4.5" customHeight="1">
      <c r="A34" s="640"/>
      <c r="B34" s="350"/>
      <c r="C34" s="619"/>
      <c r="D34" s="619"/>
      <c r="E34" s="619"/>
      <c r="F34" s="619"/>
      <c r="G34" s="619"/>
      <c r="H34" s="619"/>
      <c r="I34" s="619"/>
      <c r="J34" s="619"/>
      <c r="K34" s="619"/>
      <c r="L34" s="619"/>
      <c r="M34" s="619"/>
      <c r="N34" s="357"/>
      <c r="O34" s="357"/>
      <c r="P34" s="358"/>
    </row>
    <row r="35" spans="1:16" s="594" customFormat="1" ht="9.75" customHeight="1">
      <c r="A35" s="641" t="s">
        <v>277</v>
      </c>
      <c r="B35" s="350"/>
      <c r="C35" s="619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357"/>
      <c r="O35" s="357"/>
      <c r="P35" s="642"/>
    </row>
    <row r="36" spans="1:16" s="594" customFormat="1" ht="4.5" customHeight="1">
      <c r="A36" s="641"/>
      <c r="B36" s="350"/>
      <c r="C36" s="619"/>
      <c r="D36" s="619"/>
      <c r="E36" s="619"/>
      <c r="F36" s="619"/>
      <c r="G36" s="619"/>
      <c r="H36" s="619"/>
      <c r="I36" s="619"/>
      <c r="J36" s="619"/>
      <c r="K36" s="619"/>
      <c r="L36" s="619"/>
      <c r="M36" s="619"/>
      <c r="N36" s="357"/>
      <c r="O36" s="357"/>
      <c r="P36" s="642"/>
    </row>
    <row r="37" spans="1:16" s="594" customFormat="1" ht="9.75" customHeight="1">
      <c r="A37" s="640" t="s">
        <v>278</v>
      </c>
      <c r="B37" s="350">
        <v>2011</v>
      </c>
      <c r="C37" s="619">
        <v>622</v>
      </c>
      <c r="D37" s="619">
        <v>765</v>
      </c>
      <c r="E37" s="619">
        <v>729</v>
      </c>
      <c r="F37" s="619">
        <v>745</v>
      </c>
      <c r="G37" s="619">
        <v>864</v>
      </c>
      <c r="H37" s="619">
        <v>603</v>
      </c>
      <c r="I37" s="619">
        <v>522</v>
      </c>
      <c r="J37" s="619">
        <v>379</v>
      </c>
      <c r="K37" s="619">
        <v>698</v>
      </c>
      <c r="L37" s="619">
        <v>610</v>
      </c>
      <c r="M37" s="619">
        <v>731</v>
      </c>
      <c r="N37" s="619">
        <v>650</v>
      </c>
      <c r="O37" s="357">
        <f>SUM(C37:N37)</f>
        <v>7918</v>
      </c>
      <c r="P37" s="642" t="s">
        <v>8</v>
      </c>
    </row>
    <row r="38" spans="1:16" s="594" customFormat="1" ht="9.75" customHeight="1">
      <c r="A38" s="640" t="s">
        <v>279</v>
      </c>
      <c r="B38" s="350">
        <v>2012</v>
      </c>
      <c r="C38" s="619">
        <v>602</v>
      </c>
      <c r="D38" s="619">
        <v>621</v>
      </c>
      <c r="E38" s="619">
        <v>727</v>
      </c>
      <c r="F38" s="619">
        <v>671</v>
      </c>
      <c r="G38" s="619">
        <v>573</v>
      </c>
      <c r="H38" s="619">
        <v>767</v>
      </c>
      <c r="I38" s="619">
        <v>653</v>
      </c>
      <c r="J38" s="619">
        <v>272</v>
      </c>
      <c r="K38" s="619">
        <v>579</v>
      </c>
      <c r="L38" s="619">
        <v>790</v>
      </c>
      <c r="M38" s="619">
        <v>656</v>
      </c>
      <c r="N38" s="619">
        <v>549</v>
      </c>
      <c r="O38" s="357">
        <f>SUM(C38:N38)</f>
        <v>7460</v>
      </c>
      <c r="P38" s="642" t="s">
        <v>8</v>
      </c>
    </row>
    <row r="39" spans="1:16" s="594" customFormat="1" ht="9.75" customHeight="1">
      <c r="A39" s="640" t="s">
        <v>280</v>
      </c>
      <c r="B39" s="350">
        <v>2013</v>
      </c>
      <c r="C39" s="357">
        <v>523</v>
      </c>
      <c r="D39" s="619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357">
        <f>SUM(C39:N39)</f>
        <v>523</v>
      </c>
      <c r="P39" s="642" t="s">
        <v>8</v>
      </c>
    </row>
    <row r="40" spans="1:16" s="594" customFormat="1" ht="4.5" customHeight="1">
      <c r="A40" s="643"/>
      <c r="B40" s="644"/>
      <c r="C40" s="645"/>
      <c r="D40" s="645"/>
      <c r="E40" s="645"/>
      <c r="F40" s="645"/>
      <c r="G40" s="645"/>
      <c r="H40" s="645"/>
      <c r="I40" s="645"/>
      <c r="J40" s="645"/>
      <c r="K40" s="645"/>
      <c r="L40" s="645"/>
      <c r="M40" s="646"/>
      <c r="N40" s="646"/>
      <c r="O40" s="645"/>
      <c r="P40" s="647"/>
    </row>
    <row r="41" spans="1:16" s="608" customFormat="1" ht="9.75" customHeight="1">
      <c r="A41" s="628" t="s">
        <v>281</v>
      </c>
      <c r="B41" s="614"/>
      <c r="C41" s="629"/>
      <c r="D41" s="629"/>
      <c r="E41" s="648"/>
      <c r="F41" s="648"/>
      <c r="G41" s="629"/>
      <c r="H41" s="629"/>
      <c r="I41" s="629"/>
      <c r="J41" s="629"/>
      <c r="K41" s="629"/>
      <c r="L41" s="629"/>
      <c r="M41" s="629"/>
      <c r="N41" s="629"/>
      <c r="O41" s="631"/>
      <c r="P41" s="632" t="s">
        <v>50</v>
      </c>
    </row>
    <row r="42" spans="1:16" s="636" customFormat="1" ht="9.75" customHeight="1">
      <c r="A42" s="628"/>
      <c r="B42" s="614"/>
      <c r="C42" s="633"/>
      <c r="D42" s="634"/>
      <c r="E42" s="633"/>
      <c r="F42" s="633"/>
      <c r="G42" s="633"/>
      <c r="H42" s="633"/>
      <c r="I42" s="633"/>
      <c r="J42" s="633"/>
      <c r="K42" s="633"/>
      <c r="L42" s="633"/>
      <c r="M42" s="633"/>
      <c r="N42" s="633"/>
      <c r="O42" s="635"/>
      <c r="P42" s="635"/>
    </row>
    <row r="43" spans="1:16" s="636" customFormat="1" ht="15" customHeight="1">
      <c r="A43" s="1086" t="s">
        <v>31</v>
      </c>
      <c r="B43" s="1086"/>
      <c r="C43" s="1086"/>
      <c r="D43" s="1086"/>
      <c r="E43" s="1086"/>
      <c r="F43" s="1086"/>
      <c r="G43" s="1086"/>
      <c r="H43" s="1086"/>
      <c r="I43" s="1086"/>
      <c r="J43" s="1086"/>
      <c r="K43" s="1086"/>
      <c r="L43" s="1086"/>
      <c r="M43" s="1086"/>
      <c r="N43" s="1086"/>
      <c r="O43" s="1086"/>
      <c r="P43" s="1086"/>
    </row>
    <row r="44" spans="1:16" s="591" customFormat="1" ht="15" customHeight="1">
      <c r="A44" s="1087" t="s">
        <v>282</v>
      </c>
      <c r="B44" s="1087"/>
      <c r="C44" s="1087"/>
      <c r="D44" s="1087"/>
      <c r="E44" s="1087"/>
      <c r="F44" s="1087"/>
      <c r="G44" s="1087"/>
      <c r="H44" s="1087"/>
      <c r="I44" s="1087"/>
      <c r="J44" s="1087"/>
      <c r="K44" s="1087"/>
      <c r="L44" s="1087"/>
      <c r="M44" s="1087"/>
      <c r="N44" s="1087"/>
      <c r="O44" s="1087"/>
      <c r="P44" s="1087"/>
    </row>
    <row r="45" spans="1:16" s="592" customFormat="1" ht="9.75" customHeight="1">
      <c r="A45" s="1088"/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</row>
    <row r="46" spans="1:16" s="594" customFormat="1" ht="4.5" customHeight="1">
      <c r="A46" s="593"/>
      <c r="B46" s="649"/>
      <c r="C46" s="650"/>
      <c r="D46" s="650"/>
      <c r="E46" s="650"/>
      <c r="F46" s="651"/>
      <c r="G46" s="650"/>
      <c r="H46" s="590"/>
      <c r="I46" s="650"/>
      <c r="J46" s="650"/>
      <c r="K46" s="650"/>
      <c r="L46" s="650"/>
      <c r="M46" s="650"/>
      <c r="N46" s="650"/>
      <c r="O46" s="650"/>
      <c r="P46" s="650"/>
    </row>
    <row r="47" spans="1:16" s="599" customFormat="1" ht="9.75" customHeight="1">
      <c r="A47" s="75" t="s">
        <v>103</v>
      </c>
      <c r="B47" s="637"/>
      <c r="C47" s="637"/>
      <c r="D47" s="637"/>
      <c r="E47" s="637"/>
      <c r="F47" s="637"/>
      <c r="G47" s="637"/>
      <c r="H47" s="597"/>
      <c r="I47" s="597"/>
      <c r="J47" s="597"/>
      <c r="K47" s="597"/>
      <c r="L47" s="597"/>
      <c r="M47" s="597"/>
      <c r="N47" s="597"/>
      <c r="O47" s="597"/>
      <c r="P47" s="598" t="s">
        <v>283</v>
      </c>
    </row>
    <row r="48" spans="1:16" s="608" customFormat="1" ht="15" customHeight="1">
      <c r="A48" s="1083" t="s">
        <v>261</v>
      </c>
      <c r="B48" s="1083"/>
      <c r="C48" s="1083"/>
      <c r="D48" s="1083"/>
      <c r="E48" s="1083"/>
      <c r="F48" s="1083"/>
      <c r="G48" s="1083"/>
      <c r="H48" s="1083"/>
      <c r="I48" s="1083"/>
      <c r="J48" s="1083"/>
      <c r="K48" s="1083"/>
      <c r="L48" s="1083"/>
      <c r="M48" s="1083"/>
      <c r="N48" s="1083"/>
      <c r="O48" s="1083"/>
      <c r="P48" s="1083"/>
    </row>
    <row r="49" spans="1:256" s="600" customFormat="1" ht="4.5" customHeight="1">
      <c r="A49" s="601"/>
      <c r="B49" s="602"/>
      <c r="C49" s="603"/>
      <c r="D49" s="603"/>
      <c r="E49" s="604"/>
      <c r="F49" s="603"/>
      <c r="G49" s="603"/>
      <c r="H49" s="603"/>
      <c r="I49" s="603"/>
      <c r="J49" s="603"/>
      <c r="K49" s="603"/>
      <c r="L49" s="603"/>
      <c r="M49" s="603"/>
      <c r="N49" s="603"/>
      <c r="O49" s="605"/>
      <c r="P49" s="606"/>
      <c r="IV49" s="591"/>
    </row>
    <row r="50" spans="1:256" s="607" customFormat="1" ht="9.75" customHeight="1">
      <c r="A50" s="349"/>
      <c r="B50" s="609"/>
      <c r="C50" s="90" t="s">
        <v>57</v>
      </c>
      <c r="D50" s="90" t="s">
        <v>58</v>
      </c>
      <c r="E50" s="91" t="s">
        <v>59</v>
      </c>
      <c r="F50" s="90" t="s">
        <v>60</v>
      </c>
      <c r="G50" s="90" t="s">
        <v>61</v>
      </c>
      <c r="H50" s="90" t="s">
        <v>62</v>
      </c>
      <c r="I50" s="90" t="s">
        <v>63</v>
      </c>
      <c r="J50" s="90" t="s">
        <v>64</v>
      </c>
      <c r="K50" s="90" t="s">
        <v>65</v>
      </c>
      <c r="L50" s="90" t="s">
        <v>66</v>
      </c>
      <c r="M50" s="90" t="s">
        <v>67</v>
      </c>
      <c r="N50" s="90" t="s">
        <v>68</v>
      </c>
      <c r="O50" s="353" t="s">
        <v>134</v>
      </c>
      <c r="P50" s="354" t="s">
        <v>70</v>
      </c>
      <c r="IV50" s="608"/>
    </row>
    <row r="51" spans="1:16" ht="4.5" customHeight="1">
      <c r="A51" s="611"/>
      <c r="B51" s="602"/>
      <c r="C51" s="652"/>
      <c r="D51" s="652"/>
      <c r="E51" s="652"/>
      <c r="F51" s="652"/>
      <c r="G51" s="652"/>
      <c r="H51" s="652"/>
      <c r="I51" s="652"/>
      <c r="J51" s="652"/>
      <c r="K51" s="652"/>
      <c r="L51" s="652"/>
      <c r="M51" s="652"/>
      <c r="N51" s="652"/>
      <c r="O51" s="612"/>
      <c r="P51" s="615"/>
    </row>
    <row r="52" spans="1:16" s="653" customFormat="1" ht="9.75" customHeight="1">
      <c r="A52" s="611" t="s">
        <v>262</v>
      </c>
      <c r="B52" s="602"/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4"/>
      <c r="N52" s="614"/>
      <c r="O52" s="612"/>
      <c r="P52" s="615"/>
    </row>
    <row r="53" spans="1:16" s="653" customFormat="1" ht="4.5" customHeight="1">
      <c r="A53" s="611"/>
      <c r="B53" s="602"/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4"/>
      <c r="N53" s="614"/>
      <c r="O53" s="612"/>
      <c r="P53" s="615"/>
    </row>
    <row r="54" spans="1:16" s="653" customFormat="1" ht="9.75" customHeight="1">
      <c r="A54" s="616" t="s">
        <v>284</v>
      </c>
      <c r="B54" s="350">
        <v>2011</v>
      </c>
      <c r="C54" s="356">
        <v>27195.06</v>
      </c>
      <c r="D54" s="356">
        <v>25974.8606</v>
      </c>
      <c r="E54" s="356">
        <v>26293.4192</v>
      </c>
      <c r="F54" s="356">
        <v>24530.7909</v>
      </c>
      <c r="G54" s="356">
        <v>24481.818</v>
      </c>
      <c r="H54" s="356">
        <v>21329.0454</v>
      </c>
      <c r="I54" s="356">
        <v>9470.4215</v>
      </c>
      <c r="J54" s="356">
        <v>10379.734499999999</v>
      </c>
      <c r="K54" s="356">
        <v>19166.5248</v>
      </c>
      <c r="L54" s="356">
        <v>20803.7514</v>
      </c>
      <c r="M54" s="356">
        <v>20242.5628</v>
      </c>
      <c r="N54" s="356">
        <v>17263.7955</v>
      </c>
      <c r="O54" s="361">
        <f>AVERAGE(C54:N54)</f>
        <v>20594.315383333334</v>
      </c>
      <c r="P54" s="358" t="s">
        <v>8</v>
      </c>
    </row>
    <row r="55" spans="1:17" s="653" customFormat="1" ht="9.75" customHeight="1">
      <c r="A55" s="616" t="s">
        <v>285</v>
      </c>
      <c r="B55" s="350">
        <v>2012</v>
      </c>
      <c r="C55" s="356" t="s">
        <v>8</v>
      </c>
      <c r="D55" s="356" t="s">
        <v>8</v>
      </c>
      <c r="E55" s="356" t="s">
        <v>8</v>
      </c>
      <c r="F55" s="356" t="s">
        <v>8</v>
      </c>
      <c r="G55" s="356" t="s">
        <v>8</v>
      </c>
      <c r="H55" s="356" t="s">
        <v>8</v>
      </c>
      <c r="I55" s="356" t="s">
        <v>8</v>
      </c>
      <c r="J55" s="356" t="s">
        <v>8</v>
      </c>
      <c r="K55" s="356" t="s">
        <v>8</v>
      </c>
      <c r="L55" s="356" t="s">
        <v>8</v>
      </c>
      <c r="M55" s="356" t="s">
        <v>8</v>
      </c>
      <c r="N55" s="356" t="s">
        <v>8</v>
      </c>
      <c r="O55" s="361" t="s">
        <v>8</v>
      </c>
      <c r="P55" s="358" t="s">
        <v>8</v>
      </c>
      <c r="Q55" s="654"/>
    </row>
    <row r="56" spans="1:16" s="594" customFormat="1" ht="9.75" customHeight="1">
      <c r="A56" s="618" t="s">
        <v>186</v>
      </c>
      <c r="B56" s="350">
        <v>2013</v>
      </c>
      <c r="C56" s="359" t="s">
        <v>8</v>
      </c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61" t="s">
        <v>8</v>
      </c>
      <c r="P56" s="358" t="s">
        <v>8</v>
      </c>
    </row>
    <row r="57" spans="1:16" s="594" customFormat="1" ht="4.5" customHeight="1">
      <c r="A57" s="655"/>
      <c r="B57" s="61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12"/>
      <c r="P57" s="615"/>
    </row>
    <row r="58" spans="1:16" s="594" customFormat="1" ht="9.75" customHeight="1">
      <c r="A58" s="611" t="s">
        <v>265</v>
      </c>
      <c r="B58" s="602"/>
      <c r="C58" s="612"/>
      <c r="D58" s="612"/>
      <c r="E58" s="612"/>
      <c r="F58" s="356"/>
      <c r="G58" s="356"/>
      <c r="H58" s="356"/>
      <c r="I58" s="356"/>
      <c r="J58" s="356"/>
      <c r="K58" s="359"/>
      <c r="L58" s="356"/>
      <c r="M58" s="356"/>
      <c r="N58" s="356"/>
      <c r="O58" s="359"/>
      <c r="P58" s="358"/>
    </row>
    <row r="59" spans="1:16" s="594" customFormat="1" ht="4.5" customHeight="1">
      <c r="A59" s="618"/>
      <c r="B59" s="350"/>
      <c r="C59" s="356"/>
      <c r="D59" s="356"/>
      <c r="E59" s="356"/>
      <c r="F59" s="356"/>
      <c r="G59" s="356"/>
      <c r="H59" s="356"/>
      <c r="I59" s="356"/>
      <c r="J59" s="356"/>
      <c r="K59" s="359"/>
      <c r="L59" s="356"/>
      <c r="M59" s="356"/>
      <c r="N59" s="356"/>
      <c r="O59" s="359"/>
      <c r="P59" s="358"/>
    </row>
    <row r="60" spans="1:16" s="594" customFormat="1" ht="9.75" customHeight="1">
      <c r="A60" s="616" t="s">
        <v>284</v>
      </c>
      <c r="B60" s="350">
        <v>2011</v>
      </c>
      <c r="C60" s="356">
        <v>7469.405</v>
      </c>
      <c r="D60" s="356">
        <v>8329.9564</v>
      </c>
      <c r="E60" s="356">
        <v>8550.9984</v>
      </c>
      <c r="F60" s="356">
        <v>7719.159299999999</v>
      </c>
      <c r="G60" s="356">
        <v>7464.1607</v>
      </c>
      <c r="H60" s="356">
        <v>6767.8156</v>
      </c>
      <c r="I60" s="356">
        <v>4842.362</v>
      </c>
      <c r="J60" s="356">
        <v>4624.969</v>
      </c>
      <c r="K60" s="356">
        <v>5247.9528</v>
      </c>
      <c r="L60" s="356">
        <v>5335.6522</v>
      </c>
      <c r="M60" s="356">
        <v>4255.2348</v>
      </c>
      <c r="N60" s="356">
        <v>2840.1866999999997</v>
      </c>
      <c r="O60" s="359">
        <f>AVERAGE(C60:N60)</f>
        <v>6120.654408333335</v>
      </c>
      <c r="P60" s="358" t="s">
        <v>8</v>
      </c>
    </row>
    <row r="61" spans="1:16" s="594" customFormat="1" ht="9.75" customHeight="1">
      <c r="A61" s="616" t="s">
        <v>285</v>
      </c>
      <c r="B61" s="350">
        <v>2012</v>
      </c>
      <c r="C61" s="356" t="s">
        <v>8</v>
      </c>
      <c r="D61" s="356" t="s">
        <v>8</v>
      </c>
      <c r="E61" s="356" t="s">
        <v>8</v>
      </c>
      <c r="F61" s="356" t="s">
        <v>8</v>
      </c>
      <c r="G61" s="356" t="s">
        <v>8</v>
      </c>
      <c r="H61" s="356" t="s">
        <v>8</v>
      </c>
      <c r="I61" s="356" t="s">
        <v>8</v>
      </c>
      <c r="J61" s="356" t="s">
        <v>8</v>
      </c>
      <c r="K61" s="356" t="s">
        <v>8</v>
      </c>
      <c r="L61" s="356" t="s">
        <v>8</v>
      </c>
      <c r="M61" s="356" t="s">
        <v>8</v>
      </c>
      <c r="N61" s="356" t="s">
        <v>8</v>
      </c>
      <c r="O61" s="359" t="s">
        <v>8</v>
      </c>
      <c r="P61" s="358" t="s">
        <v>8</v>
      </c>
    </row>
    <row r="62" spans="1:16" s="594" customFormat="1" ht="9.75" customHeight="1">
      <c r="A62" s="618" t="s">
        <v>186</v>
      </c>
      <c r="B62" s="350">
        <v>2013</v>
      </c>
      <c r="C62" s="359" t="s">
        <v>8</v>
      </c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9" t="s">
        <v>8</v>
      </c>
      <c r="P62" s="358" t="s">
        <v>8</v>
      </c>
    </row>
    <row r="63" spans="1:16" s="594" customFormat="1" ht="4.5" customHeight="1">
      <c r="A63" s="655"/>
      <c r="B63" s="612"/>
      <c r="C63" s="652"/>
      <c r="D63" s="652"/>
      <c r="E63" s="652"/>
      <c r="F63" s="652"/>
      <c r="G63" s="652"/>
      <c r="H63" s="652"/>
      <c r="I63" s="652"/>
      <c r="J63" s="652"/>
      <c r="K63" s="652"/>
      <c r="L63" s="652"/>
      <c r="M63" s="652"/>
      <c r="N63" s="652"/>
      <c r="O63" s="612"/>
      <c r="P63" s="615"/>
    </row>
    <row r="64" spans="1:16" s="653" customFormat="1" ht="9.75" customHeight="1">
      <c r="A64" s="611" t="s">
        <v>267</v>
      </c>
      <c r="B64" s="602"/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612"/>
      <c r="P64" s="615"/>
    </row>
    <row r="65" spans="1:16" s="653" customFormat="1" ht="4.5" customHeight="1">
      <c r="A65" s="611"/>
      <c r="B65" s="602"/>
      <c r="C65" s="612"/>
      <c r="D65" s="612"/>
      <c r="E65" s="612"/>
      <c r="F65" s="612"/>
      <c r="G65" s="612"/>
      <c r="H65" s="612"/>
      <c r="I65" s="612"/>
      <c r="J65" s="612"/>
      <c r="K65" s="612"/>
      <c r="L65" s="612"/>
      <c r="M65" s="612"/>
      <c r="N65" s="612"/>
      <c r="O65" s="612"/>
      <c r="P65" s="615"/>
    </row>
    <row r="66" spans="1:16" s="653" customFormat="1" ht="9.75" customHeight="1">
      <c r="A66" s="616" t="s">
        <v>284</v>
      </c>
      <c r="B66" s="350">
        <v>2011</v>
      </c>
      <c r="C66" s="356" t="s">
        <v>8</v>
      </c>
      <c r="D66" s="356" t="s">
        <v>8</v>
      </c>
      <c r="E66" s="356" t="s">
        <v>8</v>
      </c>
      <c r="F66" s="356" t="s">
        <v>8</v>
      </c>
      <c r="G66" s="356" t="s">
        <v>8</v>
      </c>
      <c r="H66" s="356" t="s">
        <v>8</v>
      </c>
      <c r="I66" s="356" t="s">
        <v>8</v>
      </c>
      <c r="J66" s="356" t="s">
        <v>8</v>
      </c>
      <c r="K66" s="356" t="s">
        <v>8</v>
      </c>
      <c r="L66" s="356" t="s">
        <v>8</v>
      </c>
      <c r="M66" s="356" t="s">
        <v>8</v>
      </c>
      <c r="N66" s="356" t="s">
        <v>8</v>
      </c>
      <c r="O66" s="361" t="s">
        <v>8</v>
      </c>
      <c r="P66" s="358" t="s">
        <v>8</v>
      </c>
    </row>
    <row r="67" spans="1:16" s="594" customFormat="1" ht="9.75" customHeight="1">
      <c r="A67" s="616" t="s">
        <v>285</v>
      </c>
      <c r="B67" s="350">
        <v>2012</v>
      </c>
      <c r="C67" s="356" t="s">
        <v>8</v>
      </c>
      <c r="D67" s="356" t="s">
        <v>8</v>
      </c>
      <c r="E67" s="356" t="s">
        <v>8</v>
      </c>
      <c r="F67" s="356" t="s">
        <v>8</v>
      </c>
      <c r="G67" s="356" t="s">
        <v>8</v>
      </c>
      <c r="H67" s="356" t="s">
        <v>8</v>
      </c>
      <c r="I67" s="356" t="s">
        <v>8</v>
      </c>
      <c r="J67" s="356" t="s">
        <v>8</v>
      </c>
      <c r="K67" s="356" t="s">
        <v>8</v>
      </c>
      <c r="L67" s="356" t="s">
        <v>8</v>
      </c>
      <c r="M67" s="356" t="s">
        <v>8</v>
      </c>
      <c r="N67" s="356" t="s">
        <v>8</v>
      </c>
      <c r="O67" s="361" t="s">
        <v>8</v>
      </c>
      <c r="P67" s="358" t="s">
        <v>8</v>
      </c>
    </row>
    <row r="68" spans="1:16" s="594" customFormat="1" ht="9.75" customHeight="1">
      <c r="A68" s="618" t="s">
        <v>186</v>
      </c>
      <c r="B68" s="350">
        <v>2013</v>
      </c>
      <c r="C68" s="359" t="s">
        <v>8</v>
      </c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61" t="s">
        <v>8</v>
      </c>
      <c r="P68" s="358" t="s">
        <v>8</v>
      </c>
    </row>
    <row r="69" spans="1:16" s="594" customFormat="1" ht="4.5" customHeight="1">
      <c r="A69" s="618"/>
      <c r="B69" s="350"/>
      <c r="C69" s="356"/>
      <c r="D69" s="356"/>
      <c r="E69" s="356"/>
      <c r="F69" s="356"/>
      <c r="G69" s="356"/>
      <c r="H69" s="356"/>
      <c r="I69" s="356"/>
      <c r="J69" s="356"/>
      <c r="K69" s="356"/>
      <c r="L69" s="359"/>
      <c r="M69" s="356"/>
      <c r="N69" s="356"/>
      <c r="O69" s="361"/>
      <c r="P69" s="358"/>
    </row>
    <row r="70" spans="1:16" s="594" customFormat="1" ht="9.75" customHeight="1">
      <c r="A70" s="611" t="s">
        <v>268</v>
      </c>
      <c r="B70" s="350"/>
      <c r="C70" s="356"/>
      <c r="D70" s="356"/>
      <c r="E70" s="356"/>
      <c r="F70" s="356"/>
      <c r="G70" s="356"/>
      <c r="H70" s="356"/>
      <c r="I70" s="356"/>
      <c r="J70" s="356"/>
      <c r="K70" s="356"/>
      <c r="L70" s="359"/>
      <c r="M70" s="356"/>
      <c r="N70" s="356"/>
      <c r="O70" s="361"/>
      <c r="P70" s="656"/>
    </row>
    <row r="71" spans="1:16" s="594" customFormat="1" ht="4.5" customHeight="1">
      <c r="A71" s="618"/>
      <c r="B71" s="350"/>
      <c r="C71" s="356"/>
      <c r="D71" s="356"/>
      <c r="E71" s="356"/>
      <c r="F71" s="356"/>
      <c r="G71" s="356"/>
      <c r="H71" s="356"/>
      <c r="I71" s="356"/>
      <c r="J71" s="356"/>
      <c r="K71" s="356"/>
      <c r="L71" s="359"/>
      <c r="M71" s="356"/>
      <c r="N71" s="356"/>
      <c r="O71" s="361"/>
      <c r="P71" s="656"/>
    </row>
    <row r="72" spans="1:16" s="594" customFormat="1" ht="9.75" customHeight="1">
      <c r="A72" s="616" t="s">
        <v>286</v>
      </c>
      <c r="B72" s="350">
        <v>2011</v>
      </c>
      <c r="C72" s="356">
        <v>2187</v>
      </c>
      <c r="D72" s="356">
        <v>2209</v>
      </c>
      <c r="E72" s="356">
        <v>2070</v>
      </c>
      <c r="F72" s="356">
        <v>2209</v>
      </c>
      <c r="G72" s="356">
        <v>1951</v>
      </c>
      <c r="H72" s="356">
        <v>2110</v>
      </c>
      <c r="I72" s="356">
        <v>1855</v>
      </c>
      <c r="J72" s="356">
        <v>1720</v>
      </c>
      <c r="K72" s="356">
        <v>1690</v>
      </c>
      <c r="L72" s="356">
        <v>2193</v>
      </c>
      <c r="M72" s="356">
        <v>2125</v>
      </c>
      <c r="N72" s="356">
        <v>2239</v>
      </c>
      <c r="O72" s="359">
        <f>AVERAGE(C72:N72)</f>
        <v>2046.5</v>
      </c>
      <c r="P72" s="358" t="s">
        <v>8</v>
      </c>
    </row>
    <row r="73" spans="1:16" s="594" customFormat="1" ht="9.75" customHeight="1">
      <c r="A73" s="616" t="s">
        <v>285</v>
      </c>
      <c r="B73" s="350">
        <v>2012</v>
      </c>
      <c r="C73" s="356">
        <v>2063</v>
      </c>
      <c r="D73" s="356">
        <v>2256</v>
      </c>
      <c r="E73" s="356">
        <v>1997</v>
      </c>
      <c r="F73" s="356">
        <v>2256</v>
      </c>
      <c r="G73" s="356">
        <v>2018</v>
      </c>
      <c r="H73" s="356">
        <v>2152</v>
      </c>
      <c r="I73" s="356">
        <v>1846</v>
      </c>
      <c r="J73" s="356">
        <v>1812</v>
      </c>
      <c r="K73" s="356">
        <v>1673</v>
      </c>
      <c r="L73" s="356">
        <v>2015</v>
      </c>
      <c r="M73" s="356">
        <v>1807</v>
      </c>
      <c r="N73" s="356">
        <v>2042</v>
      </c>
      <c r="O73" s="359">
        <f>AVERAGE(C73:N73)</f>
        <v>1994.75</v>
      </c>
      <c r="P73" s="358" t="s">
        <v>8</v>
      </c>
    </row>
    <row r="74" spans="1:16" s="594" customFormat="1" ht="9.75" customHeight="1">
      <c r="A74" s="616" t="s">
        <v>287</v>
      </c>
      <c r="B74" s="350">
        <v>2013</v>
      </c>
      <c r="C74" s="359">
        <v>1815</v>
      </c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9" t="s">
        <v>8</v>
      </c>
      <c r="P74" s="358" t="s">
        <v>8</v>
      </c>
    </row>
    <row r="75" spans="1:16" s="594" customFormat="1" ht="4.5" customHeight="1">
      <c r="A75" s="622"/>
      <c r="B75" s="623"/>
      <c r="C75" s="657"/>
      <c r="D75" s="657"/>
      <c r="E75" s="657"/>
      <c r="F75" s="657"/>
      <c r="G75" s="657"/>
      <c r="H75" s="625"/>
      <c r="I75" s="625"/>
      <c r="J75" s="625"/>
      <c r="K75" s="658"/>
      <c r="L75" s="625"/>
      <c r="M75" s="625"/>
      <c r="N75" s="625"/>
      <c r="O75" s="659"/>
      <c r="P75" s="660"/>
    </row>
    <row r="76" spans="1:16" ht="9" customHeight="1">
      <c r="A76" s="661" t="s">
        <v>102</v>
      </c>
      <c r="B76" s="614"/>
      <c r="C76" s="629"/>
      <c r="D76" s="629"/>
      <c r="E76" s="648"/>
      <c r="F76" s="628" t="s">
        <v>288</v>
      </c>
      <c r="G76" s="629"/>
      <c r="H76" s="629"/>
      <c r="I76" s="614" t="s">
        <v>273</v>
      </c>
      <c r="J76" s="629"/>
      <c r="K76" s="614"/>
      <c r="L76" s="662" t="s">
        <v>289</v>
      </c>
      <c r="M76" s="629"/>
      <c r="N76" s="629"/>
      <c r="O76" s="631"/>
      <c r="P76" s="632" t="s">
        <v>50</v>
      </c>
    </row>
    <row r="77" spans="1:16" ht="9" customHeight="1">
      <c r="A77" s="662"/>
      <c r="B77" s="614"/>
      <c r="C77" s="629"/>
      <c r="D77" s="629"/>
      <c r="E77" s="648"/>
      <c r="F77" s="648"/>
      <c r="G77" s="629"/>
      <c r="H77" s="629"/>
      <c r="I77" s="629"/>
      <c r="J77" s="629"/>
      <c r="K77" s="629"/>
      <c r="L77" s="629"/>
      <c r="M77" s="629"/>
      <c r="N77" s="629"/>
      <c r="O77" s="663"/>
      <c r="P77" s="598"/>
    </row>
    <row r="78" spans="1:16" ht="9">
      <c r="A78" s="614"/>
      <c r="B78" s="614"/>
      <c r="C78" s="614"/>
      <c r="D78" s="614"/>
      <c r="E78" s="614"/>
      <c r="F78" s="614"/>
      <c r="G78" s="614"/>
      <c r="H78" s="614"/>
      <c r="I78" s="614"/>
      <c r="J78" s="614"/>
      <c r="K78" s="614"/>
      <c r="L78" s="614"/>
      <c r="M78" s="614"/>
      <c r="N78" s="614"/>
      <c r="O78" s="597"/>
      <c r="P78" s="598"/>
    </row>
    <row r="80" ht="11.25">
      <c r="G80" s="621" t="s">
        <v>290</v>
      </c>
    </row>
  </sheetData>
  <sheetProtection/>
  <mergeCells count="9">
    <mergeCell ref="A48:P48"/>
    <mergeCell ref="A31:P31"/>
    <mergeCell ref="A43:P43"/>
    <mergeCell ref="A44:P44"/>
    <mergeCell ref="A45:P45"/>
    <mergeCell ref="A1:P1"/>
    <mergeCell ref="A2:P2"/>
    <mergeCell ref="A3:P3"/>
    <mergeCell ref="A6:P6"/>
  </mergeCells>
  <printOptions horizontalCentered="1" verticalCentered="1"/>
  <pageMargins left="0.31496062992125984" right="0.31496062992125984" top="0.5905511811023623" bottom="0.5905511811023623" header="0" footer="0"/>
  <pageSetup firstPageNumber="10" useFirstPageNumber="1" fitToHeight="1" fitToWidth="1" horizontalDpi="300" verticalDpi="300" orientation="portrait" paperSize="9" r:id="rId1"/>
  <headerFooter alignWithMargins="0">
    <oddHeader>&amp;C&amp;"Arial,Gras"&amp;16POLITIQUE D'EMPLOI</oddHeader>
    <oddFooter>&amp;L&amp;7DARES - Tableau de bord des politiques d'emploi&amp;C&amp;P&amp;R&amp;7Janvier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8"/>
  <sheetViews>
    <sheetView showGridLines="0" defaultGridColor="0" zoomScalePageLayoutView="0" colorId="10" workbookViewId="0" topLeftCell="A1">
      <selection activeCell="A1" sqref="A1"/>
    </sheetView>
  </sheetViews>
  <sheetFormatPr defaultColWidth="5.7109375" defaultRowHeight="12.75"/>
  <cols>
    <col min="1" max="1" width="16.140625" style="726" customWidth="1"/>
    <col min="2" max="2" width="4.140625" style="775" customWidth="1"/>
    <col min="3" max="4" width="5.28125" style="726" customWidth="1"/>
    <col min="5" max="5" width="5.421875" style="726" customWidth="1"/>
    <col min="6" max="7" width="5.57421875" style="726" customWidth="1"/>
    <col min="8" max="8" width="6.140625" style="726" customWidth="1"/>
    <col min="9" max="9" width="5.7109375" style="726" customWidth="1"/>
    <col min="10" max="10" width="6.00390625" style="726" customWidth="1"/>
    <col min="11" max="12" width="5.421875" style="726" customWidth="1"/>
    <col min="13" max="13" width="6.00390625" style="726" customWidth="1"/>
    <col min="14" max="14" width="5.8515625" style="726" customWidth="1"/>
    <col min="15" max="15" width="6.140625" style="776" customWidth="1"/>
    <col min="16" max="16" width="2.57421875" style="776" customWidth="1"/>
    <col min="17" max="17" width="5.7109375" style="726" customWidth="1"/>
    <col min="18" max="18" width="0" style="726" hidden="1" customWidth="1"/>
    <col min="19" max="16384" width="5.7109375" style="726" customWidth="1"/>
  </cols>
  <sheetData>
    <row r="1" spans="1:16" s="671" customFormat="1" ht="15" customHeight="1">
      <c r="A1" s="667" t="s">
        <v>42</v>
      </c>
      <c r="B1" s="667"/>
      <c r="C1" s="668"/>
      <c r="D1" s="668"/>
      <c r="E1" s="669"/>
      <c r="F1" s="670"/>
      <c r="G1" s="668"/>
      <c r="H1" s="668"/>
      <c r="I1" s="668"/>
      <c r="J1" s="668"/>
      <c r="K1" s="668"/>
      <c r="L1" s="668"/>
      <c r="M1" s="668"/>
      <c r="N1" s="668"/>
      <c r="O1" s="667"/>
      <c r="P1" s="667"/>
    </row>
    <row r="2" spans="1:16" s="675" customFormat="1" ht="15" customHeight="1">
      <c r="A2" s="672" t="s">
        <v>55</v>
      </c>
      <c r="B2" s="672"/>
      <c r="C2" s="673"/>
      <c r="D2" s="673"/>
      <c r="E2" s="673"/>
      <c r="F2" s="674"/>
      <c r="G2" s="673"/>
      <c r="H2" s="674"/>
      <c r="I2" s="673"/>
      <c r="J2" s="673"/>
      <c r="K2" s="673"/>
      <c r="L2" s="673"/>
      <c r="M2" s="673"/>
      <c r="N2" s="673"/>
      <c r="O2" s="672"/>
      <c r="P2" s="672"/>
    </row>
    <row r="3" spans="1:16" s="675" customFormat="1" ht="4.5" customHeight="1">
      <c r="A3" s="676"/>
      <c r="B3" s="677"/>
      <c r="C3" s="678"/>
      <c r="D3" s="678"/>
      <c r="E3" s="678"/>
      <c r="F3" s="679"/>
      <c r="G3" s="678"/>
      <c r="H3" s="680"/>
      <c r="I3" s="678"/>
      <c r="J3" s="678"/>
      <c r="K3" s="678"/>
      <c r="L3" s="678"/>
      <c r="M3" s="678"/>
      <c r="N3" s="678"/>
      <c r="O3" s="681"/>
      <c r="P3" s="681"/>
    </row>
    <row r="4" spans="1:16" s="684" customFormat="1" ht="9.75" customHeight="1">
      <c r="A4" s="682" t="s">
        <v>291</v>
      </c>
      <c r="B4" s="681"/>
      <c r="C4" s="681"/>
      <c r="D4" s="681"/>
      <c r="E4" s="681"/>
      <c r="F4" s="681"/>
      <c r="G4" s="681"/>
      <c r="H4" s="678"/>
      <c r="I4" s="678"/>
      <c r="J4" s="678"/>
      <c r="K4" s="678"/>
      <c r="L4" s="678"/>
      <c r="M4" s="678"/>
      <c r="N4" s="678"/>
      <c r="O4" s="678"/>
      <c r="P4" s="683" t="s">
        <v>56</v>
      </c>
    </row>
    <row r="5" spans="1:255" s="671" customFormat="1" ht="15" customHeight="1">
      <c r="A5" s="685" t="s">
        <v>292</v>
      </c>
      <c r="B5" s="686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8"/>
      <c r="P5" s="689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690"/>
      <c r="AN5" s="690"/>
      <c r="AO5" s="690"/>
      <c r="AP5" s="690"/>
      <c r="AQ5" s="690"/>
      <c r="AR5" s="690"/>
      <c r="AS5" s="690"/>
      <c r="AT5" s="690"/>
      <c r="AU5" s="690"/>
      <c r="AV5" s="690"/>
      <c r="AW5" s="690"/>
      <c r="AX5" s="690"/>
      <c r="AY5" s="690"/>
      <c r="AZ5" s="690"/>
      <c r="BA5" s="690"/>
      <c r="BB5" s="690"/>
      <c r="BC5" s="690"/>
      <c r="BD5" s="690"/>
      <c r="BE5" s="690"/>
      <c r="BF5" s="690"/>
      <c r="BG5" s="690"/>
      <c r="BH5" s="690"/>
      <c r="BI5" s="690"/>
      <c r="BJ5" s="690"/>
      <c r="BK5" s="690"/>
      <c r="BL5" s="690"/>
      <c r="BM5" s="690"/>
      <c r="BN5" s="690"/>
      <c r="BO5" s="690"/>
      <c r="BP5" s="690"/>
      <c r="BQ5" s="690"/>
      <c r="BR5" s="690"/>
      <c r="BS5" s="690"/>
      <c r="BT5" s="690"/>
      <c r="BU5" s="690"/>
      <c r="BV5" s="690"/>
      <c r="BW5" s="690"/>
      <c r="BX5" s="690"/>
      <c r="BY5" s="690"/>
      <c r="BZ5" s="690"/>
      <c r="CA5" s="690"/>
      <c r="CB5" s="690"/>
      <c r="CC5" s="690"/>
      <c r="CD5" s="690"/>
      <c r="CE5" s="690"/>
      <c r="CF5" s="690"/>
      <c r="CG5" s="690"/>
      <c r="CH5" s="690"/>
      <c r="CI5" s="690"/>
      <c r="CJ5" s="690"/>
      <c r="CK5" s="690"/>
      <c r="CL5" s="690"/>
      <c r="CM5" s="690"/>
      <c r="CN5" s="690"/>
      <c r="CO5" s="690"/>
      <c r="CP5" s="690"/>
      <c r="CQ5" s="690"/>
      <c r="CR5" s="690"/>
      <c r="CS5" s="690"/>
      <c r="CT5" s="690"/>
      <c r="CU5" s="690"/>
      <c r="CV5" s="690"/>
      <c r="CW5" s="690"/>
      <c r="CX5" s="690"/>
      <c r="CY5" s="690"/>
      <c r="CZ5" s="690"/>
      <c r="DA5" s="690"/>
      <c r="DB5" s="690"/>
      <c r="DC5" s="690"/>
      <c r="DD5" s="690"/>
      <c r="DE5" s="690"/>
      <c r="DF5" s="690"/>
      <c r="DG5" s="690"/>
      <c r="DH5" s="690"/>
      <c r="DI5" s="690"/>
      <c r="DJ5" s="690"/>
      <c r="DK5" s="690"/>
      <c r="DL5" s="690"/>
      <c r="DM5" s="690"/>
      <c r="DN5" s="690"/>
      <c r="DO5" s="690"/>
      <c r="DP5" s="690"/>
      <c r="DQ5" s="690"/>
      <c r="DR5" s="690"/>
      <c r="DS5" s="690"/>
      <c r="DT5" s="690"/>
      <c r="DU5" s="690"/>
      <c r="DV5" s="690"/>
      <c r="DW5" s="690"/>
      <c r="DX5" s="690"/>
      <c r="DY5" s="690"/>
      <c r="DZ5" s="690"/>
      <c r="EA5" s="690"/>
      <c r="EB5" s="690"/>
      <c r="EC5" s="690"/>
      <c r="ED5" s="690"/>
      <c r="EE5" s="690"/>
      <c r="EF5" s="690"/>
      <c r="EG5" s="690"/>
      <c r="EH5" s="690"/>
      <c r="EI5" s="690"/>
      <c r="EJ5" s="690"/>
      <c r="EK5" s="690"/>
      <c r="EL5" s="690"/>
      <c r="EM5" s="690"/>
      <c r="EN5" s="690"/>
      <c r="EO5" s="690"/>
      <c r="EP5" s="690"/>
      <c r="EQ5" s="690"/>
      <c r="ER5" s="690"/>
      <c r="ES5" s="690"/>
      <c r="ET5" s="690"/>
      <c r="EU5" s="690"/>
      <c r="EV5" s="690"/>
      <c r="EW5" s="690"/>
      <c r="EX5" s="690"/>
      <c r="EY5" s="690"/>
      <c r="EZ5" s="690"/>
      <c r="FA5" s="690"/>
      <c r="FB5" s="690"/>
      <c r="FC5" s="690"/>
      <c r="FD5" s="690"/>
      <c r="FE5" s="690"/>
      <c r="FF5" s="690"/>
      <c r="FG5" s="690"/>
      <c r="FH5" s="690"/>
      <c r="FI5" s="690"/>
      <c r="FJ5" s="690"/>
      <c r="FK5" s="690"/>
      <c r="FL5" s="690"/>
      <c r="FM5" s="690"/>
      <c r="FN5" s="690"/>
      <c r="FO5" s="690"/>
      <c r="FP5" s="690"/>
      <c r="FQ5" s="690"/>
      <c r="FR5" s="690"/>
      <c r="FS5" s="690"/>
      <c r="FT5" s="690"/>
      <c r="FU5" s="690"/>
      <c r="FV5" s="690"/>
      <c r="FW5" s="690"/>
      <c r="FX5" s="690"/>
      <c r="FY5" s="690"/>
      <c r="FZ5" s="690"/>
      <c r="GA5" s="690"/>
      <c r="GB5" s="690"/>
      <c r="GC5" s="690"/>
      <c r="GD5" s="690"/>
      <c r="GE5" s="690"/>
      <c r="GF5" s="690"/>
      <c r="GG5" s="690"/>
      <c r="GH5" s="690"/>
      <c r="GI5" s="690"/>
      <c r="GJ5" s="690"/>
      <c r="GK5" s="690"/>
      <c r="GL5" s="690"/>
      <c r="GM5" s="690"/>
      <c r="GN5" s="690"/>
      <c r="GO5" s="690"/>
      <c r="GP5" s="690"/>
      <c r="GQ5" s="690"/>
      <c r="GR5" s="690"/>
      <c r="GS5" s="690"/>
      <c r="GT5" s="690"/>
      <c r="GU5" s="690"/>
      <c r="GV5" s="690"/>
      <c r="GW5" s="690"/>
      <c r="GX5" s="690"/>
      <c r="GY5" s="690"/>
      <c r="GZ5" s="690"/>
      <c r="HA5" s="690"/>
      <c r="HB5" s="690"/>
      <c r="HC5" s="690"/>
      <c r="HD5" s="690"/>
      <c r="HE5" s="690"/>
      <c r="HF5" s="690"/>
      <c r="HG5" s="690"/>
      <c r="HH5" s="690"/>
      <c r="HI5" s="690"/>
      <c r="HJ5" s="690"/>
      <c r="HK5" s="690"/>
      <c r="HL5" s="690"/>
      <c r="HM5" s="690"/>
      <c r="HN5" s="690"/>
      <c r="HO5" s="690"/>
      <c r="HP5" s="690"/>
      <c r="HQ5" s="690"/>
      <c r="HR5" s="690"/>
      <c r="HS5" s="690"/>
      <c r="HT5" s="690"/>
      <c r="HU5" s="690"/>
      <c r="HV5" s="690"/>
      <c r="HW5" s="690"/>
      <c r="HX5" s="690"/>
      <c r="HY5" s="690"/>
      <c r="HZ5" s="690"/>
      <c r="IA5" s="690"/>
      <c r="IB5" s="690"/>
      <c r="IC5" s="690"/>
      <c r="ID5" s="690"/>
      <c r="IE5" s="690"/>
      <c r="IF5" s="690"/>
      <c r="IG5" s="690"/>
      <c r="IH5" s="690"/>
      <c r="II5" s="690"/>
      <c r="IJ5" s="690"/>
      <c r="IK5" s="690"/>
      <c r="IL5" s="690"/>
      <c r="IM5" s="690"/>
      <c r="IN5" s="690"/>
      <c r="IO5" s="690"/>
      <c r="IP5" s="690"/>
      <c r="IQ5" s="690"/>
      <c r="IR5" s="690"/>
      <c r="IS5" s="690"/>
      <c r="IT5" s="690"/>
      <c r="IU5" s="690"/>
    </row>
    <row r="6" spans="1:255" s="698" customFormat="1" ht="4.5" customHeight="1">
      <c r="A6" s="691"/>
      <c r="B6" s="692"/>
      <c r="C6" s="693"/>
      <c r="D6" s="693"/>
      <c r="E6" s="694"/>
      <c r="F6" s="693"/>
      <c r="G6" s="693"/>
      <c r="H6" s="693"/>
      <c r="I6" s="693"/>
      <c r="J6" s="693"/>
      <c r="K6" s="693"/>
      <c r="L6" s="693"/>
      <c r="M6" s="693"/>
      <c r="N6" s="693"/>
      <c r="O6" s="695"/>
      <c r="P6" s="696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97"/>
      <c r="AL6" s="697"/>
      <c r="AM6" s="697"/>
      <c r="AN6" s="697"/>
      <c r="AO6" s="697"/>
      <c r="AP6" s="697"/>
      <c r="AQ6" s="697"/>
      <c r="AR6" s="697"/>
      <c r="AS6" s="697"/>
      <c r="AT6" s="697"/>
      <c r="AU6" s="697"/>
      <c r="AV6" s="697"/>
      <c r="AW6" s="697"/>
      <c r="AX6" s="697"/>
      <c r="AY6" s="697"/>
      <c r="AZ6" s="697"/>
      <c r="BA6" s="697"/>
      <c r="BB6" s="697"/>
      <c r="BC6" s="697"/>
      <c r="BD6" s="697"/>
      <c r="BE6" s="697"/>
      <c r="BF6" s="697"/>
      <c r="BG6" s="697"/>
      <c r="BH6" s="697"/>
      <c r="BI6" s="697"/>
      <c r="BJ6" s="697"/>
      <c r="BK6" s="697"/>
      <c r="BL6" s="697"/>
      <c r="BM6" s="697"/>
      <c r="BN6" s="697"/>
      <c r="BO6" s="697"/>
      <c r="BP6" s="697"/>
      <c r="BQ6" s="697"/>
      <c r="BR6" s="697"/>
      <c r="BS6" s="697"/>
      <c r="BT6" s="697"/>
      <c r="BU6" s="697"/>
      <c r="BV6" s="697"/>
      <c r="BW6" s="697"/>
      <c r="BX6" s="697"/>
      <c r="BY6" s="697"/>
      <c r="BZ6" s="697"/>
      <c r="CA6" s="697"/>
      <c r="CB6" s="697"/>
      <c r="CC6" s="697"/>
      <c r="CD6" s="697"/>
      <c r="CE6" s="697"/>
      <c r="CF6" s="697"/>
      <c r="CG6" s="697"/>
      <c r="CH6" s="697"/>
      <c r="CI6" s="697"/>
      <c r="CJ6" s="697"/>
      <c r="CK6" s="697"/>
      <c r="CL6" s="697"/>
      <c r="CM6" s="697"/>
      <c r="CN6" s="697"/>
      <c r="CO6" s="697"/>
      <c r="CP6" s="697"/>
      <c r="CQ6" s="697"/>
      <c r="CR6" s="697"/>
      <c r="CS6" s="697"/>
      <c r="CT6" s="697"/>
      <c r="CU6" s="697"/>
      <c r="CV6" s="697"/>
      <c r="CW6" s="697"/>
      <c r="CX6" s="697"/>
      <c r="CY6" s="697"/>
      <c r="CZ6" s="697"/>
      <c r="DA6" s="697"/>
      <c r="DB6" s="697"/>
      <c r="DC6" s="697"/>
      <c r="DD6" s="697"/>
      <c r="DE6" s="697"/>
      <c r="DF6" s="697"/>
      <c r="DG6" s="697"/>
      <c r="DH6" s="697"/>
      <c r="DI6" s="697"/>
      <c r="DJ6" s="697"/>
      <c r="DK6" s="697"/>
      <c r="DL6" s="697"/>
      <c r="DM6" s="697"/>
      <c r="DN6" s="697"/>
      <c r="DO6" s="697"/>
      <c r="DP6" s="697"/>
      <c r="DQ6" s="697"/>
      <c r="DR6" s="697"/>
      <c r="DS6" s="697"/>
      <c r="DT6" s="697"/>
      <c r="DU6" s="697"/>
      <c r="DV6" s="697"/>
      <c r="DW6" s="697"/>
      <c r="DX6" s="697"/>
      <c r="DY6" s="697"/>
      <c r="DZ6" s="697"/>
      <c r="EA6" s="697"/>
      <c r="EB6" s="697"/>
      <c r="EC6" s="697"/>
      <c r="ED6" s="697"/>
      <c r="EE6" s="697"/>
      <c r="EF6" s="697"/>
      <c r="EG6" s="697"/>
      <c r="EH6" s="697"/>
      <c r="EI6" s="697"/>
      <c r="EJ6" s="697"/>
      <c r="EK6" s="697"/>
      <c r="EL6" s="697"/>
      <c r="EM6" s="697"/>
      <c r="EN6" s="697"/>
      <c r="EO6" s="697"/>
      <c r="EP6" s="697"/>
      <c r="EQ6" s="697"/>
      <c r="ER6" s="697"/>
      <c r="ES6" s="697"/>
      <c r="ET6" s="697"/>
      <c r="EU6" s="697"/>
      <c r="EV6" s="697"/>
      <c r="EW6" s="697"/>
      <c r="EX6" s="697"/>
      <c r="EY6" s="697"/>
      <c r="EZ6" s="697"/>
      <c r="FA6" s="697"/>
      <c r="FB6" s="697"/>
      <c r="FC6" s="697"/>
      <c r="FD6" s="697"/>
      <c r="FE6" s="697"/>
      <c r="FF6" s="697"/>
      <c r="FG6" s="697"/>
      <c r="FH6" s="697"/>
      <c r="FI6" s="697"/>
      <c r="FJ6" s="697"/>
      <c r="FK6" s="697"/>
      <c r="FL6" s="697"/>
      <c r="FM6" s="697"/>
      <c r="FN6" s="697"/>
      <c r="FO6" s="697"/>
      <c r="FP6" s="697"/>
      <c r="FQ6" s="697"/>
      <c r="FR6" s="697"/>
      <c r="FS6" s="697"/>
      <c r="FT6" s="697"/>
      <c r="FU6" s="697"/>
      <c r="FV6" s="697"/>
      <c r="FW6" s="697"/>
      <c r="FX6" s="697"/>
      <c r="FY6" s="697"/>
      <c r="FZ6" s="697"/>
      <c r="GA6" s="697"/>
      <c r="GB6" s="697"/>
      <c r="GC6" s="697"/>
      <c r="GD6" s="697"/>
      <c r="GE6" s="697"/>
      <c r="GF6" s="697"/>
      <c r="GG6" s="697"/>
      <c r="GH6" s="697"/>
      <c r="GI6" s="697"/>
      <c r="GJ6" s="697"/>
      <c r="GK6" s="697"/>
      <c r="GL6" s="697"/>
      <c r="GM6" s="697"/>
      <c r="GN6" s="697"/>
      <c r="GO6" s="697"/>
      <c r="GP6" s="697"/>
      <c r="GQ6" s="697"/>
      <c r="GR6" s="697"/>
      <c r="GS6" s="697"/>
      <c r="GT6" s="697"/>
      <c r="GU6" s="697"/>
      <c r="GV6" s="697"/>
      <c r="GW6" s="697"/>
      <c r="GX6" s="697"/>
      <c r="GY6" s="697"/>
      <c r="GZ6" s="697"/>
      <c r="HA6" s="697"/>
      <c r="HB6" s="697"/>
      <c r="HC6" s="697"/>
      <c r="HD6" s="697"/>
      <c r="HE6" s="697"/>
      <c r="HF6" s="697"/>
      <c r="HG6" s="697"/>
      <c r="HH6" s="697"/>
      <c r="HI6" s="697"/>
      <c r="HJ6" s="697"/>
      <c r="HK6" s="697"/>
      <c r="HL6" s="697"/>
      <c r="HM6" s="697"/>
      <c r="HN6" s="697"/>
      <c r="HO6" s="697"/>
      <c r="HP6" s="697"/>
      <c r="HQ6" s="697"/>
      <c r="HR6" s="697"/>
      <c r="HS6" s="697"/>
      <c r="HT6" s="697"/>
      <c r="HU6" s="697"/>
      <c r="HV6" s="697"/>
      <c r="HW6" s="697"/>
      <c r="HX6" s="697"/>
      <c r="HY6" s="697"/>
      <c r="HZ6" s="697"/>
      <c r="IA6" s="697"/>
      <c r="IB6" s="697"/>
      <c r="IC6" s="697"/>
      <c r="ID6" s="697"/>
      <c r="IE6" s="697"/>
      <c r="IF6" s="697"/>
      <c r="IG6" s="697"/>
      <c r="IH6" s="697"/>
      <c r="II6" s="697"/>
      <c r="IJ6" s="697"/>
      <c r="IK6" s="697"/>
      <c r="IL6" s="697"/>
      <c r="IM6" s="697"/>
      <c r="IN6" s="697"/>
      <c r="IO6" s="697"/>
      <c r="IP6" s="697"/>
      <c r="IQ6" s="697"/>
      <c r="IR6" s="697"/>
      <c r="IS6" s="697"/>
      <c r="IT6" s="697"/>
      <c r="IU6" s="697"/>
    </row>
    <row r="7" spans="1:255" s="707" customFormat="1" ht="9.75" customHeight="1">
      <c r="A7" s="699"/>
      <c r="B7" s="700"/>
      <c r="C7" s="701" t="s">
        <v>57</v>
      </c>
      <c r="D7" s="701" t="s">
        <v>293</v>
      </c>
      <c r="E7" s="702" t="s">
        <v>59</v>
      </c>
      <c r="F7" s="701" t="s">
        <v>60</v>
      </c>
      <c r="G7" s="701" t="s">
        <v>61</v>
      </c>
      <c r="H7" s="703" t="s">
        <v>62</v>
      </c>
      <c r="I7" s="704" t="s">
        <v>63</v>
      </c>
      <c r="J7" s="701" t="s">
        <v>64</v>
      </c>
      <c r="K7" s="701" t="s">
        <v>65</v>
      </c>
      <c r="L7" s="701" t="s">
        <v>66</v>
      </c>
      <c r="M7" s="701" t="s">
        <v>67</v>
      </c>
      <c r="N7" s="701" t="s">
        <v>294</v>
      </c>
      <c r="O7" s="702" t="s">
        <v>69</v>
      </c>
      <c r="P7" s="705" t="s">
        <v>70</v>
      </c>
      <c r="Q7" s="706"/>
      <c r="R7" s="706"/>
      <c r="S7" s="706"/>
      <c r="T7" s="706"/>
      <c r="U7" s="706"/>
      <c r="V7" s="706"/>
      <c r="W7" s="706"/>
      <c r="X7" s="706"/>
      <c r="Y7" s="706"/>
      <c r="Z7" s="706"/>
      <c r="AA7" s="706"/>
      <c r="AB7" s="706"/>
      <c r="AC7" s="706"/>
      <c r="AD7" s="706"/>
      <c r="AE7" s="706"/>
      <c r="AF7" s="706"/>
      <c r="AG7" s="706"/>
      <c r="AH7" s="706"/>
      <c r="AI7" s="706"/>
      <c r="AJ7" s="706"/>
      <c r="AK7" s="706"/>
      <c r="AL7" s="706"/>
      <c r="AM7" s="706"/>
      <c r="AN7" s="706"/>
      <c r="AO7" s="706"/>
      <c r="AP7" s="706"/>
      <c r="AQ7" s="706"/>
      <c r="AR7" s="706"/>
      <c r="AS7" s="706"/>
      <c r="AT7" s="706"/>
      <c r="AU7" s="706"/>
      <c r="AV7" s="706"/>
      <c r="AW7" s="706"/>
      <c r="AX7" s="706"/>
      <c r="AY7" s="706"/>
      <c r="AZ7" s="706"/>
      <c r="BA7" s="706"/>
      <c r="BB7" s="706"/>
      <c r="BC7" s="706"/>
      <c r="BD7" s="706"/>
      <c r="BE7" s="706"/>
      <c r="BF7" s="706"/>
      <c r="BG7" s="706"/>
      <c r="BH7" s="706"/>
      <c r="BI7" s="706"/>
      <c r="BJ7" s="706"/>
      <c r="BK7" s="706"/>
      <c r="BL7" s="706"/>
      <c r="BM7" s="706"/>
      <c r="BN7" s="706"/>
      <c r="BO7" s="706"/>
      <c r="BP7" s="706"/>
      <c r="BQ7" s="706"/>
      <c r="BR7" s="706"/>
      <c r="BS7" s="706"/>
      <c r="BT7" s="706"/>
      <c r="BU7" s="706"/>
      <c r="BV7" s="706"/>
      <c r="BW7" s="706"/>
      <c r="BX7" s="706"/>
      <c r="BY7" s="706"/>
      <c r="BZ7" s="706"/>
      <c r="CA7" s="706"/>
      <c r="CB7" s="706"/>
      <c r="CC7" s="706"/>
      <c r="CD7" s="706"/>
      <c r="CE7" s="706"/>
      <c r="CF7" s="706"/>
      <c r="CG7" s="706"/>
      <c r="CH7" s="706"/>
      <c r="CI7" s="706"/>
      <c r="CJ7" s="706"/>
      <c r="CK7" s="706"/>
      <c r="CL7" s="706"/>
      <c r="CM7" s="706"/>
      <c r="CN7" s="706"/>
      <c r="CO7" s="706"/>
      <c r="CP7" s="706"/>
      <c r="CQ7" s="706"/>
      <c r="CR7" s="706"/>
      <c r="CS7" s="706"/>
      <c r="CT7" s="706"/>
      <c r="CU7" s="706"/>
      <c r="CV7" s="706"/>
      <c r="CW7" s="706"/>
      <c r="CX7" s="706"/>
      <c r="CY7" s="706"/>
      <c r="CZ7" s="706"/>
      <c r="DA7" s="706"/>
      <c r="DB7" s="706"/>
      <c r="DC7" s="706"/>
      <c r="DD7" s="706"/>
      <c r="DE7" s="706"/>
      <c r="DF7" s="706"/>
      <c r="DG7" s="706"/>
      <c r="DH7" s="706"/>
      <c r="DI7" s="706"/>
      <c r="DJ7" s="706"/>
      <c r="DK7" s="706"/>
      <c r="DL7" s="706"/>
      <c r="DM7" s="706"/>
      <c r="DN7" s="706"/>
      <c r="DO7" s="706"/>
      <c r="DP7" s="706"/>
      <c r="DQ7" s="706"/>
      <c r="DR7" s="706"/>
      <c r="DS7" s="706"/>
      <c r="DT7" s="706"/>
      <c r="DU7" s="706"/>
      <c r="DV7" s="706"/>
      <c r="DW7" s="706"/>
      <c r="DX7" s="706"/>
      <c r="DY7" s="706"/>
      <c r="DZ7" s="706"/>
      <c r="EA7" s="706"/>
      <c r="EB7" s="706"/>
      <c r="EC7" s="706"/>
      <c r="ED7" s="706"/>
      <c r="EE7" s="706"/>
      <c r="EF7" s="706"/>
      <c r="EG7" s="706"/>
      <c r="EH7" s="706"/>
      <c r="EI7" s="706"/>
      <c r="EJ7" s="706"/>
      <c r="EK7" s="706"/>
      <c r="EL7" s="706"/>
      <c r="EM7" s="706"/>
      <c r="EN7" s="706"/>
      <c r="EO7" s="706"/>
      <c r="EP7" s="706"/>
      <c r="EQ7" s="706"/>
      <c r="ER7" s="706"/>
      <c r="ES7" s="706"/>
      <c r="ET7" s="706"/>
      <c r="EU7" s="706"/>
      <c r="EV7" s="706"/>
      <c r="EW7" s="706"/>
      <c r="EX7" s="706"/>
      <c r="EY7" s="706"/>
      <c r="EZ7" s="706"/>
      <c r="FA7" s="706"/>
      <c r="FB7" s="706"/>
      <c r="FC7" s="706"/>
      <c r="FD7" s="706"/>
      <c r="FE7" s="706"/>
      <c r="FF7" s="706"/>
      <c r="FG7" s="706"/>
      <c r="FH7" s="706"/>
      <c r="FI7" s="706"/>
      <c r="FJ7" s="706"/>
      <c r="FK7" s="706"/>
      <c r="FL7" s="706"/>
      <c r="FM7" s="706"/>
      <c r="FN7" s="706"/>
      <c r="FO7" s="706"/>
      <c r="FP7" s="706"/>
      <c r="FQ7" s="706"/>
      <c r="FR7" s="706"/>
      <c r="FS7" s="706"/>
      <c r="FT7" s="706"/>
      <c r="FU7" s="706"/>
      <c r="FV7" s="706"/>
      <c r="FW7" s="706"/>
      <c r="FX7" s="706"/>
      <c r="FY7" s="706"/>
      <c r="FZ7" s="706"/>
      <c r="GA7" s="706"/>
      <c r="GB7" s="706"/>
      <c r="GC7" s="706"/>
      <c r="GD7" s="706"/>
      <c r="GE7" s="706"/>
      <c r="GF7" s="706"/>
      <c r="GG7" s="706"/>
      <c r="GH7" s="706"/>
      <c r="GI7" s="706"/>
      <c r="GJ7" s="706"/>
      <c r="GK7" s="706"/>
      <c r="GL7" s="706"/>
      <c r="GM7" s="706"/>
      <c r="GN7" s="706"/>
      <c r="GO7" s="706"/>
      <c r="GP7" s="706"/>
      <c r="GQ7" s="706"/>
      <c r="GR7" s="706"/>
      <c r="GS7" s="706"/>
      <c r="GT7" s="706"/>
      <c r="GU7" s="706"/>
      <c r="GV7" s="706"/>
      <c r="GW7" s="706"/>
      <c r="GX7" s="706"/>
      <c r="GY7" s="706"/>
      <c r="GZ7" s="706"/>
      <c r="HA7" s="706"/>
      <c r="HB7" s="706"/>
      <c r="HC7" s="706"/>
      <c r="HD7" s="706"/>
      <c r="HE7" s="706"/>
      <c r="HF7" s="706"/>
      <c r="HG7" s="706"/>
      <c r="HH7" s="706"/>
      <c r="HI7" s="706"/>
      <c r="HJ7" s="706"/>
      <c r="HK7" s="706"/>
      <c r="HL7" s="706"/>
      <c r="HM7" s="706"/>
      <c r="HN7" s="706"/>
      <c r="HO7" s="706"/>
      <c r="HP7" s="706"/>
      <c r="HQ7" s="706"/>
      <c r="HR7" s="706"/>
      <c r="HS7" s="706"/>
      <c r="HT7" s="706"/>
      <c r="HU7" s="706"/>
      <c r="HV7" s="706"/>
      <c r="HW7" s="706"/>
      <c r="HX7" s="706"/>
      <c r="HY7" s="706"/>
      <c r="HZ7" s="706"/>
      <c r="IA7" s="706"/>
      <c r="IB7" s="706"/>
      <c r="IC7" s="706"/>
      <c r="ID7" s="706"/>
      <c r="IE7" s="706"/>
      <c r="IF7" s="706"/>
      <c r="IG7" s="706"/>
      <c r="IH7" s="706"/>
      <c r="II7" s="706"/>
      <c r="IJ7" s="706"/>
      <c r="IK7" s="706"/>
      <c r="IL7" s="706"/>
      <c r="IM7" s="706"/>
      <c r="IN7" s="706"/>
      <c r="IO7" s="706"/>
      <c r="IP7" s="706"/>
      <c r="IQ7" s="706"/>
      <c r="IR7" s="706"/>
      <c r="IS7" s="706"/>
      <c r="IT7" s="706"/>
      <c r="IU7" s="706"/>
    </row>
    <row r="8" spans="1:255" s="711" customFormat="1" ht="4.5" customHeight="1">
      <c r="A8" s="691"/>
      <c r="B8" s="692"/>
      <c r="C8" s="708"/>
      <c r="D8" s="708"/>
      <c r="E8" s="695"/>
      <c r="F8" s="708"/>
      <c r="G8" s="708"/>
      <c r="H8" s="709"/>
      <c r="I8" s="708"/>
      <c r="J8" s="708"/>
      <c r="K8" s="708"/>
      <c r="L8" s="708"/>
      <c r="M8" s="708"/>
      <c r="N8" s="708"/>
      <c r="O8" s="695"/>
      <c r="P8" s="696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0"/>
      <c r="AE8" s="710"/>
      <c r="AF8" s="710"/>
      <c r="AG8" s="710"/>
      <c r="AH8" s="710"/>
      <c r="AI8" s="710"/>
      <c r="AJ8" s="710"/>
      <c r="AK8" s="710"/>
      <c r="AL8" s="710"/>
      <c r="AM8" s="710"/>
      <c r="AN8" s="710"/>
      <c r="AO8" s="710"/>
      <c r="AP8" s="710"/>
      <c r="AQ8" s="710"/>
      <c r="AR8" s="710"/>
      <c r="AS8" s="710"/>
      <c r="AT8" s="710"/>
      <c r="AU8" s="710"/>
      <c r="AV8" s="710"/>
      <c r="AW8" s="710"/>
      <c r="AX8" s="710"/>
      <c r="AY8" s="710"/>
      <c r="AZ8" s="710"/>
      <c r="BA8" s="710"/>
      <c r="BB8" s="710"/>
      <c r="BC8" s="710"/>
      <c r="BD8" s="710"/>
      <c r="BE8" s="710"/>
      <c r="BF8" s="710"/>
      <c r="BG8" s="710"/>
      <c r="BH8" s="710"/>
      <c r="BI8" s="710"/>
      <c r="BJ8" s="710"/>
      <c r="BK8" s="710"/>
      <c r="BL8" s="710"/>
      <c r="BM8" s="710"/>
      <c r="BN8" s="710"/>
      <c r="BO8" s="710"/>
      <c r="BP8" s="710"/>
      <c r="BQ8" s="710"/>
      <c r="BR8" s="710"/>
      <c r="BS8" s="710"/>
      <c r="BT8" s="710"/>
      <c r="BU8" s="710"/>
      <c r="BV8" s="710"/>
      <c r="BW8" s="710"/>
      <c r="BX8" s="710"/>
      <c r="BY8" s="710"/>
      <c r="BZ8" s="710"/>
      <c r="CA8" s="710"/>
      <c r="CB8" s="710"/>
      <c r="CC8" s="710"/>
      <c r="CD8" s="710"/>
      <c r="CE8" s="710"/>
      <c r="CF8" s="710"/>
      <c r="CG8" s="710"/>
      <c r="CH8" s="710"/>
      <c r="CI8" s="710"/>
      <c r="CJ8" s="710"/>
      <c r="CK8" s="710"/>
      <c r="CL8" s="710"/>
      <c r="CM8" s="710"/>
      <c r="CN8" s="710"/>
      <c r="CO8" s="710"/>
      <c r="CP8" s="710"/>
      <c r="CQ8" s="710"/>
      <c r="CR8" s="710"/>
      <c r="CS8" s="710"/>
      <c r="CT8" s="710"/>
      <c r="CU8" s="710"/>
      <c r="CV8" s="710"/>
      <c r="CW8" s="710"/>
      <c r="CX8" s="710"/>
      <c r="CY8" s="710"/>
      <c r="CZ8" s="710"/>
      <c r="DA8" s="710"/>
      <c r="DB8" s="710"/>
      <c r="DC8" s="710"/>
      <c r="DD8" s="710"/>
      <c r="DE8" s="710"/>
      <c r="DF8" s="710"/>
      <c r="DG8" s="710"/>
      <c r="DH8" s="710"/>
      <c r="DI8" s="710"/>
      <c r="DJ8" s="710"/>
      <c r="DK8" s="710"/>
      <c r="DL8" s="710"/>
      <c r="DM8" s="710"/>
      <c r="DN8" s="710"/>
      <c r="DO8" s="710"/>
      <c r="DP8" s="710"/>
      <c r="DQ8" s="710"/>
      <c r="DR8" s="710"/>
      <c r="DS8" s="710"/>
      <c r="DT8" s="710"/>
      <c r="DU8" s="710"/>
      <c r="DV8" s="710"/>
      <c r="DW8" s="710"/>
      <c r="DX8" s="710"/>
      <c r="DY8" s="710"/>
      <c r="DZ8" s="710"/>
      <c r="EA8" s="710"/>
      <c r="EB8" s="710"/>
      <c r="EC8" s="710"/>
      <c r="ED8" s="710"/>
      <c r="EE8" s="710"/>
      <c r="EF8" s="710"/>
      <c r="EG8" s="710"/>
      <c r="EH8" s="710"/>
      <c r="EI8" s="710"/>
      <c r="EJ8" s="710"/>
      <c r="EK8" s="710"/>
      <c r="EL8" s="710"/>
      <c r="EM8" s="710"/>
      <c r="EN8" s="710"/>
      <c r="EO8" s="710"/>
      <c r="EP8" s="710"/>
      <c r="EQ8" s="710"/>
      <c r="ER8" s="710"/>
      <c r="ES8" s="710"/>
      <c r="ET8" s="710"/>
      <c r="EU8" s="710"/>
      <c r="EV8" s="710"/>
      <c r="EW8" s="710"/>
      <c r="EX8" s="710"/>
      <c r="EY8" s="710"/>
      <c r="EZ8" s="710"/>
      <c r="FA8" s="710"/>
      <c r="FB8" s="710"/>
      <c r="FC8" s="710"/>
      <c r="FD8" s="710"/>
      <c r="FE8" s="710"/>
      <c r="FF8" s="710"/>
      <c r="FG8" s="710"/>
      <c r="FH8" s="710"/>
      <c r="FI8" s="710"/>
      <c r="FJ8" s="710"/>
      <c r="FK8" s="710"/>
      <c r="FL8" s="710"/>
      <c r="FM8" s="710"/>
      <c r="FN8" s="710"/>
      <c r="FO8" s="710"/>
      <c r="FP8" s="710"/>
      <c r="FQ8" s="710"/>
      <c r="FR8" s="710"/>
      <c r="FS8" s="710"/>
      <c r="FT8" s="710"/>
      <c r="FU8" s="710"/>
      <c r="FV8" s="710"/>
      <c r="FW8" s="710"/>
      <c r="FX8" s="710"/>
      <c r="FY8" s="710"/>
      <c r="FZ8" s="710"/>
      <c r="GA8" s="710"/>
      <c r="GB8" s="710"/>
      <c r="GC8" s="710"/>
      <c r="GD8" s="710"/>
      <c r="GE8" s="710"/>
      <c r="GF8" s="710"/>
      <c r="GG8" s="710"/>
      <c r="GH8" s="710"/>
      <c r="GI8" s="710"/>
      <c r="GJ8" s="710"/>
      <c r="GK8" s="710"/>
      <c r="GL8" s="710"/>
      <c r="GM8" s="710"/>
      <c r="GN8" s="710"/>
      <c r="GO8" s="710"/>
      <c r="GP8" s="710"/>
      <c r="GQ8" s="710"/>
      <c r="GR8" s="710"/>
      <c r="GS8" s="710"/>
      <c r="GT8" s="710"/>
      <c r="GU8" s="710"/>
      <c r="GV8" s="710"/>
      <c r="GW8" s="710"/>
      <c r="GX8" s="710"/>
      <c r="GY8" s="710"/>
      <c r="GZ8" s="710"/>
      <c r="HA8" s="710"/>
      <c r="HB8" s="710"/>
      <c r="HC8" s="710"/>
      <c r="HD8" s="710"/>
      <c r="HE8" s="710"/>
      <c r="HF8" s="710"/>
      <c r="HG8" s="710"/>
      <c r="HH8" s="710"/>
      <c r="HI8" s="710"/>
      <c r="HJ8" s="710"/>
      <c r="HK8" s="710"/>
      <c r="HL8" s="710"/>
      <c r="HM8" s="710"/>
      <c r="HN8" s="710"/>
      <c r="HO8" s="710"/>
      <c r="HP8" s="710"/>
      <c r="HQ8" s="710"/>
      <c r="HR8" s="710"/>
      <c r="HS8" s="710"/>
      <c r="HT8" s="710"/>
      <c r="HU8" s="710"/>
      <c r="HV8" s="710"/>
      <c r="HW8" s="710"/>
      <c r="HX8" s="710"/>
      <c r="HY8" s="710"/>
      <c r="HZ8" s="710"/>
      <c r="IA8" s="710"/>
      <c r="IB8" s="710"/>
      <c r="IC8" s="710"/>
      <c r="ID8" s="710"/>
      <c r="IE8" s="710"/>
      <c r="IF8" s="710"/>
      <c r="IG8" s="710"/>
      <c r="IH8" s="710"/>
      <c r="II8" s="710"/>
      <c r="IJ8" s="710"/>
      <c r="IK8" s="710"/>
      <c r="IL8" s="710"/>
      <c r="IM8" s="710"/>
      <c r="IN8" s="710"/>
      <c r="IO8" s="710"/>
      <c r="IP8" s="710"/>
      <c r="IQ8" s="710"/>
      <c r="IR8" s="710"/>
      <c r="IS8" s="710"/>
      <c r="IT8" s="710"/>
      <c r="IU8" s="710"/>
    </row>
    <row r="9" spans="1:255" s="718" customFormat="1" ht="9.75" customHeight="1">
      <c r="A9" s="712" t="s">
        <v>295</v>
      </c>
      <c r="B9" s="713"/>
      <c r="C9" s="714"/>
      <c r="D9" s="714"/>
      <c r="E9" s="715"/>
      <c r="F9" s="714"/>
      <c r="G9" s="714"/>
      <c r="H9" s="714"/>
      <c r="I9" s="714"/>
      <c r="J9" s="714"/>
      <c r="K9" s="714"/>
      <c r="L9" s="714"/>
      <c r="M9" s="714"/>
      <c r="N9" s="714"/>
      <c r="O9" s="715"/>
      <c r="P9" s="716"/>
      <c r="Q9" s="717"/>
      <c r="R9" s="717"/>
      <c r="S9" s="717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17"/>
      <c r="AF9" s="717"/>
      <c r="AG9" s="717"/>
      <c r="AH9" s="717"/>
      <c r="AI9" s="717"/>
      <c r="AJ9" s="717"/>
      <c r="AK9" s="717"/>
      <c r="AL9" s="717"/>
      <c r="AM9" s="717"/>
      <c r="AN9" s="717"/>
      <c r="AO9" s="717"/>
      <c r="AP9" s="717"/>
      <c r="AQ9" s="717"/>
      <c r="AR9" s="717"/>
      <c r="AS9" s="717"/>
      <c r="AT9" s="717"/>
      <c r="AU9" s="717"/>
      <c r="AV9" s="717"/>
      <c r="AW9" s="717"/>
      <c r="AX9" s="717"/>
      <c r="AY9" s="717"/>
      <c r="AZ9" s="717"/>
      <c r="BA9" s="717"/>
      <c r="BB9" s="717"/>
      <c r="BC9" s="717"/>
      <c r="BD9" s="717"/>
      <c r="BE9" s="717"/>
      <c r="BF9" s="717"/>
      <c r="BG9" s="717"/>
      <c r="BH9" s="717"/>
      <c r="BI9" s="717"/>
      <c r="BJ9" s="717"/>
      <c r="BK9" s="717"/>
      <c r="BL9" s="717"/>
      <c r="BM9" s="717"/>
      <c r="BN9" s="717"/>
      <c r="BO9" s="717"/>
      <c r="BP9" s="717"/>
      <c r="BQ9" s="717"/>
      <c r="BR9" s="717"/>
      <c r="BS9" s="717"/>
      <c r="BT9" s="717"/>
      <c r="BU9" s="717"/>
      <c r="BV9" s="717"/>
      <c r="BW9" s="717"/>
      <c r="BX9" s="717"/>
      <c r="BY9" s="717"/>
      <c r="BZ9" s="717"/>
      <c r="CA9" s="717"/>
      <c r="CB9" s="717"/>
      <c r="CC9" s="717"/>
      <c r="CD9" s="717"/>
      <c r="CE9" s="717"/>
      <c r="CF9" s="717"/>
      <c r="CG9" s="717"/>
      <c r="CH9" s="717"/>
      <c r="CI9" s="717"/>
      <c r="CJ9" s="717"/>
      <c r="CK9" s="717"/>
      <c r="CL9" s="717"/>
      <c r="CM9" s="717"/>
      <c r="CN9" s="717"/>
      <c r="CO9" s="717"/>
      <c r="CP9" s="717"/>
      <c r="CQ9" s="717"/>
      <c r="CR9" s="717"/>
      <c r="CS9" s="717"/>
      <c r="CT9" s="717"/>
      <c r="CU9" s="717"/>
      <c r="CV9" s="717"/>
      <c r="CW9" s="717"/>
      <c r="CX9" s="717"/>
      <c r="CY9" s="717"/>
      <c r="CZ9" s="717"/>
      <c r="DA9" s="717"/>
      <c r="DB9" s="717"/>
      <c r="DC9" s="717"/>
      <c r="DD9" s="717"/>
      <c r="DE9" s="717"/>
      <c r="DF9" s="717"/>
      <c r="DG9" s="717"/>
      <c r="DH9" s="717"/>
      <c r="DI9" s="717"/>
      <c r="DJ9" s="717"/>
      <c r="DK9" s="717"/>
      <c r="DL9" s="717"/>
      <c r="DM9" s="717"/>
      <c r="DN9" s="717"/>
      <c r="DO9" s="717"/>
      <c r="DP9" s="717"/>
      <c r="DQ9" s="717"/>
      <c r="DR9" s="717"/>
      <c r="DS9" s="717"/>
      <c r="DT9" s="717"/>
      <c r="DU9" s="717"/>
      <c r="DV9" s="717"/>
      <c r="DW9" s="717"/>
      <c r="DX9" s="717"/>
      <c r="DY9" s="717"/>
      <c r="DZ9" s="717"/>
      <c r="EA9" s="717"/>
      <c r="EB9" s="717"/>
      <c r="EC9" s="717"/>
      <c r="ED9" s="717"/>
      <c r="EE9" s="717"/>
      <c r="EF9" s="717"/>
      <c r="EG9" s="717"/>
      <c r="EH9" s="717"/>
      <c r="EI9" s="717"/>
      <c r="EJ9" s="717"/>
      <c r="EK9" s="717"/>
      <c r="EL9" s="717"/>
      <c r="EM9" s="717"/>
      <c r="EN9" s="717"/>
      <c r="EO9" s="717"/>
      <c r="EP9" s="717"/>
      <c r="EQ9" s="717"/>
      <c r="ER9" s="717"/>
      <c r="ES9" s="717"/>
      <c r="ET9" s="717"/>
      <c r="EU9" s="717"/>
      <c r="EV9" s="717"/>
      <c r="EW9" s="717"/>
      <c r="EX9" s="717"/>
      <c r="EY9" s="717"/>
      <c r="EZ9" s="717"/>
      <c r="FA9" s="717"/>
      <c r="FB9" s="717"/>
      <c r="FC9" s="717"/>
      <c r="FD9" s="717"/>
      <c r="FE9" s="717"/>
      <c r="FF9" s="717"/>
      <c r="FG9" s="717"/>
      <c r="FH9" s="717"/>
      <c r="FI9" s="717"/>
      <c r="FJ9" s="717"/>
      <c r="FK9" s="717"/>
      <c r="FL9" s="717"/>
      <c r="FM9" s="717"/>
      <c r="FN9" s="717"/>
      <c r="FO9" s="717"/>
      <c r="FP9" s="717"/>
      <c r="FQ9" s="717"/>
      <c r="FR9" s="717"/>
      <c r="FS9" s="717"/>
      <c r="FT9" s="717"/>
      <c r="FU9" s="717"/>
      <c r="FV9" s="717"/>
      <c r="FW9" s="717"/>
      <c r="FX9" s="717"/>
      <c r="FY9" s="717"/>
      <c r="FZ9" s="717"/>
      <c r="GA9" s="717"/>
      <c r="GB9" s="717"/>
      <c r="GC9" s="717"/>
      <c r="GD9" s="717"/>
      <c r="GE9" s="717"/>
      <c r="GF9" s="717"/>
      <c r="GG9" s="717"/>
      <c r="GH9" s="717"/>
      <c r="GI9" s="717"/>
      <c r="GJ9" s="717"/>
      <c r="GK9" s="717"/>
      <c r="GL9" s="717"/>
      <c r="GM9" s="717"/>
      <c r="GN9" s="717"/>
      <c r="GO9" s="717"/>
      <c r="GP9" s="717"/>
      <c r="GQ9" s="717"/>
      <c r="GR9" s="717"/>
      <c r="GS9" s="717"/>
      <c r="GT9" s="717"/>
      <c r="GU9" s="717"/>
      <c r="GV9" s="717"/>
      <c r="GW9" s="717"/>
      <c r="GX9" s="717"/>
      <c r="GY9" s="717"/>
      <c r="GZ9" s="717"/>
      <c r="HA9" s="717"/>
      <c r="HB9" s="717"/>
      <c r="HC9" s="717"/>
      <c r="HD9" s="717"/>
      <c r="HE9" s="717"/>
      <c r="HF9" s="717"/>
      <c r="HG9" s="717"/>
      <c r="HH9" s="717"/>
      <c r="HI9" s="717"/>
      <c r="HJ9" s="717"/>
      <c r="HK9" s="717"/>
      <c r="HL9" s="717"/>
      <c r="HM9" s="717"/>
      <c r="HN9" s="717"/>
      <c r="HO9" s="717"/>
      <c r="HP9" s="717"/>
      <c r="HQ9" s="717"/>
      <c r="HR9" s="717"/>
      <c r="HS9" s="717"/>
      <c r="HT9" s="717"/>
      <c r="HU9" s="717"/>
      <c r="HV9" s="717"/>
      <c r="HW9" s="717"/>
      <c r="HX9" s="717"/>
      <c r="HY9" s="717"/>
      <c r="HZ9" s="717"/>
      <c r="IA9" s="717"/>
      <c r="IB9" s="717"/>
      <c r="IC9" s="717"/>
      <c r="ID9" s="717"/>
      <c r="IE9" s="717"/>
      <c r="IF9" s="717"/>
      <c r="IG9" s="717"/>
      <c r="IH9" s="717"/>
      <c r="II9" s="717"/>
      <c r="IJ9" s="717"/>
      <c r="IK9" s="717"/>
      <c r="IL9" s="717"/>
      <c r="IM9" s="717"/>
      <c r="IN9" s="717"/>
      <c r="IO9" s="717"/>
      <c r="IP9" s="717"/>
      <c r="IQ9" s="717"/>
      <c r="IR9" s="717"/>
      <c r="IS9" s="717"/>
      <c r="IT9" s="717"/>
      <c r="IU9" s="717"/>
    </row>
    <row r="10" spans="1:16" s="675" customFormat="1" ht="4.5" customHeight="1">
      <c r="A10" s="719"/>
      <c r="B10" s="700"/>
      <c r="C10" s="720"/>
      <c r="D10" s="720"/>
      <c r="E10" s="720"/>
      <c r="F10" s="720"/>
      <c r="G10" s="721"/>
      <c r="H10" s="720"/>
      <c r="I10" s="720"/>
      <c r="J10" s="720"/>
      <c r="K10" s="720"/>
      <c r="L10" s="720"/>
      <c r="M10" s="720"/>
      <c r="N10" s="720"/>
      <c r="O10" s="722"/>
      <c r="P10" s="723"/>
    </row>
    <row r="11" spans="1:16" ht="9.75" customHeight="1">
      <c r="A11" s="719" t="s">
        <v>296</v>
      </c>
      <c r="B11" s="700">
        <v>2011</v>
      </c>
      <c r="C11" s="724">
        <v>9197</v>
      </c>
      <c r="D11" s="724">
        <v>8392</v>
      </c>
      <c r="E11" s="724">
        <v>9053</v>
      </c>
      <c r="F11" s="724">
        <v>8615</v>
      </c>
      <c r="G11" s="724">
        <v>8854</v>
      </c>
      <c r="H11" s="728">
        <v>8463</v>
      </c>
      <c r="I11" s="728">
        <v>9728</v>
      </c>
      <c r="J11" s="728">
        <v>8125</v>
      </c>
      <c r="K11" s="724">
        <v>5950</v>
      </c>
      <c r="L11" s="724">
        <v>5093</v>
      </c>
      <c r="M11" s="724">
        <v>4705</v>
      </c>
      <c r="N11" s="724">
        <v>4343</v>
      </c>
      <c r="O11" s="722">
        <f>SUM(C11:N11)</f>
        <v>90518</v>
      </c>
      <c r="P11" s="725" t="s">
        <v>8</v>
      </c>
    </row>
    <row r="12" spans="1:16" ht="9.75" customHeight="1">
      <c r="A12" s="727" t="s">
        <v>297</v>
      </c>
      <c r="B12" s="700">
        <v>2012</v>
      </c>
      <c r="C12" s="724">
        <v>3358</v>
      </c>
      <c r="D12" s="724">
        <v>2673</v>
      </c>
      <c r="E12" s="724">
        <v>2753</v>
      </c>
      <c r="F12" s="724">
        <v>1715</v>
      </c>
      <c r="G12" s="724">
        <v>1603</v>
      </c>
      <c r="H12" s="724">
        <v>1703</v>
      </c>
      <c r="I12" s="728">
        <v>1191</v>
      </c>
      <c r="J12" s="728">
        <v>483</v>
      </c>
      <c r="K12" s="724">
        <v>269</v>
      </c>
      <c r="L12" s="724">
        <v>173</v>
      </c>
      <c r="M12" s="724">
        <v>109</v>
      </c>
      <c r="N12" s="724">
        <v>77</v>
      </c>
      <c r="O12" s="722">
        <f>SUM(C12:N12)</f>
        <v>16107</v>
      </c>
      <c r="P12" s="725" t="s">
        <v>8</v>
      </c>
    </row>
    <row r="13" spans="1:16" ht="9.75" customHeight="1">
      <c r="A13" s="727" t="s">
        <v>298</v>
      </c>
      <c r="B13" s="700">
        <v>2013</v>
      </c>
      <c r="C13" s="729">
        <v>82</v>
      </c>
      <c r="D13" s="724"/>
      <c r="E13" s="724"/>
      <c r="F13" s="724"/>
      <c r="G13" s="724"/>
      <c r="H13" s="724"/>
      <c r="I13" s="728"/>
      <c r="J13" s="728"/>
      <c r="K13" s="724"/>
      <c r="L13" s="724"/>
      <c r="M13" s="724"/>
      <c r="N13" s="724"/>
      <c r="O13" s="722">
        <f>SUM(C13:N13)</f>
        <v>82</v>
      </c>
      <c r="P13" s="725" t="s">
        <v>8</v>
      </c>
    </row>
    <row r="14" spans="1:16" s="675" customFormat="1" ht="4.5" customHeight="1">
      <c r="A14" s="719"/>
      <c r="B14" s="730"/>
      <c r="C14" s="720"/>
      <c r="D14" s="720"/>
      <c r="E14" s="720"/>
      <c r="F14" s="720"/>
      <c r="G14" s="721"/>
      <c r="H14" s="720"/>
      <c r="I14" s="720"/>
      <c r="J14" s="720"/>
      <c r="K14" s="720"/>
      <c r="L14" s="720"/>
      <c r="M14" s="720"/>
      <c r="N14" s="720"/>
      <c r="O14" s="722"/>
      <c r="P14" s="723"/>
    </row>
    <row r="15" spans="1:16" ht="9.75" customHeight="1">
      <c r="A15" s="731" t="s">
        <v>299</v>
      </c>
      <c r="B15" s="700"/>
      <c r="C15" s="728"/>
      <c r="D15" s="728"/>
      <c r="E15" s="728"/>
      <c r="F15" s="728"/>
      <c r="G15" s="732"/>
      <c r="H15" s="728"/>
      <c r="I15" s="728"/>
      <c r="J15" s="728"/>
      <c r="K15" s="728"/>
      <c r="L15" s="728"/>
      <c r="M15" s="728"/>
      <c r="N15" s="733"/>
      <c r="O15" s="734"/>
      <c r="P15" s="723"/>
    </row>
    <row r="16" spans="1:16" ht="4.5" customHeight="1">
      <c r="A16" s="719"/>
      <c r="B16" s="700"/>
      <c r="C16" s="728"/>
      <c r="D16" s="728"/>
      <c r="E16" s="728"/>
      <c r="F16" s="728"/>
      <c r="G16" s="732"/>
      <c r="H16" s="728"/>
      <c r="I16" s="728"/>
      <c r="J16" s="728"/>
      <c r="K16" s="728"/>
      <c r="L16" s="728"/>
      <c r="M16" s="728"/>
      <c r="N16" s="733"/>
      <c r="O16" s="734"/>
      <c r="P16" s="723"/>
    </row>
    <row r="17" spans="1:16" ht="9.75" customHeight="1">
      <c r="A17" s="719" t="s">
        <v>296</v>
      </c>
      <c r="B17" s="700">
        <v>2011</v>
      </c>
      <c r="C17" s="728">
        <v>2236</v>
      </c>
      <c r="D17" s="728">
        <v>1757</v>
      </c>
      <c r="E17" s="728">
        <v>2099</v>
      </c>
      <c r="F17" s="728">
        <v>1880</v>
      </c>
      <c r="G17" s="728">
        <v>1972</v>
      </c>
      <c r="H17" s="728">
        <v>2046</v>
      </c>
      <c r="I17" s="728">
        <v>1838</v>
      </c>
      <c r="J17" s="728">
        <v>1633</v>
      </c>
      <c r="K17" s="728">
        <v>1209</v>
      </c>
      <c r="L17" s="728">
        <v>1147</v>
      </c>
      <c r="M17" s="728">
        <v>1092</v>
      </c>
      <c r="N17" s="728">
        <v>1033</v>
      </c>
      <c r="O17" s="734">
        <f>SUM(C17:N17)</f>
        <v>19942</v>
      </c>
      <c r="P17" s="723" t="s">
        <v>8</v>
      </c>
    </row>
    <row r="18" spans="1:19" ht="9.75" customHeight="1">
      <c r="A18" s="727" t="s">
        <v>300</v>
      </c>
      <c r="B18" s="700">
        <v>2012</v>
      </c>
      <c r="C18" s="728">
        <v>760</v>
      </c>
      <c r="D18" s="728">
        <v>604</v>
      </c>
      <c r="E18" s="728">
        <v>653</v>
      </c>
      <c r="F18" s="728">
        <v>359</v>
      </c>
      <c r="G18" s="728">
        <v>349</v>
      </c>
      <c r="H18" s="728">
        <v>353</v>
      </c>
      <c r="I18" s="728">
        <v>204</v>
      </c>
      <c r="J18" s="728">
        <v>89</v>
      </c>
      <c r="K18" s="728">
        <v>49</v>
      </c>
      <c r="L18" s="728">
        <v>29</v>
      </c>
      <c r="M18" s="728">
        <v>22</v>
      </c>
      <c r="N18" s="728">
        <v>14</v>
      </c>
      <c r="O18" s="734">
        <f>SUM(C18:N18)</f>
        <v>3485</v>
      </c>
      <c r="P18" s="723" t="s">
        <v>8</v>
      </c>
      <c r="S18" s="735"/>
    </row>
    <row r="19" spans="1:16" ht="9.75" customHeight="1">
      <c r="A19" s="727" t="s">
        <v>301</v>
      </c>
      <c r="B19" s="700">
        <v>2013</v>
      </c>
      <c r="C19" s="733">
        <v>6</v>
      </c>
      <c r="D19" s="728"/>
      <c r="E19" s="728"/>
      <c r="F19" s="728"/>
      <c r="G19" s="728"/>
      <c r="H19" s="728"/>
      <c r="I19" s="728"/>
      <c r="J19" s="728"/>
      <c r="K19" s="728"/>
      <c r="L19" s="728"/>
      <c r="M19" s="728"/>
      <c r="N19" s="728"/>
      <c r="O19" s="734">
        <f>SUM(C19:N19)</f>
        <v>6</v>
      </c>
      <c r="P19" s="723" t="s">
        <v>8</v>
      </c>
    </row>
    <row r="20" spans="1:16" ht="4.5" customHeight="1">
      <c r="A20" s="719"/>
      <c r="B20" s="700"/>
      <c r="C20" s="728"/>
      <c r="D20" s="728"/>
      <c r="E20" s="728"/>
      <c r="F20" s="728"/>
      <c r="G20" s="732"/>
      <c r="H20" s="728"/>
      <c r="I20" s="728"/>
      <c r="J20" s="728"/>
      <c r="K20" s="728"/>
      <c r="L20" s="728"/>
      <c r="M20" s="728"/>
      <c r="N20" s="733"/>
      <c r="O20" s="734"/>
      <c r="P20" s="723"/>
    </row>
    <row r="21" spans="1:255" s="718" customFormat="1" ht="9.75" customHeight="1">
      <c r="A21" s="712" t="s">
        <v>383</v>
      </c>
      <c r="B21" s="713"/>
      <c r="C21" s="714"/>
      <c r="D21" s="714"/>
      <c r="E21" s="715"/>
      <c r="F21" s="714"/>
      <c r="G21" s="714"/>
      <c r="H21" s="714"/>
      <c r="I21" s="714"/>
      <c r="J21" s="714"/>
      <c r="K21" s="714"/>
      <c r="L21" s="714"/>
      <c r="M21" s="714"/>
      <c r="N21" s="714"/>
      <c r="O21" s="715"/>
      <c r="P21" s="716"/>
      <c r="Q21" s="717"/>
      <c r="R21" s="717"/>
      <c r="S21" s="717"/>
      <c r="T21" s="717"/>
      <c r="U21" s="717"/>
      <c r="V21" s="717"/>
      <c r="W21" s="717"/>
      <c r="X21" s="717"/>
      <c r="Y21" s="717"/>
      <c r="Z21" s="717"/>
      <c r="AA21" s="717"/>
      <c r="AB21" s="717"/>
      <c r="AC21" s="717"/>
      <c r="AD21" s="717"/>
      <c r="AE21" s="717"/>
      <c r="AF21" s="717"/>
      <c r="AG21" s="717"/>
      <c r="AH21" s="717"/>
      <c r="AI21" s="717"/>
      <c r="AJ21" s="717"/>
      <c r="AK21" s="717"/>
      <c r="AL21" s="717"/>
      <c r="AM21" s="717"/>
      <c r="AN21" s="717"/>
      <c r="AO21" s="717"/>
      <c r="AP21" s="717"/>
      <c r="AQ21" s="717"/>
      <c r="AR21" s="717"/>
      <c r="AS21" s="717"/>
      <c r="AT21" s="717"/>
      <c r="AU21" s="717"/>
      <c r="AV21" s="717"/>
      <c r="AW21" s="717"/>
      <c r="AX21" s="717"/>
      <c r="AY21" s="717"/>
      <c r="AZ21" s="717"/>
      <c r="BA21" s="717"/>
      <c r="BB21" s="717"/>
      <c r="BC21" s="717"/>
      <c r="BD21" s="717"/>
      <c r="BE21" s="717"/>
      <c r="BF21" s="717"/>
      <c r="BG21" s="717"/>
      <c r="BH21" s="717"/>
      <c r="BI21" s="717"/>
      <c r="BJ21" s="717"/>
      <c r="BK21" s="717"/>
      <c r="BL21" s="717"/>
      <c r="BM21" s="717"/>
      <c r="BN21" s="717"/>
      <c r="BO21" s="717"/>
      <c r="BP21" s="717"/>
      <c r="BQ21" s="717"/>
      <c r="BR21" s="717"/>
      <c r="BS21" s="717"/>
      <c r="BT21" s="717"/>
      <c r="BU21" s="717"/>
      <c r="BV21" s="717"/>
      <c r="BW21" s="717"/>
      <c r="BX21" s="717"/>
      <c r="BY21" s="717"/>
      <c r="BZ21" s="717"/>
      <c r="CA21" s="717"/>
      <c r="CB21" s="717"/>
      <c r="CC21" s="717"/>
      <c r="CD21" s="717"/>
      <c r="CE21" s="717"/>
      <c r="CF21" s="717"/>
      <c r="CG21" s="717"/>
      <c r="CH21" s="717"/>
      <c r="CI21" s="717"/>
      <c r="CJ21" s="717"/>
      <c r="CK21" s="717"/>
      <c r="CL21" s="717"/>
      <c r="CM21" s="717"/>
      <c r="CN21" s="717"/>
      <c r="CO21" s="717"/>
      <c r="CP21" s="717"/>
      <c r="CQ21" s="717"/>
      <c r="CR21" s="717"/>
      <c r="CS21" s="717"/>
      <c r="CT21" s="717"/>
      <c r="CU21" s="717"/>
      <c r="CV21" s="717"/>
      <c r="CW21" s="717"/>
      <c r="CX21" s="717"/>
      <c r="CY21" s="717"/>
      <c r="CZ21" s="717"/>
      <c r="DA21" s="717"/>
      <c r="DB21" s="717"/>
      <c r="DC21" s="717"/>
      <c r="DD21" s="717"/>
      <c r="DE21" s="717"/>
      <c r="DF21" s="717"/>
      <c r="DG21" s="717"/>
      <c r="DH21" s="717"/>
      <c r="DI21" s="717"/>
      <c r="DJ21" s="717"/>
      <c r="DK21" s="717"/>
      <c r="DL21" s="717"/>
      <c r="DM21" s="717"/>
      <c r="DN21" s="717"/>
      <c r="DO21" s="717"/>
      <c r="DP21" s="717"/>
      <c r="DQ21" s="717"/>
      <c r="DR21" s="717"/>
      <c r="DS21" s="717"/>
      <c r="DT21" s="717"/>
      <c r="DU21" s="717"/>
      <c r="DV21" s="717"/>
      <c r="DW21" s="717"/>
      <c r="DX21" s="717"/>
      <c r="DY21" s="717"/>
      <c r="DZ21" s="717"/>
      <c r="EA21" s="717"/>
      <c r="EB21" s="717"/>
      <c r="EC21" s="717"/>
      <c r="ED21" s="717"/>
      <c r="EE21" s="717"/>
      <c r="EF21" s="717"/>
      <c r="EG21" s="717"/>
      <c r="EH21" s="717"/>
      <c r="EI21" s="717"/>
      <c r="EJ21" s="717"/>
      <c r="EK21" s="717"/>
      <c r="EL21" s="717"/>
      <c r="EM21" s="717"/>
      <c r="EN21" s="717"/>
      <c r="EO21" s="717"/>
      <c r="EP21" s="717"/>
      <c r="EQ21" s="717"/>
      <c r="ER21" s="717"/>
      <c r="ES21" s="717"/>
      <c r="ET21" s="717"/>
      <c r="EU21" s="717"/>
      <c r="EV21" s="717"/>
      <c r="EW21" s="717"/>
      <c r="EX21" s="717"/>
      <c r="EY21" s="717"/>
      <c r="EZ21" s="717"/>
      <c r="FA21" s="717"/>
      <c r="FB21" s="717"/>
      <c r="FC21" s="717"/>
      <c r="FD21" s="717"/>
      <c r="FE21" s="717"/>
      <c r="FF21" s="717"/>
      <c r="FG21" s="717"/>
      <c r="FH21" s="717"/>
      <c r="FI21" s="717"/>
      <c r="FJ21" s="717"/>
      <c r="FK21" s="717"/>
      <c r="FL21" s="717"/>
      <c r="FM21" s="717"/>
      <c r="FN21" s="717"/>
      <c r="FO21" s="717"/>
      <c r="FP21" s="717"/>
      <c r="FQ21" s="717"/>
      <c r="FR21" s="717"/>
      <c r="FS21" s="717"/>
      <c r="FT21" s="717"/>
      <c r="FU21" s="717"/>
      <c r="FV21" s="717"/>
      <c r="FW21" s="717"/>
      <c r="FX21" s="717"/>
      <c r="FY21" s="717"/>
      <c r="FZ21" s="717"/>
      <c r="GA21" s="717"/>
      <c r="GB21" s="717"/>
      <c r="GC21" s="717"/>
      <c r="GD21" s="717"/>
      <c r="GE21" s="717"/>
      <c r="GF21" s="717"/>
      <c r="GG21" s="717"/>
      <c r="GH21" s="717"/>
      <c r="GI21" s="717"/>
      <c r="GJ21" s="717"/>
      <c r="GK21" s="717"/>
      <c r="GL21" s="717"/>
      <c r="GM21" s="717"/>
      <c r="GN21" s="717"/>
      <c r="GO21" s="717"/>
      <c r="GP21" s="717"/>
      <c r="GQ21" s="717"/>
      <c r="GR21" s="717"/>
      <c r="GS21" s="717"/>
      <c r="GT21" s="717"/>
      <c r="GU21" s="717"/>
      <c r="GV21" s="717"/>
      <c r="GW21" s="717"/>
      <c r="GX21" s="717"/>
      <c r="GY21" s="717"/>
      <c r="GZ21" s="717"/>
      <c r="HA21" s="717"/>
      <c r="HB21" s="717"/>
      <c r="HC21" s="717"/>
      <c r="HD21" s="717"/>
      <c r="HE21" s="717"/>
      <c r="HF21" s="717"/>
      <c r="HG21" s="717"/>
      <c r="HH21" s="717"/>
      <c r="HI21" s="717"/>
      <c r="HJ21" s="717"/>
      <c r="HK21" s="717"/>
      <c r="HL21" s="717"/>
      <c r="HM21" s="717"/>
      <c r="HN21" s="717"/>
      <c r="HO21" s="717"/>
      <c r="HP21" s="717"/>
      <c r="HQ21" s="717"/>
      <c r="HR21" s="717"/>
      <c r="HS21" s="717"/>
      <c r="HT21" s="717"/>
      <c r="HU21" s="717"/>
      <c r="HV21" s="717"/>
      <c r="HW21" s="717"/>
      <c r="HX21" s="717"/>
      <c r="HY21" s="717"/>
      <c r="HZ21" s="717"/>
      <c r="IA21" s="717"/>
      <c r="IB21" s="717"/>
      <c r="IC21" s="717"/>
      <c r="ID21" s="717"/>
      <c r="IE21" s="717"/>
      <c r="IF21" s="717"/>
      <c r="IG21" s="717"/>
      <c r="IH21" s="717"/>
      <c r="II21" s="717"/>
      <c r="IJ21" s="717"/>
      <c r="IK21" s="717"/>
      <c r="IL21" s="717"/>
      <c r="IM21" s="717"/>
      <c r="IN21" s="717"/>
      <c r="IO21" s="717"/>
      <c r="IP21" s="717"/>
      <c r="IQ21" s="717"/>
      <c r="IR21" s="717"/>
      <c r="IS21" s="717"/>
      <c r="IT21" s="717"/>
      <c r="IU21" s="717"/>
    </row>
    <row r="22" spans="1:16" ht="4.5" customHeight="1">
      <c r="A22" s="727"/>
      <c r="B22" s="700"/>
      <c r="C22" s="720"/>
      <c r="D22" s="720"/>
      <c r="E22" s="720"/>
      <c r="F22" s="720"/>
      <c r="G22" s="721"/>
      <c r="H22" s="720"/>
      <c r="I22" s="720"/>
      <c r="J22" s="720"/>
      <c r="K22" s="720"/>
      <c r="L22" s="720"/>
      <c r="M22" s="720"/>
      <c r="N22" s="722"/>
      <c r="O22" s="722"/>
      <c r="P22" s="723"/>
    </row>
    <row r="23" spans="1:16" ht="9.75" customHeight="1">
      <c r="A23" s="727" t="s">
        <v>302</v>
      </c>
      <c r="B23" s="700">
        <v>2011</v>
      </c>
      <c r="C23" s="728" t="s">
        <v>7</v>
      </c>
      <c r="D23" s="728" t="s">
        <v>7</v>
      </c>
      <c r="E23" s="728" t="s">
        <v>7</v>
      </c>
      <c r="F23" s="728" t="s">
        <v>7</v>
      </c>
      <c r="G23" s="728" t="s">
        <v>7</v>
      </c>
      <c r="H23" s="728" t="s">
        <v>7</v>
      </c>
      <c r="I23" s="728" t="s">
        <v>7</v>
      </c>
      <c r="J23" s="728" t="s">
        <v>7</v>
      </c>
      <c r="K23" s="728" t="s">
        <v>8</v>
      </c>
      <c r="L23" s="728">
        <v>5361</v>
      </c>
      <c r="M23" s="724">
        <v>8513</v>
      </c>
      <c r="N23" s="728">
        <v>9381</v>
      </c>
      <c r="O23" s="734">
        <f>SUM(C23:N23)</f>
        <v>23255</v>
      </c>
      <c r="P23" s="725" t="s">
        <v>8</v>
      </c>
    </row>
    <row r="24" spans="1:16" ht="9.75" customHeight="1">
      <c r="A24" s="727" t="s">
        <v>384</v>
      </c>
      <c r="B24" s="700">
        <v>2012</v>
      </c>
      <c r="C24" s="728">
        <v>10779</v>
      </c>
      <c r="D24" s="728">
        <v>10033</v>
      </c>
      <c r="E24" s="728">
        <v>12022</v>
      </c>
      <c r="F24" s="728">
        <v>10085</v>
      </c>
      <c r="G24" s="728">
        <v>11646</v>
      </c>
      <c r="H24" s="728">
        <v>13891</v>
      </c>
      <c r="I24" s="728">
        <v>14474</v>
      </c>
      <c r="J24" s="728">
        <v>11727</v>
      </c>
      <c r="K24" s="728">
        <v>12254</v>
      </c>
      <c r="L24" s="728">
        <v>16208</v>
      </c>
      <c r="M24" s="728">
        <v>18142</v>
      </c>
      <c r="N24" s="733">
        <v>16586</v>
      </c>
      <c r="O24" s="734">
        <f>SUM(C24:N24)</f>
        <v>157847</v>
      </c>
      <c r="P24" s="725" t="s">
        <v>8</v>
      </c>
    </row>
    <row r="25" spans="1:16" ht="9.75" customHeight="1">
      <c r="A25" s="727" t="s">
        <v>385</v>
      </c>
      <c r="B25" s="700">
        <v>2013</v>
      </c>
      <c r="C25" s="733">
        <v>17579</v>
      </c>
      <c r="D25" s="728"/>
      <c r="E25" s="728"/>
      <c r="F25" s="728"/>
      <c r="G25" s="728"/>
      <c r="H25" s="728"/>
      <c r="I25" s="728"/>
      <c r="J25" s="728"/>
      <c r="K25" s="733"/>
      <c r="L25" s="728"/>
      <c r="M25" s="724"/>
      <c r="N25" s="728"/>
      <c r="O25" s="734">
        <f>SUM(C25:N25)</f>
        <v>17579</v>
      </c>
      <c r="P25" s="725" t="s">
        <v>8</v>
      </c>
    </row>
    <row r="26" spans="1:16" ht="4.5" customHeight="1">
      <c r="A26" s="727"/>
      <c r="B26" s="700"/>
      <c r="C26" s="720"/>
      <c r="D26" s="720"/>
      <c r="E26" s="720"/>
      <c r="F26" s="720"/>
      <c r="G26" s="720"/>
      <c r="H26" s="720"/>
      <c r="I26" s="720"/>
      <c r="J26" s="722"/>
      <c r="K26" s="722"/>
      <c r="L26" s="720"/>
      <c r="M26" s="722"/>
      <c r="N26" s="720"/>
      <c r="O26" s="722"/>
      <c r="P26" s="725"/>
    </row>
    <row r="27" spans="1:255" s="718" customFormat="1" ht="9.75" customHeight="1">
      <c r="A27" s="712" t="s">
        <v>303</v>
      </c>
      <c r="B27" s="713"/>
      <c r="C27" s="714"/>
      <c r="D27" s="714"/>
      <c r="E27" s="715"/>
      <c r="F27" s="714"/>
      <c r="G27" s="714"/>
      <c r="H27" s="714"/>
      <c r="I27" s="714"/>
      <c r="J27" s="714"/>
      <c r="K27" s="714"/>
      <c r="L27" s="714"/>
      <c r="M27" s="714"/>
      <c r="N27" s="714"/>
      <c r="O27" s="715"/>
      <c r="P27" s="716"/>
      <c r="Q27" s="717"/>
      <c r="R27" s="717"/>
      <c r="S27" s="717"/>
      <c r="T27" s="717"/>
      <c r="U27" s="717"/>
      <c r="V27" s="717"/>
      <c r="W27" s="717"/>
      <c r="X27" s="717"/>
      <c r="Y27" s="717"/>
      <c r="Z27" s="717"/>
      <c r="AA27" s="717"/>
      <c r="AB27" s="717"/>
      <c r="AC27" s="717"/>
      <c r="AD27" s="717"/>
      <c r="AE27" s="717"/>
      <c r="AF27" s="717"/>
      <c r="AG27" s="717"/>
      <c r="AH27" s="717"/>
      <c r="AI27" s="717"/>
      <c r="AJ27" s="717"/>
      <c r="AK27" s="717"/>
      <c r="AL27" s="717"/>
      <c r="AM27" s="717"/>
      <c r="AN27" s="717"/>
      <c r="AO27" s="717"/>
      <c r="AP27" s="717"/>
      <c r="AQ27" s="717"/>
      <c r="AR27" s="717"/>
      <c r="AS27" s="717"/>
      <c r="AT27" s="717"/>
      <c r="AU27" s="717"/>
      <c r="AV27" s="717"/>
      <c r="AW27" s="717"/>
      <c r="AX27" s="717"/>
      <c r="AY27" s="717"/>
      <c r="AZ27" s="717"/>
      <c r="BA27" s="717"/>
      <c r="BB27" s="717"/>
      <c r="BC27" s="717"/>
      <c r="BD27" s="717"/>
      <c r="BE27" s="717"/>
      <c r="BF27" s="717"/>
      <c r="BG27" s="717"/>
      <c r="BH27" s="717"/>
      <c r="BI27" s="717"/>
      <c r="BJ27" s="717"/>
      <c r="BK27" s="717"/>
      <c r="BL27" s="717"/>
      <c r="BM27" s="717"/>
      <c r="BN27" s="717"/>
      <c r="BO27" s="717"/>
      <c r="BP27" s="717"/>
      <c r="BQ27" s="717"/>
      <c r="BR27" s="717"/>
      <c r="BS27" s="717"/>
      <c r="BT27" s="717"/>
      <c r="BU27" s="717"/>
      <c r="BV27" s="717"/>
      <c r="BW27" s="717"/>
      <c r="BX27" s="717"/>
      <c r="BY27" s="717"/>
      <c r="BZ27" s="717"/>
      <c r="CA27" s="717"/>
      <c r="CB27" s="717"/>
      <c r="CC27" s="717"/>
      <c r="CD27" s="717"/>
      <c r="CE27" s="717"/>
      <c r="CF27" s="717"/>
      <c r="CG27" s="717"/>
      <c r="CH27" s="717"/>
      <c r="CI27" s="717"/>
      <c r="CJ27" s="717"/>
      <c r="CK27" s="717"/>
      <c r="CL27" s="717"/>
      <c r="CM27" s="717"/>
      <c r="CN27" s="717"/>
      <c r="CO27" s="717"/>
      <c r="CP27" s="717"/>
      <c r="CQ27" s="717"/>
      <c r="CR27" s="717"/>
      <c r="CS27" s="717"/>
      <c r="CT27" s="717"/>
      <c r="CU27" s="717"/>
      <c r="CV27" s="717"/>
      <c r="CW27" s="717"/>
      <c r="CX27" s="717"/>
      <c r="CY27" s="717"/>
      <c r="CZ27" s="717"/>
      <c r="DA27" s="717"/>
      <c r="DB27" s="717"/>
      <c r="DC27" s="717"/>
      <c r="DD27" s="717"/>
      <c r="DE27" s="717"/>
      <c r="DF27" s="717"/>
      <c r="DG27" s="717"/>
      <c r="DH27" s="717"/>
      <c r="DI27" s="717"/>
      <c r="DJ27" s="717"/>
      <c r="DK27" s="717"/>
      <c r="DL27" s="717"/>
      <c r="DM27" s="717"/>
      <c r="DN27" s="717"/>
      <c r="DO27" s="717"/>
      <c r="DP27" s="717"/>
      <c r="DQ27" s="717"/>
      <c r="DR27" s="717"/>
      <c r="DS27" s="717"/>
      <c r="DT27" s="717"/>
      <c r="DU27" s="717"/>
      <c r="DV27" s="717"/>
      <c r="DW27" s="717"/>
      <c r="DX27" s="717"/>
      <c r="DY27" s="717"/>
      <c r="DZ27" s="717"/>
      <c r="EA27" s="717"/>
      <c r="EB27" s="717"/>
      <c r="EC27" s="717"/>
      <c r="ED27" s="717"/>
      <c r="EE27" s="717"/>
      <c r="EF27" s="717"/>
      <c r="EG27" s="717"/>
      <c r="EH27" s="717"/>
      <c r="EI27" s="717"/>
      <c r="EJ27" s="717"/>
      <c r="EK27" s="717"/>
      <c r="EL27" s="717"/>
      <c r="EM27" s="717"/>
      <c r="EN27" s="717"/>
      <c r="EO27" s="717"/>
      <c r="EP27" s="717"/>
      <c r="EQ27" s="717"/>
      <c r="ER27" s="717"/>
      <c r="ES27" s="717"/>
      <c r="ET27" s="717"/>
      <c r="EU27" s="717"/>
      <c r="EV27" s="717"/>
      <c r="EW27" s="717"/>
      <c r="EX27" s="717"/>
      <c r="EY27" s="717"/>
      <c r="EZ27" s="717"/>
      <c r="FA27" s="717"/>
      <c r="FB27" s="717"/>
      <c r="FC27" s="717"/>
      <c r="FD27" s="717"/>
      <c r="FE27" s="717"/>
      <c r="FF27" s="717"/>
      <c r="FG27" s="717"/>
      <c r="FH27" s="717"/>
      <c r="FI27" s="717"/>
      <c r="FJ27" s="717"/>
      <c r="FK27" s="717"/>
      <c r="FL27" s="717"/>
      <c r="FM27" s="717"/>
      <c r="FN27" s="717"/>
      <c r="FO27" s="717"/>
      <c r="FP27" s="717"/>
      <c r="FQ27" s="717"/>
      <c r="FR27" s="717"/>
      <c r="FS27" s="717"/>
      <c r="FT27" s="717"/>
      <c r="FU27" s="717"/>
      <c r="FV27" s="717"/>
      <c r="FW27" s="717"/>
      <c r="FX27" s="717"/>
      <c r="FY27" s="717"/>
      <c r="FZ27" s="717"/>
      <c r="GA27" s="717"/>
      <c r="GB27" s="717"/>
      <c r="GC27" s="717"/>
      <c r="GD27" s="717"/>
      <c r="GE27" s="717"/>
      <c r="GF27" s="717"/>
      <c r="GG27" s="717"/>
      <c r="GH27" s="717"/>
      <c r="GI27" s="717"/>
      <c r="GJ27" s="717"/>
      <c r="GK27" s="717"/>
      <c r="GL27" s="717"/>
      <c r="GM27" s="717"/>
      <c r="GN27" s="717"/>
      <c r="GO27" s="717"/>
      <c r="GP27" s="717"/>
      <c r="GQ27" s="717"/>
      <c r="GR27" s="717"/>
      <c r="GS27" s="717"/>
      <c r="GT27" s="717"/>
      <c r="GU27" s="717"/>
      <c r="GV27" s="717"/>
      <c r="GW27" s="717"/>
      <c r="GX27" s="717"/>
      <c r="GY27" s="717"/>
      <c r="GZ27" s="717"/>
      <c r="HA27" s="717"/>
      <c r="HB27" s="717"/>
      <c r="HC27" s="717"/>
      <c r="HD27" s="717"/>
      <c r="HE27" s="717"/>
      <c r="HF27" s="717"/>
      <c r="HG27" s="717"/>
      <c r="HH27" s="717"/>
      <c r="HI27" s="717"/>
      <c r="HJ27" s="717"/>
      <c r="HK27" s="717"/>
      <c r="HL27" s="717"/>
      <c r="HM27" s="717"/>
      <c r="HN27" s="717"/>
      <c r="HO27" s="717"/>
      <c r="HP27" s="717"/>
      <c r="HQ27" s="717"/>
      <c r="HR27" s="717"/>
      <c r="HS27" s="717"/>
      <c r="HT27" s="717"/>
      <c r="HU27" s="717"/>
      <c r="HV27" s="717"/>
      <c r="HW27" s="717"/>
      <c r="HX27" s="717"/>
      <c r="HY27" s="717"/>
      <c r="HZ27" s="717"/>
      <c r="IA27" s="717"/>
      <c r="IB27" s="717"/>
      <c r="IC27" s="717"/>
      <c r="ID27" s="717"/>
      <c r="IE27" s="717"/>
      <c r="IF27" s="717"/>
      <c r="IG27" s="717"/>
      <c r="IH27" s="717"/>
      <c r="II27" s="717"/>
      <c r="IJ27" s="717"/>
      <c r="IK27" s="717"/>
      <c r="IL27" s="717"/>
      <c r="IM27" s="717"/>
      <c r="IN27" s="717"/>
      <c r="IO27" s="717"/>
      <c r="IP27" s="717"/>
      <c r="IQ27" s="717"/>
      <c r="IR27" s="717"/>
      <c r="IS27" s="717"/>
      <c r="IT27" s="717"/>
      <c r="IU27" s="717"/>
    </row>
    <row r="28" spans="1:255" s="718" customFormat="1" ht="4.5" customHeight="1">
      <c r="A28" s="712"/>
      <c r="B28" s="713"/>
      <c r="C28" s="714"/>
      <c r="D28" s="714"/>
      <c r="E28" s="715"/>
      <c r="F28" s="714"/>
      <c r="G28" s="714"/>
      <c r="H28" s="714"/>
      <c r="I28" s="714"/>
      <c r="J28" s="714"/>
      <c r="K28" s="714"/>
      <c r="L28" s="714"/>
      <c r="M28" s="714"/>
      <c r="N28" s="714"/>
      <c r="O28" s="715"/>
      <c r="P28" s="716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7"/>
      <c r="AJ28" s="717"/>
      <c r="AK28" s="717"/>
      <c r="AL28" s="717"/>
      <c r="AM28" s="717"/>
      <c r="AN28" s="717"/>
      <c r="AO28" s="717"/>
      <c r="AP28" s="717"/>
      <c r="AQ28" s="717"/>
      <c r="AR28" s="717"/>
      <c r="AS28" s="717"/>
      <c r="AT28" s="717"/>
      <c r="AU28" s="717"/>
      <c r="AV28" s="717"/>
      <c r="AW28" s="717"/>
      <c r="AX28" s="717"/>
      <c r="AY28" s="717"/>
      <c r="AZ28" s="717"/>
      <c r="BA28" s="717"/>
      <c r="BB28" s="717"/>
      <c r="BC28" s="717"/>
      <c r="BD28" s="717"/>
      <c r="BE28" s="717"/>
      <c r="BF28" s="717"/>
      <c r="BG28" s="717"/>
      <c r="BH28" s="717"/>
      <c r="BI28" s="717"/>
      <c r="BJ28" s="717"/>
      <c r="BK28" s="717"/>
      <c r="BL28" s="717"/>
      <c r="BM28" s="717"/>
      <c r="BN28" s="717"/>
      <c r="BO28" s="717"/>
      <c r="BP28" s="717"/>
      <c r="BQ28" s="717"/>
      <c r="BR28" s="717"/>
      <c r="BS28" s="717"/>
      <c r="BT28" s="717"/>
      <c r="BU28" s="717"/>
      <c r="BV28" s="717"/>
      <c r="BW28" s="717"/>
      <c r="BX28" s="717"/>
      <c r="BY28" s="717"/>
      <c r="BZ28" s="717"/>
      <c r="CA28" s="717"/>
      <c r="CB28" s="717"/>
      <c r="CC28" s="717"/>
      <c r="CD28" s="717"/>
      <c r="CE28" s="717"/>
      <c r="CF28" s="717"/>
      <c r="CG28" s="717"/>
      <c r="CH28" s="717"/>
      <c r="CI28" s="717"/>
      <c r="CJ28" s="717"/>
      <c r="CK28" s="717"/>
      <c r="CL28" s="717"/>
      <c r="CM28" s="717"/>
      <c r="CN28" s="717"/>
      <c r="CO28" s="717"/>
      <c r="CP28" s="717"/>
      <c r="CQ28" s="717"/>
      <c r="CR28" s="717"/>
      <c r="CS28" s="717"/>
      <c r="CT28" s="717"/>
      <c r="CU28" s="717"/>
      <c r="CV28" s="717"/>
      <c r="CW28" s="717"/>
      <c r="CX28" s="717"/>
      <c r="CY28" s="717"/>
      <c r="CZ28" s="717"/>
      <c r="DA28" s="717"/>
      <c r="DB28" s="717"/>
      <c r="DC28" s="717"/>
      <c r="DD28" s="717"/>
      <c r="DE28" s="717"/>
      <c r="DF28" s="717"/>
      <c r="DG28" s="717"/>
      <c r="DH28" s="717"/>
      <c r="DI28" s="717"/>
      <c r="DJ28" s="717"/>
      <c r="DK28" s="717"/>
      <c r="DL28" s="717"/>
      <c r="DM28" s="717"/>
      <c r="DN28" s="717"/>
      <c r="DO28" s="717"/>
      <c r="DP28" s="717"/>
      <c r="DQ28" s="717"/>
      <c r="DR28" s="717"/>
      <c r="DS28" s="717"/>
      <c r="DT28" s="717"/>
      <c r="DU28" s="717"/>
      <c r="DV28" s="717"/>
      <c r="DW28" s="717"/>
      <c r="DX28" s="717"/>
      <c r="DY28" s="717"/>
      <c r="DZ28" s="717"/>
      <c r="EA28" s="717"/>
      <c r="EB28" s="717"/>
      <c r="EC28" s="717"/>
      <c r="ED28" s="717"/>
      <c r="EE28" s="717"/>
      <c r="EF28" s="717"/>
      <c r="EG28" s="717"/>
      <c r="EH28" s="717"/>
      <c r="EI28" s="717"/>
      <c r="EJ28" s="717"/>
      <c r="EK28" s="717"/>
      <c r="EL28" s="717"/>
      <c r="EM28" s="717"/>
      <c r="EN28" s="717"/>
      <c r="EO28" s="717"/>
      <c r="EP28" s="717"/>
      <c r="EQ28" s="717"/>
      <c r="ER28" s="717"/>
      <c r="ES28" s="717"/>
      <c r="ET28" s="717"/>
      <c r="EU28" s="717"/>
      <c r="EV28" s="717"/>
      <c r="EW28" s="717"/>
      <c r="EX28" s="717"/>
      <c r="EY28" s="717"/>
      <c r="EZ28" s="717"/>
      <c r="FA28" s="717"/>
      <c r="FB28" s="717"/>
      <c r="FC28" s="717"/>
      <c r="FD28" s="717"/>
      <c r="FE28" s="717"/>
      <c r="FF28" s="717"/>
      <c r="FG28" s="717"/>
      <c r="FH28" s="717"/>
      <c r="FI28" s="717"/>
      <c r="FJ28" s="717"/>
      <c r="FK28" s="717"/>
      <c r="FL28" s="717"/>
      <c r="FM28" s="717"/>
      <c r="FN28" s="717"/>
      <c r="FO28" s="717"/>
      <c r="FP28" s="717"/>
      <c r="FQ28" s="717"/>
      <c r="FR28" s="717"/>
      <c r="FS28" s="717"/>
      <c r="FT28" s="717"/>
      <c r="FU28" s="717"/>
      <c r="FV28" s="717"/>
      <c r="FW28" s="717"/>
      <c r="FX28" s="717"/>
      <c r="FY28" s="717"/>
      <c r="FZ28" s="717"/>
      <c r="GA28" s="717"/>
      <c r="GB28" s="717"/>
      <c r="GC28" s="717"/>
      <c r="GD28" s="717"/>
      <c r="GE28" s="717"/>
      <c r="GF28" s="717"/>
      <c r="GG28" s="717"/>
      <c r="GH28" s="717"/>
      <c r="GI28" s="717"/>
      <c r="GJ28" s="717"/>
      <c r="GK28" s="717"/>
      <c r="GL28" s="717"/>
      <c r="GM28" s="717"/>
      <c r="GN28" s="717"/>
      <c r="GO28" s="717"/>
      <c r="GP28" s="717"/>
      <c r="GQ28" s="717"/>
      <c r="GR28" s="717"/>
      <c r="GS28" s="717"/>
      <c r="GT28" s="717"/>
      <c r="GU28" s="717"/>
      <c r="GV28" s="717"/>
      <c r="GW28" s="717"/>
      <c r="GX28" s="717"/>
      <c r="GY28" s="717"/>
      <c r="GZ28" s="717"/>
      <c r="HA28" s="717"/>
      <c r="HB28" s="717"/>
      <c r="HC28" s="717"/>
      <c r="HD28" s="717"/>
      <c r="HE28" s="717"/>
      <c r="HF28" s="717"/>
      <c r="HG28" s="717"/>
      <c r="HH28" s="717"/>
      <c r="HI28" s="717"/>
      <c r="HJ28" s="717"/>
      <c r="HK28" s="717"/>
      <c r="HL28" s="717"/>
      <c r="HM28" s="717"/>
      <c r="HN28" s="717"/>
      <c r="HO28" s="717"/>
      <c r="HP28" s="717"/>
      <c r="HQ28" s="717"/>
      <c r="HR28" s="717"/>
      <c r="HS28" s="717"/>
      <c r="HT28" s="717"/>
      <c r="HU28" s="717"/>
      <c r="HV28" s="717"/>
      <c r="HW28" s="717"/>
      <c r="HX28" s="717"/>
      <c r="HY28" s="717"/>
      <c r="HZ28" s="717"/>
      <c r="IA28" s="717"/>
      <c r="IB28" s="717"/>
      <c r="IC28" s="717"/>
      <c r="ID28" s="717"/>
      <c r="IE28" s="717"/>
      <c r="IF28" s="717"/>
      <c r="IG28" s="717"/>
      <c r="IH28" s="717"/>
      <c r="II28" s="717"/>
      <c r="IJ28" s="717"/>
      <c r="IK28" s="717"/>
      <c r="IL28" s="717"/>
      <c r="IM28" s="717"/>
      <c r="IN28" s="717"/>
      <c r="IO28" s="717"/>
      <c r="IP28" s="717"/>
      <c r="IQ28" s="717"/>
      <c r="IR28" s="717"/>
      <c r="IS28" s="717"/>
      <c r="IT28" s="717"/>
      <c r="IU28" s="717"/>
    </row>
    <row r="29" spans="1:16" s="675" customFormat="1" ht="9.75" customHeight="1">
      <c r="A29" s="719"/>
      <c r="B29" s="700">
        <v>2011</v>
      </c>
      <c r="C29" s="724">
        <v>23</v>
      </c>
      <c r="D29" s="724">
        <v>24</v>
      </c>
      <c r="E29" s="724">
        <v>36</v>
      </c>
      <c r="F29" s="724">
        <v>22</v>
      </c>
      <c r="G29" s="724">
        <v>9</v>
      </c>
      <c r="H29" s="724">
        <v>27</v>
      </c>
      <c r="I29" s="724">
        <v>22</v>
      </c>
      <c r="J29" s="724">
        <v>35</v>
      </c>
      <c r="K29" s="724">
        <v>27</v>
      </c>
      <c r="L29" s="724">
        <v>35</v>
      </c>
      <c r="M29" s="724">
        <v>76</v>
      </c>
      <c r="N29" s="724">
        <v>15</v>
      </c>
      <c r="O29" s="729">
        <f>SUM(C29:N29)</f>
        <v>351</v>
      </c>
      <c r="P29" s="725" t="s">
        <v>7</v>
      </c>
    </row>
    <row r="30" spans="1:16" s="675" customFormat="1" ht="9.75" customHeight="1">
      <c r="A30" s="719" t="s">
        <v>171</v>
      </c>
      <c r="B30" s="700">
        <v>2012</v>
      </c>
      <c r="C30" s="724">
        <v>4</v>
      </c>
      <c r="D30" s="724">
        <v>1</v>
      </c>
      <c r="E30" s="724">
        <v>8</v>
      </c>
      <c r="F30" s="724">
        <v>5</v>
      </c>
      <c r="G30" s="724">
        <v>4</v>
      </c>
      <c r="H30" s="724">
        <v>4</v>
      </c>
      <c r="I30" s="724">
        <v>9</v>
      </c>
      <c r="J30" s="724">
        <v>1</v>
      </c>
      <c r="K30" s="724">
        <v>5</v>
      </c>
      <c r="L30" s="724" t="s">
        <v>7</v>
      </c>
      <c r="M30" s="724">
        <v>3</v>
      </c>
      <c r="N30" s="724" t="s">
        <v>7</v>
      </c>
      <c r="O30" s="729">
        <f>SUM(C30:N30)</f>
        <v>44</v>
      </c>
      <c r="P30" s="725" t="s">
        <v>7</v>
      </c>
    </row>
    <row r="31" spans="1:16" s="675" customFormat="1" ht="9.75" customHeight="1">
      <c r="A31" s="719"/>
      <c r="B31" s="700">
        <v>2013</v>
      </c>
      <c r="C31" s="729" t="s">
        <v>7</v>
      </c>
      <c r="D31" s="724"/>
      <c r="E31" s="724"/>
      <c r="F31" s="724"/>
      <c r="G31" s="724"/>
      <c r="H31" s="724"/>
      <c r="I31" s="724"/>
      <c r="J31" s="724"/>
      <c r="K31" s="724"/>
      <c r="L31" s="724"/>
      <c r="M31" s="724"/>
      <c r="N31" s="724"/>
      <c r="O31" s="729" t="s">
        <v>7</v>
      </c>
      <c r="P31" s="725" t="s">
        <v>7</v>
      </c>
    </row>
    <row r="32" spans="1:16" s="742" customFormat="1" ht="4.5" customHeight="1">
      <c r="A32" s="736"/>
      <c r="B32" s="737"/>
      <c r="C32" s="738"/>
      <c r="D32" s="738"/>
      <c r="E32" s="739"/>
      <c r="F32" s="740"/>
      <c r="G32" s="738"/>
      <c r="H32" s="738"/>
      <c r="I32" s="738"/>
      <c r="J32" s="738"/>
      <c r="K32" s="738"/>
      <c r="L32" s="738"/>
      <c r="M32" s="738"/>
      <c r="N32" s="738"/>
      <c r="O32" s="729"/>
      <c r="P32" s="741"/>
    </row>
    <row r="33" spans="1:16" s="675" customFormat="1" ht="9.75" customHeight="1">
      <c r="A33" s="719"/>
      <c r="B33" s="700">
        <v>2011</v>
      </c>
      <c r="C33" s="724">
        <v>633</v>
      </c>
      <c r="D33" s="724">
        <v>480</v>
      </c>
      <c r="E33" s="724">
        <v>1473</v>
      </c>
      <c r="F33" s="724">
        <v>670</v>
      </c>
      <c r="G33" s="724">
        <v>230</v>
      </c>
      <c r="H33" s="724">
        <v>772</v>
      </c>
      <c r="I33" s="724">
        <v>1210</v>
      </c>
      <c r="J33" s="724">
        <v>1035</v>
      </c>
      <c r="K33" s="724">
        <v>1211</v>
      </c>
      <c r="L33" s="724">
        <v>1786</v>
      </c>
      <c r="M33" s="724">
        <v>3702</v>
      </c>
      <c r="N33" s="724">
        <v>532</v>
      </c>
      <c r="O33" s="729">
        <f>SUM(C33:N33)</f>
        <v>13734</v>
      </c>
      <c r="P33" s="725" t="s">
        <v>8</v>
      </c>
    </row>
    <row r="34" spans="1:16" s="675" customFormat="1" ht="9.75" customHeight="1">
      <c r="A34" s="719" t="s">
        <v>304</v>
      </c>
      <c r="B34" s="700">
        <v>2012</v>
      </c>
      <c r="C34" s="724">
        <v>115</v>
      </c>
      <c r="D34" s="724" t="s">
        <v>7</v>
      </c>
      <c r="E34" s="724">
        <v>440</v>
      </c>
      <c r="F34" s="724">
        <v>272</v>
      </c>
      <c r="G34" s="724">
        <v>764</v>
      </c>
      <c r="H34" s="724">
        <v>306</v>
      </c>
      <c r="I34" s="724">
        <v>1237</v>
      </c>
      <c r="J34" s="724">
        <v>150</v>
      </c>
      <c r="K34" s="724">
        <v>44</v>
      </c>
      <c r="L34" s="724" t="s">
        <v>7</v>
      </c>
      <c r="M34" s="724">
        <v>277</v>
      </c>
      <c r="N34" s="729" t="s">
        <v>7</v>
      </c>
      <c r="O34" s="729">
        <f>SUM(C34:N34)</f>
        <v>3605</v>
      </c>
      <c r="P34" s="725" t="s">
        <v>8</v>
      </c>
    </row>
    <row r="35" spans="1:16" s="675" customFormat="1" ht="9.75" customHeight="1">
      <c r="A35" s="719"/>
      <c r="B35" s="700">
        <v>2013</v>
      </c>
      <c r="C35" s="729" t="s">
        <v>7</v>
      </c>
      <c r="D35" s="724"/>
      <c r="E35" s="724"/>
      <c r="F35" s="724"/>
      <c r="G35" s="724"/>
      <c r="H35" s="724"/>
      <c r="I35" s="724"/>
      <c r="J35" s="724"/>
      <c r="K35" s="724"/>
      <c r="L35" s="724"/>
      <c r="M35" s="724"/>
      <c r="N35" s="724"/>
      <c r="O35" s="729" t="s">
        <v>7</v>
      </c>
      <c r="P35" s="725" t="s">
        <v>8</v>
      </c>
    </row>
    <row r="36" spans="1:16" s="675" customFormat="1" ht="4.5" customHeight="1">
      <c r="A36" s="719"/>
      <c r="B36" s="700"/>
      <c r="C36" s="743"/>
      <c r="D36" s="743"/>
      <c r="E36" s="720"/>
      <c r="F36" s="720"/>
      <c r="G36" s="743"/>
      <c r="H36" s="743"/>
      <c r="I36" s="743"/>
      <c r="J36" s="743"/>
      <c r="K36" s="743"/>
      <c r="L36" s="743"/>
      <c r="M36" s="743"/>
      <c r="N36" s="743"/>
      <c r="O36" s="729"/>
      <c r="P36" s="723"/>
    </row>
    <row r="37" spans="1:16" s="675" customFormat="1" ht="9.75" customHeight="1">
      <c r="A37" s="719"/>
      <c r="B37" s="700">
        <v>2011</v>
      </c>
      <c r="C37" s="724">
        <v>871</v>
      </c>
      <c r="D37" s="724">
        <v>458</v>
      </c>
      <c r="E37" s="724">
        <v>577</v>
      </c>
      <c r="F37" s="724">
        <v>411</v>
      </c>
      <c r="G37" s="724">
        <v>771</v>
      </c>
      <c r="H37" s="724">
        <v>597</v>
      </c>
      <c r="I37" s="724">
        <v>562</v>
      </c>
      <c r="J37" s="724">
        <v>740</v>
      </c>
      <c r="K37" s="724">
        <v>784</v>
      </c>
      <c r="L37" s="724">
        <v>1013</v>
      </c>
      <c r="M37" s="724">
        <v>2173</v>
      </c>
      <c r="N37" s="724">
        <v>461</v>
      </c>
      <c r="O37" s="729">
        <f>SUM(C37:N37)</f>
        <v>9418</v>
      </c>
      <c r="P37" s="725" t="s">
        <v>8</v>
      </c>
    </row>
    <row r="38" spans="1:19" s="675" customFormat="1" ht="9.75" customHeight="1">
      <c r="A38" s="719" t="s">
        <v>172</v>
      </c>
      <c r="B38" s="700">
        <v>2012</v>
      </c>
      <c r="C38" s="724">
        <v>289</v>
      </c>
      <c r="D38" s="724">
        <v>106</v>
      </c>
      <c r="E38" s="724">
        <v>455</v>
      </c>
      <c r="F38" s="724">
        <v>351</v>
      </c>
      <c r="G38" s="724">
        <v>73</v>
      </c>
      <c r="H38" s="724">
        <v>81</v>
      </c>
      <c r="I38" s="724">
        <v>399</v>
      </c>
      <c r="J38" s="724">
        <v>473</v>
      </c>
      <c r="K38" s="724">
        <v>494</v>
      </c>
      <c r="L38" s="724">
        <v>129</v>
      </c>
      <c r="M38" s="724">
        <v>15</v>
      </c>
      <c r="N38" s="724" t="s">
        <v>7</v>
      </c>
      <c r="O38" s="729">
        <f>SUM(C38:N38)</f>
        <v>2865</v>
      </c>
      <c r="P38" s="725" t="s">
        <v>8</v>
      </c>
      <c r="S38" s="679"/>
    </row>
    <row r="39" spans="1:16" s="675" customFormat="1" ht="9.75" customHeight="1">
      <c r="A39" s="727"/>
      <c r="B39" s="700">
        <v>2013</v>
      </c>
      <c r="C39" s="729" t="s">
        <v>7</v>
      </c>
      <c r="D39" s="724"/>
      <c r="E39" s="724"/>
      <c r="F39" s="724"/>
      <c r="G39" s="724"/>
      <c r="H39" s="724"/>
      <c r="I39" s="724"/>
      <c r="J39" s="724"/>
      <c r="K39" s="724"/>
      <c r="L39" s="724"/>
      <c r="M39" s="724"/>
      <c r="N39" s="724"/>
      <c r="O39" s="729" t="s">
        <v>7</v>
      </c>
      <c r="P39" s="725" t="s">
        <v>8</v>
      </c>
    </row>
    <row r="40" spans="1:16" s="675" customFormat="1" ht="4.5" customHeight="1">
      <c r="A40" s="727"/>
      <c r="B40" s="700"/>
      <c r="C40" s="720"/>
      <c r="D40" s="720"/>
      <c r="E40" s="720"/>
      <c r="F40" s="720"/>
      <c r="G40" s="720"/>
      <c r="H40" s="720"/>
      <c r="I40" s="720"/>
      <c r="J40" s="720"/>
      <c r="K40" s="722"/>
      <c r="L40" s="720"/>
      <c r="M40" s="720"/>
      <c r="N40" s="722"/>
      <c r="O40" s="729"/>
      <c r="P40" s="723"/>
    </row>
    <row r="41" spans="1:16" s="675" customFormat="1" ht="9.75" customHeight="1">
      <c r="A41" s="712" t="s">
        <v>305</v>
      </c>
      <c r="B41" s="713"/>
      <c r="C41" s="714"/>
      <c r="D41" s="714"/>
      <c r="E41" s="715"/>
      <c r="F41" s="714"/>
      <c r="G41" s="714"/>
      <c r="H41" s="714"/>
      <c r="I41" s="714"/>
      <c r="J41" s="714"/>
      <c r="K41" s="714"/>
      <c r="L41" s="714"/>
      <c r="M41" s="714"/>
      <c r="N41" s="714"/>
      <c r="O41" s="715"/>
      <c r="P41" s="716"/>
    </row>
    <row r="42" spans="1:16" s="675" customFormat="1" ht="4.5" customHeight="1">
      <c r="A42" s="712"/>
      <c r="B42" s="713"/>
      <c r="C42" s="714"/>
      <c r="D42" s="714"/>
      <c r="E42" s="715"/>
      <c r="F42" s="714"/>
      <c r="G42" s="714"/>
      <c r="H42" s="714"/>
      <c r="I42" s="714"/>
      <c r="J42" s="714"/>
      <c r="K42" s="714"/>
      <c r="L42" s="714"/>
      <c r="M42" s="714"/>
      <c r="N42" s="714"/>
      <c r="O42" s="715"/>
      <c r="P42" s="716"/>
    </row>
    <row r="43" spans="1:16" s="675" customFormat="1" ht="9.75" customHeight="1">
      <c r="A43" s="719" t="s">
        <v>306</v>
      </c>
      <c r="B43" s="700">
        <v>2011</v>
      </c>
      <c r="C43" s="724">
        <v>85</v>
      </c>
      <c r="D43" s="724">
        <v>79</v>
      </c>
      <c r="E43" s="724">
        <v>114</v>
      </c>
      <c r="F43" s="724">
        <v>76</v>
      </c>
      <c r="G43" s="724">
        <v>86</v>
      </c>
      <c r="H43" s="724">
        <v>83</v>
      </c>
      <c r="I43" s="724">
        <v>81</v>
      </c>
      <c r="J43" s="724">
        <v>38</v>
      </c>
      <c r="K43" s="724">
        <v>77</v>
      </c>
      <c r="L43" s="724">
        <v>75</v>
      </c>
      <c r="M43" s="724">
        <v>90</v>
      </c>
      <c r="N43" s="724">
        <v>70</v>
      </c>
      <c r="O43" s="729">
        <f>SUM(C43:N43)</f>
        <v>954</v>
      </c>
      <c r="P43" s="725" t="s">
        <v>7</v>
      </c>
    </row>
    <row r="44" spans="1:16" s="675" customFormat="1" ht="9.75" customHeight="1">
      <c r="A44" s="719" t="s">
        <v>307</v>
      </c>
      <c r="B44" s="700">
        <v>2012</v>
      </c>
      <c r="C44" s="724">
        <v>62</v>
      </c>
      <c r="D44" s="724">
        <v>87</v>
      </c>
      <c r="E44" s="724">
        <v>77</v>
      </c>
      <c r="F44" s="724">
        <v>63</v>
      </c>
      <c r="G44" s="724">
        <v>78</v>
      </c>
      <c r="H44" s="724">
        <v>81</v>
      </c>
      <c r="I44" s="724">
        <v>72</v>
      </c>
      <c r="J44" s="724">
        <v>38</v>
      </c>
      <c r="K44" s="724">
        <v>74</v>
      </c>
      <c r="L44" s="724">
        <v>98</v>
      </c>
      <c r="M44" s="724">
        <v>90</v>
      </c>
      <c r="N44" s="724">
        <v>94</v>
      </c>
      <c r="O44" s="729">
        <f>SUM(C44:N44)</f>
        <v>914</v>
      </c>
      <c r="P44" s="725" t="s">
        <v>7</v>
      </c>
    </row>
    <row r="45" spans="1:16" s="675" customFormat="1" ht="9.75" customHeight="1">
      <c r="A45" s="719" t="s">
        <v>129</v>
      </c>
      <c r="B45" s="700">
        <v>2013</v>
      </c>
      <c r="C45" s="729">
        <v>79</v>
      </c>
      <c r="D45" s="724"/>
      <c r="E45" s="724"/>
      <c r="F45" s="724"/>
      <c r="G45" s="724"/>
      <c r="H45" s="724"/>
      <c r="I45" s="724"/>
      <c r="J45" s="724"/>
      <c r="K45" s="724"/>
      <c r="L45" s="724"/>
      <c r="M45" s="724"/>
      <c r="N45" s="724"/>
      <c r="O45" s="729">
        <f>SUM(C45:N45)</f>
        <v>79</v>
      </c>
      <c r="P45" s="725" t="s">
        <v>7</v>
      </c>
    </row>
    <row r="46" spans="1:16" s="675" customFormat="1" ht="4.5" customHeight="1">
      <c r="A46" s="744"/>
      <c r="B46" s="745"/>
      <c r="C46" s="746"/>
      <c r="D46" s="746"/>
      <c r="E46" s="746"/>
      <c r="F46" s="746"/>
      <c r="G46" s="746"/>
      <c r="H46" s="746"/>
      <c r="I46" s="746"/>
      <c r="J46" s="746"/>
      <c r="K46" s="746"/>
      <c r="L46" s="746"/>
      <c r="M46" s="746"/>
      <c r="N46" s="747"/>
      <c r="O46" s="748"/>
      <c r="P46" s="749"/>
    </row>
    <row r="47" spans="1:16" s="675" customFormat="1" ht="9.75" customHeight="1">
      <c r="A47" s="750" t="s">
        <v>161</v>
      </c>
      <c r="B47" s="726"/>
      <c r="C47" s="726" t="s">
        <v>87</v>
      </c>
      <c r="D47" s="750"/>
      <c r="E47" s="678"/>
      <c r="F47" s="726" t="s">
        <v>386</v>
      </c>
      <c r="G47" s="743"/>
      <c r="H47" s="743"/>
      <c r="I47" s="743"/>
      <c r="J47" s="743"/>
      <c r="K47" s="743"/>
      <c r="L47" s="743"/>
      <c r="M47" s="751"/>
      <c r="N47" s="751"/>
      <c r="O47" s="752"/>
      <c r="P47" s="753" t="s">
        <v>88</v>
      </c>
    </row>
    <row r="48" spans="1:16" s="675" customFormat="1" ht="4.5" customHeight="1">
      <c r="A48" s="754"/>
      <c r="B48" s="754"/>
      <c r="C48" s="754"/>
      <c r="D48" s="754"/>
      <c r="E48" s="754"/>
      <c r="F48" s="754"/>
      <c r="G48" s="754"/>
      <c r="H48" s="754"/>
      <c r="I48" s="754"/>
      <c r="J48" s="754"/>
      <c r="K48" s="754"/>
      <c r="L48" s="754"/>
      <c r="M48" s="754"/>
      <c r="N48" s="754"/>
      <c r="O48" s="754"/>
      <c r="P48" s="754"/>
    </row>
    <row r="49" spans="1:16" ht="15" customHeight="1">
      <c r="A49" s="667" t="s">
        <v>42</v>
      </c>
      <c r="B49" s="667"/>
      <c r="C49" s="668"/>
      <c r="D49" s="668"/>
      <c r="E49" s="669"/>
      <c r="F49" s="670"/>
      <c r="G49" s="668"/>
      <c r="H49" s="668"/>
      <c r="I49" s="668"/>
      <c r="J49" s="668"/>
      <c r="K49" s="668"/>
      <c r="L49" s="668"/>
      <c r="M49" s="668"/>
      <c r="N49" s="668"/>
      <c r="O49" s="667"/>
      <c r="P49" s="667"/>
    </row>
    <row r="50" spans="1:16" ht="15" customHeight="1">
      <c r="A50" s="672" t="s">
        <v>165</v>
      </c>
      <c r="B50" s="672"/>
      <c r="C50" s="673"/>
      <c r="D50" s="673"/>
      <c r="E50" s="673"/>
      <c r="F50" s="674"/>
      <c r="G50" s="673"/>
      <c r="H50" s="674"/>
      <c r="I50" s="673"/>
      <c r="J50" s="673"/>
      <c r="K50" s="673"/>
      <c r="L50" s="673"/>
      <c r="M50" s="673"/>
      <c r="N50" s="673"/>
      <c r="O50" s="672"/>
      <c r="P50" s="672"/>
    </row>
    <row r="51" spans="1:16" ht="4.5" customHeight="1">
      <c r="A51" s="754"/>
      <c r="B51" s="754"/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</row>
    <row r="52" spans="1:16" ht="9.75" customHeight="1">
      <c r="A52" s="755" t="s">
        <v>291</v>
      </c>
      <c r="B52" s="750"/>
      <c r="C52" s="756"/>
      <c r="D52" s="756"/>
      <c r="E52" s="756"/>
      <c r="F52" s="756"/>
      <c r="G52" s="756"/>
      <c r="H52" s="756"/>
      <c r="I52" s="756"/>
      <c r="J52" s="756"/>
      <c r="K52" s="756"/>
      <c r="L52" s="742"/>
      <c r="M52" s="743"/>
      <c r="N52" s="743"/>
      <c r="O52" s="743"/>
      <c r="P52" s="757" t="s">
        <v>90</v>
      </c>
    </row>
    <row r="53" spans="1:16" ht="15" customHeight="1">
      <c r="A53" s="685" t="s">
        <v>292</v>
      </c>
      <c r="B53" s="758"/>
      <c r="C53" s="759"/>
      <c r="D53" s="759"/>
      <c r="E53" s="759"/>
      <c r="F53" s="759"/>
      <c r="G53" s="759"/>
      <c r="H53" s="759"/>
      <c r="I53" s="759"/>
      <c r="J53" s="759"/>
      <c r="K53" s="759"/>
      <c r="L53" s="759"/>
      <c r="M53" s="759"/>
      <c r="N53" s="759"/>
      <c r="O53" s="760"/>
      <c r="P53" s="761"/>
    </row>
    <row r="54" spans="1:16" ht="4.5" customHeight="1">
      <c r="A54" s="691"/>
      <c r="B54" s="692"/>
      <c r="C54" s="693"/>
      <c r="D54" s="693"/>
      <c r="E54" s="694"/>
      <c r="F54" s="693"/>
      <c r="G54" s="693"/>
      <c r="H54" s="693"/>
      <c r="I54" s="693"/>
      <c r="J54" s="693"/>
      <c r="K54" s="693"/>
      <c r="L54" s="693"/>
      <c r="M54" s="693"/>
      <c r="N54" s="693"/>
      <c r="O54" s="695"/>
      <c r="P54" s="762"/>
    </row>
    <row r="55" spans="1:16" ht="9.75" customHeight="1">
      <c r="A55" s="763"/>
      <c r="B55" s="700"/>
      <c r="C55" s="701" t="s">
        <v>57</v>
      </c>
      <c r="D55" s="701" t="s">
        <v>293</v>
      </c>
      <c r="E55" s="702" t="s">
        <v>59</v>
      </c>
      <c r="F55" s="701" t="s">
        <v>60</v>
      </c>
      <c r="G55" s="764">
        <v>33725</v>
      </c>
      <c r="H55" s="701" t="s">
        <v>62</v>
      </c>
      <c r="I55" s="704" t="s">
        <v>63</v>
      </c>
      <c r="J55" s="701" t="s">
        <v>64</v>
      </c>
      <c r="K55" s="701" t="s">
        <v>308</v>
      </c>
      <c r="L55" s="701" t="s">
        <v>66</v>
      </c>
      <c r="M55" s="701" t="s">
        <v>67</v>
      </c>
      <c r="N55" s="701" t="s">
        <v>294</v>
      </c>
      <c r="O55" s="702" t="s">
        <v>309</v>
      </c>
      <c r="P55" s="765" t="s">
        <v>70</v>
      </c>
    </row>
    <row r="56" spans="1:16" ht="4.5" customHeight="1">
      <c r="A56" s="766"/>
      <c r="B56" s="767"/>
      <c r="C56" s="768"/>
      <c r="D56" s="768"/>
      <c r="E56" s="768"/>
      <c r="F56" s="768"/>
      <c r="G56" s="768"/>
      <c r="H56" s="768"/>
      <c r="I56" s="768"/>
      <c r="J56" s="768"/>
      <c r="K56" s="768"/>
      <c r="L56" s="768"/>
      <c r="M56" s="768"/>
      <c r="N56" s="768"/>
      <c r="O56" s="768"/>
      <c r="P56" s="705"/>
    </row>
    <row r="57" spans="1:16" ht="9.75" customHeight="1">
      <c r="A57" s="712" t="s">
        <v>295</v>
      </c>
      <c r="B57" s="713"/>
      <c r="C57" s="714"/>
      <c r="D57" s="714"/>
      <c r="E57" s="715"/>
      <c r="F57" s="714"/>
      <c r="G57" s="714"/>
      <c r="H57" s="714"/>
      <c r="I57" s="1021"/>
      <c r="J57" s="714"/>
      <c r="K57" s="714"/>
      <c r="L57" s="714"/>
      <c r="M57" s="714"/>
      <c r="N57" s="714"/>
      <c r="O57" s="715"/>
      <c r="P57" s="716"/>
    </row>
    <row r="58" spans="1:16" ht="4.5" customHeight="1">
      <c r="A58" s="719"/>
      <c r="B58" s="700"/>
      <c r="C58" s="720"/>
      <c r="D58" s="720"/>
      <c r="E58" s="720"/>
      <c r="F58" s="720"/>
      <c r="G58" s="721"/>
      <c r="H58" s="720"/>
      <c r="I58" s="720"/>
      <c r="J58" s="720"/>
      <c r="K58" s="720"/>
      <c r="L58" s="720"/>
      <c r="M58" s="720"/>
      <c r="N58" s="720"/>
      <c r="O58" s="722"/>
      <c r="P58" s="723"/>
    </row>
    <row r="59" spans="1:16" ht="9.75" customHeight="1">
      <c r="A59" s="719" t="s">
        <v>183</v>
      </c>
      <c r="B59" s="700">
        <v>2011</v>
      </c>
      <c r="C59" s="728">
        <v>79873</v>
      </c>
      <c r="D59" s="728">
        <v>77769</v>
      </c>
      <c r="E59" s="728">
        <v>75099</v>
      </c>
      <c r="F59" s="728">
        <v>73309</v>
      </c>
      <c r="G59" s="728">
        <v>72870</v>
      </c>
      <c r="H59" s="728">
        <v>72133</v>
      </c>
      <c r="I59" s="728">
        <v>71538</v>
      </c>
      <c r="J59" s="728">
        <v>71961</v>
      </c>
      <c r="K59" s="728">
        <v>70774</v>
      </c>
      <c r="L59" s="728">
        <v>65857</v>
      </c>
      <c r="M59" s="728">
        <v>60455</v>
      </c>
      <c r="N59" s="728">
        <v>53148</v>
      </c>
      <c r="O59" s="729">
        <f>AVERAGE(C59:N59)</f>
        <v>70398.83333333333</v>
      </c>
      <c r="P59" s="723" t="s">
        <v>8</v>
      </c>
    </row>
    <row r="60" spans="1:16" ht="9.75" customHeight="1">
      <c r="A60" s="727" t="s">
        <v>310</v>
      </c>
      <c r="B60" s="700">
        <v>2012</v>
      </c>
      <c r="C60" s="728">
        <v>47391</v>
      </c>
      <c r="D60" s="728">
        <v>41181</v>
      </c>
      <c r="E60" s="728">
        <v>35209</v>
      </c>
      <c r="F60" s="728">
        <v>28504</v>
      </c>
      <c r="G60" s="728">
        <v>23094</v>
      </c>
      <c r="H60" s="728">
        <v>17055</v>
      </c>
      <c r="I60" s="728">
        <v>9549</v>
      </c>
      <c r="J60" s="728">
        <v>4158</v>
      </c>
      <c r="K60" s="728">
        <v>1456</v>
      </c>
      <c r="L60" s="728">
        <v>883</v>
      </c>
      <c r="M60" s="728">
        <v>695</v>
      </c>
      <c r="N60" s="728">
        <v>452</v>
      </c>
      <c r="O60" s="729">
        <f>AVERAGE(C60:N60)</f>
        <v>17468.916666666668</v>
      </c>
      <c r="P60" s="723" t="s">
        <v>8</v>
      </c>
    </row>
    <row r="61" spans="1:16" ht="9.75" customHeight="1">
      <c r="A61" s="727" t="s">
        <v>98</v>
      </c>
      <c r="B61" s="700">
        <v>2013</v>
      </c>
      <c r="C61" s="733">
        <v>364</v>
      </c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9" t="s">
        <v>8</v>
      </c>
      <c r="P61" s="723" t="s">
        <v>8</v>
      </c>
    </row>
    <row r="62" spans="1:16" ht="4.5" customHeight="1">
      <c r="A62" s="766"/>
      <c r="B62" s="767"/>
      <c r="C62" s="768"/>
      <c r="D62" s="768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05"/>
    </row>
    <row r="63" spans="1:16" ht="9.75" customHeight="1">
      <c r="A63" s="731" t="s">
        <v>311</v>
      </c>
      <c r="B63" s="700"/>
      <c r="C63" s="728"/>
      <c r="D63" s="728"/>
      <c r="E63" s="728"/>
      <c r="F63" s="768"/>
      <c r="G63" s="768"/>
      <c r="H63" s="768"/>
      <c r="I63" s="768"/>
      <c r="J63" s="768"/>
      <c r="K63" s="768"/>
      <c r="L63" s="768"/>
      <c r="M63" s="768"/>
      <c r="N63" s="768"/>
      <c r="O63" s="768"/>
      <c r="P63" s="705"/>
    </row>
    <row r="64" spans="1:16" ht="4.5" customHeight="1">
      <c r="A64" s="766"/>
      <c r="B64" s="767"/>
      <c r="C64" s="768"/>
      <c r="D64" s="768"/>
      <c r="E64" s="768"/>
      <c r="F64" s="768"/>
      <c r="G64" s="768"/>
      <c r="H64" s="768"/>
      <c r="I64" s="768"/>
      <c r="J64" s="768"/>
      <c r="K64" s="768"/>
      <c r="L64" s="768"/>
      <c r="M64" s="768"/>
      <c r="N64" s="768"/>
      <c r="O64" s="768"/>
      <c r="P64" s="705"/>
    </row>
    <row r="65" spans="1:16" ht="9.75" customHeight="1">
      <c r="A65" s="719" t="s">
        <v>183</v>
      </c>
      <c r="B65" s="700">
        <v>2011</v>
      </c>
      <c r="C65" s="728">
        <v>13648</v>
      </c>
      <c r="D65" s="728">
        <v>13177</v>
      </c>
      <c r="E65" s="728">
        <v>13010</v>
      </c>
      <c r="F65" s="728">
        <v>12706</v>
      </c>
      <c r="G65" s="728">
        <v>12213</v>
      </c>
      <c r="H65" s="770">
        <v>12414</v>
      </c>
      <c r="I65" s="770">
        <v>12231</v>
      </c>
      <c r="J65" s="770">
        <v>12373</v>
      </c>
      <c r="K65" s="770">
        <v>11873</v>
      </c>
      <c r="L65" s="770">
        <v>10998</v>
      </c>
      <c r="M65" s="770">
        <v>9935</v>
      </c>
      <c r="N65" s="728">
        <v>8908</v>
      </c>
      <c r="O65" s="769">
        <f>SUM(C65:N65)/12</f>
        <v>11957.166666666666</v>
      </c>
      <c r="P65" s="723" t="s">
        <v>8</v>
      </c>
    </row>
    <row r="66" spans="1:16" ht="9.75" customHeight="1">
      <c r="A66" s="727" t="s">
        <v>310</v>
      </c>
      <c r="B66" s="700">
        <v>2012</v>
      </c>
      <c r="C66" s="728">
        <v>7618</v>
      </c>
      <c r="D66" s="728">
        <v>6425</v>
      </c>
      <c r="E66" s="728">
        <v>5455</v>
      </c>
      <c r="F66" s="728">
        <v>4357</v>
      </c>
      <c r="G66" s="728">
        <v>3334</v>
      </c>
      <c r="H66" s="728">
        <v>2447</v>
      </c>
      <c r="I66" s="770">
        <v>1459</v>
      </c>
      <c r="J66" s="770">
        <v>585</v>
      </c>
      <c r="K66" s="770">
        <v>221</v>
      </c>
      <c r="L66" s="770">
        <v>139</v>
      </c>
      <c r="M66" s="770">
        <v>114</v>
      </c>
      <c r="N66" s="770">
        <v>33</v>
      </c>
      <c r="O66" s="769">
        <f>SUM(C66:N66)/12</f>
        <v>2682.25</v>
      </c>
      <c r="P66" s="723" t="s">
        <v>8</v>
      </c>
    </row>
    <row r="67" spans="1:16" ht="9.75" customHeight="1">
      <c r="A67" s="727" t="s">
        <v>98</v>
      </c>
      <c r="B67" s="700">
        <v>2013</v>
      </c>
      <c r="C67" s="733">
        <v>18</v>
      </c>
      <c r="D67" s="728"/>
      <c r="E67" s="728"/>
      <c r="F67" s="728"/>
      <c r="G67" s="728"/>
      <c r="H67" s="728"/>
      <c r="I67" s="770"/>
      <c r="J67" s="770"/>
      <c r="K67" s="770"/>
      <c r="L67" s="770"/>
      <c r="M67" s="770"/>
      <c r="N67" s="770"/>
      <c r="O67" s="769" t="s">
        <v>8</v>
      </c>
      <c r="P67" s="723" t="s">
        <v>8</v>
      </c>
    </row>
    <row r="68" spans="1:16" ht="4.5" customHeight="1">
      <c r="A68" s="712"/>
      <c r="B68" s="700"/>
      <c r="C68" s="728"/>
      <c r="D68" s="770"/>
      <c r="E68" s="770"/>
      <c r="F68" s="770"/>
      <c r="G68" s="732"/>
      <c r="H68" s="770"/>
      <c r="I68" s="770"/>
      <c r="J68" s="770"/>
      <c r="K68" s="770"/>
      <c r="L68" s="986"/>
      <c r="M68" s="770"/>
      <c r="N68" s="986"/>
      <c r="O68" s="769"/>
      <c r="P68" s="723"/>
    </row>
    <row r="69" spans="1:16" ht="9.75" customHeight="1">
      <c r="A69" s="712" t="s">
        <v>387</v>
      </c>
      <c r="B69" s="700"/>
      <c r="C69" s="728"/>
      <c r="D69" s="770"/>
      <c r="E69" s="770"/>
      <c r="F69" s="770"/>
      <c r="G69" s="732"/>
      <c r="H69" s="770"/>
      <c r="I69" s="770"/>
      <c r="J69" s="770"/>
      <c r="K69" s="770"/>
      <c r="L69" s="986"/>
      <c r="M69" s="770"/>
      <c r="N69" s="986"/>
      <c r="O69" s="769"/>
      <c r="P69" s="723"/>
    </row>
    <row r="70" spans="1:16" ht="4.5" customHeight="1">
      <c r="A70" s="712"/>
      <c r="B70" s="700"/>
      <c r="C70" s="728"/>
      <c r="D70" s="770"/>
      <c r="E70" s="770"/>
      <c r="F70" s="770"/>
      <c r="G70" s="732"/>
      <c r="H70" s="770"/>
      <c r="I70" s="770"/>
      <c r="J70" s="770"/>
      <c r="K70" s="770"/>
      <c r="L70" s="986"/>
      <c r="M70" s="770"/>
      <c r="N70" s="986"/>
      <c r="O70" s="769"/>
      <c r="P70" s="723"/>
    </row>
    <row r="71" spans="1:16" ht="9.75" customHeight="1">
      <c r="A71" s="719" t="s">
        <v>183</v>
      </c>
      <c r="B71" s="700">
        <v>2011</v>
      </c>
      <c r="C71" s="728" t="s">
        <v>7</v>
      </c>
      <c r="D71" s="728" t="s">
        <v>7</v>
      </c>
      <c r="E71" s="728" t="s">
        <v>7</v>
      </c>
      <c r="F71" s="728" t="s">
        <v>7</v>
      </c>
      <c r="G71" s="728" t="s">
        <v>7</v>
      </c>
      <c r="H71" s="728" t="s">
        <v>7</v>
      </c>
      <c r="I71" s="728" t="s">
        <v>7</v>
      </c>
      <c r="J71" s="728" t="s">
        <v>7</v>
      </c>
      <c r="K71" s="728" t="s">
        <v>8</v>
      </c>
      <c r="L71" s="728">
        <v>5182</v>
      </c>
      <c r="M71" s="728">
        <v>13254</v>
      </c>
      <c r="N71" s="770">
        <v>22057</v>
      </c>
      <c r="O71" s="769" t="s">
        <v>8</v>
      </c>
      <c r="P71" s="725" t="s">
        <v>8</v>
      </c>
    </row>
    <row r="72" spans="1:16" ht="9.75" customHeight="1">
      <c r="A72" s="727" t="s">
        <v>310</v>
      </c>
      <c r="B72" s="700">
        <v>2012</v>
      </c>
      <c r="C72" s="728">
        <v>31734</v>
      </c>
      <c r="D72" s="728">
        <v>40197</v>
      </c>
      <c r="E72" s="728">
        <v>49264</v>
      </c>
      <c r="F72" s="728">
        <v>56482</v>
      </c>
      <c r="G72" s="728">
        <v>64136</v>
      </c>
      <c r="H72" s="728">
        <v>72279</v>
      </c>
      <c r="I72" s="728">
        <v>80856</v>
      </c>
      <c r="J72" s="728">
        <v>88325</v>
      </c>
      <c r="K72" s="728">
        <v>92691</v>
      </c>
      <c r="L72" s="728">
        <v>94714</v>
      </c>
      <c r="M72" s="728">
        <v>97104</v>
      </c>
      <c r="N72" s="770">
        <v>96937</v>
      </c>
      <c r="O72" s="769">
        <f>AVERAGE(C72:N72)</f>
        <v>72059.91666666667</v>
      </c>
      <c r="P72" s="725" t="s">
        <v>8</v>
      </c>
    </row>
    <row r="73" spans="1:16" ht="9.75" customHeight="1">
      <c r="A73" s="727" t="s">
        <v>98</v>
      </c>
      <c r="B73" s="700">
        <v>2013</v>
      </c>
      <c r="C73" s="733">
        <v>99359</v>
      </c>
      <c r="D73" s="728"/>
      <c r="E73" s="728"/>
      <c r="F73" s="728"/>
      <c r="G73" s="728"/>
      <c r="H73" s="728"/>
      <c r="I73" s="728"/>
      <c r="J73" s="728"/>
      <c r="K73" s="728"/>
      <c r="L73" s="728"/>
      <c r="M73" s="728"/>
      <c r="N73" s="770"/>
      <c r="O73" s="769" t="s">
        <v>8</v>
      </c>
      <c r="P73" s="725" t="s">
        <v>8</v>
      </c>
    </row>
    <row r="74" spans="1:16" ht="4.5" customHeight="1">
      <c r="A74" s="766"/>
      <c r="B74" s="767"/>
      <c r="C74" s="768"/>
      <c r="D74" s="768"/>
      <c r="E74" s="768"/>
      <c r="F74" s="768"/>
      <c r="G74" s="768"/>
      <c r="H74" s="768"/>
      <c r="I74" s="768"/>
      <c r="J74" s="768"/>
      <c r="K74" s="768"/>
      <c r="L74" s="768"/>
      <c r="M74" s="768"/>
      <c r="N74" s="768"/>
      <c r="O74" s="768"/>
      <c r="P74" s="705"/>
    </row>
    <row r="75" spans="1:16" ht="9.75" customHeight="1">
      <c r="A75" s="712" t="s">
        <v>303</v>
      </c>
      <c r="B75" s="767"/>
      <c r="C75" s="768"/>
      <c r="D75" s="768"/>
      <c r="E75" s="768"/>
      <c r="F75" s="768"/>
      <c r="G75" s="768"/>
      <c r="H75" s="768"/>
      <c r="I75" s="768"/>
      <c r="J75" s="768"/>
      <c r="K75" s="768"/>
      <c r="L75" s="768"/>
      <c r="M75" s="768"/>
      <c r="N75" s="768"/>
      <c r="O75" s="768"/>
      <c r="P75" s="705"/>
    </row>
    <row r="76" spans="1:16" ht="4.5" customHeight="1">
      <c r="A76" s="766"/>
      <c r="B76" s="767"/>
      <c r="C76" s="768"/>
      <c r="D76" s="768"/>
      <c r="E76" s="768"/>
      <c r="F76" s="768"/>
      <c r="G76" s="768"/>
      <c r="H76" s="768"/>
      <c r="I76" s="768"/>
      <c r="J76" s="768"/>
      <c r="K76" s="768"/>
      <c r="L76" s="768"/>
      <c r="M76" s="768"/>
      <c r="N76" s="768"/>
      <c r="O76" s="768"/>
      <c r="P76" s="705"/>
    </row>
    <row r="77" spans="1:16" ht="9.75" customHeight="1">
      <c r="A77" s="719" t="s">
        <v>183</v>
      </c>
      <c r="B77" s="700">
        <v>2011</v>
      </c>
      <c r="C77" s="728" t="s">
        <v>8</v>
      </c>
      <c r="D77" s="728" t="s">
        <v>8</v>
      </c>
      <c r="E77" s="728" t="s">
        <v>8</v>
      </c>
      <c r="F77" s="728" t="s">
        <v>8</v>
      </c>
      <c r="G77" s="728" t="s">
        <v>8</v>
      </c>
      <c r="H77" s="728" t="s">
        <v>8</v>
      </c>
      <c r="I77" s="728" t="s">
        <v>8</v>
      </c>
      <c r="J77" s="728" t="s">
        <v>8</v>
      </c>
      <c r="K77" s="728" t="s">
        <v>8</v>
      </c>
      <c r="L77" s="728" t="s">
        <v>8</v>
      </c>
      <c r="M77" s="728" t="s">
        <v>8</v>
      </c>
      <c r="N77" s="728" t="s">
        <v>8</v>
      </c>
      <c r="O77" s="729" t="s">
        <v>8</v>
      </c>
      <c r="P77" s="723" t="s">
        <v>8</v>
      </c>
    </row>
    <row r="78" spans="1:16" ht="9.75" customHeight="1">
      <c r="A78" s="727" t="s">
        <v>310</v>
      </c>
      <c r="B78" s="700">
        <v>2012</v>
      </c>
      <c r="C78" s="728" t="s">
        <v>8</v>
      </c>
      <c r="D78" s="728" t="s">
        <v>8</v>
      </c>
      <c r="E78" s="728" t="s">
        <v>8</v>
      </c>
      <c r="F78" s="728" t="s">
        <v>8</v>
      </c>
      <c r="G78" s="728" t="s">
        <v>8</v>
      </c>
      <c r="H78" s="728" t="s">
        <v>8</v>
      </c>
      <c r="I78" s="728" t="s">
        <v>8</v>
      </c>
      <c r="J78" s="728" t="s">
        <v>8</v>
      </c>
      <c r="K78" s="728" t="s">
        <v>8</v>
      </c>
      <c r="L78" s="728" t="s">
        <v>8</v>
      </c>
      <c r="M78" s="728" t="s">
        <v>8</v>
      </c>
      <c r="N78" s="728" t="s">
        <v>8</v>
      </c>
      <c r="O78" s="729" t="s">
        <v>8</v>
      </c>
      <c r="P78" s="723" t="s">
        <v>8</v>
      </c>
    </row>
    <row r="79" spans="1:16" ht="9.75" customHeight="1">
      <c r="A79" s="727" t="s">
        <v>94</v>
      </c>
      <c r="B79" s="700">
        <v>2013</v>
      </c>
      <c r="C79" s="733" t="s">
        <v>8</v>
      </c>
      <c r="D79" s="728"/>
      <c r="E79" s="728"/>
      <c r="F79" s="728"/>
      <c r="G79" s="728"/>
      <c r="H79" s="728"/>
      <c r="I79" s="728"/>
      <c r="J79" s="728"/>
      <c r="K79" s="728"/>
      <c r="L79" s="728"/>
      <c r="M79" s="728"/>
      <c r="N79" s="728"/>
      <c r="O79" s="729" t="s">
        <v>8</v>
      </c>
      <c r="P79" s="723" t="s">
        <v>8</v>
      </c>
    </row>
    <row r="80" spans="1:16" s="678" customFormat="1" ht="4.5" customHeight="1">
      <c r="A80" s="744"/>
      <c r="B80" s="771"/>
      <c r="C80" s="772"/>
      <c r="D80" s="772"/>
      <c r="E80" s="772"/>
      <c r="F80" s="772"/>
      <c r="G80" s="772"/>
      <c r="H80" s="772"/>
      <c r="I80" s="772"/>
      <c r="J80" s="772"/>
      <c r="K80" s="748"/>
      <c r="L80" s="772"/>
      <c r="M80" s="772"/>
      <c r="N80" s="748"/>
      <c r="O80" s="773"/>
      <c r="P80" s="774"/>
    </row>
    <row r="81" spans="1:16" ht="9.75" customHeight="1">
      <c r="A81" s="750" t="s">
        <v>312</v>
      </c>
      <c r="B81" s="677"/>
      <c r="C81" s="750" t="s">
        <v>161</v>
      </c>
      <c r="D81" s="678"/>
      <c r="E81" s="678"/>
      <c r="F81" s="756" t="s">
        <v>102</v>
      </c>
      <c r="G81" s="756"/>
      <c r="H81" s="680"/>
      <c r="I81" s="678"/>
      <c r="J81" s="678"/>
      <c r="K81" s="678"/>
      <c r="L81" s="678"/>
      <c r="M81" s="751"/>
      <c r="N81" s="751"/>
      <c r="O81" s="752"/>
      <c r="P81" s="753" t="s">
        <v>88</v>
      </c>
    </row>
    <row r="82" ht="4.5" customHeight="1">
      <c r="A82" s="750"/>
    </row>
    <row r="83" spans="1:16" ht="15" customHeight="1">
      <c r="A83" s="777" t="s">
        <v>313</v>
      </c>
      <c r="B83" s="777"/>
      <c r="C83" s="778"/>
      <c r="D83" s="779"/>
      <c r="E83" s="778"/>
      <c r="F83" s="778"/>
      <c r="G83" s="778"/>
      <c r="H83" s="778"/>
      <c r="I83" s="778"/>
      <c r="J83" s="778"/>
      <c r="K83" s="778"/>
      <c r="L83" s="778"/>
      <c r="M83" s="778"/>
      <c r="N83" s="778"/>
      <c r="O83" s="777"/>
      <c r="P83" s="777"/>
    </row>
    <row r="84" spans="1:16" ht="15" customHeight="1">
      <c r="A84" s="672" t="s">
        <v>55</v>
      </c>
      <c r="B84" s="672"/>
      <c r="C84" s="673"/>
      <c r="D84" s="673"/>
      <c r="E84" s="673"/>
      <c r="F84" s="674"/>
      <c r="G84" s="673"/>
      <c r="H84" s="674"/>
      <c r="I84" s="673"/>
      <c r="J84" s="673"/>
      <c r="K84" s="673"/>
      <c r="L84" s="673"/>
      <c r="M84" s="673"/>
      <c r="N84" s="673"/>
      <c r="O84" s="672"/>
      <c r="P84" s="672"/>
    </row>
    <row r="85" ht="4.5" customHeight="1">
      <c r="A85" s="750"/>
    </row>
    <row r="86" spans="1:16" ht="9.75" customHeight="1">
      <c r="A86" s="682" t="s">
        <v>291</v>
      </c>
      <c r="B86" s="681"/>
      <c r="C86" s="681"/>
      <c r="D86" s="681"/>
      <c r="E86" s="681"/>
      <c r="F86" s="681"/>
      <c r="G86" s="681"/>
      <c r="H86" s="678"/>
      <c r="I86" s="678"/>
      <c r="J86" s="678"/>
      <c r="K86" s="678"/>
      <c r="L86" s="678"/>
      <c r="M86" s="678"/>
      <c r="N86" s="678"/>
      <c r="O86" s="678"/>
      <c r="P86" s="683" t="s">
        <v>56</v>
      </c>
    </row>
    <row r="87" spans="1:16" ht="15" customHeight="1">
      <c r="A87" s="685" t="s">
        <v>314</v>
      </c>
      <c r="B87" s="686"/>
      <c r="C87" s="687"/>
      <c r="D87" s="687"/>
      <c r="E87" s="687"/>
      <c r="F87" s="687"/>
      <c r="G87" s="687"/>
      <c r="H87" s="687"/>
      <c r="I87" s="687"/>
      <c r="J87" s="687"/>
      <c r="K87" s="687"/>
      <c r="L87" s="687"/>
      <c r="M87" s="687"/>
      <c r="N87" s="687"/>
      <c r="O87" s="688"/>
      <c r="P87" s="689"/>
    </row>
    <row r="88" spans="1:16" ht="4.5" customHeight="1">
      <c r="A88" s="691"/>
      <c r="B88" s="692"/>
      <c r="C88" s="693"/>
      <c r="D88" s="693"/>
      <c r="E88" s="694"/>
      <c r="F88" s="693"/>
      <c r="G88" s="693"/>
      <c r="H88" s="693"/>
      <c r="I88" s="693"/>
      <c r="J88" s="693"/>
      <c r="K88" s="693"/>
      <c r="L88" s="693"/>
      <c r="M88" s="693"/>
      <c r="N88" s="693"/>
      <c r="O88" s="695"/>
      <c r="P88" s="696"/>
    </row>
    <row r="89" spans="1:16" ht="9.75" customHeight="1">
      <c r="A89" s="699"/>
      <c r="B89" s="700"/>
      <c r="C89" s="701" t="s">
        <v>57</v>
      </c>
      <c r="D89" s="701" t="s">
        <v>293</v>
      </c>
      <c r="E89" s="702" t="s">
        <v>59</v>
      </c>
      <c r="F89" s="701" t="s">
        <v>60</v>
      </c>
      <c r="G89" s="701" t="s">
        <v>61</v>
      </c>
      <c r="H89" s="703" t="s">
        <v>62</v>
      </c>
      <c r="I89" s="704" t="s">
        <v>63</v>
      </c>
      <c r="J89" s="701" t="s">
        <v>64</v>
      </c>
      <c r="K89" s="701" t="s">
        <v>65</v>
      </c>
      <c r="L89" s="701" t="s">
        <v>66</v>
      </c>
      <c r="M89" s="701" t="s">
        <v>67</v>
      </c>
      <c r="N89" s="701" t="s">
        <v>294</v>
      </c>
      <c r="O89" s="702" t="s">
        <v>69</v>
      </c>
      <c r="P89" s="705" t="s">
        <v>70</v>
      </c>
    </row>
    <row r="90" spans="1:16" ht="4.5" customHeight="1">
      <c r="A90" s="780"/>
      <c r="P90" s="781"/>
    </row>
    <row r="91" spans="1:16" ht="9.75" customHeight="1">
      <c r="A91" s="782" t="s">
        <v>315</v>
      </c>
      <c r="B91" s="783"/>
      <c r="C91" s="770"/>
      <c r="D91" s="770"/>
      <c r="E91" s="720"/>
      <c r="F91" s="720"/>
      <c r="G91" s="720"/>
      <c r="H91" s="720"/>
      <c r="I91" s="720"/>
      <c r="J91" s="720"/>
      <c r="K91" s="720"/>
      <c r="L91" s="720"/>
      <c r="M91" s="720"/>
      <c r="N91" s="722"/>
      <c r="O91" s="729"/>
      <c r="P91" s="725"/>
    </row>
    <row r="92" spans="1:16" ht="4.5" customHeight="1">
      <c r="A92" s="719"/>
      <c r="B92" s="700"/>
      <c r="C92" s="720"/>
      <c r="D92" s="720"/>
      <c r="E92" s="720"/>
      <c r="F92" s="720"/>
      <c r="G92" s="720"/>
      <c r="H92" s="720"/>
      <c r="I92" s="720"/>
      <c r="J92" s="720"/>
      <c r="K92" s="720"/>
      <c r="L92" s="720"/>
      <c r="M92" s="720"/>
      <c r="N92" s="722"/>
      <c r="O92" s="729"/>
      <c r="P92" s="725"/>
    </row>
    <row r="93" spans="1:16" ht="9.75" customHeight="1">
      <c r="A93" s="719" t="s">
        <v>316</v>
      </c>
      <c r="B93" s="784">
        <v>2011</v>
      </c>
      <c r="C93" s="728">
        <v>711</v>
      </c>
      <c r="D93" s="728">
        <v>439</v>
      </c>
      <c r="E93" s="728">
        <v>359</v>
      </c>
      <c r="F93" s="728">
        <v>308</v>
      </c>
      <c r="G93" s="728">
        <v>306</v>
      </c>
      <c r="H93" s="728" t="s">
        <v>7</v>
      </c>
      <c r="I93" s="728" t="s">
        <v>7</v>
      </c>
      <c r="J93" s="728" t="s">
        <v>7</v>
      </c>
      <c r="K93" s="728" t="s">
        <v>7</v>
      </c>
      <c r="L93" s="728" t="s">
        <v>7</v>
      </c>
      <c r="M93" s="728" t="s">
        <v>7</v>
      </c>
      <c r="N93" s="728" t="s">
        <v>7</v>
      </c>
      <c r="O93" s="729">
        <f>SUM(C93:N93)</f>
        <v>2123</v>
      </c>
      <c r="P93" s="785" t="s">
        <v>8</v>
      </c>
    </row>
    <row r="94" spans="1:16" ht="9.75" customHeight="1">
      <c r="A94" s="719" t="s">
        <v>475</v>
      </c>
      <c r="B94" s="784">
        <v>2012</v>
      </c>
      <c r="C94" s="728" t="s">
        <v>7</v>
      </c>
      <c r="D94" s="728" t="s">
        <v>7</v>
      </c>
      <c r="E94" s="728" t="s">
        <v>7</v>
      </c>
      <c r="F94" s="728" t="s">
        <v>7</v>
      </c>
      <c r="G94" s="728" t="s">
        <v>7</v>
      </c>
      <c r="H94" s="728" t="s">
        <v>7</v>
      </c>
      <c r="I94" s="733" t="s">
        <v>7</v>
      </c>
      <c r="J94" s="728"/>
      <c r="K94" s="728"/>
      <c r="L94" s="728"/>
      <c r="M94" s="728"/>
      <c r="N94" s="733"/>
      <c r="O94" s="729" t="s">
        <v>7</v>
      </c>
      <c r="P94" s="785" t="s">
        <v>8</v>
      </c>
    </row>
    <row r="95" spans="1:16" ht="4.5" customHeight="1">
      <c r="A95" s="744"/>
      <c r="B95" s="745"/>
      <c r="C95" s="746"/>
      <c r="D95" s="746"/>
      <c r="E95" s="746"/>
      <c r="F95" s="746"/>
      <c r="G95" s="746"/>
      <c r="H95" s="746"/>
      <c r="I95" s="746"/>
      <c r="J95" s="746"/>
      <c r="K95" s="746"/>
      <c r="L95" s="746"/>
      <c r="M95" s="746"/>
      <c r="N95" s="747"/>
      <c r="O95" s="748"/>
      <c r="P95" s="749"/>
    </row>
    <row r="96" spans="1:16" ht="9.75" customHeight="1">
      <c r="A96" s="750" t="s">
        <v>161</v>
      </c>
      <c r="B96" s="726"/>
      <c r="C96" s="726" t="s">
        <v>87</v>
      </c>
      <c r="D96" s="750"/>
      <c r="E96" s="678"/>
      <c r="G96" s="743"/>
      <c r="H96" s="743"/>
      <c r="I96" s="743"/>
      <c r="J96" s="743"/>
      <c r="K96" s="743"/>
      <c r="L96" s="743"/>
      <c r="M96" s="751"/>
      <c r="N96" s="751"/>
      <c r="O96" s="752"/>
      <c r="P96" s="753" t="s">
        <v>88</v>
      </c>
    </row>
    <row r="97" ht="4.5" customHeight="1"/>
    <row r="98" spans="1:16" ht="15" customHeight="1">
      <c r="A98" s="777" t="s">
        <v>313</v>
      </c>
      <c r="B98" s="777"/>
      <c r="C98" s="778"/>
      <c r="D98" s="779"/>
      <c r="E98" s="778"/>
      <c r="F98" s="778"/>
      <c r="G98" s="778"/>
      <c r="H98" s="778"/>
      <c r="I98" s="778"/>
      <c r="J98" s="778"/>
      <c r="K98" s="778"/>
      <c r="L98" s="778"/>
      <c r="M98" s="778"/>
      <c r="N98" s="778"/>
      <c r="O98" s="777"/>
      <c r="P98" s="777"/>
    </row>
    <row r="99" spans="1:16" ht="15" customHeight="1">
      <c r="A99" s="672" t="s">
        <v>165</v>
      </c>
      <c r="B99" s="672"/>
      <c r="C99" s="673"/>
      <c r="D99" s="673"/>
      <c r="E99" s="673"/>
      <c r="F99" s="674"/>
      <c r="G99" s="673"/>
      <c r="H99" s="674"/>
      <c r="I99" s="673"/>
      <c r="J99" s="673"/>
      <c r="K99" s="673"/>
      <c r="L99" s="673"/>
      <c r="M99" s="673"/>
      <c r="N99" s="673"/>
      <c r="O99" s="672"/>
      <c r="P99" s="672"/>
    </row>
    <row r="100" ht="4.5" customHeight="1">
      <c r="A100" s="750"/>
    </row>
    <row r="101" spans="1:16" ht="9.75" customHeight="1">
      <c r="A101" s="682" t="s">
        <v>291</v>
      </c>
      <c r="B101" s="681"/>
      <c r="C101" s="681"/>
      <c r="D101" s="681"/>
      <c r="E101" s="681"/>
      <c r="F101" s="681"/>
      <c r="G101" s="681"/>
      <c r="H101" s="678"/>
      <c r="I101" s="678"/>
      <c r="J101" s="678"/>
      <c r="K101" s="678"/>
      <c r="L101" s="678"/>
      <c r="M101" s="678"/>
      <c r="N101" s="678"/>
      <c r="O101" s="678"/>
      <c r="P101" s="683" t="s">
        <v>56</v>
      </c>
    </row>
    <row r="102" spans="1:16" ht="15" customHeight="1">
      <c r="A102" s="685" t="s">
        <v>314</v>
      </c>
      <c r="B102" s="686"/>
      <c r="C102" s="687"/>
      <c r="D102" s="687"/>
      <c r="E102" s="687"/>
      <c r="F102" s="687"/>
      <c r="G102" s="687"/>
      <c r="H102" s="687"/>
      <c r="I102" s="687"/>
      <c r="J102" s="687"/>
      <c r="K102" s="687"/>
      <c r="L102" s="687"/>
      <c r="M102" s="687"/>
      <c r="N102" s="687"/>
      <c r="O102" s="688"/>
      <c r="P102" s="689"/>
    </row>
    <row r="103" spans="1:16" ht="4.5" customHeight="1">
      <c r="A103" s="691"/>
      <c r="B103" s="692"/>
      <c r="C103" s="693"/>
      <c r="D103" s="693"/>
      <c r="E103" s="694"/>
      <c r="F103" s="693"/>
      <c r="G103" s="693"/>
      <c r="H103" s="693"/>
      <c r="I103" s="693"/>
      <c r="J103" s="693"/>
      <c r="K103" s="693"/>
      <c r="L103" s="693"/>
      <c r="M103" s="693"/>
      <c r="N103" s="693"/>
      <c r="O103" s="695"/>
      <c r="P103" s="696"/>
    </row>
    <row r="104" spans="1:16" ht="9.75" customHeight="1">
      <c r="A104" s="699"/>
      <c r="B104" s="700"/>
      <c r="C104" s="701" t="s">
        <v>57</v>
      </c>
      <c r="D104" s="701" t="s">
        <v>293</v>
      </c>
      <c r="E104" s="702" t="s">
        <v>59</v>
      </c>
      <c r="F104" s="701" t="s">
        <v>60</v>
      </c>
      <c r="G104" s="701" t="s">
        <v>61</v>
      </c>
      <c r="H104" s="703" t="s">
        <v>62</v>
      </c>
      <c r="I104" s="704" t="s">
        <v>63</v>
      </c>
      <c r="J104" s="701" t="s">
        <v>64</v>
      </c>
      <c r="K104" s="701" t="s">
        <v>65</v>
      </c>
      <c r="L104" s="701" t="s">
        <v>66</v>
      </c>
      <c r="M104" s="701" t="s">
        <v>67</v>
      </c>
      <c r="N104" s="701" t="s">
        <v>294</v>
      </c>
      <c r="O104" s="702" t="s">
        <v>309</v>
      </c>
      <c r="P104" s="705" t="s">
        <v>70</v>
      </c>
    </row>
    <row r="105" spans="1:16" ht="4.5" customHeight="1">
      <c r="A105" s="719"/>
      <c r="B105" s="784"/>
      <c r="C105" s="728"/>
      <c r="D105" s="728"/>
      <c r="E105" s="728"/>
      <c r="F105" s="728"/>
      <c r="G105" s="728"/>
      <c r="H105" s="728"/>
      <c r="I105" s="728"/>
      <c r="J105" s="728"/>
      <c r="K105" s="728"/>
      <c r="L105" s="728"/>
      <c r="M105" s="728"/>
      <c r="N105" s="733"/>
      <c r="O105" s="729"/>
      <c r="P105" s="785"/>
    </row>
    <row r="106" spans="1:16" ht="9.75" customHeight="1">
      <c r="A106" s="766" t="s">
        <v>317</v>
      </c>
      <c r="B106" s="767"/>
      <c r="C106" s="768"/>
      <c r="D106" s="768"/>
      <c r="E106" s="768"/>
      <c r="F106" s="768"/>
      <c r="G106" s="768"/>
      <c r="H106" s="768"/>
      <c r="I106" s="768"/>
      <c r="J106" s="768"/>
      <c r="K106" s="768"/>
      <c r="L106" s="768"/>
      <c r="M106" s="768"/>
      <c r="N106" s="768"/>
      <c r="O106" s="768"/>
      <c r="P106" s="705"/>
    </row>
    <row r="107" spans="1:16" ht="4.5" customHeight="1">
      <c r="A107" s="766"/>
      <c r="B107" s="767"/>
      <c r="C107" s="768"/>
      <c r="D107" s="768"/>
      <c r="E107" s="768"/>
      <c r="F107" s="768"/>
      <c r="G107" s="768"/>
      <c r="H107" s="768"/>
      <c r="I107" s="768"/>
      <c r="J107" s="768"/>
      <c r="K107" s="768"/>
      <c r="L107" s="768"/>
      <c r="M107" s="768"/>
      <c r="N107" s="768"/>
      <c r="O107" s="768"/>
      <c r="P107" s="705"/>
    </row>
    <row r="108" spans="1:16" ht="9.75" customHeight="1">
      <c r="A108" s="719" t="s">
        <v>183</v>
      </c>
      <c r="B108" s="784">
        <v>2011</v>
      </c>
      <c r="C108" s="728">
        <v>1001</v>
      </c>
      <c r="D108" s="728">
        <v>937</v>
      </c>
      <c r="E108" s="728">
        <v>871</v>
      </c>
      <c r="F108" s="728">
        <v>805</v>
      </c>
      <c r="G108" s="728">
        <v>751</v>
      </c>
      <c r="H108" s="728">
        <v>681</v>
      </c>
      <c r="I108" s="728">
        <v>627</v>
      </c>
      <c r="J108" s="728">
        <v>625</v>
      </c>
      <c r="K108" s="728">
        <v>626</v>
      </c>
      <c r="L108" s="728">
        <v>624</v>
      </c>
      <c r="M108" s="728">
        <v>619</v>
      </c>
      <c r="N108" s="728">
        <v>563</v>
      </c>
      <c r="O108" s="729">
        <f>SUM(C108:N108)/12</f>
        <v>727.5</v>
      </c>
      <c r="P108" s="785" t="s">
        <v>8</v>
      </c>
    </row>
    <row r="109" spans="1:16" ht="9.75" customHeight="1">
      <c r="A109" s="719" t="s">
        <v>310</v>
      </c>
      <c r="B109" s="784">
        <v>2012</v>
      </c>
      <c r="C109" s="728">
        <v>511</v>
      </c>
      <c r="D109" s="728">
        <v>464</v>
      </c>
      <c r="E109" s="728">
        <v>411</v>
      </c>
      <c r="F109" s="728">
        <v>377</v>
      </c>
      <c r="G109" s="728">
        <v>338</v>
      </c>
      <c r="H109" s="728">
        <v>330</v>
      </c>
      <c r="I109" s="728">
        <v>340</v>
      </c>
      <c r="J109" s="728">
        <v>336</v>
      </c>
      <c r="K109" s="728">
        <v>334</v>
      </c>
      <c r="L109" s="728">
        <v>334</v>
      </c>
      <c r="M109" s="728">
        <v>303</v>
      </c>
      <c r="N109" s="728">
        <v>285</v>
      </c>
      <c r="O109" s="729">
        <f>SUM(C109:N109)/12</f>
        <v>363.5833333333333</v>
      </c>
      <c r="P109" s="785" t="s">
        <v>8</v>
      </c>
    </row>
    <row r="110" spans="1:16" ht="9.75" customHeight="1">
      <c r="A110" s="719" t="s">
        <v>98</v>
      </c>
      <c r="B110" s="784">
        <v>2013</v>
      </c>
      <c r="C110" s="733">
        <v>255</v>
      </c>
      <c r="D110" s="728"/>
      <c r="E110" s="728"/>
      <c r="F110" s="728"/>
      <c r="G110" s="728"/>
      <c r="H110" s="728"/>
      <c r="I110" s="728"/>
      <c r="J110" s="728"/>
      <c r="K110" s="728"/>
      <c r="L110" s="728"/>
      <c r="M110" s="728"/>
      <c r="N110" s="733"/>
      <c r="O110" s="729" t="s">
        <v>8</v>
      </c>
      <c r="P110" s="785" t="s">
        <v>8</v>
      </c>
    </row>
    <row r="111" spans="1:16" ht="4.5" customHeight="1">
      <c r="A111" s="766"/>
      <c r="B111" s="783"/>
      <c r="C111" s="770"/>
      <c r="D111" s="770"/>
      <c r="E111" s="770"/>
      <c r="F111" s="770"/>
      <c r="G111" s="770"/>
      <c r="H111" s="770"/>
      <c r="I111" s="770"/>
      <c r="J111" s="770"/>
      <c r="K111" s="770"/>
      <c r="L111" s="770"/>
      <c r="M111" s="770"/>
      <c r="N111" s="770"/>
      <c r="O111" s="729"/>
      <c r="P111" s="786"/>
    </row>
    <row r="112" spans="1:16" ht="9.75" customHeight="1">
      <c r="A112" s="782" t="s">
        <v>318</v>
      </c>
      <c r="B112" s="783"/>
      <c r="C112" s="770"/>
      <c r="D112" s="770"/>
      <c r="E112" s="770"/>
      <c r="F112" s="770"/>
      <c r="G112" s="770"/>
      <c r="H112" s="770"/>
      <c r="I112" s="770"/>
      <c r="J112" s="770"/>
      <c r="K112" s="770"/>
      <c r="L112" s="770"/>
      <c r="M112" s="770"/>
      <c r="N112" s="770"/>
      <c r="O112" s="729"/>
      <c r="P112" s="786"/>
    </row>
    <row r="113" spans="1:16" ht="4.5" customHeight="1">
      <c r="A113" s="787"/>
      <c r="B113" s="783"/>
      <c r="C113" s="770"/>
      <c r="D113" s="770"/>
      <c r="E113" s="770"/>
      <c r="F113" s="770"/>
      <c r="G113" s="770"/>
      <c r="H113" s="770"/>
      <c r="I113" s="770"/>
      <c r="J113" s="770"/>
      <c r="K113" s="770"/>
      <c r="L113" s="770"/>
      <c r="M113" s="770"/>
      <c r="N113" s="770"/>
      <c r="O113" s="729"/>
      <c r="P113" s="786"/>
    </row>
    <row r="114" spans="1:16" ht="9.75" customHeight="1">
      <c r="A114" s="719" t="s">
        <v>183</v>
      </c>
      <c r="B114" s="784">
        <v>2011</v>
      </c>
      <c r="C114" s="728">
        <v>46704</v>
      </c>
      <c r="D114" s="728">
        <v>45411</v>
      </c>
      <c r="E114" s="728">
        <v>44057</v>
      </c>
      <c r="F114" s="728">
        <v>42210</v>
      </c>
      <c r="G114" s="728">
        <v>40739</v>
      </c>
      <c r="H114" s="728">
        <v>38993</v>
      </c>
      <c r="I114" s="728">
        <v>37410</v>
      </c>
      <c r="J114" s="728">
        <v>37408</v>
      </c>
      <c r="K114" s="728">
        <v>37457</v>
      </c>
      <c r="L114" s="728">
        <v>37275</v>
      </c>
      <c r="M114" s="728">
        <v>37559</v>
      </c>
      <c r="N114" s="733">
        <v>35912</v>
      </c>
      <c r="O114" s="729">
        <f>SUM(C114:N114)/12</f>
        <v>40094.583333333336</v>
      </c>
      <c r="P114" s="785" t="s">
        <v>8</v>
      </c>
    </row>
    <row r="115" spans="1:16" ht="9.75" customHeight="1">
      <c r="A115" s="719" t="s">
        <v>310</v>
      </c>
      <c r="B115" s="784">
        <v>2012</v>
      </c>
      <c r="C115" s="728">
        <v>34265</v>
      </c>
      <c r="D115" s="728">
        <v>33143</v>
      </c>
      <c r="E115" s="728">
        <v>31912</v>
      </c>
      <c r="F115" s="728">
        <v>30568</v>
      </c>
      <c r="G115" s="728">
        <v>29245</v>
      </c>
      <c r="H115" s="726">
        <v>28339</v>
      </c>
      <c r="I115" s="728">
        <v>29455</v>
      </c>
      <c r="J115" s="728">
        <v>29478</v>
      </c>
      <c r="K115" s="728">
        <v>29437</v>
      </c>
      <c r="L115" s="728">
        <v>29328</v>
      </c>
      <c r="M115" s="728">
        <v>28108</v>
      </c>
      <c r="N115" s="728">
        <v>26928</v>
      </c>
      <c r="O115" s="729">
        <f>SUM(C115:N115)/12</f>
        <v>30017.166666666668</v>
      </c>
      <c r="P115" s="785" t="s">
        <v>8</v>
      </c>
    </row>
    <row r="116" spans="1:16" ht="9.75" customHeight="1">
      <c r="A116" s="719" t="s">
        <v>98</v>
      </c>
      <c r="B116" s="784">
        <v>2013</v>
      </c>
      <c r="C116" s="733">
        <v>25749</v>
      </c>
      <c r="D116" s="728"/>
      <c r="E116" s="728"/>
      <c r="F116" s="728"/>
      <c r="G116" s="728"/>
      <c r="I116" s="728"/>
      <c r="J116" s="728"/>
      <c r="K116" s="728"/>
      <c r="L116" s="728"/>
      <c r="M116" s="728"/>
      <c r="N116" s="733"/>
      <c r="O116" s="729" t="s">
        <v>8</v>
      </c>
      <c r="P116" s="785" t="s">
        <v>8</v>
      </c>
    </row>
    <row r="117" spans="1:16" ht="4.5" customHeight="1">
      <c r="A117" s="744"/>
      <c r="B117" s="771"/>
      <c r="C117" s="772"/>
      <c r="D117" s="772"/>
      <c r="E117" s="772"/>
      <c r="F117" s="772"/>
      <c r="G117" s="772"/>
      <c r="H117" s="772"/>
      <c r="I117" s="772"/>
      <c r="J117" s="772"/>
      <c r="K117" s="748"/>
      <c r="L117" s="772"/>
      <c r="M117" s="772"/>
      <c r="N117" s="748"/>
      <c r="O117" s="773"/>
      <c r="P117" s="774"/>
    </row>
    <row r="118" spans="1:16" ht="9.75" customHeight="1">
      <c r="A118" s="750" t="s">
        <v>319</v>
      </c>
      <c r="B118" s="677"/>
      <c r="C118" s="750" t="s">
        <v>161</v>
      </c>
      <c r="D118" s="678"/>
      <c r="E118" s="678"/>
      <c r="F118" s="756" t="s">
        <v>102</v>
      </c>
      <c r="G118" s="756"/>
      <c r="H118" s="680"/>
      <c r="I118" s="678"/>
      <c r="J118" s="678"/>
      <c r="K118" s="678"/>
      <c r="L118" s="678"/>
      <c r="M118" s="751"/>
      <c r="N118" s="751"/>
      <c r="O118" s="752"/>
      <c r="P118" s="753" t="s">
        <v>88</v>
      </c>
    </row>
  </sheetData>
  <sheetProtection/>
  <printOptions horizontalCentered="1" verticalCentered="1"/>
  <pageMargins left="0" right="0" top="0.3937007874015748" bottom="0.3937007874015748" header="0" footer="0"/>
  <pageSetup firstPageNumber="11" useFirstPageNumber="1" fitToHeight="1" fitToWidth="1" horizontalDpi="300" verticalDpi="300" orientation="portrait" paperSize="9" scale="78" r:id="rId1"/>
  <headerFooter alignWithMargins="0">
    <oddHeader>&amp;C&amp;"Arial,Gras"&amp;16POLITIQUE D'EMPLOI</oddHeader>
    <oddFooter>&amp;L&amp;7DARES - Tableau de bord des politiques d'emploi&amp;C&amp;9&amp;P&amp;R&amp;7Janvier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christophe.fratesi</dc:creator>
  <cp:keywords/>
  <dc:description/>
  <cp:lastModifiedBy>ploriot</cp:lastModifiedBy>
  <cp:lastPrinted>2013-03-14T16:13:00Z</cp:lastPrinted>
  <dcterms:created xsi:type="dcterms:W3CDTF">2011-04-19T13:25:03Z</dcterms:created>
  <dcterms:modified xsi:type="dcterms:W3CDTF">2013-03-27T15:48:47Z</dcterms:modified>
  <cp:category/>
  <cp:version/>
  <cp:contentType/>
  <cp:contentStatus/>
</cp:coreProperties>
</file>