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130" activeTab="0"/>
  </bookViews>
  <sheets>
    <sheet name="RERS 4.9" sheetId="1" r:id="rId1"/>
  </sheets>
  <definedNames>
    <definedName name="IDX" localSheetId="0">'RERS 4.9'!$A$3</definedName>
  </definedNames>
  <calcPr fullCalcOnLoad="1"/>
</workbook>
</file>

<file path=xl/sharedStrings.xml><?xml version="1.0" encoding="utf-8"?>
<sst xmlns="http://schemas.openxmlformats.org/spreadsheetml/2006/main" count="167" uniqueCount="66">
  <si>
    <t>Eff</t>
  </si>
  <si>
    <t>filles</t>
  </si>
  <si>
    <t>Technologies industrielles fondamentales</t>
  </si>
  <si>
    <t>-</t>
  </si>
  <si>
    <t>Technologies de commandes des transformations industrielles</t>
  </si>
  <si>
    <t>Forêts, espaces verts, faune sauvage, pêche</t>
  </si>
  <si>
    <t>Aménagement paysager, parcs, jardins, espaces verts, terrains de sport</t>
  </si>
  <si>
    <t>Spécialités pluritechnologiques des transformations</t>
  </si>
  <si>
    <t>Agro-alimentaire, alimentation, cuisine</t>
  </si>
  <si>
    <t>Transformations chimiques et apparentées</t>
  </si>
  <si>
    <t>Métallurgie</t>
  </si>
  <si>
    <t>Matériaux de construction, verre, céramique</t>
  </si>
  <si>
    <t>Plasturgie, matériaux composites</t>
  </si>
  <si>
    <t>Papier, carton</t>
  </si>
  <si>
    <t>Energie, génie climatique</t>
  </si>
  <si>
    <t>Mines et carrières, génie civil, topographie</t>
  </si>
  <si>
    <t>Bâtiment : constuction et couverture</t>
  </si>
  <si>
    <t>Bâtiment : finitions</t>
  </si>
  <si>
    <t>Travail du bois et de l'ameublement</t>
  </si>
  <si>
    <t>Spécialités pluritechnologiques des matériaux souples</t>
  </si>
  <si>
    <t>Textile</t>
  </si>
  <si>
    <t>Habillement</t>
  </si>
  <si>
    <t>Cuirs et peaux</t>
  </si>
  <si>
    <t>Mécanique générale et de précision, usinage</t>
  </si>
  <si>
    <t>Moteurs et mécanique auto</t>
  </si>
  <si>
    <t>Mécanique aéronautique et spatiale</t>
  </si>
  <si>
    <t>Structures métalliques</t>
  </si>
  <si>
    <t>Electricité, électronique</t>
  </si>
  <si>
    <t>Transport, manutention, magasinage</t>
  </si>
  <si>
    <t>Commerce, vente</t>
  </si>
  <si>
    <t>Comptabilité, gestion</t>
  </si>
  <si>
    <t>Journalisme et communication</t>
  </si>
  <si>
    <t>Techniques de l'imprimerie et de l'édition</t>
  </si>
  <si>
    <t>Techniques de l'image et du son, métiers connexes du spectacle</t>
  </si>
  <si>
    <t>Secrétariat, bureautique</t>
  </si>
  <si>
    <t>Spécialités plurivalentes sanitaires et sociales</t>
  </si>
  <si>
    <t>Santé</t>
  </si>
  <si>
    <t>Travail social</t>
  </si>
  <si>
    <t>Accueil, hôtellerie, tourisme</t>
  </si>
  <si>
    <t>Animation culturelle, sportive et de loisirs</t>
  </si>
  <si>
    <t>Coiffure, esthétique, autres spécialités des services aux personnes</t>
  </si>
  <si>
    <t>Spécialités plurivalentes des services à la collectivité</t>
  </si>
  <si>
    <t>Nettoyage, assainissement, protection de l'environnement</t>
  </si>
  <si>
    <t>Sécurité des biens et des personnes, police, surveillance</t>
  </si>
  <si>
    <t>total</t>
  </si>
  <si>
    <t>(France métropolitaine + DOM, Public + Privé y compris EREA)</t>
  </si>
  <si>
    <t>Total des spécialités de la production</t>
  </si>
  <si>
    <t>Groupes de spécialités de formation</t>
  </si>
  <si>
    <t>CAP</t>
  </si>
  <si>
    <t>BEP</t>
  </si>
  <si>
    <t>Total des spécialités des services</t>
  </si>
  <si>
    <t>Ensemble des spécialités rentrée 2009-2010</t>
  </si>
  <si>
    <t>Spéc. plurivalentes de l'agronomie et de l'agriculture</t>
  </si>
  <si>
    <t>Productions végétales, cultures spécialisées</t>
  </si>
  <si>
    <t>Productions animales, élevages spécialisés</t>
  </si>
  <si>
    <t>Spéc. pluritechnologiques génie civil, construction, bois</t>
  </si>
  <si>
    <t>Spéc. pluritechnologiques en mécanique-électricité</t>
  </si>
  <si>
    <t>en année de terminale</t>
  </si>
  <si>
    <t>%</t>
  </si>
  <si>
    <t>en dernière année</t>
  </si>
  <si>
    <t>1 - Répartition des élèves préparant un diplôme professionnel selon la spécialité de formation à la rentrée 2009</t>
  </si>
  <si>
    <t>Part des terminales (en %)</t>
  </si>
  <si>
    <r>
      <t>Lecture</t>
    </r>
    <r>
      <rPr>
        <sz val="8"/>
        <color indexed="12"/>
        <rFont val="Arial"/>
        <family val="2"/>
      </rPr>
      <t xml:space="preserve"> : 75 % des élèves de CAP inscrits dans une spécialité des services sont des filles. Parmi les 115 746 élèves inscrits en CAP, 51 674 sont en année de terminale. </t>
    </r>
  </si>
  <si>
    <t xml:space="preserve">Page 4.9 : Les spécialités de formation dans le second cycle professionnel </t>
  </si>
  <si>
    <t>Bac Pro et BMA</t>
  </si>
  <si>
    <t>&lt;1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</si>
</sst>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  <numFmt numFmtId="167" formatCode="0.0"/>
    <numFmt numFmtId="168" formatCode="0.000"/>
  </numFmts>
  <fonts count="9">
    <font>
      <sz val="10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name val="Arial"/>
      <family val="0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 wrapText="1"/>
    </xf>
    <xf numFmtId="3" fontId="1" fillId="0" borderId="6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3" fontId="1" fillId="3" borderId="0" xfId="0" applyNumberFormat="1" applyFont="1" applyFill="1" applyAlignment="1">
      <alignment horizontal="right" vertical="top" wrapText="1"/>
    </xf>
    <xf numFmtId="3" fontId="1" fillId="3" borderId="6" xfId="0" applyNumberFormat="1" applyFont="1" applyFill="1" applyBorder="1" applyAlignment="1">
      <alignment horizontal="right" vertical="top" wrapText="1"/>
    </xf>
    <xf numFmtId="3" fontId="1" fillId="3" borderId="2" xfId="0" applyNumberFormat="1" applyFont="1" applyFill="1" applyBorder="1" applyAlignment="1">
      <alignment horizontal="right" vertical="top" wrapText="1"/>
    </xf>
    <xf numFmtId="3" fontId="1" fillId="3" borderId="3" xfId="0" applyNumberFormat="1" applyFont="1" applyFill="1" applyBorder="1" applyAlignment="1">
      <alignment horizontal="right" vertical="top" wrapText="1"/>
    </xf>
    <xf numFmtId="3" fontId="1" fillId="3" borderId="4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Alignment="1">
      <alignment/>
    </xf>
    <xf numFmtId="3" fontId="1" fillId="0" borderId="8" xfId="0" applyNumberFormat="1" applyFont="1" applyFill="1" applyBorder="1" applyAlignment="1">
      <alignment horizontal="right" vertical="top" wrapText="1"/>
    </xf>
    <xf numFmtId="3" fontId="1" fillId="0" borderId="5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right"/>
    </xf>
    <xf numFmtId="0" fontId="1" fillId="0" borderId="4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6" fillId="2" borderId="0" xfId="0" applyFont="1" applyFill="1" applyAlignment="1">
      <alignment/>
    </xf>
    <xf numFmtId="166" fontId="1" fillId="3" borderId="2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3" fontId="2" fillId="0" borderId="11" xfId="0" applyNumberFormat="1" applyFont="1" applyFill="1" applyBorder="1" applyAlignment="1">
      <alignment vertical="top" wrapText="1"/>
    </xf>
    <xf numFmtId="1" fontId="1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/>
    </xf>
    <xf numFmtId="0" fontId="1" fillId="0" borderId="5" xfId="0" applyFont="1" applyFill="1" applyBorder="1" applyAlignment="1">
      <alignment horizontal="center" vertical="top" wrapText="1"/>
    </xf>
    <xf numFmtId="3" fontId="1" fillId="3" borderId="12" xfId="0" applyNumberFormat="1" applyFont="1" applyFill="1" applyBorder="1" applyAlignment="1">
      <alignment horizontal="right" vertical="top" wrapText="1"/>
    </xf>
    <xf numFmtId="3" fontId="1" fillId="3" borderId="8" xfId="0" applyNumberFormat="1" applyFont="1" applyFill="1" applyBorder="1" applyAlignment="1">
      <alignment horizontal="right" vertical="top" wrapText="1"/>
    </xf>
    <xf numFmtId="3" fontId="1" fillId="3" borderId="5" xfId="0" applyNumberFormat="1" applyFont="1" applyFill="1" applyBorder="1" applyAlignment="1">
      <alignment horizontal="right" vertical="top" wrapText="1"/>
    </xf>
    <xf numFmtId="166" fontId="1" fillId="3" borderId="5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right" vertical="top" wrapText="1"/>
    </xf>
    <xf numFmtId="1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workbookViewId="0" topLeftCell="A1">
      <selection activeCell="D3" sqref="D3"/>
    </sheetView>
  </sheetViews>
  <sheetFormatPr defaultColWidth="11.421875" defaultRowHeight="12.75"/>
  <cols>
    <col min="1" max="1" width="7.00390625" style="1" customWidth="1"/>
    <col min="2" max="2" width="54.57421875" style="1" customWidth="1"/>
    <col min="3" max="3" width="7.57421875" style="1" bestFit="1" customWidth="1"/>
    <col min="4" max="4" width="5.28125" style="1" bestFit="1" customWidth="1"/>
    <col min="5" max="6" width="7.57421875" style="1" bestFit="1" customWidth="1"/>
    <col min="7" max="7" width="5.28125" style="1" bestFit="1" customWidth="1"/>
    <col min="8" max="8" width="8.57421875" style="1" bestFit="1" customWidth="1"/>
    <col min="9" max="9" width="7.57421875" style="1" bestFit="1" customWidth="1"/>
    <col min="10" max="10" width="5.28125" style="1" bestFit="1" customWidth="1"/>
    <col min="11" max="11" width="8.57421875" style="1" bestFit="1" customWidth="1"/>
    <col min="12" max="12" width="7.57421875" style="1" customWidth="1"/>
    <col min="13" max="13" width="8.140625" style="1" customWidth="1"/>
    <col min="14" max="14" width="8.28125" style="1" customWidth="1"/>
    <col min="15" max="16384" width="11.421875" style="1" customWidth="1"/>
  </cols>
  <sheetData>
    <row r="1" ht="15">
      <c r="A1" s="33" t="s">
        <v>63</v>
      </c>
    </row>
    <row r="2" ht="12.75">
      <c r="A2" s="26" t="s">
        <v>60</v>
      </c>
    </row>
    <row r="3" spans="1:2" ht="12.75" customHeight="1">
      <c r="A3" s="58" t="s">
        <v>45</v>
      </c>
      <c r="B3" s="58"/>
    </row>
    <row r="4" ht="12.75">
      <c r="B4" s="2"/>
    </row>
    <row r="5" spans="2:11" ht="12.75" customHeight="1">
      <c r="B5" s="55" t="s">
        <v>47</v>
      </c>
      <c r="C5" s="59" t="s">
        <v>48</v>
      </c>
      <c r="D5" s="60"/>
      <c r="E5" s="61"/>
      <c r="F5" s="59" t="s">
        <v>49</v>
      </c>
      <c r="G5" s="60"/>
      <c r="H5" s="61"/>
      <c r="I5" s="59" t="s">
        <v>64</v>
      </c>
      <c r="J5" s="60"/>
      <c r="K5" s="61"/>
    </row>
    <row r="6" spans="2:11" ht="12.75">
      <c r="B6" s="56"/>
      <c r="C6" s="7" t="s">
        <v>0</v>
      </c>
      <c r="D6" s="4" t="s">
        <v>58</v>
      </c>
      <c r="E6" s="4" t="s">
        <v>0</v>
      </c>
      <c r="F6" s="7" t="s">
        <v>0</v>
      </c>
      <c r="G6" s="4" t="s">
        <v>58</v>
      </c>
      <c r="H6" s="4" t="s">
        <v>0</v>
      </c>
      <c r="I6" s="3" t="s">
        <v>0</v>
      </c>
      <c r="J6" s="4" t="s">
        <v>58</v>
      </c>
      <c r="K6" s="4" t="s">
        <v>0</v>
      </c>
    </row>
    <row r="7" spans="2:11" ht="39.75" customHeight="1">
      <c r="B7" s="57"/>
      <c r="C7" s="7" t="s">
        <v>44</v>
      </c>
      <c r="D7" s="4" t="s">
        <v>1</v>
      </c>
      <c r="E7" s="15" t="s">
        <v>59</v>
      </c>
      <c r="F7" s="7" t="s">
        <v>44</v>
      </c>
      <c r="G7" s="4" t="s">
        <v>1</v>
      </c>
      <c r="H7" s="39" t="s">
        <v>57</v>
      </c>
      <c r="I7" s="4" t="s">
        <v>44</v>
      </c>
      <c r="J7" s="3" t="s">
        <v>1</v>
      </c>
      <c r="K7" s="15" t="s">
        <v>57</v>
      </c>
    </row>
    <row r="8" spans="1:11" ht="12.75">
      <c r="A8" s="5">
        <v>200</v>
      </c>
      <c r="B8" s="22" t="s">
        <v>2</v>
      </c>
      <c r="C8" s="27">
        <v>779</v>
      </c>
      <c r="D8" s="31">
        <v>6</v>
      </c>
      <c r="E8" s="16" t="s">
        <v>3</v>
      </c>
      <c r="F8" s="27" t="s">
        <v>3</v>
      </c>
      <c r="G8" s="31" t="s">
        <v>3</v>
      </c>
      <c r="H8" s="40" t="s">
        <v>3</v>
      </c>
      <c r="I8" s="47">
        <v>2298</v>
      </c>
      <c r="J8" s="44">
        <v>6</v>
      </c>
      <c r="K8" s="19">
        <v>712</v>
      </c>
    </row>
    <row r="9" spans="1:11" ht="25.5">
      <c r="A9" s="6">
        <v>201</v>
      </c>
      <c r="B9" s="23" t="s">
        <v>4</v>
      </c>
      <c r="C9" s="27" t="s">
        <v>3</v>
      </c>
      <c r="D9" s="31" t="s">
        <v>3</v>
      </c>
      <c r="E9" s="16" t="s">
        <v>3</v>
      </c>
      <c r="F9" s="27" t="s">
        <v>3</v>
      </c>
      <c r="G9" s="31" t="s">
        <v>3</v>
      </c>
      <c r="H9" s="41" t="s">
        <v>3</v>
      </c>
      <c r="I9" s="47">
        <v>1307</v>
      </c>
      <c r="J9" s="29">
        <v>5</v>
      </c>
      <c r="K9" s="20">
        <v>343</v>
      </c>
    </row>
    <row r="10" spans="1:11" ht="12.75">
      <c r="A10" s="6">
        <v>210</v>
      </c>
      <c r="B10" s="23" t="s">
        <v>52</v>
      </c>
      <c r="C10" s="27">
        <v>49</v>
      </c>
      <c r="D10" s="31">
        <v>22</v>
      </c>
      <c r="E10" s="16">
        <v>33</v>
      </c>
      <c r="F10" s="27" t="s">
        <v>3</v>
      </c>
      <c r="G10" s="31" t="s">
        <v>3</v>
      </c>
      <c r="H10" s="41" t="s">
        <v>3</v>
      </c>
      <c r="I10" s="47" t="s">
        <v>3</v>
      </c>
      <c r="J10" s="29" t="s">
        <v>3</v>
      </c>
      <c r="K10" s="20" t="s">
        <v>3</v>
      </c>
    </row>
    <row r="11" spans="1:11" ht="12.75">
      <c r="A11" s="6">
        <v>211</v>
      </c>
      <c r="B11" s="23" t="s">
        <v>53</v>
      </c>
      <c r="C11" s="27">
        <v>351</v>
      </c>
      <c r="D11" s="31">
        <v>43</v>
      </c>
      <c r="E11" s="16">
        <v>163</v>
      </c>
      <c r="F11" s="27">
        <v>97</v>
      </c>
      <c r="G11" s="31">
        <v>68</v>
      </c>
      <c r="H11" s="41">
        <v>83</v>
      </c>
      <c r="I11" s="47">
        <v>23</v>
      </c>
      <c r="J11" s="29">
        <v>30</v>
      </c>
      <c r="K11" s="20">
        <v>4</v>
      </c>
    </row>
    <row r="12" spans="1:11" ht="12.75">
      <c r="A12" s="6">
        <v>212</v>
      </c>
      <c r="B12" s="23" t="s">
        <v>54</v>
      </c>
      <c r="C12" s="27" t="s">
        <v>3</v>
      </c>
      <c r="D12" s="31" t="s">
        <v>3</v>
      </c>
      <c r="E12" s="16" t="s">
        <v>3</v>
      </c>
      <c r="F12" s="27">
        <v>90</v>
      </c>
      <c r="G12" s="31">
        <v>3</v>
      </c>
      <c r="H12" s="41">
        <v>72</v>
      </c>
      <c r="I12" s="47">
        <v>91</v>
      </c>
      <c r="J12" s="29">
        <v>15</v>
      </c>
      <c r="K12" s="20">
        <v>44</v>
      </c>
    </row>
    <row r="13" spans="1:11" ht="12.75">
      <c r="A13" s="6">
        <v>213</v>
      </c>
      <c r="B13" s="23" t="s">
        <v>5</v>
      </c>
      <c r="C13" s="27">
        <v>50</v>
      </c>
      <c r="D13" s="31">
        <v>28</v>
      </c>
      <c r="E13" s="16">
        <v>20</v>
      </c>
      <c r="F13" s="27">
        <v>14</v>
      </c>
      <c r="G13" s="31">
        <v>14</v>
      </c>
      <c r="H13" s="41">
        <v>14</v>
      </c>
      <c r="I13" s="47" t="s">
        <v>3</v>
      </c>
      <c r="J13" s="29" t="s">
        <v>3</v>
      </c>
      <c r="K13" s="20" t="s">
        <v>3</v>
      </c>
    </row>
    <row r="14" spans="1:11" ht="25.5">
      <c r="A14" s="6">
        <v>214</v>
      </c>
      <c r="B14" s="23" t="s">
        <v>6</v>
      </c>
      <c r="C14" s="27">
        <v>564</v>
      </c>
      <c r="D14" s="31">
        <v>15</v>
      </c>
      <c r="E14" s="16">
        <v>239</v>
      </c>
      <c r="F14" s="27">
        <v>112</v>
      </c>
      <c r="G14" s="31">
        <v>13</v>
      </c>
      <c r="H14" s="41">
        <v>99</v>
      </c>
      <c r="I14" s="47">
        <v>150</v>
      </c>
      <c r="J14" s="29">
        <v>18</v>
      </c>
      <c r="K14" s="20">
        <v>25</v>
      </c>
    </row>
    <row r="15" spans="1:11" ht="12.75">
      <c r="A15" s="6">
        <v>220</v>
      </c>
      <c r="B15" s="23" t="s">
        <v>7</v>
      </c>
      <c r="C15" s="27">
        <v>410</v>
      </c>
      <c r="D15" s="31">
        <v>65</v>
      </c>
      <c r="E15" s="16">
        <v>214</v>
      </c>
      <c r="F15" s="27" t="s">
        <v>3</v>
      </c>
      <c r="G15" s="31" t="s">
        <v>3</v>
      </c>
      <c r="H15" s="41" t="s">
        <v>3</v>
      </c>
      <c r="I15" s="47">
        <v>2054</v>
      </c>
      <c r="J15" s="29">
        <v>30</v>
      </c>
      <c r="K15" s="20">
        <v>425</v>
      </c>
    </row>
    <row r="16" spans="1:12" ht="12.75">
      <c r="A16" s="6">
        <v>221</v>
      </c>
      <c r="B16" s="23" t="s">
        <v>8</v>
      </c>
      <c r="C16" s="27">
        <v>11716</v>
      </c>
      <c r="D16" s="31">
        <v>51</v>
      </c>
      <c r="E16" s="16">
        <v>4715</v>
      </c>
      <c r="F16" s="27">
        <v>1088</v>
      </c>
      <c r="G16" s="31">
        <v>30</v>
      </c>
      <c r="H16" s="41">
        <v>1088</v>
      </c>
      <c r="I16" s="47">
        <v>2546</v>
      </c>
      <c r="J16" s="29">
        <v>38</v>
      </c>
      <c r="K16" s="20">
        <v>650</v>
      </c>
      <c r="L16" s="38"/>
    </row>
    <row r="17" spans="1:11" ht="12.75">
      <c r="A17" s="6">
        <v>222</v>
      </c>
      <c r="B17" s="23" t="s">
        <v>9</v>
      </c>
      <c r="C17" s="27">
        <v>40</v>
      </c>
      <c r="D17" s="31">
        <v>30</v>
      </c>
      <c r="E17" s="16">
        <v>13</v>
      </c>
      <c r="F17" s="27">
        <v>772</v>
      </c>
      <c r="G17" s="31">
        <v>29</v>
      </c>
      <c r="H17" s="41">
        <v>772</v>
      </c>
      <c r="I17" s="47">
        <v>80</v>
      </c>
      <c r="J17" s="1">
        <v>60</v>
      </c>
      <c r="K17" s="20">
        <v>40</v>
      </c>
    </row>
    <row r="18" spans="1:11" ht="12.75">
      <c r="A18" s="6">
        <v>223</v>
      </c>
      <c r="B18" s="23" t="s">
        <v>10</v>
      </c>
      <c r="C18" s="27">
        <v>848</v>
      </c>
      <c r="D18" s="31">
        <v>53</v>
      </c>
      <c r="E18" s="16">
        <v>499</v>
      </c>
      <c r="F18" s="27" t="s">
        <v>3</v>
      </c>
      <c r="G18" s="31" t="s">
        <v>3</v>
      </c>
      <c r="H18" s="41" t="s">
        <v>3</v>
      </c>
      <c r="I18" s="47">
        <f>259+335</f>
        <v>594</v>
      </c>
      <c r="J18" s="37">
        <v>45.78619528619529</v>
      </c>
      <c r="K18" s="20">
        <f>54+183</f>
        <v>237</v>
      </c>
    </row>
    <row r="19" spans="1:11" ht="12.75">
      <c r="A19" s="6">
        <v>224</v>
      </c>
      <c r="B19" s="23" t="s">
        <v>11</v>
      </c>
      <c r="C19" s="27">
        <v>411</v>
      </c>
      <c r="D19" s="31">
        <v>68</v>
      </c>
      <c r="E19" s="16">
        <v>188</v>
      </c>
      <c r="F19" s="27" t="s">
        <v>3</v>
      </c>
      <c r="G19" s="31" t="s">
        <v>3</v>
      </c>
      <c r="H19" s="41" t="s">
        <v>3</v>
      </c>
      <c r="I19" s="47">
        <f>173+147</f>
        <v>320</v>
      </c>
      <c r="J19" s="37">
        <v>52.590625</v>
      </c>
      <c r="K19" s="20">
        <f>53+71</f>
        <v>124</v>
      </c>
    </row>
    <row r="20" spans="1:11" ht="12.75">
      <c r="A20" s="6">
        <v>225</v>
      </c>
      <c r="B20" s="23" t="s">
        <v>12</v>
      </c>
      <c r="C20" s="27">
        <v>221</v>
      </c>
      <c r="D20" s="31">
        <v>7</v>
      </c>
      <c r="E20" s="16">
        <v>63</v>
      </c>
      <c r="F20" s="27">
        <v>331</v>
      </c>
      <c r="G20" s="31">
        <v>18</v>
      </c>
      <c r="H20" s="41">
        <v>331</v>
      </c>
      <c r="I20" s="47">
        <v>1308</v>
      </c>
      <c r="J20" s="29">
        <v>12</v>
      </c>
      <c r="K20" s="20">
        <v>301</v>
      </c>
    </row>
    <row r="21" spans="1:11" ht="12.75">
      <c r="A21" s="6">
        <v>226</v>
      </c>
      <c r="B21" s="23" t="s">
        <v>13</v>
      </c>
      <c r="C21" s="27">
        <v>67</v>
      </c>
      <c r="D21" s="31">
        <v>4</v>
      </c>
      <c r="E21" s="16">
        <v>56</v>
      </c>
      <c r="F21" s="27" t="s">
        <v>3</v>
      </c>
      <c r="G21" s="31" t="s">
        <v>3</v>
      </c>
      <c r="H21" s="41" t="s">
        <v>3</v>
      </c>
      <c r="I21" s="47">
        <v>33</v>
      </c>
      <c r="J21" s="29">
        <v>27</v>
      </c>
      <c r="K21" s="20">
        <v>5</v>
      </c>
    </row>
    <row r="22" spans="1:11" ht="12.75">
      <c r="A22" s="6">
        <v>227</v>
      </c>
      <c r="B22" s="23" t="s">
        <v>14</v>
      </c>
      <c r="C22" s="27">
        <v>1240</v>
      </c>
      <c r="D22" s="31" t="s">
        <v>65</v>
      </c>
      <c r="E22" s="16">
        <v>353</v>
      </c>
      <c r="F22" s="27">
        <v>3371</v>
      </c>
      <c r="G22" s="31">
        <v>1</v>
      </c>
      <c r="H22" s="41">
        <v>3371</v>
      </c>
      <c r="I22" s="47">
        <v>7878</v>
      </c>
      <c r="J22" s="29" t="s">
        <v>65</v>
      </c>
      <c r="K22" s="20">
        <v>1551</v>
      </c>
    </row>
    <row r="23" spans="1:11" ht="12.75">
      <c r="A23" s="6">
        <v>230</v>
      </c>
      <c r="B23" s="23" t="s">
        <v>55</v>
      </c>
      <c r="C23" s="27">
        <v>1171</v>
      </c>
      <c r="D23" s="31">
        <v>3</v>
      </c>
      <c r="E23" s="16">
        <v>533</v>
      </c>
      <c r="F23" s="27">
        <v>2161</v>
      </c>
      <c r="G23" s="31">
        <v>26</v>
      </c>
      <c r="H23" s="41">
        <v>2161</v>
      </c>
      <c r="I23" s="47">
        <v>6399</v>
      </c>
      <c r="J23" s="29">
        <v>25</v>
      </c>
      <c r="K23" s="20">
        <v>1498</v>
      </c>
    </row>
    <row r="24" spans="1:11" ht="12.75">
      <c r="A24" s="6">
        <v>231</v>
      </c>
      <c r="B24" s="23" t="s">
        <v>15</v>
      </c>
      <c r="C24" s="27">
        <v>994</v>
      </c>
      <c r="D24" s="31">
        <v>1</v>
      </c>
      <c r="E24" s="16">
        <v>539</v>
      </c>
      <c r="F24" s="27">
        <v>1014</v>
      </c>
      <c r="G24" s="31">
        <v>7</v>
      </c>
      <c r="H24" s="41">
        <v>1014</v>
      </c>
      <c r="I24" s="47">
        <v>3271</v>
      </c>
      <c r="J24" s="29">
        <v>7</v>
      </c>
      <c r="K24" s="20">
        <v>669</v>
      </c>
    </row>
    <row r="25" spans="1:11" ht="12.75">
      <c r="A25" s="6">
        <v>232</v>
      </c>
      <c r="B25" s="23" t="s">
        <v>16</v>
      </c>
      <c r="C25" s="27">
        <v>3083</v>
      </c>
      <c r="D25" s="31">
        <v>2</v>
      </c>
      <c r="E25" s="16">
        <v>1292</v>
      </c>
      <c r="F25" s="27">
        <v>1491</v>
      </c>
      <c r="G25" s="31">
        <v>1</v>
      </c>
      <c r="H25" s="41">
        <v>1491</v>
      </c>
      <c r="I25" s="47">
        <v>3000</v>
      </c>
      <c r="J25" s="29">
        <v>3</v>
      </c>
      <c r="K25" s="20">
        <v>510</v>
      </c>
    </row>
    <row r="26" spans="1:11" ht="12.75">
      <c r="A26" s="6">
        <v>233</v>
      </c>
      <c r="B26" s="23" t="s">
        <v>17</v>
      </c>
      <c r="C26" s="27">
        <v>6419</v>
      </c>
      <c r="D26" s="31">
        <v>7</v>
      </c>
      <c r="E26" s="16">
        <v>2761</v>
      </c>
      <c r="F26" s="27">
        <v>2086</v>
      </c>
      <c r="G26" s="31">
        <v>20</v>
      </c>
      <c r="H26" s="41">
        <v>2086</v>
      </c>
      <c r="I26" s="47">
        <f>3242+507</f>
        <v>3749</v>
      </c>
      <c r="J26" s="37">
        <v>25.409442518004802</v>
      </c>
      <c r="K26" s="20">
        <f>593+241</f>
        <v>834</v>
      </c>
    </row>
    <row r="27" spans="1:12" ht="12.75">
      <c r="A27" s="6">
        <v>234</v>
      </c>
      <c r="B27" s="23" t="s">
        <v>18</v>
      </c>
      <c r="C27" s="27">
        <v>7632</v>
      </c>
      <c r="D27" s="31">
        <v>9</v>
      </c>
      <c r="E27" s="16">
        <v>3539</v>
      </c>
      <c r="F27" s="27">
        <v>3904</v>
      </c>
      <c r="G27" s="31">
        <v>5</v>
      </c>
      <c r="H27" s="41">
        <v>3904</v>
      </c>
      <c r="I27" s="47">
        <f>10189+421</f>
        <v>10610</v>
      </c>
      <c r="J27" s="37">
        <v>5.793590951932139</v>
      </c>
      <c r="K27" s="20">
        <f>2121+183</f>
        <v>2304</v>
      </c>
      <c r="L27" s="38"/>
    </row>
    <row r="28" spans="1:11" ht="12.75">
      <c r="A28" s="6">
        <v>240</v>
      </c>
      <c r="B28" s="23" t="s">
        <v>19</v>
      </c>
      <c r="C28" s="27">
        <v>898</v>
      </c>
      <c r="D28" s="31">
        <v>92</v>
      </c>
      <c r="E28" s="16">
        <v>401</v>
      </c>
      <c r="F28" s="27" t="s">
        <v>3</v>
      </c>
      <c r="G28" s="31" t="s">
        <v>3</v>
      </c>
      <c r="H28" s="41" t="s">
        <v>3</v>
      </c>
      <c r="I28" s="47">
        <v>1277</v>
      </c>
      <c r="J28" s="29">
        <v>95</v>
      </c>
      <c r="K28" s="20">
        <v>496</v>
      </c>
    </row>
    <row r="29" spans="1:11" ht="12.75">
      <c r="A29" s="6">
        <v>241</v>
      </c>
      <c r="B29" s="23" t="s">
        <v>20</v>
      </c>
      <c r="C29" s="27">
        <v>104</v>
      </c>
      <c r="D29" s="31">
        <v>90</v>
      </c>
      <c r="E29" s="16">
        <v>55</v>
      </c>
      <c r="F29" s="27">
        <v>25</v>
      </c>
      <c r="G29" s="31">
        <v>56</v>
      </c>
      <c r="H29" s="41">
        <v>25</v>
      </c>
      <c r="I29" s="47">
        <v>58</v>
      </c>
      <c r="J29" s="29">
        <v>64</v>
      </c>
      <c r="K29" s="20">
        <v>10</v>
      </c>
    </row>
    <row r="30" spans="1:11" ht="12.75">
      <c r="A30" s="6">
        <v>242</v>
      </c>
      <c r="B30" s="23" t="s">
        <v>21</v>
      </c>
      <c r="C30" s="27">
        <v>3122</v>
      </c>
      <c r="D30" s="31">
        <v>91</v>
      </c>
      <c r="E30" s="16">
        <v>1398</v>
      </c>
      <c r="F30" s="27">
        <v>3913</v>
      </c>
      <c r="G30" s="31">
        <v>94</v>
      </c>
      <c r="H30" s="41">
        <v>3913</v>
      </c>
      <c r="I30" s="47">
        <f>7167+95</f>
        <v>7262</v>
      </c>
      <c r="J30" s="37">
        <v>93.06540897824291</v>
      </c>
      <c r="K30" s="20">
        <f>1450+45</f>
        <v>1495</v>
      </c>
    </row>
    <row r="31" spans="1:11" ht="12.75">
      <c r="A31" s="6">
        <v>243</v>
      </c>
      <c r="B31" s="23" t="s">
        <v>22</v>
      </c>
      <c r="C31" s="27">
        <v>292</v>
      </c>
      <c r="D31" s="31">
        <v>61</v>
      </c>
      <c r="E31" s="16">
        <v>99</v>
      </c>
      <c r="F31" s="27" t="s">
        <v>3</v>
      </c>
      <c r="G31" s="31" t="s">
        <v>3</v>
      </c>
      <c r="H31" s="41" t="s">
        <v>3</v>
      </c>
      <c r="I31" s="47">
        <v>212</v>
      </c>
      <c r="J31" s="29">
        <v>76</v>
      </c>
      <c r="K31" s="20" t="s">
        <v>3</v>
      </c>
    </row>
    <row r="32" spans="1:11" ht="12.75">
      <c r="A32" s="6">
        <v>250</v>
      </c>
      <c r="B32" s="23" t="s">
        <v>56</v>
      </c>
      <c r="C32" s="27">
        <v>216</v>
      </c>
      <c r="D32" s="31">
        <v>5</v>
      </c>
      <c r="E32" s="16">
        <v>216</v>
      </c>
      <c r="F32" s="27">
        <v>4453</v>
      </c>
      <c r="G32" s="31">
        <v>2</v>
      </c>
      <c r="H32" s="41">
        <v>4453</v>
      </c>
      <c r="I32" s="47">
        <v>21711</v>
      </c>
      <c r="J32" s="29">
        <v>2</v>
      </c>
      <c r="K32" s="20">
        <v>4851</v>
      </c>
    </row>
    <row r="33" spans="1:11" ht="12.75">
      <c r="A33" s="6">
        <v>251</v>
      </c>
      <c r="B33" s="23" t="s">
        <v>23</v>
      </c>
      <c r="C33" s="27">
        <v>400</v>
      </c>
      <c r="D33" s="31">
        <v>19</v>
      </c>
      <c r="E33" s="16">
        <v>195</v>
      </c>
      <c r="F33" s="27">
        <v>2944</v>
      </c>
      <c r="G33" s="31">
        <v>3</v>
      </c>
      <c r="H33" s="41">
        <v>2944</v>
      </c>
      <c r="I33" s="47">
        <f>9243+148</f>
        <v>9391</v>
      </c>
      <c r="J33" s="29">
        <v>4</v>
      </c>
      <c r="K33" s="20">
        <f>2108+59</f>
        <v>2167</v>
      </c>
    </row>
    <row r="34" spans="1:11" ht="12.75">
      <c r="A34" s="6">
        <v>252</v>
      </c>
      <c r="B34" s="23" t="s">
        <v>24</v>
      </c>
      <c r="C34" s="27">
        <v>4257</v>
      </c>
      <c r="D34" s="31">
        <v>2</v>
      </c>
      <c r="E34" s="16">
        <v>1380</v>
      </c>
      <c r="F34" s="27">
        <v>7212</v>
      </c>
      <c r="G34" s="31">
        <v>3</v>
      </c>
      <c r="H34" s="41">
        <v>7212</v>
      </c>
      <c r="I34" s="47">
        <v>18213</v>
      </c>
      <c r="J34" s="29">
        <v>3</v>
      </c>
      <c r="K34" s="20">
        <v>3811</v>
      </c>
    </row>
    <row r="35" spans="1:11" ht="12.75">
      <c r="A35" s="6">
        <v>253</v>
      </c>
      <c r="B35" s="23" t="s">
        <v>25</v>
      </c>
      <c r="C35" s="27">
        <v>75</v>
      </c>
      <c r="D35" s="31">
        <v>7</v>
      </c>
      <c r="E35" s="16">
        <v>45</v>
      </c>
      <c r="F35" s="27" t="s">
        <v>3</v>
      </c>
      <c r="G35" s="31" t="s">
        <v>3</v>
      </c>
      <c r="H35" s="41" t="s">
        <v>3</v>
      </c>
      <c r="I35" s="47">
        <v>635</v>
      </c>
      <c r="J35" s="29">
        <v>4</v>
      </c>
      <c r="K35" s="20">
        <v>205</v>
      </c>
    </row>
    <row r="36" spans="1:11" ht="12.75">
      <c r="A36" s="6">
        <v>254</v>
      </c>
      <c r="B36" s="23" t="s">
        <v>26</v>
      </c>
      <c r="C36" s="27">
        <v>6436</v>
      </c>
      <c r="D36" s="31">
        <v>3</v>
      </c>
      <c r="E36" s="16">
        <v>2534</v>
      </c>
      <c r="F36" s="27">
        <v>3672</v>
      </c>
      <c r="G36" s="31">
        <v>2</v>
      </c>
      <c r="H36" s="41">
        <v>3672</v>
      </c>
      <c r="I36" s="47">
        <v>9085</v>
      </c>
      <c r="J36" s="29">
        <v>3</v>
      </c>
      <c r="K36" s="20">
        <v>1630</v>
      </c>
    </row>
    <row r="37" spans="1:14" ht="12.75">
      <c r="A37" s="6">
        <v>255</v>
      </c>
      <c r="B37" s="23" t="s">
        <v>27</v>
      </c>
      <c r="C37" s="27">
        <v>5885</v>
      </c>
      <c r="D37" s="31">
        <v>2</v>
      </c>
      <c r="E37" s="16">
        <v>1938</v>
      </c>
      <c r="F37" s="27">
        <v>14889</v>
      </c>
      <c r="G37" s="31">
        <v>2</v>
      </c>
      <c r="H37" s="41">
        <v>14889</v>
      </c>
      <c r="I37" s="47">
        <v>61281</v>
      </c>
      <c r="J37" s="29">
        <v>2</v>
      </c>
      <c r="K37" s="20">
        <v>12335</v>
      </c>
      <c r="L37" s="37"/>
      <c r="M37" s="37"/>
      <c r="N37" s="37"/>
    </row>
    <row r="38" spans="1:11" ht="12.75">
      <c r="A38" s="25" t="s">
        <v>46</v>
      </c>
      <c r="B38" s="24"/>
      <c r="C38" s="13">
        <v>57730</v>
      </c>
      <c r="D38" s="10">
        <v>23</v>
      </c>
      <c r="E38" s="17">
        <f>SUM(E10:E37)</f>
        <v>23481</v>
      </c>
      <c r="F38" s="28">
        <v>53639</v>
      </c>
      <c r="G38" s="32">
        <v>12</v>
      </c>
      <c r="H38" s="17">
        <f>SUM(H10:H37)</f>
        <v>53594</v>
      </c>
      <c r="I38" s="48">
        <f>SUM(I8:I37)</f>
        <v>174836</v>
      </c>
      <c r="J38" s="45">
        <v>9.455958727035622</v>
      </c>
      <c r="K38" s="18">
        <f>SUM(K8:K37)</f>
        <v>37276</v>
      </c>
    </row>
    <row r="39" spans="1:11" ht="12.75">
      <c r="A39" s="6">
        <v>311</v>
      </c>
      <c r="B39" s="22" t="s">
        <v>28</v>
      </c>
      <c r="C39" s="12">
        <v>2768</v>
      </c>
      <c r="D39" s="51">
        <v>12</v>
      </c>
      <c r="E39" s="16">
        <v>1185</v>
      </c>
      <c r="F39" s="27">
        <v>4660</v>
      </c>
      <c r="G39" s="31">
        <v>13</v>
      </c>
      <c r="H39" s="41">
        <v>3122</v>
      </c>
      <c r="I39" s="47">
        <v>9109</v>
      </c>
      <c r="J39" s="29">
        <v>26</v>
      </c>
      <c r="K39" s="20">
        <v>2202</v>
      </c>
    </row>
    <row r="40" spans="1:14" ht="12.75">
      <c r="A40" s="6">
        <v>312</v>
      </c>
      <c r="B40" s="23" t="s">
        <v>29</v>
      </c>
      <c r="C40" s="12">
        <v>14760</v>
      </c>
      <c r="D40" s="51">
        <v>65</v>
      </c>
      <c r="E40" s="16">
        <v>5622</v>
      </c>
      <c r="F40" s="27">
        <v>14106</v>
      </c>
      <c r="G40" s="31">
        <v>57</v>
      </c>
      <c r="H40" s="41">
        <v>13622</v>
      </c>
      <c r="I40" s="47">
        <v>93488</v>
      </c>
      <c r="J40" s="29">
        <v>59</v>
      </c>
      <c r="K40" s="20">
        <v>19943</v>
      </c>
      <c r="L40" s="37"/>
      <c r="M40" s="37"/>
      <c r="N40" s="37"/>
    </row>
    <row r="41" spans="1:14" ht="12.75">
      <c r="A41" s="6">
        <v>314</v>
      </c>
      <c r="B41" s="23" t="s">
        <v>30</v>
      </c>
      <c r="C41" s="27" t="s">
        <v>3</v>
      </c>
      <c r="D41" s="31" t="s">
        <v>3</v>
      </c>
      <c r="E41" s="16" t="s">
        <v>3</v>
      </c>
      <c r="F41" s="27">
        <v>8524</v>
      </c>
      <c r="G41" s="31">
        <v>55</v>
      </c>
      <c r="H41" s="41">
        <v>8524</v>
      </c>
      <c r="I41" s="47">
        <v>53133</v>
      </c>
      <c r="J41" s="29">
        <v>58</v>
      </c>
      <c r="K41" s="20">
        <v>11949</v>
      </c>
      <c r="L41" s="37"/>
      <c r="N41" s="37"/>
    </row>
    <row r="42" spans="1:12" ht="12.75">
      <c r="A42" s="6">
        <v>321</v>
      </c>
      <c r="B42" s="23" t="s">
        <v>31</v>
      </c>
      <c r="C42" s="12">
        <v>1642</v>
      </c>
      <c r="D42" s="51">
        <v>47</v>
      </c>
      <c r="E42" s="16">
        <v>973</v>
      </c>
      <c r="F42" s="27" t="s">
        <v>3</v>
      </c>
      <c r="G42" s="31" t="s">
        <v>3</v>
      </c>
      <c r="H42" s="41" t="s">
        <v>3</v>
      </c>
      <c r="I42" s="47">
        <v>2485</v>
      </c>
      <c r="J42" s="29">
        <v>51</v>
      </c>
      <c r="K42" s="20">
        <v>815</v>
      </c>
      <c r="L42" s="37"/>
    </row>
    <row r="43" spans="1:12" ht="12.75">
      <c r="A43" s="6">
        <v>322</v>
      </c>
      <c r="B43" s="23" t="s">
        <v>32</v>
      </c>
      <c r="C43" s="12">
        <v>1198</v>
      </c>
      <c r="D43" s="51">
        <v>50</v>
      </c>
      <c r="E43" s="16">
        <v>570</v>
      </c>
      <c r="F43" s="27">
        <v>800</v>
      </c>
      <c r="G43" s="31">
        <v>36</v>
      </c>
      <c r="H43" s="41">
        <v>800</v>
      </c>
      <c r="I43" s="47">
        <f>2961+35</f>
        <v>2996</v>
      </c>
      <c r="J43" s="37">
        <v>37.66588785046729</v>
      </c>
      <c r="K43" s="20">
        <v>741</v>
      </c>
      <c r="L43" s="37"/>
    </row>
    <row r="44" spans="1:12" ht="25.5">
      <c r="A44" s="6">
        <v>323</v>
      </c>
      <c r="B44" s="23" t="s">
        <v>33</v>
      </c>
      <c r="C44" s="12">
        <v>797</v>
      </c>
      <c r="D44" s="51">
        <v>68</v>
      </c>
      <c r="E44" s="16">
        <v>500</v>
      </c>
      <c r="F44" s="27" t="s">
        <v>3</v>
      </c>
      <c r="G44" s="31" t="s">
        <v>3</v>
      </c>
      <c r="H44" s="41" t="s">
        <v>3</v>
      </c>
      <c r="I44" s="47">
        <v>862</v>
      </c>
      <c r="J44" s="29">
        <v>71</v>
      </c>
      <c r="K44" s="20">
        <v>274</v>
      </c>
      <c r="L44" s="37"/>
    </row>
    <row r="45" spans="1:14" ht="12.75">
      <c r="A45" s="6">
        <v>324</v>
      </c>
      <c r="B45" s="23" t="s">
        <v>34</v>
      </c>
      <c r="C45" s="27" t="s">
        <v>3</v>
      </c>
      <c r="D45" s="31" t="s">
        <v>3</v>
      </c>
      <c r="E45" s="16" t="s">
        <v>3</v>
      </c>
      <c r="F45" s="27">
        <v>9476</v>
      </c>
      <c r="G45" s="31">
        <v>95</v>
      </c>
      <c r="H45" s="41">
        <v>9476</v>
      </c>
      <c r="I45" s="47">
        <v>46997</v>
      </c>
      <c r="J45" s="29">
        <v>94</v>
      </c>
      <c r="K45" s="20">
        <v>10377</v>
      </c>
      <c r="L45" s="37"/>
      <c r="N45" s="37"/>
    </row>
    <row r="46" spans="1:13" ht="12.75">
      <c r="A46" s="6">
        <v>330</v>
      </c>
      <c r="B46" s="23" t="s">
        <v>35</v>
      </c>
      <c r="C46" s="27" t="s">
        <v>3</v>
      </c>
      <c r="D46" s="31" t="s">
        <v>3</v>
      </c>
      <c r="E46" s="16" t="s">
        <v>3</v>
      </c>
      <c r="F46" s="27">
        <v>47573</v>
      </c>
      <c r="G46" s="31">
        <v>94</v>
      </c>
      <c r="H46" s="41">
        <v>23364</v>
      </c>
      <c r="I46" s="47">
        <v>5831</v>
      </c>
      <c r="J46" s="29">
        <v>93</v>
      </c>
      <c r="K46" s="20">
        <v>2567</v>
      </c>
      <c r="L46" s="37"/>
      <c r="M46" s="37"/>
    </row>
    <row r="47" spans="1:12" ht="12.75">
      <c r="A47" s="6">
        <v>331</v>
      </c>
      <c r="B47" s="23" t="s">
        <v>36</v>
      </c>
      <c r="C47" s="12">
        <v>1039</v>
      </c>
      <c r="D47" s="51">
        <v>52</v>
      </c>
      <c r="E47" s="16">
        <v>532</v>
      </c>
      <c r="F47" s="27" t="s">
        <v>3</v>
      </c>
      <c r="G47" s="31" t="s">
        <v>3</v>
      </c>
      <c r="H47" s="41" t="s">
        <v>3</v>
      </c>
      <c r="I47" s="47" t="s">
        <v>3</v>
      </c>
      <c r="J47" s="29" t="s">
        <v>3</v>
      </c>
      <c r="K47" s="20" t="s">
        <v>3</v>
      </c>
      <c r="L47" s="37"/>
    </row>
    <row r="48" spans="1:12" ht="12.75">
      <c r="A48" s="6">
        <v>332</v>
      </c>
      <c r="B48" s="23" t="s">
        <v>37</v>
      </c>
      <c r="C48" s="12">
        <v>3213</v>
      </c>
      <c r="D48" s="51">
        <v>98</v>
      </c>
      <c r="E48" s="16">
        <v>1737</v>
      </c>
      <c r="F48" s="27" t="s">
        <v>3</v>
      </c>
      <c r="G48" s="31" t="s">
        <v>3</v>
      </c>
      <c r="H48" s="41" t="s">
        <v>3</v>
      </c>
      <c r="I48" s="47" t="s">
        <v>3</v>
      </c>
      <c r="J48" s="29" t="s">
        <v>3</v>
      </c>
      <c r="K48" s="20" t="s">
        <v>3</v>
      </c>
      <c r="L48" s="37"/>
    </row>
    <row r="49" spans="1:12" ht="12.75">
      <c r="A49" s="6">
        <v>334</v>
      </c>
      <c r="B49" s="23" t="s">
        <v>38</v>
      </c>
      <c r="C49" s="12">
        <v>9827</v>
      </c>
      <c r="D49" s="51">
        <v>82</v>
      </c>
      <c r="E49" s="16">
        <v>4030</v>
      </c>
      <c r="F49" s="27">
        <v>10685</v>
      </c>
      <c r="G49" s="31">
        <v>41</v>
      </c>
      <c r="H49" s="41">
        <v>7289</v>
      </c>
      <c r="I49" s="47">
        <v>18272</v>
      </c>
      <c r="J49" s="29">
        <v>40</v>
      </c>
      <c r="K49" s="20">
        <v>4073</v>
      </c>
      <c r="L49" s="37"/>
    </row>
    <row r="50" spans="1:12" ht="12.75">
      <c r="A50" s="6">
        <v>335</v>
      </c>
      <c r="B50" s="23" t="s">
        <v>39</v>
      </c>
      <c r="C50" s="12">
        <v>54</v>
      </c>
      <c r="D50" s="51">
        <v>0</v>
      </c>
      <c r="E50" s="16">
        <v>44</v>
      </c>
      <c r="F50" s="27" t="s">
        <v>3</v>
      </c>
      <c r="G50" s="31" t="s">
        <v>3</v>
      </c>
      <c r="H50" s="41" t="s">
        <v>3</v>
      </c>
      <c r="I50" s="47" t="s">
        <v>3</v>
      </c>
      <c r="J50" s="29" t="s">
        <v>3</v>
      </c>
      <c r="K50" s="20" t="s">
        <v>3</v>
      </c>
      <c r="L50" s="37"/>
    </row>
    <row r="51" spans="1:12" ht="25.5">
      <c r="A51" s="6">
        <v>336</v>
      </c>
      <c r="B51" s="23" t="s">
        <v>40</v>
      </c>
      <c r="C51" s="12">
        <v>18750</v>
      </c>
      <c r="D51" s="51">
        <v>96</v>
      </c>
      <c r="E51" s="16">
        <v>11320</v>
      </c>
      <c r="F51" s="27" t="s">
        <v>3</v>
      </c>
      <c r="G51" s="31" t="s">
        <v>3</v>
      </c>
      <c r="H51" s="41" t="s">
        <v>3</v>
      </c>
      <c r="I51" s="47">
        <v>4654</v>
      </c>
      <c r="J51" s="29">
        <v>100</v>
      </c>
      <c r="K51" s="20">
        <v>1405</v>
      </c>
      <c r="L51" s="37"/>
    </row>
    <row r="52" spans="1:11" ht="12.75">
      <c r="A52" s="6">
        <v>340</v>
      </c>
      <c r="B52" s="23" t="s">
        <v>41</v>
      </c>
      <c r="C52" s="12">
        <v>79</v>
      </c>
      <c r="D52" s="51">
        <v>63</v>
      </c>
      <c r="E52" s="16">
        <v>39</v>
      </c>
      <c r="F52" s="27" t="s">
        <v>3</v>
      </c>
      <c r="G52" s="31" t="s">
        <v>3</v>
      </c>
      <c r="H52" s="41" t="s">
        <v>3</v>
      </c>
      <c r="I52" s="47" t="s">
        <v>3</v>
      </c>
      <c r="J52" s="29" t="s">
        <v>3</v>
      </c>
      <c r="K52" s="20" t="s">
        <v>3</v>
      </c>
    </row>
    <row r="53" spans="1:11" ht="12.75">
      <c r="A53" s="6">
        <v>343</v>
      </c>
      <c r="B53" s="23" t="s">
        <v>42</v>
      </c>
      <c r="C53" s="12">
        <v>1635</v>
      </c>
      <c r="D53" s="51">
        <v>76</v>
      </c>
      <c r="E53" s="16">
        <v>606</v>
      </c>
      <c r="F53" s="27">
        <v>2681</v>
      </c>
      <c r="G53" s="31">
        <v>82</v>
      </c>
      <c r="H53" s="41">
        <v>2681</v>
      </c>
      <c r="I53" s="47">
        <v>2463</v>
      </c>
      <c r="J53" s="29">
        <v>70</v>
      </c>
      <c r="K53" s="20">
        <v>508</v>
      </c>
    </row>
    <row r="54" spans="1:11" ht="12.75">
      <c r="A54" s="6">
        <v>344</v>
      </c>
      <c r="B54" s="23" t="s">
        <v>43</v>
      </c>
      <c r="C54" s="12">
        <v>2254</v>
      </c>
      <c r="D54" s="51">
        <v>28</v>
      </c>
      <c r="E54" s="16">
        <v>1035</v>
      </c>
      <c r="F54" s="27" t="s">
        <v>3</v>
      </c>
      <c r="G54" s="31" t="s">
        <v>3</v>
      </c>
      <c r="H54" s="41" t="s">
        <v>3</v>
      </c>
      <c r="I54" s="47">
        <v>1690</v>
      </c>
      <c r="J54" s="29">
        <v>30</v>
      </c>
      <c r="K54" s="20">
        <v>568</v>
      </c>
    </row>
    <row r="55" spans="1:11" ht="12.75">
      <c r="A55" s="25" t="s">
        <v>50</v>
      </c>
      <c r="B55" s="9"/>
      <c r="C55" s="13">
        <v>58016</v>
      </c>
      <c r="D55" s="10">
        <v>75</v>
      </c>
      <c r="E55" s="17">
        <v>28193</v>
      </c>
      <c r="F55" s="13">
        <v>98505</v>
      </c>
      <c r="G55" s="32">
        <v>75</v>
      </c>
      <c r="H55" s="42">
        <v>68878</v>
      </c>
      <c r="I55" s="49">
        <f>SUM(I39:I54)</f>
        <v>241980</v>
      </c>
      <c r="J55" s="46">
        <v>64.0043392015869</v>
      </c>
      <c r="K55" s="18">
        <f>SUM(K39:K54)</f>
        <v>55422</v>
      </c>
    </row>
    <row r="56" spans="1:14" ht="12.75">
      <c r="A56" s="53" t="s">
        <v>51</v>
      </c>
      <c r="B56" s="54"/>
      <c r="C56" s="36">
        <v>115746</v>
      </c>
      <c r="D56" s="11">
        <v>49</v>
      </c>
      <c r="E56" s="18">
        <f>E55+E38</f>
        <v>51674</v>
      </c>
      <c r="F56" s="36">
        <v>152144</v>
      </c>
      <c r="G56" s="52">
        <v>53</v>
      </c>
      <c r="H56" s="42">
        <f>H55+H38</f>
        <v>122472</v>
      </c>
      <c r="I56" s="50">
        <f>I55+I38</f>
        <v>416816</v>
      </c>
      <c r="J56" s="45">
        <v>41.06362519672949</v>
      </c>
      <c r="K56" s="18">
        <f>K55+K38</f>
        <v>92698</v>
      </c>
      <c r="L56" s="37"/>
      <c r="M56" s="37"/>
      <c r="N56" s="37"/>
    </row>
    <row r="57" spans="1:11" ht="12.75">
      <c r="A57" s="7"/>
      <c r="B57" s="35" t="s">
        <v>61</v>
      </c>
      <c r="C57" s="14"/>
      <c r="D57" s="10"/>
      <c r="E57" s="34">
        <f>E56/C56*100</f>
        <v>44.644307362673445</v>
      </c>
      <c r="F57" s="14"/>
      <c r="G57" s="32"/>
      <c r="H57" s="43">
        <f>H56/F56*100</f>
        <v>80.49742349353244</v>
      </c>
      <c r="I57" s="49"/>
      <c r="J57" s="8"/>
      <c r="K57" s="34">
        <f>K56/I56*100</f>
        <v>22.23954934551457</v>
      </c>
    </row>
    <row r="58" spans="1:7" ht="12.75">
      <c r="A58" s="21" t="s">
        <v>62</v>
      </c>
      <c r="G58" s="30"/>
    </row>
    <row r="59" ht="12.75">
      <c r="G59" s="30"/>
    </row>
    <row r="60" ht="12.75">
      <c r="G60" s="30"/>
    </row>
    <row r="61" ht="12.75">
      <c r="G61" s="30"/>
    </row>
    <row r="62" ht="12.75">
      <c r="G62" s="30"/>
    </row>
    <row r="63" ht="12.75">
      <c r="G63" s="30"/>
    </row>
    <row r="64" ht="12.75">
      <c r="G64" s="30"/>
    </row>
    <row r="65" ht="12.75">
      <c r="G65" s="30"/>
    </row>
    <row r="66" ht="12.75">
      <c r="G66" s="30"/>
    </row>
  </sheetData>
  <mergeCells count="6">
    <mergeCell ref="F5:H5"/>
    <mergeCell ref="I5:K5"/>
    <mergeCell ref="A56:B56"/>
    <mergeCell ref="B5:B7"/>
    <mergeCell ref="A3:B3"/>
    <mergeCell ref="C5:E5"/>
  </mergeCells>
  <printOptions/>
  <pageMargins left="0.27" right="0.18" top="0.7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STSI A3</cp:lastModifiedBy>
  <cp:lastPrinted>2010-05-04T08:46:13Z</cp:lastPrinted>
  <dcterms:created xsi:type="dcterms:W3CDTF">2010-04-19T12:23:51Z</dcterms:created>
  <dcterms:modified xsi:type="dcterms:W3CDTF">2010-09-14T08:22:37Z</dcterms:modified>
  <cp:category/>
  <cp:version/>
  <cp:contentType/>
  <cp:contentStatus/>
</cp:coreProperties>
</file>